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03E92D7E-FC90-4717-8639-DC37BB3CFDE9}" xr6:coauthVersionLast="47" xr6:coauthVersionMax="47" xr10:uidLastSave="{00000000-0000-0000-0000-000000000000}"/>
  <bookViews>
    <workbookView xWindow="-120" yWindow="-120" windowWidth="20730" windowHeight="11040" xr2:uid="{E0A3EEA6-598D-41AF-A411-FFD0B0E09EE1}"/>
  </bookViews>
  <sheets>
    <sheet name="MC 114+220" sheetId="2" r:id="rId1"/>
    <sheet name="BC 114+220" sheetId="3" r:id="rId2"/>
    <sheet name="SL 114+220" sheetId="4" r:id="rId3"/>
    <sheet name="DG 114+220" sheetId="5" r:id="rId4"/>
  </sheets>
  <definedNames>
    <definedName name="_________________________________________________________________________________________________________tu4" localSheetId="3" hidden="1">{"'Sheet1'!$L$16"}</definedName>
    <definedName name="_________________________________________________________________________________________________________tu4" hidden="1">{"'Sheet1'!$L$16"}</definedName>
    <definedName name="_______________________________________________________________________________________________________tu4" localSheetId="3" hidden="1">{"'Sheet1'!$L$16"}</definedName>
    <definedName name="_______________________________________________________________________________________________________tu4" hidden="1">{"'Sheet1'!$L$16"}</definedName>
    <definedName name="_____________________________________________________________________________________________________tu4" localSheetId="3" hidden="1">{"'Sheet1'!$L$16"}</definedName>
    <definedName name="_____________________________________________________________________________________________________tu4" hidden="1">{"'Sheet1'!$L$16"}</definedName>
    <definedName name="___________________________________________________________________________________________________tu4" localSheetId="3" hidden="1">{"'Sheet1'!$L$16"}</definedName>
    <definedName name="___________________________________________________________________________________________________tu4" hidden="1">{"'Sheet1'!$L$16"}</definedName>
    <definedName name="_________________________________________________________________________________________________tu4" localSheetId="3" hidden="1">{"'Sheet1'!$L$16"}</definedName>
    <definedName name="_________________________________________________________________________________________________tu4" hidden="1">{"'Sheet1'!$L$16"}</definedName>
    <definedName name="_______________________________________________________________________________________________tu4" localSheetId="3" hidden="1">{"'Sheet1'!$L$16"}</definedName>
    <definedName name="_______________________________________________________________________________________________tu4" hidden="1">{"'Sheet1'!$L$16"}</definedName>
    <definedName name="_____________________________________________________________________________________________tu4" localSheetId="3" hidden="1">{"'Sheet1'!$L$16"}</definedName>
    <definedName name="_____________________________________________________________________________________________tu4" hidden="1">{"'Sheet1'!$L$16"}</definedName>
    <definedName name="___________________________________________________________________________________________tu4" localSheetId="3" hidden="1">{"'Sheet1'!$L$16"}</definedName>
    <definedName name="___________________________________________________________________________________________tu4" hidden="1">{"'Sheet1'!$L$16"}</definedName>
    <definedName name="_________________________________________________________________________________________tu4" localSheetId="3" hidden="1">{"'Sheet1'!$L$16"}</definedName>
    <definedName name="_________________________________________________________________________________________tu4" hidden="1">{"'Sheet1'!$L$16"}</definedName>
    <definedName name="_______________________________________________________________________________________tu4" localSheetId="3" hidden="1">{"'Sheet1'!$L$16"}</definedName>
    <definedName name="_______________________________________________________________________________________tu4" hidden="1">{"'Sheet1'!$L$16"}</definedName>
    <definedName name="_____________________________________________________________________________________tu4" localSheetId="3" hidden="1">{"'Sheet1'!$L$16"}</definedName>
    <definedName name="_____________________________________________________________________________________tu4" hidden="1">{"'Sheet1'!$L$16"}</definedName>
    <definedName name="___________________________________________________________________________________tu4" localSheetId="3" hidden="1">{"'Sheet1'!$L$16"}</definedName>
    <definedName name="___________________________________________________________________________________tu4" hidden="1">{"'Sheet1'!$L$16"}</definedName>
    <definedName name="_________________________________________________________________________________tu4" localSheetId="3" hidden="1">{"'Sheet1'!$L$16"}</definedName>
    <definedName name="_________________________________________________________________________________tu4" hidden="1">{"'Sheet1'!$L$16"}</definedName>
    <definedName name="_______________________________________________________________________________tu4" localSheetId="3" hidden="1">{"'Sheet1'!$L$16"}</definedName>
    <definedName name="_______________________________________________________________________________tu4" hidden="1">{"'Sheet1'!$L$16"}</definedName>
    <definedName name="_____________________________________________________________________________tu4" localSheetId="3" hidden="1">{"'Sheet1'!$L$16"}</definedName>
    <definedName name="_____________________________________________________________________________tu4" hidden="1">{"'Sheet1'!$L$16"}</definedName>
    <definedName name="___________________________________________________________________________tu4" localSheetId="3" hidden="1">{"'Sheet1'!$L$16"}</definedName>
    <definedName name="___________________________________________________________________________tu4" hidden="1">{"'Sheet1'!$L$16"}</definedName>
    <definedName name="_________________________________________________________________________tu4" localSheetId="3" hidden="1">{"'Sheet1'!$L$16"}</definedName>
    <definedName name="_________________________________________________________________________tu4" hidden="1">{"'Sheet1'!$L$16"}</definedName>
    <definedName name="_______________________________________________________________________tu4" localSheetId="3" hidden="1">{"'Sheet1'!$L$16"}</definedName>
    <definedName name="_______________________________________________________________________tu4" hidden="1">{"'Sheet1'!$L$16"}</definedName>
    <definedName name="_____________________________________________________________________tu4" localSheetId="3" hidden="1">{"'Sheet1'!$L$16"}</definedName>
    <definedName name="_____________________________________________________________________tu4" hidden="1">{"'Sheet1'!$L$16"}</definedName>
    <definedName name="___________________________________________________________________tu4" localSheetId="3" hidden="1">{"'Sheet1'!$L$16"}</definedName>
    <definedName name="___________________________________________________________________tu4" hidden="1">{"'Sheet1'!$L$16"}</definedName>
    <definedName name="_________________________________________________________________tu4" localSheetId="3" hidden="1">{"'Sheet1'!$L$16"}</definedName>
    <definedName name="_________________________________________________________________tu4" hidden="1">{"'Sheet1'!$L$16"}</definedName>
    <definedName name="_______________________________________________________________tu4" localSheetId="3" hidden="1">{"'Sheet1'!$L$16"}</definedName>
    <definedName name="_______________________________________________________________tu4" hidden="1">{"'Sheet1'!$L$16"}</definedName>
    <definedName name="_____________________________________________________________tu4" localSheetId="3" hidden="1">{"'Sheet1'!$L$16"}</definedName>
    <definedName name="_____________________________________________________________tu4" hidden="1">{"'Sheet1'!$L$16"}</definedName>
    <definedName name="___________________________________________________________tu4" localSheetId="3" hidden="1">{"'Sheet1'!$L$16"}</definedName>
    <definedName name="___________________________________________________________tu4" hidden="1">{"'Sheet1'!$L$16"}</definedName>
    <definedName name="_________________________________________________________tu4" localSheetId="3" hidden="1">{"'Sheet1'!$L$16"}</definedName>
    <definedName name="_________________________________________________________tu4" hidden="1">{"'Sheet1'!$L$16"}</definedName>
    <definedName name="_______________________________________________________tu4" localSheetId="3" hidden="1">{"'Sheet1'!$L$16"}</definedName>
    <definedName name="_______________________________________________________tu4" hidden="1">{"'Sheet1'!$L$16"}</definedName>
    <definedName name="_____________________________________________________tu4" localSheetId="3" hidden="1">{"'Sheet1'!$L$16"}</definedName>
    <definedName name="_____________________________________________________tu4" hidden="1">{"'Sheet1'!$L$16"}</definedName>
    <definedName name="___________________________________________________tu4" localSheetId="3" hidden="1">{"'Sheet1'!$L$16"}</definedName>
    <definedName name="___________________________________________________tu4" hidden="1">{"'Sheet1'!$L$16"}</definedName>
    <definedName name="_________________________________________________tu4" localSheetId="3" hidden="1">{"'Sheet1'!$L$16"}</definedName>
    <definedName name="_________________________________________________tu4" hidden="1">{"'Sheet1'!$L$16"}</definedName>
    <definedName name="_______________________________________________tu4" localSheetId="3" hidden="1">{"'Sheet1'!$L$16"}</definedName>
    <definedName name="_______________________________________________tu4" hidden="1">{"'Sheet1'!$L$16"}</definedName>
    <definedName name="_____________________________________________tu4" localSheetId="3" hidden="1">{"'Sheet1'!$L$16"}</definedName>
    <definedName name="_____________________________________________tu4" hidden="1">{"'Sheet1'!$L$16"}</definedName>
    <definedName name="___________________________________________tu4" localSheetId="3" hidden="1">{"'Sheet1'!$L$16"}</definedName>
    <definedName name="___________________________________________tu4" hidden="1">{"'Sheet1'!$L$16"}</definedName>
    <definedName name="_________________________________________tu4" localSheetId="3" hidden="1">{"'Sheet1'!$L$16"}</definedName>
    <definedName name="_________________________________________tu4" hidden="1">{"'Sheet1'!$L$16"}</definedName>
    <definedName name="_______________________________________tu4" localSheetId="3" hidden="1">{"'Sheet1'!$L$16"}</definedName>
    <definedName name="_______________________________________tu4" hidden="1">{"'Sheet1'!$L$16"}</definedName>
    <definedName name="_____________________________________tu4" localSheetId="3" hidden="1">{"'Sheet1'!$L$16"}</definedName>
    <definedName name="_____________________________________tu4" hidden="1">{"'Sheet1'!$L$16"}</definedName>
    <definedName name="___________________________________tu4" localSheetId="3" hidden="1">{"'Sheet1'!$L$16"}</definedName>
    <definedName name="___________________________________tu4" hidden="1">{"'Sheet1'!$L$16"}</definedName>
    <definedName name="__________________________________tu4" localSheetId="3" hidden="1">{"'Sheet1'!$L$16"}</definedName>
    <definedName name="__________________________________tu4" hidden="1">{"'Sheet1'!$L$16"}</definedName>
    <definedName name="_________________________________tu4" localSheetId="3" hidden="1">{"'Sheet1'!$L$16"}</definedName>
    <definedName name="_________________________________tu4" hidden="1">{"'Sheet1'!$L$16"}</definedName>
    <definedName name="_______________________________tu4" localSheetId="3" hidden="1">{"'Sheet1'!$L$16"}</definedName>
    <definedName name="_______________________________tu4" hidden="1">{"'Sheet1'!$L$16"}</definedName>
    <definedName name="_____________________________tu4" localSheetId="3" hidden="1">{"'Sheet1'!$L$16"}</definedName>
    <definedName name="_____________________________tu4" hidden="1">{"'Sheet1'!$L$16"}</definedName>
    <definedName name="___________________________tu4" localSheetId="3" hidden="1">{"'Sheet1'!$L$16"}</definedName>
    <definedName name="___________________________tu4" hidden="1">{"'Sheet1'!$L$16"}</definedName>
    <definedName name="_________________________tu4" localSheetId="3" hidden="1">{"'Sheet1'!$L$16"}</definedName>
    <definedName name="_________________________tu4" hidden="1">{"'Sheet1'!$L$16"}</definedName>
    <definedName name="________________________tu" localSheetId="3" hidden="1">{"'Sheet1'!$L$16"}</definedName>
    <definedName name="________________________tu" hidden="1">{"'Sheet1'!$L$16"}</definedName>
    <definedName name="_______________________tu4" localSheetId="3" hidden="1">{"'Sheet1'!$L$16"}</definedName>
    <definedName name="_______________________tu4" hidden="1">{"'Sheet1'!$L$16"}</definedName>
    <definedName name="______________________a1" localSheetId="3" hidden="1">{"'Sheet1'!$L$16"}</definedName>
    <definedName name="______________________a1" hidden="1">{"'Sheet1'!$L$16"}</definedName>
    <definedName name="_____________________a1" localSheetId="3" hidden="1">{"'Sheet1'!$L$16"}</definedName>
    <definedName name="_____________________a1" hidden="1">{"'Sheet1'!$L$16"}</definedName>
    <definedName name="_____________________CN1" localSheetId="3" hidden="1">{"'Sheet1'!$L$16"}</definedName>
    <definedName name="_____________________CN1" hidden="1">{"'Sheet1'!$L$16"}</definedName>
    <definedName name="_____________________tt3" localSheetId="3" hidden="1">{"'Sheet1'!$L$16"}</definedName>
    <definedName name="_____________________tt3" hidden="1">{"'Sheet1'!$L$16"}</definedName>
    <definedName name="_____________________tu4" localSheetId="3" hidden="1">{"'Sheet1'!$L$16"}</definedName>
    <definedName name="_____________________tu4" hidden="1">{"'Sheet1'!$L$16"}</definedName>
    <definedName name="____________________a1" localSheetId="3" hidden="1">{"'Sheet1'!$L$16"}</definedName>
    <definedName name="____________________a1" hidden="1">{"'Sheet1'!$L$16"}</definedName>
    <definedName name="____________________BG12" localSheetId="3" hidden="1">{"'Sheet1'!$L$16"}</definedName>
    <definedName name="____________________BG12" hidden="1">{"'Sheet1'!$L$16"}</definedName>
    <definedName name="____________________CN1" localSheetId="3" hidden="1">{"'Sheet1'!$L$16"}</definedName>
    <definedName name="____________________CN1" hidden="1">{"'Sheet1'!$L$16"}</definedName>
    <definedName name="____________________Goi8" localSheetId="3" hidden="1">{"'Sheet1'!$L$16"}</definedName>
    <definedName name="____________________Goi8" hidden="1">{"'Sheet1'!$L$16"}</definedName>
    <definedName name="____________________SCL4" localSheetId="3" hidden="1">{"'Sheet1'!$L$16"}</definedName>
    <definedName name="____________________SCL4" hidden="1">{"'Sheet1'!$L$16"}</definedName>
    <definedName name="____________________tt3" localSheetId="3" hidden="1">{"'Sheet1'!$L$16"}</definedName>
    <definedName name="____________________tt3" hidden="1">{"'Sheet1'!$L$16"}</definedName>
    <definedName name="___________________a1" localSheetId="3" hidden="1">{"'Sheet1'!$L$16"}</definedName>
    <definedName name="___________________a1" hidden="1">{"'Sheet1'!$L$16"}</definedName>
    <definedName name="___________________BG12" localSheetId="3" hidden="1">{"'Sheet1'!$L$16"}</definedName>
    <definedName name="___________________BG12" hidden="1">{"'Sheet1'!$L$16"}</definedName>
    <definedName name="___________________cep1" localSheetId="3" hidden="1">{"'Sheet1'!$L$16"}</definedName>
    <definedName name="___________________cep1" hidden="1">{"'Sheet1'!$L$16"}</definedName>
    <definedName name="___________________CN1" localSheetId="3" hidden="1">{"'Sheet1'!$L$16"}</definedName>
    <definedName name="___________________CN1" hidden="1">{"'Sheet1'!$L$16"}</definedName>
    <definedName name="___________________Goi8" localSheetId="3" hidden="1">{"'Sheet1'!$L$16"}</definedName>
    <definedName name="___________________Goi8" hidden="1">{"'Sheet1'!$L$16"}</definedName>
    <definedName name="___________________Lan1" localSheetId="3" hidden="1">{"'Sheet1'!$L$16"}</definedName>
    <definedName name="___________________Lan1" hidden="1">{"'Sheet1'!$L$16"}</definedName>
    <definedName name="___________________LAN3" localSheetId="3" hidden="1">{"'Sheet1'!$L$16"}</definedName>
    <definedName name="___________________LAN3" hidden="1">{"'Sheet1'!$L$16"}</definedName>
    <definedName name="___________________PA3" localSheetId="3" hidden="1">{"'Sheet1'!$L$16"}</definedName>
    <definedName name="___________________PA3" hidden="1">{"'Sheet1'!$L$16"}</definedName>
    <definedName name="___________________SCL4" localSheetId="3" hidden="1">{"'Sheet1'!$L$16"}</definedName>
    <definedName name="___________________SCL4" hidden="1">{"'Sheet1'!$L$16"}</definedName>
    <definedName name="___________________tt3" localSheetId="3" hidden="1">{"'Sheet1'!$L$16"}</definedName>
    <definedName name="___________________tt3" hidden="1">{"'Sheet1'!$L$16"}</definedName>
    <definedName name="___________________tu4" localSheetId="3" hidden="1">{"'Sheet1'!$L$16"}</definedName>
    <definedName name="___________________tu4" hidden="1">{"'Sheet1'!$L$16"}</definedName>
    <definedName name="__________________a1" localSheetId="3" hidden="1">{"'Sheet1'!$L$16"}</definedName>
    <definedName name="__________________a1" hidden="1">{"'Sheet1'!$L$16"}</definedName>
    <definedName name="__________________BG12" localSheetId="3" hidden="1">{"'Sheet1'!$L$16"}</definedName>
    <definedName name="__________________BG12" hidden="1">{"'Sheet1'!$L$16"}</definedName>
    <definedName name="__________________cep1" localSheetId="3" hidden="1">{"'Sheet1'!$L$16"}</definedName>
    <definedName name="__________________cep1" hidden="1">{"'Sheet1'!$L$16"}</definedName>
    <definedName name="__________________Goi8" localSheetId="3" hidden="1">{"'Sheet1'!$L$16"}</definedName>
    <definedName name="__________________Goi8" hidden="1">{"'Sheet1'!$L$16"}</definedName>
    <definedName name="__________________h1" localSheetId="3" hidden="1">{"'Sheet1'!$L$16"}</definedName>
    <definedName name="__________________h1" hidden="1">{"'Sheet1'!$L$16"}</definedName>
    <definedName name="__________________hu1" localSheetId="3" hidden="1">{"'Sheet1'!$L$16"}</definedName>
    <definedName name="__________________hu1" hidden="1">{"'Sheet1'!$L$16"}</definedName>
    <definedName name="__________________hu2" localSheetId="3" hidden="1">{"'Sheet1'!$L$16"}</definedName>
    <definedName name="__________________hu2" hidden="1">{"'Sheet1'!$L$16"}</definedName>
    <definedName name="__________________hu5" localSheetId="3" hidden="1">{"'Sheet1'!$L$16"}</definedName>
    <definedName name="__________________hu5" hidden="1">{"'Sheet1'!$L$16"}</definedName>
    <definedName name="__________________hu6" localSheetId="3" hidden="1">{"'Sheet1'!$L$16"}</definedName>
    <definedName name="__________________hu6" hidden="1">{"'Sheet1'!$L$16"}</definedName>
    <definedName name="__________________Lan1" localSheetId="3" hidden="1">{"'Sheet1'!$L$16"}</definedName>
    <definedName name="__________________Lan1" hidden="1">{"'Sheet1'!$L$16"}</definedName>
    <definedName name="__________________LAN3" localSheetId="3" hidden="1">{"'Sheet1'!$L$16"}</definedName>
    <definedName name="__________________LAN3" hidden="1">{"'Sheet1'!$L$16"}</definedName>
    <definedName name="__________________MN2" localSheetId="3" hidden="1">{"'Sheet1'!$L$16"}</definedName>
    <definedName name="__________________MN2" hidden="1">{"'Sheet1'!$L$16"}</definedName>
    <definedName name="__________________PA3" localSheetId="3" hidden="1">{"'Sheet1'!$L$16"}</definedName>
    <definedName name="__________________PA3" hidden="1">{"'Sheet1'!$L$16"}</definedName>
    <definedName name="__________________SCL4" localSheetId="3" hidden="1">{"'Sheet1'!$L$16"}</definedName>
    <definedName name="__________________SCL4" hidden="1">{"'Sheet1'!$L$16"}</definedName>
    <definedName name="__________________tb2" localSheetId="3" hidden="1">{"'Sheet1'!$L$16"}</definedName>
    <definedName name="__________________tb2" hidden="1">{"'Sheet1'!$L$16"}</definedName>
    <definedName name="__________________tt3" localSheetId="3" hidden="1">{"'Sheet1'!$L$16"}</definedName>
    <definedName name="__________________tt3" hidden="1">{"'Sheet1'!$L$16"}</definedName>
    <definedName name="__________________tu4" localSheetId="3" hidden="1">{"'Sheet1'!$L$16"}</definedName>
    <definedName name="__________________tu4" hidden="1">{"'Sheet1'!$L$16"}</definedName>
    <definedName name="_________________a1" localSheetId="3" hidden="1">{"'Sheet1'!$L$16"}</definedName>
    <definedName name="_________________a1" hidden="1">{"'Sheet1'!$L$16"}</definedName>
    <definedName name="_________________a130" localSheetId="3" hidden="1">{"Offgrid",#N/A,FALSE,"OFFGRID";"Region",#N/A,FALSE,"REGION";"Offgrid -2",#N/A,FALSE,"OFFGRID";"WTP",#N/A,FALSE,"WTP";"WTP -2",#N/A,FALSE,"WTP";"Project",#N/A,FALSE,"PROJECT";"Summary -2",#N/A,FALSE,"SUMMARY"}</definedName>
    <definedName name="_________________a130" hidden="1">{"Offgrid",#N/A,FALSE,"OFFGRID";"Region",#N/A,FALSE,"REGION";"Offgrid -2",#N/A,FALSE,"OFFGRID";"WTP",#N/A,FALSE,"WTP";"WTP -2",#N/A,FALSE,"WTP";"Project",#N/A,FALSE,"PROJECT";"Summary -2",#N/A,FALSE,"SUMMARY"}</definedName>
    <definedName name="_________________a2" localSheetId="3" hidden="1">{"'Sheet1'!$L$16"}</definedName>
    <definedName name="_________________a2" hidden="1">{"'Sheet1'!$L$16"}</definedName>
    <definedName name="_________________cep1" localSheetId="3" hidden="1">{"'Sheet1'!$L$16"}</definedName>
    <definedName name="_________________cep1" hidden="1">{"'Sheet1'!$L$16"}</definedName>
    <definedName name="_________________CN1" localSheetId="3" hidden="1">{"'Sheet1'!$L$16"}</definedName>
    <definedName name="_________________CN1" hidden="1">{"'Sheet1'!$L$16"}</definedName>
    <definedName name="_________________Goi8" localSheetId="3" hidden="1">{"'Sheet1'!$L$16"}</definedName>
    <definedName name="_________________Goi8" hidden="1">{"'Sheet1'!$L$16"}</definedName>
    <definedName name="_________________h1" localSheetId="3" hidden="1">{"'Sheet1'!$L$16"}</definedName>
    <definedName name="_________________h1" hidden="1">{"'Sheet1'!$L$16"}</definedName>
    <definedName name="_________________hu1" localSheetId="3" hidden="1">{"'Sheet1'!$L$16"}</definedName>
    <definedName name="_________________hu1" hidden="1">{"'Sheet1'!$L$16"}</definedName>
    <definedName name="_________________hu2" localSheetId="3" hidden="1">{"'Sheet1'!$L$16"}</definedName>
    <definedName name="_________________hu2" hidden="1">{"'Sheet1'!$L$16"}</definedName>
    <definedName name="_________________hu5" localSheetId="3" hidden="1">{"'Sheet1'!$L$16"}</definedName>
    <definedName name="_________________hu5" hidden="1">{"'Sheet1'!$L$16"}</definedName>
    <definedName name="_________________hu6" localSheetId="3" hidden="1">{"'Sheet1'!$L$16"}</definedName>
    <definedName name="_________________hu6" hidden="1">{"'Sheet1'!$L$16"}</definedName>
    <definedName name="_________________Lan1" localSheetId="3" hidden="1">{"'Sheet1'!$L$16"}</definedName>
    <definedName name="_________________Lan1" hidden="1">{"'Sheet1'!$L$16"}</definedName>
    <definedName name="_________________LAN3" localSheetId="3" hidden="1">{"'Sheet1'!$L$16"}</definedName>
    <definedName name="_________________LAN3" hidden="1">{"'Sheet1'!$L$16"}</definedName>
    <definedName name="_________________MN2" localSheetId="3" hidden="1">{"'Sheet1'!$L$16"}</definedName>
    <definedName name="_________________MN2" hidden="1">{"'Sheet1'!$L$16"}</definedName>
    <definedName name="_________________PA3" localSheetId="3" hidden="1">{"'Sheet1'!$L$16"}</definedName>
    <definedName name="_________________PA3" hidden="1">{"'Sheet1'!$L$16"}</definedName>
    <definedName name="_________________SCL4" localSheetId="3" hidden="1">{"'Sheet1'!$L$16"}</definedName>
    <definedName name="_________________SCL4" hidden="1">{"'Sheet1'!$L$16"}</definedName>
    <definedName name="_________________tb2" localSheetId="3" hidden="1">{"'Sheet1'!$L$16"}</definedName>
    <definedName name="_________________tb2" hidden="1">{"'Sheet1'!$L$16"}</definedName>
    <definedName name="_________________tt3" localSheetId="3" hidden="1">{"'Sheet1'!$L$16"}</definedName>
    <definedName name="_________________tt3" hidden="1">{"'Sheet1'!$L$16"}</definedName>
    <definedName name="________________a1" localSheetId="3" hidden="1">{"'Sheet1'!$L$16"}</definedName>
    <definedName name="________________a1" hidden="1">{"'Sheet1'!$L$16"}</definedName>
    <definedName name="________________a130" localSheetId="3" hidden="1">{"Offgrid",#N/A,FALSE,"OFFGRID";"Region",#N/A,FALSE,"REGION";"Offgrid -2",#N/A,FALSE,"OFFGRID";"WTP",#N/A,FALSE,"WTP";"WTP -2",#N/A,FALSE,"WTP";"Project",#N/A,FALSE,"PROJECT";"Summary -2",#N/A,FALSE,"SUMMARY"}</definedName>
    <definedName name="________________a130" hidden="1">{"Offgrid",#N/A,FALSE,"OFFGRID";"Region",#N/A,FALSE,"REGION";"Offgrid -2",#N/A,FALSE,"OFFGRID";"WTP",#N/A,FALSE,"WTP";"WTP -2",#N/A,FALSE,"WTP";"Project",#N/A,FALSE,"PROJECT";"Summary -2",#N/A,FALSE,"SUMMARY"}</definedName>
    <definedName name="________________a2" localSheetId="3" hidden="1">{"'Sheet1'!$L$16"}</definedName>
    <definedName name="________________a2" hidden="1">{"'Sheet1'!$L$16"}</definedName>
    <definedName name="________________BG12" localSheetId="3" hidden="1">{"'Sheet1'!$L$16"}</definedName>
    <definedName name="________________BG12" hidden="1">{"'Sheet1'!$L$16"}</definedName>
    <definedName name="________________cep1" localSheetId="3" hidden="1">{"'Sheet1'!$L$16"}</definedName>
    <definedName name="________________cep1" hidden="1">{"'Sheet1'!$L$16"}</definedName>
    <definedName name="________________CN1" localSheetId="3" hidden="1">{"'Sheet1'!$L$16"}</definedName>
    <definedName name="________________CN1" hidden="1">{"'Sheet1'!$L$16"}</definedName>
    <definedName name="________________Goi8" localSheetId="3" hidden="1">{"'Sheet1'!$L$16"}</definedName>
    <definedName name="________________Goi8" hidden="1">{"'Sheet1'!$L$16"}</definedName>
    <definedName name="________________h1" localSheetId="3" hidden="1">{"'Sheet1'!$L$16"}</definedName>
    <definedName name="________________h1" hidden="1">{"'Sheet1'!$L$16"}</definedName>
    <definedName name="________________hu1" localSheetId="3" hidden="1">{"'Sheet1'!$L$16"}</definedName>
    <definedName name="________________hu1" hidden="1">{"'Sheet1'!$L$16"}</definedName>
    <definedName name="________________hu2" localSheetId="3" hidden="1">{"'Sheet1'!$L$16"}</definedName>
    <definedName name="________________hu2" hidden="1">{"'Sheet1'!$L$16"}</definedName>
    <definedName name="________________hu5" localSheetId="3" hidden="1">{"'Sheet1'!$L$16"}</definedName>
    <definedName name="________________hu5" hidden="1">{"'Sheet1'!$L$16"}</definedName>
    <definedName name="________________hu6" localSheetId="3" hidden="1">{"'Sheet1'!$L$16"}</definedName>
    <definedName name="________________hu6" hidden="1">{"'Sheet1'!$L$16"}</definedName>
    <definedName name="________________Lan1" localSheetId="3" hidden="1">{"'Sheet1'!$L$16"}</definedName>
    <definedName name="________________Lan1" hidden="1">{"'Sheet1'!$L$16"}</definedName>
    <definedName name="________________LAN3" localSheetId="3" hidden="1">{"'Sheet1'!$L$16"}</definedName>
    <definedName name="________________LAN3" hidden="1">{"'Sheet1'!$L$16"}</definedName>
    <definedName name="________________MN2" localSheetId="3" hidden="1">{"'Sheet1'!$L$16"}</definedName>
    <definedName name="________________MN2" hidden="1">{"'Sheet1'!$L$16"}</definedName>
    <definedName name="________________PA3" localSheetId="3" hidden="1">{"'Sheet1'!$L$16"}</definedName>
    <definedName name="________________PA3" hidden="1">{"'Sheet1'!$L$16"}</definedName>
    <definedName name="________________SCL4" localSheetId="3" hidden="1">{"'Sheet1'!$L$16"}</definedName>
    <definedName name="________________SCL4" hidden="1">{"'Sheet1'!$L$16"}</definedName>
    <definedName name="________________tb2" localSheetId="3" hidden="1">{"'Sheet1'!$L$16"}</definedName>
    <definedName name="________________tb2" hidden="1">{"'Sheet1'!$L$16"}</definedName>
    <definedName name="________________tt3" localSheetId="3" hidden="1">{"'Sheet1'!$L$16"}</definedName>
    <definedName name="________________tt3" hidden="1">{"'Sheet1'!$L$16"}</definedName>
    <definedName name="________________tu4" localSheetId="3" hidden="1">{"'Sheet1'!$L$16"}</definedName>
    <definedName name="________________tu4" hidden="1">{"'Sheet1'!$L$16"}</definedName>
    <definedName name="_______________a1" localSheetId="3" hidden="1">{"'Sheet1'!$L$16"}</definedName>
    <definedName name="_______________a1" hidden="1">{"'Sheet1'!$L$16"}</definedName>
    <definedName name="_______________a130" localSheetId="3" hidden="1">{"Offgrid",#N/A,FALSE,"OFFGRID";"Region",#N/A,FALSE,"REGION";"Offgrid -2",#N/A,FALSE,"OFFGRID";"WTP",#N/A,FALSE,"WTP";"WTP -2",#N/A,FALSE,"WTP";"Project",#N/A,FALSE,"PROJECT";"Summary -2",#N/A,FALSE,"SUMMARY"}</definedName>
    <definedName name="_______________a130" hidden="1">{"Offgrid",#N/A,FALSE,"OFFGRID";"Region",#N/A,FALSE,"REGION";"Offgrid -2",#N/A,FALSE,"OFFGRID";"WTP",#N/A,FALSE,"WTP";"WTP -2",#N/A,FALSE,"WTP";"Project",#N/A,FALSE,"PROJECT";"Summary -2",#N/A,FALSE,"SUMMARY"}</definedName>
    <definedName name="_______________a2" localSheetId="3" hidden="1">{"'Sheet1'!$L$16"}</definedName>
    <definedName name="_______________a2" hidden="1">{"'Sheet1'!$L$16"}</definedName>
    <definedName name="_______________BG12" localSheetId="3" hidden="1">{"'Sheet1'!$L$16"}</definedName>
    <definedName name="_______________BG12" hidden="1">{"'Sheet1'!$L$16"}</definedName>
    <definedName name="_______________cep1" localSheetId="3" hidden="1">{"'Sheet1'!$L$16"}</definedName>
    <definedName name="_______________cep1" hidden="1">{"'Sheet1'!$L$16"}</definedName>
    <definedName name="_______________CN1" localSheetId="3" hidden="1">{"'Sheet1'!$L$16"}</definedName>
    <definedName name="_______________CN1" hidden="1">{"'Sheet1'!$L$16"}</definedName>
    <definedName name="_______________Goi8" localSheetId="3" hidden="1">{"'Sheet1'!$L$16"}</definedName>
    <definedName name="_______________Goi8" hidden="1">{"'Sheet1'!$L$16"}</definedName>
    <definedName name="_______________h1" localSheetId="3" hidden="1">{"'Sheet1'!$L$16"}</definedName>
    <definedName name="_______________h1" hidden="1">{"'Sheet1'!$L$16"}</definedName>
    <definedName name="_______________hu1" localSheetId="3" hidden="1">{"'Sheet1'!$L$16"}</definedName>
    <definedName name="_______________hu1" hidden="1">{"'Sheet1'!$L$16"}</definedName>
    <definedName name="_______________hu2" localSheetId="3" hidden="1">{"'Sheet1'!$L$16"}</definedName>
    <definedName name="_______________hu2" hidden="1">{"'Sheet1'!$L$16"}</definedName>
    <definedName name="_______________hu5" localSheetId="3" hidden="1">{"'Sheet1'!$L$16"}</definedName>
    <definedName name="_______________hu5" hidden="1">{"'Sheet1'!$L$16"}</definedName>
    <definedName name="_______________hu6" localSheetId="3" hidden="1">{"'Sheet1'!$L$16"}</definedName>
    <definedName name="_______________hu6" hidden="1">{"'Sheet1'!$L$16"}</definedName>
    <definedName name="_______________Lan1" localSheetId="3" hidden="1">{"'Sheet1'!$L$16"}</definedName>
    <definedName name="_______________Lan1" hidden="1">{"'Sheet1'!$L$16"}</definedName>
    <definedName name="_______________LAN3" localSheetId="3" hidden="1">{"'Sheet1'!$L$16"}</definedName>
    <definedName name="_______________LAN3" hidden="1">{"'Sheet1'!$L$16"}</definedName>
    <definedName name="_______________MN2" localSheetId="3" hidden="1">{"'Sheet1'!$L$16"}</definedName>
    <definedName name="_______________MN2" hidden="1">{"'Sheet1'!$L$16"}</definedName>
    <definedName name="_______________PA3" localSheetId="3" hidden="1">{"'Sheet1'!$L$16"}</definedName>
    <definedName name="_______________PA3" hidden="1">{"'Sheet1'!$L$16"}</definedName>
    <definedName name="_______________SCL4" localSheetId="3" hidden="1">{"'Sheet1'!$L$16"}</definedName>
    <definedName name="_______________SCL4" hidden="1">{"'Sheet1'!$L$16"}</definedName>
    <definedName name="_______________tb2" localSheetId="3" hidden="1">{"'Sheet1'!$L$16"}</definedName>
    <definedName name="_______________tb2" hidden="1">{"'Sheet1'!$L$16"}</definedName>
    <definedName name="_______________tt3" localSheetId="3" hidden="1">{"'Sheet1'!$L$16"}</definedName>
    <definedName name="_______________tt3" hidden="1">{"'Sheet1'!$L$16"}</definedName>
    <definedName name="_______________tu4" localSheetId="3" hidden="1">{"'Sheet1'!$L$16"}</definedName>
    <definedName name="_______________tu4" hidden="1">{"'Sheet1'!$L$16"}</definedName>
    <definedName name="_______________xlfn.BAHTTEXT" hidden="1">#NAME?</definedName>
    <definedName name="______________a1" localSheetId="3" hidden="1">{"'Sheet1'!$L$16"}</definedName>
    <definedName name="______________a1" hidden="1">{"'Sheet1'!$L$16"}</definedName>
    <definedName name="______________a130" localSheetId="3" hidden="1">{"Offgrid",#N/A,FALSE,"OFFGRID";"Region",#N/A,FALSE,"REGION";"Offgrid -2",#N/A,FALSE,"OFFGRID";"WTP",#N/A,FALSE,"WTP";"WTP -2",#N/A,FALSE,"WTP";"Project",#N/A,FALSE,"PROJECT";"Summary -2",#N/A,FALSE,"SUMMARY"}</definedName>
    <definedName name="______________a130" hidden="1">{"Offgrid",#N/A,FALSE,"OFFGRID";"Region",#N/A,FALSE,"REGION";"Offgrid -2",#N/A,FALSE,"OFFGRID";"WTP",#N/A,FALSE,"WTP";"WTP -2",#N/A,FALSE,"WTP";"Project",#N/A,FALSE,"PROJECT";"Summary -2",#N/A,FALSE,"SUMMARY"}</definedName>
    <definedName name="______________a2" localSheetId="3" hidden="1">{"'Sheet1'!$L$16"}</definedName>
    <definedName name="______________a2" hidden="1">{"'Sheet1'!$L$16"}</definedName>
    <definedName name="______________BG12" localSheetId="3" hidden="1">{"'Sheet1'!$L$16"}</definedName>
    <definedName name="______________BG12" hidden="1">{"'Sheet1'!$L$16"}</definedName>
    <definedName name="______________cep1" localSheetId="3" hidden="1">{"'Sheet1'!$L$16"}</definedName>
    <definedName name="______________cep1" hidden="1">{"'Sheet1'!$L$16"}</definedName>
    <definedName name="______________CN1" localSheetId="3" hidden="1">{"'Sheet1'!$L$16"}</definedName>
    <definedName name="______________CN1" hidden="1">{"'Sheet1'!$L$16"}</definedName>
    <definedName name="______________d1500" localSheetId="3" hidden="1">{"'Sheet1'!$L$16"}</definedName>
    <definedName name="______________d1500" hidden="1">{"'Sheet1'!$L$16"}</definedName>
    <definedName name="______________Goi8" localSheetId="3" hidden="1">{"'Sheet1'!$L$16"}</definedName>
    <definedName name="______________Goi8" hidden="1">{"'Sheet1'!$L$16"}</definedName>
    <definedName name="______________h1" localSheetId="3" hidden="1">{"'Sheet1'!$L$16"}</definedName>
    <definedName name="______________h1" hidden="1">{"'Sheet1'!$L$16"}</definedName>
    <definedName name="______________hu1" localSheetId="3" hidden="1">{"'Sheet1'!$L$16"}</definedName>
    <definedName name="______________hu1" hidden="1">{"'Sheet1'!$L$16"}</definedName>
    <definedName name="______________hu2" localSheetId="3" hidden="1">{"'Sheet1'!$L$16"}</definedName>
    <definedName name="______________hu2" hidden="1">{"'Sheet1'!$L$16"}</definedName>
    <definedName name="______________hu5" localSheetId="3" hidden="1">{"'Sheet1'!$L$16"}</definedName>
    <definedName name="______________hu5" hidden="1">{"'Sheet1'!$L$16"}</definedName>
    <definedName name="______________hu6" localSheetId="3" hidden="1">{"'Sheet1'!$L$16"}</definedName>
    <definedName name="______________hu6" hidden="1">{"'Sheet1'!$L$16"}</definedName>
    <definedName name="______________huy1" localSheetId="3" hidden="1">{"'Sheet1'!$L$16"}</definedName>
    <definedName name="______________huy1" hidden="1">{"'Sheet1'!$L$16"}</definedName>
    <definedName name="______________Lan1" localSheetId="3" hidden="1">{"'Sheet1'!$L$16"}</definedName>
    <definedName name="______________Lan1" hidden="1">{"'Sheet1'!$L$16"}</definedName>
    <definedName name="______________LAN3" localSheetId="3" hidden="1">{"'Sheet1'!$L$16"}</definedName>
    <definedName name="______________LAN3" hidden="1">{"'Sheet1'!$L$16"}</definedName>
    <definedName name="______________MN2" localSheetId="3" hidden="1">{"'Sheet1'!$L$16"}</definedName>
    <definedName name="______________MN2" hidden="1">{"'Sheet1'!$L$16"}</definedName>
    <definedName name="______________NSO2" localSheetId="3" hidden="1">{"'Sheet1'!$L$16"}</definedName>
    <definedName name="______________NSO2" hidden="1">{"'Sheet1'!$L$16"}</definedName>
    <definedName name="______________PA3" localSheetId="3" hidden="1">{"'Sheet1'!$L$16"}</definedName>
    <definedName name="______________PA3" hidden="1">{"'Sheet1'!$L$16"}</definedName>
    <definedName name="______________SCL4" localSheetId="3" hidden="1">{"'Sheet1'!$L$16"}</definedName>
    <definedName name="______________SCL4" hidden="1">{"'Sheet1'!$L$16"}</definedName>
    <definedName name="______________tb2" localSheetId="3" hidden="1">{"'Sheet1'!$L$16"}</definedName>
    <definedName name="______________tb2" hidden="1">{"'Sheet1'!$L$16"}</definedName>
    <definedName name="______________tt3" localSheetId="3" hidden="1">{"'Sheet1'!$L$16"}</definedName>
    <definedName name="______________tt3" hidden="1">{"'Sheet1'!$L$16"}</definedName>
    <definedName name="______________xlfn.BAHTTEXT" hidden="1">#NAME?</definedName>
    <definedName name="_____________a1" localSheetId="3" hidden="1">{"'Sheet1'!$L$16"}</definedName>
    <definedName name="_____________a1" hidden="1">{"'Sheet1'!$L$16"}</definedName>
    <definedName name="_____________a129" localSheetId="3" hidden="1">{"Offgrid",#N/A,FALSE,"OFFGRID";"Region",#N/A,FALSE,"REGION";"Offgrid -2",#N/A,FALSE,"OFFGRID";"WTP",#N/A,FALSE,"WTP";"WTP -2",#N/A,FALSE,"WTP";"Project",#N/A,FALSE,"PROJECT";"Summary -2",#N/A,FALSE,"SUMMARY"}</definedName>
    <definedName name="_____________a129" hidden="1">{"Offgrid",#N/A,FALSE,"OFFGRID";"Region",#N/A,FALSE,"REGION";"Offgrid -2",#N/A,FALSE,"OFFGRID";"WTP",#N/A,FALSE,"WTP";"WTP -2",#N/A,FALSE,"WTP";"Project",#N/A,FALSE,"PROJECT";"Summary -2",#N/A,FALSE,"SUMMARY"}</definedName>
    <definedName name="_____________a130" localSheetId="3" hidden="1">{"Offgrid",#N/A,FALSE,"OFFGRID";"Region",#N/A,FALSE,"REGION";"Offgrid -2",#N/A,FALSE,"OFFGRID";"WTP",#N/A,FALSE,"WTP";"WTP -2",#N/A,FALSE,"WTP";"Project",#N/A,FALSE,"PROJECT";"Summary -2",#N/A,FALSE,"SUMMARY"}</definedName>
    <definedName name="_____________a130" hidden="1">{"Offgrid",#N/A,FALSE,"OFFGRID";"Region",#N/A,FALSE,"REGION";"Offgrid -2",#N/A,FALSE,"OFFGRID";"WTP",#N/A,FALSE,"WTP";"WTP -2",#N/A,FALSE,"WTP";"Project",#N/A,FALSE,"PROJECT";"Summary -2",#N/A,FALSE,"SUMMARY"}</definedName>
    <definedName name="_____________a2" localSheetId="3" hidden="1">{"'Sheet1'!$L$16"}</definedName>
    <definedName name="_____________a2" hidden="1">{"'Sheet1'!$L$16"}</definedName>
    <definedName name="_____________BG12" localSheetId="3" hidden="1">{"'Sheet1'!$L$16"}</definedName>
    <definedName name="_____________BG12" hidden="1">{"'Sheet1'!$L$16"}</definedName>
    <definedName name="_____________CN1" localSheetId="3" hidden="1">{"'Sheet1'!$L$16"}</definedName>
    <definedName name="_____________CN1" hidden="1">{"'Sheet1'!$L$16"}</definedName>
    <definedName name="_____________d1500" localSheetId="3" hidden="1">{"'Sheet1'!$L$16"}</definedName>
    <definedName name="_____________d1500" hidden="1">{"'Sheet1'!$L$16"}</definedName>
    <definedName name="_____________Goi8" localSheetId="3" hidden="1">{"'Sheet1'!$L$16"}</definedName>
    <definedName name="_____________Goi8" hidden="1">{"'Sheet1'!$L$16"}</definedName>
    <definedName name="_____________h1" localSheetId="3" hidden="1">{"'Sheet1'!$L$16"}</definedName>
    <definedName name="_____________h1" hidden="1">{"'Sheet1'!$L$16"}</definedName>
    <definedName name="_____________hu1" localSheetId="3" hidden="1">{"'Sheet1'!$L$16"}</definedName>
    <definedName name="_____________hu1" hidden="1">{"'Sheet1'!$L$16"}</definedName>
    <definedName name="_____________hu2" localSheetId="3" hidden="1">{"'Sheet1'!$L$16"}</definedName>
    <definedName name="_____________hu2" hidden="1">{"'Sheet1'!$L$16"}</definedName>
    <definedName name="_____________hu5" localSheetId="3" hidden="1">{"'Sheet1'!$L$16"}</definedName>
    <definedName name="_____________hu5" hidden="1">{"'Sheet1'!$L$16"}</definedName>
    <definedName name="_____________hu6" localSheetId="3" hidden="1">{"'Sheet1'!$L$16"}</definedName>
    <definedName name="_____________hu6" hidden="1">{"'Sheet1'!$L$16"}</definedName>
    <definedName name="_____________huy1" localSheetId="3" hidden="1">{"'Sheet1'!$L$16"}</definedName>
    <definedName name="_____________huy1" hidden="1">{"'Sheet1'!$L$16"}</definedName>
    <definedName name="_____________KL1048" localSheetId="3" hidden="1">{"'Sheet1'!$L$16"}</definedName>
    <definedName name="_____________KL1048" hidden="1">{"'Sheet1'!$L$16"}</definedName>
    <definedName name="_____________Lan1" localSheetId="3" hidden="1">{"'Sheet1'!$L$16"}</definedName>
    <definedName name="_____________Lan1" hidden="1">{"'Sheet1'!$L$16"}</definedName>
    <definedName name="_____________LAN3" localSheetId="3" hidden="1">{"'Sheet1'!$L$16"}</definedName>
    <definedName name="_____________LAN3" hidden="1">{"'Sheet1'!$L$16"}</definedName>
    <definedName name="_____________NSO2" localSheetId="3" hidden="1">{"'Sheet1'!$L$16"}</definedName>
    <definedName name="_____________NSO2" hidden="1">{"'Sheet1'!$L$16"}</definedName>
    <definedName name="_____________PA3" localSheetId="3" hidden="1">{"'Sheet1'!$L$16"}</definedName>
    <definedName name="_____________PA3" hidden="1">{"'Sheet1'!$L$16"}</definedName>
    <definedName name="_____________SCL4" localSheetId="3" hidden="1">{"'Sheet1'!$L$16"}</definedName>
    <definedName name="_____________SCL4" hidden="1">{"'Sheet1'!$L$16"}</definedName>
    <definedName name="_____________tb2" localSheetId="3" hidden="1">{"'Sheet1'!$L$16"}</definedName>
    <definedName name="_____________tb2" hidden="1">{"'Sheet1'!$L$16"}</definedName>
    <definedName name="_____________tt3" localSheetId="3" hidden="1">{"'Sheet1'!$L$16"}</definedName>
    <definedName name="_____________tt3" hidden="1">{"'Sheet1'!$L$16"}</definedName>
    <definedName name="_____________tu4" localSheetId="3" hidden="1">{"'Sheet1'!$L$16"}</definedName>
    <definedName name="_____________tu4" hidden="1">{"'Sheet1'!$L$16"}</definedName>
    <definedName name="_____________xlfn.BAHTTEXT" hidden="1">#NAME?</definedName>
    <definedName name="____________a1" localSheetId="3" hidden="1">{"'Sheet1'!$L$16"}</definedName>
    <definedName name="____________a1" hidden="1">{"'Sheet1'!$L$16"}</definedName>
    <definedName name="____________a129" localSheetId="3" hidden="1">{"Offgrid",#N/A,FALSE,"OFFGRID";"Region",#N/A,FALSE,"REGION";"Offgrid -2",#N/A,FALSE,"OFFGRID";"WTP",#N/A,FALSE,"WTP";"WTP -2",#N/A,FALSE,"WTP";"Project",#N/A,FALSE,"PROJECT";"Summary -2",#N/A,FALSE,"SUMMARY"}</definedName>
    <definedName name="____________a129" hidden="1">{"Offgrid",#N/A,FALSE,"OFFGRID";"Region",#N/A,FALSE,"REGION";"Offgrid -2",#N/A,FALSE,"OFFGRID";"WTP",#N/A,FALSE,"WTP";"WTP -2",#N/A,FALSE,"WTP";"Project",#N/A,FALSE,"PROJECT";"Summary -2",#N/A,FALSE,"SUMMARY"}</definedName>
    <definedName name="____________a130" localSheetId="3" hidden="1">{"Offgrid",#N/A,FALSE,"OFFGRID";"Region",#N/A,FALSE,"REGION";"Offgrid -2",#N/A,FALSE,"OFFGRID";"WTP",#N/A,FALSE,"WTP";"WTP -2",#N/A,FALSE,"WTP";"Project",#N/A,FALSE,"PROJECT";"Summary -2",#N/A,FALSE,"SUMMARY"}</definedName>
    <definedName name="____________a130" hidden="1">{"Offgrid",#N/A,FALSE,"OFFGRID";"Region",#N/A,FALSE,"REGION";"Offgrid -2",#N/A,FALSE,"OFFGRID";"WTP",#N/A,FALSE,"WTP";"WTP -2",#N/A,FALSE,"WTP";"Project",#N/A,FALSE,"PROJECT";"Summary -2",#N/A,FALSE,"SUMMARY"}</definedName>
    <definedName name="____________a2" localSheetId="3" hidden="1">{"'Sheet1'!$L$16"}</definedName>
    <definedName name="____________a2" hidden="1">{"'Sheet1'!$L$16"}</definedName>
    <definedName name="____________BG12" localSheetId="3" hidden="1">{"'Sheet1'!$L$16"}</definedName>
    <definedName name="____________BG12" hidden="1">{"'Sheet1'!$L$16"}</definedName>
    <definedName name="____________CN1" localSheetId="3" hidden="1">{"'Sheet1'!$L$16"}</definedName>
    <definedName name="____________CN1" hidden="1">{"'Sheet1'!$L$16"}</definedName>
    <definedName name="____________d1500" localSheetId="3" hidden="1">{"'Sheet1'!$L$16"}</definedName>
    <definedName name="____________d1500" hidden="1">{"'Sheet1'!$L$16"}</definedName>
    <definedName name="____________Goi8" localSheetId="3" hidden="1">{"'Sheet1'!$L$16"}</definedName>
    <definedName name="____________Goi8" hidden="1">{"'Sheet1'!$L$16"}</definedName>
    <definedName name="____________h1" localSheetId="3" hidden="1">{"'Sheet1'!$L$16"}</definedName>
    <definedName name="____________h1" hidden="1">{"'Sheet1'!$L$16"}</definedName>
    <definedName name="____________hu1" localSheetId="3" hidden="1">{"'Sheet1'!$L$16"}</definedName>
    <definedName name="____________hu1" hidden="1">{"'Sheet1'!$L$16"}</definedName>
    <definedName name="____________hu2" localSheetId="3" hidden="1">{"'Sheet1'!$L$16"}</definedName>
    <definedName name="____________hu2" hidden="1">{"'Sheet1'!$L$16"}</definedName>
    <definedName name="____________hu5" localSheetId="3" hidden="1">{"'Sheet1'!$L$16"}</definedName>
    <definedName name="____________hu5" hidden="1">{"'Sheet1'!$L$16"}</definedName>
    <definedName name="____________hu6" localSheetId="3" hidden="1">{"'Sheet1'!$L$16"}</definedName>
    <definedName name="____________hu6" hidden="1">{"'Sheet1'!$L$16"}</definedName>
    <definedName name="____________huy1" localSheetId="3" hidden="1">{"'Sheet1'!$L$16"}</definedName>
    <definedName name="____________huy1" hidden="1">{"'Sheet1'!$L$16"}</definedName>
    <definedName name="____________K146" localSheetId="3" hidden="1">{"'Sheet1'!$L$16"}</definedName>
    <definedName name="____________K146" hidden="1">{"'Sheet1'!$L$16"}</definedName>
    <definedName name="____________Lan1" localSheetId="3" hidden="1">{"'Sheet1'!$L$16"}</definedName>
    <definedName name="____________Lan1" hidden="1">{"'Sheet1'!$L$16"}</definedName>
    <definedName name="____________LAN3" localSheetId="3" hidden="1">{"'Sheet1'!$L$16"}</definedName>
    <definedName name="____________LAN3" hidden="1">{"'Sheet1'!$L$16"}</definedName>
    <definedName name="____________MN2" localSheetId="3" hidden="1">{"'Sheet1'!$L$16"}</definedName>
    <definedName name="____________MN2" hidden="1">{"'Sheet1'!$L$16"}</definedName>
    <definedName name="____________NK5" localSheetId="3" hidden="1">{"'Sheet1'!$L$16"}</definedName>
    <definedName name="____________NK5" hidden="1">{"'Sheet1'!$L$16"}</definedName>
    <definedName name="____________NSO2" localSheetId="3" hidden="1">{"'Sheet1'!$L$16"}</definedName>
    <definedName name="____________NSO2" hidden="1">{"'Sheet1'!$L$16"}</definedName>
    <definedName name="____________PA3" localSheetId="3" hidden="1">{"'Sheet1'!$L$16"}</definedName>
    <definedName name="____________PA3" hidden="1">{"'Sheet1'!$L$16"}</definedName>
    <definedName name="____________SCL4" localSheetId="3" hidden="1">{"'Sheet1'!$L$16"}</definedName>
    <definedName name="____________SCL4" hidden="1">{"'Sheet1'!$L$16"}</definedName>
    <definedName name="____________tt3" localSheetId="3" hidden="1">{"'Sheet1'!$L$16"}</definedName>
    <definedName name="____________tt3" hidden="1">{"'Sheet1'!$L$16"}</definedName>
    <definedName name="____________VLP2" localSheetId="3" hidden="1">{"'Sheet1'!$L$16"}</definedName>
    <definedName name="____________VLP2" hidden="1">{"'Sheet1'!$L$16"}</definedName>
    <definedName name="____________xlfn.BAHTTEXT" hidden="1">#NAME?</definedName>
    <definedName name="___________a1" localSheetId="3" hidden="1">{"'Sheet1'!$L$16"}</definedName>
    <definedName name="___________a1" hidden="1">{"'Sheet1'!$L$16"}</definedName>
    <definedName name="___________a129" localSheetId="3" hidden="1">{"Offgrid",#N/A,FALSE,"OFFGRID";"Region",#N/A,FALSE,"REGION";"Offgrid -2",#N/A,FALSE,"OFFGRID";"WTP",#N/A,FALSE,"WTP";"WTP -2",#N/A,FALSE,"WTP";"Project",#N/A,FALSE,"PROJECT";"Summary -2",#N/A,FALSE,"SUMMARY"}</definedName>
    <definedName name="___________a129" hidden="1">{"Offgrid",#N/A,FALSE,"OFFGRID";"Region",#N/A,FALSE,"REGION";"Offgrid -2",#N/A,FALSE,"OFFGRID";"WTP",#N/A,FALSE,"WTP";"WTP -2",#N/A,FALSE,"WTP";"Project",#N/A,FALSE,"PROJECT";"Summary -2",#N/A,FALSE,"SUMMARY"}</definedName>
    <definedName name="___________a130" localSheetId="3" hidden="1">{"Offgrid",#N/A,FALSE,"OFFGRID";"Region",#N/A,FALSE,"REGION";"Offgrid -2",#N/A,FALSE,"OFFGRID";"WTP",#N/A,FALSE,"WTP";"WTP -2",#N/A,FALSE,"WTP";"Project",#N/A,FALSE,"PROJECT";"Summary -2",#N/A,FALSE,"SUMMARY"}</definedName>
    <definedName name="___________a130" hidden="1">{"Offgrid",#N/A,FALSE,"OFFGRID";"Region",#N/A,FALSE,"REGION";"Offgrid -2",#N/A,FALSE,"OFFGRID";"WTP",#N/A,FALSE,"WTP";"WTP -2",#N/A,FALSE,"WTP";"Project",#N/A,FALSE,"PROJECT";"Summary -2",#N/A,FALSE,"SUMMARY"}</definedName>
    <definedName name="___________a2" localSheetId="3" hidden="1">{"'Sheet1'!$L$16"}</definedName>
    <definedName name="___________a2" hidden="1">{"'Sheet1'!$L$16"}</definedName>
    <definedName name="___________BG12" localSheetId="3" hidden="1">{"'Sheet1'!$L$16"}</definedName>
    <definedName name="___________BG12" hidden="1">{"'Sheet1'!$L$16"}</definedName>
    <definedName name="___________CN1" localSheetId="3" hidden="1">{"'Sheet1'!$L$16"}</definedName>
    <definedName name="___________CN1" hidden="1">{"'Sheet1'!$L$16"}</definedName>
    <definedName name="___________D1" localSheetId="3" hidden="1">{"'Sheet1'!$L$16"}</definedName>
    <definedName name="___________D1" hidden="1">{"'Sheet1'!$L$16"}</definedName>
    <definedName name="___________d1500" localSheetId="3" hidden="1">{"'Sheet1'!$L$16"}</definedName>
    <definedName name="___________d1500" hidden="1">{"'Sheet1'!$L$16"}</definedName>
    <definedName name="___________D2" localSheetId="3" hidden="1">{"'Sheet1'!$L$16"}</definedName>
    <definedName name="___________D2" hidden="1">{"'Sheet1'!$L$16"}</definedName>
    <definedName name="___________GD1" localSheetId="3" hidden="1">{#N/A,#N/A,FALSE,"Chi tiÆt"}</definedName>
    <definedName name="___________GD1" hidden="1">{#N/A,#N/A,FALSE,"Chi tiÆt"}</definedName>
    <definedName name="___________GD2" localSheetId="3" hidden="1">{"'Sheet1'!$L$16"}</definedName>
    <definedName name="___________GD2" hidden="1">{"'Sheet1'!$L$16"}</definedName>
    <definedName name="___________Goi8" localSheetId="3" hidden="1">{"'Sheet1'!$L$16"}</definedName>
    <definedName name="___________Goi8" hidden="1">{"'Sheet1'!$L$16"}</definedName>
    <definedName name="___________h1" localSheetId="3" hidden="1">{"'Sheet1'!$L$16"}</definedName>
    <definedName name="___________h1" hidden="1">{"'Sheet1'!$L$16"}</definedName>
    <definedName name="___________hu1" localSheetId="3" hidden="1">{"'Sheet1'!$L$16"}</definedName>
    <definedName name="___________hu1" hidden="1">{"'Sheet1'!$L$16"}</definedName>
    <definedName name="___________hu2" localSheetId="3" hidden="1">{"'Sheet1'!$L$16"}</definedName>
    <definedName name="___________hu2" hidden="1">{"'Sheet1'!$L$16"}</definedName>
    <definedName name="___________hu5" localSheetId="3" hidden="1">{"'Sheet1'!$L$16"}</definedName>
    <definedName name="___________hu5" hidden="1">{"'Sheet1'!$L$16"}</definedName>
    <definedName name="___________hu6" localSheetId="3" hidden="1">{"'Sheet1'!$L$16"}</definedName>
    <definedName name="___________hu6" hidden="1">{"'Sheet1'!$L$16"}</definedName>
    <definedName name="___________huy1" localSheetId="3" hidden="1">{"'Sheet1'!$L$16"}</definedName>
    <definedName name="___________huy1" hidden="1">{"'Sheet1'!$L$16"}</definedName>
    <definedName name="___________K146" localSheetId="3" hidden="1">{"'Sheet1'!$L$16"}</definedName>
    <definedName name="___________K146" hidden="1">{"'Sheet1'!$L$16"}</definedName>
    <definedName name="___________KL1048" localSheetId="3" hidden="1">{"'Sheet1'!$L$16"}</definedName>
    <definedName name="___________KL1048" hidden="1">{"'Sheet1'!$L$16"}</definedName>
    <definedName name="___________Lan1" localSheetId="3" hidden="1">{"'Sheet1'!$L$16"}</definedName>
    <definedName name="___________Lan1" hidden="1">{"'Sheet1'!$L$16"}</definedName>
    <definedName name="___________LAN3" localSheetId="3" hidden="1">{"'Sheet1'!$L$16"}</definedName>
    <definedName name="___________LAN3" hidden="1">{"'Sheet1'!$L$16"}</definedName>
    <definedName name="___________NSO2" localSheetId="3" hidden="1">{"'Sheet1'!$L$16"}</definedName>
    <definedName name="___________NSO2" hidden="1">{"'Sheet1'!$L$16"}</definedName>
    <definedName name="___________PA3" localSheetId="3" hidden="1">{"'Sheet1'!$L$16"}</definedName>
    <definedName name="___________PA3" hidden="1">{"'Sheet1'!$L$16"}</definedName>
    <definedName name="___________pa4" localSheetId="3" hidden="1">{"'Sheet1'!$L$16"}</definedName>
    <definedName name="___________pa4" hidden="1">{"'Sheet1'!$L$16"}</definedName>
    <definedName name="___________SCL4" localSheetId="3" hidden="1">{"'Sheet1'!$L$16"}</definedName>
    <definedName name="___________SCL4" hidden="1">{"'Sheet1'!$L$16"}</definedName>
    <definedName name="___________tb2" localSheetId="3" hidden="1">{"'Sheet1'!$L$16"}</definedName>
    <definedName name="___________tb2" hidden="1">{"'Sheet1'!$L$16"}</definedName>
    <definedName name="___________tt3" localSheetId="3" hidden="1">{"'Sheet1'!$L$16"}</definedName>
    <definedName name="___________tt3" hidden="1">{"'Sheet1'!$L$16"}</definedName>
    <definedName name="___________tu4" localSheetId="3" hidden="1">{"'Sheet1'!$L$16"}</definedName>
    <definedName name="___________tu4" hidden="1">{"'Sheet1'!$L$16"}</definedName>
    <definedName name="___________xlfn.BAHTTEXT" hidden="1">#NAME?</definedName>
    <definedName name="__________a1" localSheetId="3" hidden="1">{"'Sheet1'!$L$16"}</definedName>
    <definedName name="__________a1" hidden="1">{"'Sheet1'!$L$16"}</definedName>
    <definedName name="__________a129" localSheetId="3" hidden="1">{"Offgrid",#N/A,FALSE,"OFFGRID";"Region",#N/A,FALSE,"REGION";"Offgrid -2",#N/A,FALSE,"OFFGRID";"WTP",#N/A,FALSE,"WTP";"WTP -2",#N/A,FALSE,"WTP";"Project",#N/A,FALSE,"PROJECT";"Summary -2",#N/A,FALSE,"SUMMARY"}</definedName>
    <definedName name="__________a129" hidden="1">{"Offgrid",#N/A,FALSE,"OFFGRID";"Region",#N/A,FALSE,"REGION";"Offgrid -2",#N/A,FALSE,"OFFGRID";"WTP",#N/A,FALSE,"WTP";"WTP -2",#N/A,FALSE,"WTP";"Project",#N/A,FALSE,"PROJECT";"Summary -2",#N/A,FALSE,"SUMMARY"}</definedName>
    <definedName name="__________a130" localSheetId="3" hidden="1">{"Offgrid",#N/A,FALSE,"OFFGRID";"Region",#N/A,FALSE,"REGION";"Offgrid -2",#N/A,FALSE,"OFFGRID";"WTP",#N/A,FALSE,"WTP";"WTP -2",#N/A,FALSE,"WTP";"Project",#N/A,FALSE,"PROJECT";"Summary -2",#N/A,FALSE,"SUMMARY"}</definedName>
    <definedName name="__________a130" hidden="1">{"Offgrid",#N/A,FALSE,"OFFGRID";"Region",#N/A,FALSE,"REGION";"Offgrid -2",#N/A,FALSE,"OFFGRID";"WTP",#N/A,FALSE,"WTP";"WTP -2",#N/A,FALSE,"WTP";"Project",#N/A,FALSE,"PROJECT";"Summary -2",#N/A,FALSE,"SUMMARY"}</definedName>
    <definedName name="__________a2" localSheetId="3" hidden="1">{"'Sheet1'!$L$16"}</definedName>
    <definedName name="__________a2" hidden="1">{"'Sheet1'!$L$16"}</definedName>
    <definedName name="__________a3" localSheetId="3" hidden="1">{"'Sheet1'!$L$16"}</definedName>
    <definedName name="__________a3" hidden="1">{"'Sheet1'!$L$16"}</definedName>
    <definedName name="__________BG12" localSheetId="3" hidden="1">{"'Sheet1'!$L$16"}</definedName>
    <definedName name="__________BG12" hidden="1">{"'Sheet1'!$L$16"}</definedName>
    <definedName name="__________CN1" localSheetId="3" hidden="1">{"'Sheet1'!$L$16"}</definedName>
    <definedName name="__________CN1" hidden="1">{"'Sheet1'!$L$16"}</definedName>
    <definedName name="__________D1" localSheetId="3" hidden="1">{"'Sheet1'!$L$16"}</definedName>
    <definedName name="__________D1" hidden="1">{"'Sheet1'!$L$16"}</definedName>
    <definedName name="__________d1500" localSheetId="3" hidden="1">{"'Sheet1'!$L$16"}</definedName>
    <definedName name="__________d1500" hidden="1">{"'Sheet1'!$L$16"}</definedName>
    <definedName name="__________D2" localSheetId="3" hidden="1">{"'Sheet1'!$L$16"}</definedName>
    <definedName name="__________D2" hidden="1">{"'Sheet1'!$L$16"}</definedName>
    <definedName name="__________GD1" localSheetId="3" hidden="1">{#N/A,#N/A,FALSE,"Chi tiÆt"}</definedName>
    <definedName name="__________GD1" hidden="1">{#N/A,#N/A,FALSE,"Chi tiÆt"}</definedName>
    <definedName name="__________GD2" localSheetId="3" hidden="1">{"'Sheet1'!$L$16"}</definedName>
    <definedName name="__________GD2" hidden="1">{"'Sheet1'!$L$16"}</definedName>
    <definedName name="__________Goi8" localSheetId="3" hidden="1">{"'Sheet1'!$L$16"}</definedName>
    <definedName name="__________Goi8" hidden="1">{"'Sheet1'!$L$16"}</definedName>
    <definedName name="__________h1" localSheetId="3" hidden="1">{"'Sheet1'!$L$16"}</definedName>
    <definedName name="__________h1" hidden="1">{"'Sheet1'!$L$16"}</definedName>
    <definedName name="__________hu1" localSheetId="3" hidden="1">{"'Sheet1'!$L$16"}</definedName>
    <definedName name="__________hu1" hidden="1">{"'Sheet1'!$L$16"}</definedName>
    <definedName name="__________hu2" localSheetId="3" hidden="1">{"'Sheet1'!$L$16"}</definedName>
    <definedName name="__________hu2" hidden="1">{"'Sheet1'!$L$16"}</definedName>
    <definedName name="__________hu5" localSheetId="3" hidden="1">{"'Sheet1'!$L$16"}</definedName>
    <definedName name="__________hu5" hidden="1">{"'Sheet1'!$L$16"}</definedName>
    <definedName name="__________hu6" localSheetId="3" hidden="1">{"'Sheet1'!$L$16"}</definedName>
    <definedName name="__________hu6" hidden="1">{"'Sheet1'!$L$16"}</definedName>
    <definedName name="__________huy1" localSheetId="3" hidden="1">{"'Sheet1'!$L$16"}</definedName>
    <definedName name="__________huy1" hidden="1">{"'Sheet1'!$L$16"}</definedName>
    <definedName name="__________Lan1" localSheetId="3" hidden="1">{"'Sheet1'!$L$16"}</definedName>
    <definedName name="__________Lan1" hidden="1">{"'Sheet1'!$L$16"}</definedName>
    <definedName name="__________LAN3" localSheetId="3" hidden="1">{"'Sheet1'!$L$16"}</definedName>
    <definedName name="__________LAN3" hidden="1">{"'Sheet1'!$L$16"}</definedName>
    <definedName name="__________NSO2" localSheetId="3" hidden="1">{"'Sheet1'!$L$16"}</definedName>
    <definedName name="__________NSO2" hidden="1">{"'Sheet1'!$L$16"}</definedName>
    <definedName name="__________PA3" localSheetId="3" hidden="1">{"'Sheet1'!$L$16"}</definedName>
    <definedName name="__________PA3" hidden="1">{"'Sheet1'!$L$16"}</definedName>
    <definedName name="__________pa4" localSheetId="3" hidden="1">{"'Sheet1'!$L$16"}</definedName>
    <definedName name="__________pa4" hidden="1">{"'Sheet1'!$L$16"}</definedName>
    <definedName name="__________SCL4" localSheetId="3" hidden="1">{"'Sheet1'!$L$16"}</definedName>
    <definedName name="__________SCL4" hidden="1">{"'Sheet1'!$L$16"}</definedName>
    <definedName name="__________tb2" localSheetId="3" hidden="1">{"'Sheet1'!$L$16"}</definedName>
    <definedName name="__________tb2" hidden="1">{"'Sheet1'!$L$16"}</definedName>
    <definedName name="__________tt3" localSheetId="3" hidden="1">{"'Sheet1'!$L$16"}</definedName>
    <definedName name="__________tt3" hidden="1">{"'Sheet1'!$L$16"}</definedName>
    <definedName name="__________xlfn.BAHTTEXT" hidden="1">#NAME?</definedName>
    <definedName name="_________a1" localSheetId="3" hidden="1">{"'Sheet1'!$L$16"}</definedName>
    <definedName name="_________a1" hidden="1">{"'Sheet1'!$L$16"}</definedName>
    <definedName name="_________a129" localSheetId="3" hidden="1">{"Offgrid",#N/A,FALSE,"OFFGRID";"Region",#N/A,FALSE,"REGION";"Offgrid -2",#N/A,FALSE,"OFFGRID";"WTP",#N/A,FALSE,"WTP";"WTP -2",#N/A,FALSE,"WTP";"Project",#N/A,FALSE,"PROJECT";"Summary -2",#N/A,FALSE,"SUMMARY"}</definedName>
    <definedName name="_________a129" hidden="1">{"Offgrid",#N/A,FALSE,"OFFGRID";"Region",#N/A,FALSE,"REGION";"Offgrid -2",#N/A,FALSE,"OFFGRID";"WTP",#N/A,FALSE,"WTP";"WTP -2",#N/A,FALSE,"WTP";"Project",#N/A,FALSE,"PROJECT";"Summary -2",#N/A,FALSE,"SUMMARY"}</definedName>
    <definedName name="_________a130" localSheetId="3" hidden="1">{"Offgrid",#N/A,FALSE,"OFFGRID";"Region",#N/A,FALSE,"REGION";"Offgrid -2",#N/A,FALSE,"OFFGRID";"WTP",#N/A,FALSE,"WTP";"WTP -2",#N/A,FALSE,"WTP";"Project",#N/A,FALSE,"PROJECT";"Summary -2",#N/A,FALSE,"SUMMARY"}</definedName>
    <definedName name="_________a130" hidden="1">{"Offgrid",#N/A,FALSE,"OFFGRID";"Region",#N/A,FALSE,"REGION";"Offgrid -2",#N/A,FALSE,"OFFGRID";"WTP",#N/A,FALSE,"WTP";"WTP -2",#N/A,FALSE,"WTP";"Project",#N/A,FALSE,"PROJECT";"Summary -2",#N/A,FALSE,"SUMMARY"}</definedName>
    <definedName name="_________a2" localSheetId="3" hidden="1">{"'Sheet1'!$L$16"}</definedName>
    <definedName name="_________a2" hidden="1">{"'Sheet1'!$L$16"}</definedName>
    <definedName name="_________a3" localSheetId="3" hidden="1">{"'Sheet1'!$L$16"}</definedName>
    <definedName name="_________a3" hidden="1">{"'Sheet1'!$L$16"}</definedName>
    <definedName name="_________BG12" localSheetId="3" hidden="1">{"'Sheet1'!$L$16"}</definedName>
    <definedName name="_________BG12" hidden="1">{"'Sheet1'!$L$16"}</definedName>
    <definedName name="_________CN1" localSheetId="3" hidden="1">{"'Sheet1'!$L$16"}</definedName>
    <definedName name="_________CN1" hidden="1">{"'Sheet1'!$L$16"}</definedName>
    <definedName name="_________d1500" localSheetId="3" hidden="1">{"'Sheet1'!$L$16"}</definedName>
    <definedName name="_________d1500" hidden="1">{"'Sheet1'!$L$16"}</definedName>
    <definedName name="_________Goi8" localSheetId="3" hidden="1">{"'Sheet1'!$L$16"}</definedName>
    <definedName name="_________Goi8" hidden="1">{"'Sheet1'!$L$16"}</definedName>
    <definedName name="_________h1" localSheetId="3" hidden="1">{"'Sheet1'!$L$16"}</definedName>
    <definedName name="_________h1" hidden="1">{"'Sheet1'!$L$16"}</definedName>
    <definedName name="_________hu1" localSheetId="3" hidden="1">{"'Sheet1'!$L$16"}</definedName>
    <definedName name="_________hu1" hidden="1">{"'Sheet1'!$L$16"}</definedName>
    <definedName name="_________hu2" localSheetId="3" hidden="1">{"'Sheet1'!$L$16"}</definedName>
    <definedName name="_________hu2" hidden="1">{"'Sheet1'!$L$16"}</definedName>
    <definedName name="_________hu5" localSheetId="3" hidden="1">{"'Sheet1'!$L$16"}</definedName>
    <definedName name="_________hu5" hidden="1">{"'Sheet1'!$L$16"}</definedName>
    <definedName name="_________hu6" localSheetId="3" hidden="1">{"'Sheet1'!$L$16"}</definedName>
    <definedName name="_________hu6" hidden="1">{"'Sheet1'!$L$16"}</definedName>
    <definedName name="_________huy1" localSheetId="3" hidden="1">{"'Sheet1'!$L$16"}</definedName>
    <definedName name="_________huy1" hidden="1">{"'Sheet1'!$L$16"}</definedName>
    <definedName name="_________K146" localSheetId="3" hidden="1">{"'Sheet1'!$L$16"}</definedName>
    <definedName name="_________K146" hidden="1">{"'Sheet1'!$L$16"}</definedName>
    <definedName name="_________KL1048" localSheetId="3" hidden="1">{"'Sheet1'!$L$16"}</definedName>
    <definedName name="_________KL1048" hidden="1">{"'Sheet1'!$L$16"}</definedName>
    <definedName name="_________Lan1" localSheetId="3" hidden="1">{"'Sheet1'!$L$16"}</definedName>
    <definedName name="_________Lan1" hidden="1">{"'Sheet1'!$L$16"}</definedName>
    <definedName name="_________LAN3" localSheetId="3" hidden="1">{"'Sheet1'!$L$16"}</definedName>
    <definedName name="_________LAN3" hidden="1">{"'Sheet1'!$L$16"}</definedName>
    <definedName name="_________M2" localSheetId="3" hidden="1">{"'Sheet1'!$L$16"}</definedName>
    <definedName name="_________M2" hidden="1">{"'Sheet1'!$L$16"}</definedName>
    <definedName name="_________MCC3" localSheetId="3" hidden="1">{#N/A,#N/A,FALSE,"CCTV"}</definedName>
    <definedName name="_________MCC3" hidden="1">{#N/A,#N/A,FALSE,"CCTV"}</definedName>
    <definedName name="_________NSO2" localSheetId="3" hidden="1">{"'Sheet1'!$L$16"}</definedName>
    <definedName name="_________NSO2" hidden="1">{"'Sheet1'!$L$16"}</definedName>
    <definedName name="_________PA3" localSheetId="3" hidden="1">{"'Sheet1'!$L$16"}</definedName>
    <definedName name="_________PA3" hidden="1">{"'Sheet1'!$L$16"}</definedName>
    <definedName name="_________pa4" localSheetId="3" hidden="1">{"'Sheet1'!$L$16"}</definedName>
    <definedName name="_________pa4" hidden="1">{"'Sheet1'!$L$16"}</definedName>
    <definedName name="_________SCL4" localSheetId="3" hidden="1">{"'Sheet1'!$L$16"}</definedName>
    <definedName name="_________SCL4" hidden="1">{"'Sheet1'!$L$16"}</definedName>
    <definedName name="_________tb2" localSheetId="3" hidden="1">{"'Sheet1'!$L$16"}</definedName>
    <definedName name="_________tb2" hidden="1">{"'Sheet1'!$L$16"}</definedName>
    <definedName name="_________tt3" localSheetId="3" hidden="1">{"'Sheet1'!$L$16"}</definedName>
    <definedName name="_________tt3" hidden="1">{"'Sheet1'!$L$16"}</definedName>
    <definedName name="_________tu4" localSheetId="3" hidden="1">{"'Sheet1'!$L$16"}</definedName>
    <definedName name="_________tu4" hidden="1">{"'Sheet1'!$L$16"}</definedName>
    <definedName name="_________xlfn.BAHTTEXT" hidden="1">#NAME?</definedName>
    <definedName name="________a1" localSheetId="3" hidden="1">{"'Sheet1'!$L$16"}</definedName>
    <definedName name="________a1" hidden="1">{"'Sheet1'!$L$16"}</definedName>
    <definedName name="________a129" localSheetId="3" hidden="1">{"Offgrid",#N/A,FALSE,"OFFGRID";"Region",#N/A,FALSE,"REGION";"Offgrid -2",#N/A,FALSE,"OFFGRID";"WTP",#N/A,FALSE,"WTP";"WTP -2",#N/A,FALSE,"WTP";"Project",#N/A,FALSE,"PROJECT";"Summary -2",#N/A,FALSE,"SUMMARY"}</definedName>
    <definedName name="________a129" hidden="1">{"Offgrid",#N/A,FALSE,"OFFGRID";"Region",#N/A,FALSE,"REGION";"Offgrid -2",#N/A,FALSE,"OFFGRID";"WTP",#N/A,FALSE,"WTP";"WTP -2",#N/A,FALSE,"WTP";"Project",#N/A,FALSE,"PROJECT";"Summary -2",#N/A,FALSE,"SUMMARY"}</definedName>
    <definedName name="________a130" localSheetId="3" hidden="1">{"Offgrid",#N/A,FALSE,"OFFGRID";"Region",#N/A,FALSE,"REGION";"Offgrid -2",#N/A,FALSE,"OFFGRID";"WTP",#N/A,FALSE,"WTP";"WTP -2",#N/A,FALSE,"WTP";"Project",#N/A,FALSE,"PROJECT";"Summary -2",#N/A,FALSE,"SUMMARY"}</definedName>
    <definedName name="________a130" hidden="1">{"Offgrid",#N/A,FALSE,"OFFGRID";"Region",#N/A,FALSE,"REGION";"Offgrid -2",#N/A,FALSE,"OFFGRID";"WTP",#N/A,FALSE,"WTP";"WTP -2",#N/A,FALSE,"WTP";"Project",#N/A,FALSE,"PROJECT";"Summary -2",#N/A,FALSE,"SUMMARY"}</definedName>
    <definedName name="________a2" localSheetId="3" hidden="1">{"'Sheet1'!$L$16"}</definedName>
    <definedName name="________a2" hidden="1">{"'Sheet1'!$L$16"}</definedName>
    <definedName name="________a3" localSheetId="3" hidden="1">{"'Sheet1'!$L$16"}</definedName>
    <definedName name="________a3" hidden="1">{"'Sheet1'!$L$16"}</definedName>
    <definedName name="________BG12" localSheetId="3" hidden="1">{"'Sheet1'!$L$16"}</definedName>
    <definedName name="________BG12" hidden="1">{"'Sheet1'!$L$16"}</definedName>
    <definedName name="________CN1" localSheetId="3" hidden="1">{"'Sheet1'!$L$16"}</definedName>
    <definedName name="________CN1" hidden="1">{"'Sheet1'!$L$16"}</definedName>
    <definedName name="________D1" localSheetId="3" hidden="1">{"'Sheet1'!$L$16"}</definedName>
    <definedName name="________D1" hidden="1">{"'Sheet1'!$L$16"}</definedName>
    <definedName name="________d1500" localSheetId="3" hidden="1">{"'Sheet1'!$L$16"}</definedName>
    <definedName name="________d1500" hidden="1">{"'Sheet1'!$L$16"}</definedName>
    <definedName name="________D2" localSheetId="3" hidden="1">{"'Sheet1'!$L$16"}</definedName>
    <definedName name="________D2" hidden="1">{"'Sheet1'!$L$16"}</definedName>
    <definedName name="________GD1" localSheetId="3" hidden="1">{#N/A,#N/A,FALSE,"Chi tiÆt"}</definedName>
    <definedName name="________GD1" hidden="1">{#N/A,#N/A,FALSE,"Chi tiÆt"}</definedName>
    <definedName name="________GD2" localSheetId="3" hidden="1">{"'Sheet1'!$L$16"}</definedName>
    <definedName name="________GD2" hidden="1">{"'Sheet1'!$L$16"}</definedName>
    <definedName name="________Goi8" localSheetId="3" hidden="1">{"'Sheet1'!$L$16"}</definedName>
    <definedName name="________Goi8" hidden="1">{"'Sheet1'!$L$16"}</definedName>
    <definedName name="________h1" localSheetId="3" hidden="1">{"'Sheet1'!$L$16"}</definedName>
    <definedName name="________h1" hidden="1">{"'Sheet1'!$L$16"}</definedName>
    <definedName name="________hu1" localSheetId="3" hidden="1">{"'Sheet1'!$L$16"}</definedName>
    <definedName name="________hu1" hidden="1">{"'Sheet1'!$L$16"}</definedName>
    <definedName name="________hu2" localSheetId="3" hidden="1">{"'Sheet1'!$L$16"}</definedName>
    <definedName name="________hu2" hidden="1">{"'Sheet1'!$L$16"}</definedName>
    <definedName name="________hu5" localSheetId="3" hidden="1">{"'Sheet1'!$L$16"}</definedName>
    <definedName name="________hu5" hidden="1">{"'Sheet1'!$L$16"}</definedName>
    <definedName name="________hu6" localSheetId="3" hidden="1">{"'Sheet1'!$L$16"}</definedName>
    <definedName name="________hu6" hidden="1">{"'Sheet1'!$L$16"}</definedName>
    <definedName name="________huy1" localSheetId="3" hidden="1">{"'Sheet1'!$L$16"}</definedName>
    <definedName name="________huy1" hidden="1">{"'Sheet1'!$L$16"}</definedName>
    <definedName name="________K146" localSheetId="3" hidden="1">{"'Sheet1'!$L$16"}</definedName>
    <definedName name="________K146" hidden="1">{"'Sheet1'!$L$16"}</definedName>
    <definedName name="________key1" hidden="1">#REF!</definedName>
    <definedName name="________KL1048" localSheetId="3" hidden="1">{"'Sheet1'!$L$16"}</definedName>
    <definedName name="________KL1048" hidden="1">{"'Sheet1'!$L$16"}</definedName>
    <definedName name="________Lan1" localSheetId="3" hidden="1">{"'Sheet1'!$L$16"}</definedName>
    <definedName name="________Lan1" hidden="1">{"'Sheet1'!$L$16"}</definedName>
    <definedName name="________LAN3" localSheetId="3" hidden="1">{"'Sheet1'!$L$16"}</definedName>
    <definedName name="________LAN3" hidden="1">{"'Sheet1'!$L$16"}</definedName>
    <definedName name="________MCC3" localSheetId="3" hidden="1">{#N/A,#N/A,FALSE,"CCTV"}</definedName>
    <definedName name="________MCC3" hidden="1">{#N/A,#N/A,FALSE,"CCTV"}</definedName>
    <definedName name="________NSO2" localSheetId="3" hidden="1">{"'Sheet1'!$L$16"}</definedName>
    <definedName name="________NSO2" hidden="1">{"'Sheet1'!$L$16"}</definedName>
    <definedName name="________PA3" localSheetId="3" hidden="1">{"'Sheet1'!$L$16"}</definedName>
    <definedName name="________PA3" hidden="1">{"'Sheet1'!$L$16"}</definedName>
    <definedName name="________pa4" localSheetId="3" hidden="1">{"'Sheet1'!$L$16"}</definedName>
    <definedName name="________pa4" hidden="1">{"'Sheet1'!$L$16"}</definedName>
    <definedName name="________SCL4" localSheetId="3" hidden="1">{"'Sheet1'!$L$16"}</definedName>
    <definedName name="________SCL4" hidden="1">{"'Sheet1'!$L$16"}</definedName>
    <definedName name="________tha1" localSheetId="3" hidden="1">{"'Sheet1'!$L$16"}</definedName>
    <definedName name="________tha1" hidden="1">{"'Sheet1'!$L$16"}</definedName>
    <definedName name="________tt3" localSheetId="3" hidden="1">{"'Sheet1'!$L$16"}</definedName>
    <definedName name="________tt3" hidden="1">{"'Sheet1'!$L$16"}</definedName>
    <definedName name="________tu4" localSheetId="3" hidden="1">{"'Sheet1'!$L$16"}</definedName>
    <definedName name="________tu4" hidden="1">{"'Sheet1'!$L$16"}</definedName>
    <definedName name="________xlfn.BAHTTEXT" hidden="1">#NAME?</definedName>
    <definedName name="_______a1" localSheetId="3" hidden="1">{"'Sheet1'!$L$16"}</definedName>
    <definedName name="_______a1" hidden="1">{"'Sheet1'!$L$16"}</definedName>
    <definedName name="_______a129" localSheetId="3" hidden="1">{"Offgrid",#N/A,FALSE,"OFFGRID";"Region",#N/A,FALSE,"REGION";"Offgrid -2",#N/A,FALSE,"OFFGRID";"WTP",#N/A,FALSE,"WTP";"WTP -2",#N/A,FALSE,"WTP";"Project",#N/A,FALSE,"PROJECT";"Summary -2",#N/A,FALSE,"SUMMARY"}</definedName>
    <definedName name="_______a129" hidden="1">{"Offgrid",#N/A,FALSE,"OFFGRID";"Region",#N/A,FALSE,"REGION";"Offgrid -2",#N/A,FALSE,"OFFGRID";"WTP",#N/A,FALSE,"WTP";"WTP -2",#N/A,FALSE,"WTP";"Project",#N/A,FALSE,"PROJECT";"Summary -2",#N/A,FALSE,"SUMMARY"}</definedName>
    <definedName name="_______a130" localSheetId="3" hidden="1">{"Offgrid",#N/A,FALSE,"OFFGRID";"Region",#N/A,FALSE,"REGION";"Offgrid -2",#N/A,FALSE,"OFFGRID";"WTP",#N/A,FALSE,"WTP";"WTP -2",#N/A,FALSE,"WTP";"Project",#N/A,FALSE,"PROJECT";"Summary -2",#N/A,FALSE,"SUMMARY"}</definedName>
    <definedName name="_______a130" hidden="1">{"Offgrid",#N/A,FALSE,"OFFGRID";"Region",#N/A,FALSE,"REGION";"Offgrid -2",#N/A,FALSE,"OFFGRID";"WTP",#N/A,FALSE,"WTP";"WTP -2",#N/A,FALSE,"WTP";"Project",#N/A,FALSE,"PROJECT";"Summary -2",#N/A,FALSE,"SUMMARY"}</definedName>
    <definedName name="_______a2" localSheetId="3" hidden="1">{"'Sheet1'!$L$16"}</definedName>
    <definedName name="_______a2" hidden="1">{"'Sheet1'!$L$16"}</definedName>
    <definedName name="_______a3" localSheetId="3" hidden="1">{"'Sheet1'!$L$16"}</definedName>
    <definedName name="_______a3" hidden="1">{"'Sheet1'!$L$16"}</definedName>
    <definedName name="_______BG12" localSheetId="3" hidden="1">{"'Sheet1'!$L$16"}</definedName>
    <definedName name="_______BG12" hidden="1">{"'Sheet1'!$L$16"}</definedName>
    <definedName name="_______CN1" localSheetId="3" hidden="1">{"'Sheet1'!$L$16"}</definedName>
    <definedName name="_______CN1" hidden="1">{"'Sheet1'!$L$16"}</definedName>
    <definedName name="_______d1500" localSheetId="3" hidden="1">{"'Sheet1'!$L$16"}</definedName>
    <definedName name="_______d1500" hidden="1">{"'Sheet1'!$L$16"}</definedName>
    <definedName name="_______Goi8" localSheetId="3" hidden="1">{"'Sheet1'!$L$16"}</definedName>
    <definedName name="_______Goi8" hidden="1">{"'Sheet1'!$L$16"}</definedName>
    <definedName name="_______h1" localSheetId="3" hidden="1">{"'Sheet1'!$L$16"}</definedName>
    <definedName name="_______h1" hidden="1">{"'Sheet1'!$L$16"}</definedName>
    <definedName name="_______hu1" localSheetId="3" hidden="1">{"'Sheet1'!$L$16"}</definedName>
    <definedName name="_______hu1" hidden="1">{"'Sheet1'!$L$16"}</definedName>
    <definedName name="_______hu2" localSheetId="3" hidden="1">{"'Sheet1'!$L$16"}</definedName>
    <definedName name="_______hu2" hidden="1">{"'Sheet1'!$L$16"}</definedName>
    <definedName name="_______hu5" localSheetId="3" hidden="1">{"'Sheet1'!$L$16"}</definedName>
    <definedName name="_______hu5" hidden="1">{"'Sheet1'!$L$16"}</definedName>
    <definedName name="_______hu6" localSheetId="3" hidden="1">{"'Sheet1'!$L$16"}</definedName>
    <definedName name="_______hu6" hidden="1">{"'Sheet1'!$L$16"}</definedName>
    <definedName name="_______hu7">{"'Sheet1'!$L$16"}</definedName>
    <definedName name="_______huy1" localSheetId="3" hidden="1">{"'Sheet1'!$L$16"}</definedName>
    <definedName name="_______huy1" hidden="1">{"'Sheet1'!$L$16"}</definedName>
    <definedName name="_______K146" localSheetId="3" hidden="1">{"'Sheet1'!$L$16"}</definedName>
    <definedName name="_______K146" hidden="1">{"'Sheet1'!$L$16"}</definedName>
    <definedName name="_______key2" hidden="1">#REF!</definedName>
    <definedName name="_______KL1048" localSheetId="3" hidden="1">{"'Sheet1'!$L$16"}</definedName>
    <definedName name="_______KL1048" hidden="1">{"'Sheet1'!$L$16"}</definedName>
    <definedName name="_______Lan1" localSheetId="3" hidden="1">{"'Sheet1'!$L$16"}</definedName>
    <definedName name="_______Lan1" hidden="1">{"'Sheet1'!$L$16"}</definedName>
    <definedName name="_______LAN3" localSheetId="3" hidden="1">{"'Sheet1'!$L$16"}</definedName>
    <definedName name="_______LAN3" hidden="1">{"'Sheet1'!$L$16"}</definedName>
    <definedName name="_______M2" localSheetId="3" hidden="1">{"'Sheet1'!$L$16"}</definedName>
    <definedName name="_______M2" hidden="1">{"'Sheet1'!$L$16"}</definedName>
    <definedName name="_______MCC3" localSheetId="3" hidden="1">{#N/A,#N/A,FALSE,"CCTV"}</definedName>
    <definedName name="_______MCC3" hidden="1">{#N/A,#N/A,FALSE,"CCTV"}</definedName>
    <definedName name="_______NSO2" localSheetId="3" hidden="1">{"'Sheet1'!$L$16"}</definedName>
    <definedName name="_______NSO2" hidden="1">{"'Sheet1'!$L$16"}</definedName>
    <definedName name="_______PA3" localSheetId="3" hidden="1">{"'Sheet1'!$L$16"}</definedName>
    <definedName name="_______PA3" hidden="1">{"'Sheet1'!$L$16"}</definedName>
    <definedName name="_______pa4" localSheetId="3" hidden="1">{"'Sheet1'!$L$16"}</definedName>
    <definedName name="_______pa4" hidden="1">{"'Sheet1'!$L$16"}</definedName>
    <definedName name="_______SCL4" localSheetId="3" hidden="1">{"'Sheet1'!$L$16"}</definedName>
    <definedName name="_______SCL4" hidden="1">{"'Sheet1'!$L$16"}</definedName>
    <definedName name="_______T10">{"'Sheet1'!$L$16"}</definedName>
    <definedName name="_______tb2" localSheetId="3" hidden="1">{"'Sheet1'!$L$16"}</definedName>
    <definedName name="_______tb2" hidden="1">{"'Sheet1'!$L$16"}</definedName>
    <definedName name="_______tha1" localSheetId="3" hidden="1">{"'Sheet1'!$L$16"}</definedName>
    <definedName name="_______tha1" hidden="1">{"'Sheet1'!$L$16"}</definedName>
    <definedName name="_______tt3" localSheetId="3" hidden="1">{"'Sheet1'!$L$16"}</definedName>
    <definedName name="_______tt3" hidden="1">{"'Sheet1'!$L$16"}</definedName>
    <definedName name="_______tu4" localSheetId="3" hidden="1">{"'Sheet1'!$L$16"}</definedName>
    <definedName name="_______tu4" hidden="1">{"'Sheet1'!$L$16"}</definedName>
    <definedName name="_______xlfn.BAHTTEXT" hidden="1">#NAME?</definedName>
    <definedName name="______a1" localSheetId="3" hidden="1">{"'Sheet1'!$L$16"}</definedName>
    <definedName name="______a1" hidden="1">{"'Sheet1'!$L$16"}</definedName>
    <definedName name="______a100" localSheetId="3" hidden="1">{"'Sheet1'!$L$16"}</definedName>
    <definedName name="______a100" hidden="1">{"'Sheet1'!$L$16"}</definedName>
    <definedName name="______a129" localSheetId="3" hidden="1">{"Offgrid",#N/A,FALSE,"OFFGRID";"Region",#N/A,FALSE,"REGION";"Offgrid -2",#N/A,FALSE,"OFFGRID";"WTP",#N/A,FALSE,"WTP";"WTP -2",#N/A,FALSE,"WTP";"Project",#N/A,FALSE,"PROJECT";"Summary -2",#N/A,FALSE,"SUMMARY"}</definedName>
    <definedName name="______a129" hidden="1">{"Offgrid",#N/A,FALSE,"OFFGRID";"Region",#N/A,FALSE,"REGION";"Offgrid -2",#N/A,FALSE,"OFFGRID";"WTP",#N/A,FALSE,"WTP";"WTP -2",#N/A,FALSE,"WTP";"Project",#N/A,FALSE,"PROJECT";"Summary -2",#N/A,FALSE,"SUMMARY"}</definedName>
    <definedName name="______a130" localSheetId="3" hidden="1">{"Offgrid",#N/A,FALSE,"OFFGRID";"Region",#N/A,FALSE,"REGION";"Offgrid -2",#N/A,FALSE,"OFFGRID";"WTP",#N/A,FALSE,"WTP";"WTP -2",#N/A,FALSE,"WTP";"Project",#N/A,FALSE,"PROJECT";"Summary -2",#N/A,FALSE,"SUMMARY"}</definedName>
    <definedName name="______a130" hidden="1">{"Offgrid",#N/A,FALSE,"OFFGRID";"Region",#N/A,FALSE,"REGION";"Offgrid -2",#N/A,FALSE,"OFFGRID";"WTP",#N/A,FALSE,"WTP";"WTP -2",#N/A,FALSE,"WTP";"Project",#N/A,FALSE,"PROJECT";"Summary -2",#N/A,FALSE,"SUMMARY"}</definedName>
    <definedName name="______a2" localSheetId="3" hidden="1">{"'Sheet1'!$L$16"}</definedName>
    <definedName name="______a2" hidden="1">{"'Sheet1'!$L$16"}</definedName>
    <definedName name="______a3" localSheetId="3" hidden="1">{"'Sheet1'!$L$16"}</definedName>
    <definedName name="______a3" hidden="1">{"'Sheet1'!$L$16"}</definedName>
    <definedName name="______BG12" localSheetId="3" hidden="1">{"'Sheet1'!$L$16"}</definedName>
    <definedName name="______BG12" hidden="1">{"'Sheet1'!$L$16"}</definedName>
    <definedName name="______CN1" localSheetId="3" hidden="1">{"'Sheet1'!$L$16"}</definedName>
    <definedName name="______CN1" hidden="1">{"'Sheet1'!$L$16"}</definedName>
    <definedName name="______CON1">#REF!</definedName>
    <definedName name="______CON2">#REF!</definedName>
    <definedName name="______D1" localSheetId="3" hidden="1">{"'Sheet1'!$L$16"}</definedName>
    <definedName name="______D1" hidden="1">{"'Sheet1'!$L$16"}</definedName>
    <definedName name="______d1500" localSheetId="3" hidden="1">{"'Sheet1'!$L$16"}</definedName>
    <definedName name="______d1500" hidden="1">{"'Sheet1'!$L$16"}</definedName>
    <definedName name="______D2" localSheetId="3" hidden="1">{"'Sheet1'!$L$16"}</definedName>
    <definedName name="______D2" hidden="1">{"'Sheet1'!$L$16"}</definedName>
    <definedName name="______GD1" localSheetId="3" hidden="1">{#N/A,#N/A,FALSE,"Chi tiÆt"}</definedName>
    <definedName name="______GD1" hidden="1">{#N/A,#N/A,FALSE,"Chi tiÆt"}</definedName>
    <definedName name="______GD2" localSheetId="3" hidden="1">{"'Sheet1'!$L$16"}</definedName>
    <definedName name="______GD2" hidden="1">{"'Sheet1'!$L$16"}</definedName>
    <definedName name="______Goi8" localSheetId="3" hidden="1">{"'Sheet1'!$L$16"}</definedName>
    <definedName name="______Goi8" hidden="1">{"'Sheet1'!$L$16"}</definedName>
    <definedName name="______h1" localSheetId="3" hidden="1">{"'Sheet1'!$L$16"}</definedName>
    <definedName name="______h1" hidden="1">{"'Sheet1'!$L$16"}</definedName>
    <definedName name="______hu1" localSheetId="3" hidden="1">{"'Sheet1'!$L$16"}</definedName>
    <definedName name="______hu1" hidden="1">{"'Sheet1'!$L$16"}</definedName>
    <definedName name="______hu2" localSheetId="3" hidden="1">{"'Sheet1'!$L$16"}</definedName>
    <definedName name="______hu2" hidden="1">{"'Sheet1'!$L$16"}</definedName>
    <definedName name="______hu5" localSheetId="3" hidden="1">{"'Sheet1'!$L$16"}</definedName>
    <definedName name="______hu5" hidden="1">{"'Sheet1'!$L$16"}</definedName>
    <definedName name="______hu6" localSheetId="3" hidden="1">{"'Sheet1'!$L$16"}</definedName>
    <definedName name="______hu6" hidden="1">{"'Sheet1'!$L$16"}</definedName>
    <definedName name="______huy1" localSheetId="3" hidden="1">{"'Sheet1'!$L$16"}</definedName>
    <definedName name="______huy1" hidden="1">{"'Sheet1'!$L$16"}</definedName>
    <definedName name="______K146" localSheetId="3" hidden="1">{"'Sheet1'!$L$16"}</definedName>
    <definedName name="______K146" hidden="1">{"'Sheet1'!$L$16"}</definedName>
    <definedName name="______key1" hidden="1">#REF!</definedName>
    <definedName name="______KL1048" localSheetId="3" hidden="1">{"'Sheet1'!$L$16"}</definedName>
    <definedName name="______KL1048" hidden="1">{"'Sheet1'!$L$16"}</definedName>
    <definedName name="______Lan1" localSheetId="3" hidden="1">{"'Sheet1'!$L$16"}</definedName>
    <definedName name="______Lan1" hidden="1">{"'Sheet1'!$L$16"}</definedName>
    <definedName name="______LAN3" localSheetId="3" hidden="1">{"'Sheet1'!$L$16"}</definedName>
    <definedName name="______LAN3" hidden="1">{"'Sheet1'!$L$16"}</definedName>
    <definedName name="______lk2" localSheetId="3" hidden="1">{"'Sheet1'!$L$16"}</definedName>
    <definedName name="______lk2" hidden="1">{"'Sheet1'!$L$16"}</definedName>
    <definedName name="______m1233" localSheetId="3" hidden="1">{"'Sheet1'!$L$16"}</definedName>
    <definedName name="______m1233" hidden="1">{"'Sheet1'!$L$16"}</definedName>
    <definedName name="______MCC3" localSheetId="3" hidden="1">{#N/A,#N/A,FALSE,"CCTV"}</definedName>
    <definedName name="______MCC3" hidden="1">{#N/A,#N/A,FALSE,"CCTV"}</definedName>
    <definedName name="______NET2">#REF!</definedName>
    <definedName name="______NSO2" localSheetId="3" hidden="1">{"'Sheet1'!$L$16"}</definedName>
    <definedName name="______NSO2" hidden="1">{"'Sheet1'!$L$16"}</definedName>
    <definedName name="______oto10">#REF!</definedName>
    <definedName name="______PA3" localSheetId="3" hidden="1">{"'Sheet1'!$L$16"}</definedName>
    <definedName name="______PA3" hidden="1">{"'Sheet1'!$L$16"}</definedName>
    <definedName name="______pa4" localSheetId="3" hidden="1">{"'Sheet1'!$L$16"}</definedName>
    <definedName name="______pa4" hidden="1">{"'Sheet1'!$L$16"}</definedName>
    <definedName name="______SCL4" localSheetId="3" hidden="1">{"'Sheet1'!$L$16"}</definedName>
    <definedName name="______SCL4" hidden="1">{"'Sheet1'!$L$16"}</definedName>
    <definedName name="______tb2" localSheetId="3" hidden="1">{"'Sheet1'!$L$16"}</definedName>
    <definedName name="______tb2" hidden="1">{"'Sheet1'!$L$16"}</definedName>
    <definedName name="______TD3">{"'Sheet1'!$L$16"}</definedName>
    <definedName name="______tha1" localSheetId="3" hidden="1">{"'Sheet1'!$L$16"}</definedName>
    <definedName name="______tha1" hidden="1">{"'Sheet1'!$L$16"}</definedName>
    <definedName name="______TS2004" localSheetId="3" hidden="1">{"'Sheet1'!$L$16"}</definedName>
    <definedName name="______TS2004" hidden="1">{"'Sheet1'!$L$16"}</definedName>
    <definedName name="______tt3" localSheetId="3" hidden="1">{"'Sheet1'!$L$16"}</definedName>
    <definedName name="______tt3" hidden="1">{"'Sheet1'!$L$16"}</definedName>
    <definedName name="______tu4" localSheetId="3" hidden="1">{"'Sheet1'!$L$16"}</definedName>
    <definedName name="______tu4" hidden="1">{"'Sheet1'!$L$16"}</definedName>
    <definedName name="______xlfn.BAHTTEXT" hidden="1">#NAME?</definedName>
    <definedName name="_____a1" localSheetId="3" hidden="1">{"'Sheet1'!$L$16"}</definedName>
    <definedName name="_____a1" hidden="1">{"'Sheet1'!$L$16"}</definedName>
    <definedName name="_____a100" localSheetId="3" hidden="1">{"'Sheet1'!$L$16"}</definedName>
    <definedName name="_____a100" hidden="1">{"'Sheet1'!$L$16"}</definedName>
    <definedName name="_____a129" localSheetId="3" hidden="1">{"Offgrid",#N/A,FALSE,"OFFGRID";"Region",#N/A,FALSE,"REGION";"Offgrid -2",#N/A,FALSE,"OFFGRID";"WTP",#N/A,FALSE,"WTP";"WTP -2",#N/A,FALSE,"WTP";"Project",#N/A,FALSE,"PROJECT";"Summary -2",#N/A,FALSE,"SUMMARY"}</definedName>
    <definedName name="_____a129" hidden="1">{"Offgrid",#N/A,FALSE,"OFFGRID";"Region",#N/A,FALSE,"REGION";"Offgrid -2",#N/A,FALSE,"OFFGRID";"WTP",#N/A,FALSE,"WTP";"WTP -2",#N/A,FALSE,"WTP";"Project",#N/A,FALSE,"PROJECT";"Summary -2",#N/A,FALSE,"SUMMARY"}</definedName>
    <definedName name="_____a130" localSheetId="3" hidden="1">{"Offgrid",#N/A,FALSE,"OFFGRID";"Region",#N/A,FALSE,"REGION";"Offgrid -2",#N/A,FALSE,"OFFGRID";"WTP",#N/A,FALSE,"WTP";"WTP -2",#N/A,FALSE,"WTP";"Project",#N/A,FALSE,"PROJECT";"Summary -2",#N/A,FALSE,"SUMMARY"}</definedName>
    <definedName name="_____a130" hidden="1">{"Offgrid",#N/A,FALSE,"OFFGRID";"Region",#N/A,FALSE,"REGION";"Offgrid -2",#N/A,FALSE,"OFFGRID";"WTP",#N/A,FALSE,"WTP";"WTP -2",#N/A,FALSE,"WTP";"Project",#N/A,FALSE,"PROJECT";"Summary -2",#N/A,FALSE,"SUMMARY"}</definedName>
    <definedName name="_____a2" localSheetId="3" hidden="1">{"'Sheet1'!$L$16"}</definedName>
    <definedName name="_____a2" hidden="1">{"'Sheet1'!$L$16"}</definedName>
    <definedName name="_____a3" localSheetId="3" hidden="1">{"'Sheet1'!$L$16"}</definedName>
    <definedName name="_____a3" hidden="1">{"'Sheet1'!$L$16"}</definedName>
    <definedName name="_____ban2">{"'Sheet1'!$L$16"}</definedName>
    <definedName name="_____BB4">{"'Sheet1'!$L$16"}</definedName>
    <definedName name="_____BBB5">{"'Sheet1'!$L$16"}</definedName>
    <definedName name="_____BG12" localSheetId="3" hidden="1">{"'Sheet1'!$L$16"}</definedName>
    <definedName name="_____BG12" hidden="1">{"'Sheet1'!$L$16"}</definedName>
    <definedName name="_____CN1" localSheetId="3" hidden="1">{"'Sheet1'!$L$16"}</definedName>
    <definedName name="_____CN1" hidden="1">{"'Sheet1'!$L$16"}</definedName>
    <definedName name="_____d1500" localSheetId="3" hidden="1">{"'Sheet1'!$L$16"}</definedName>
    <definedName name="_____d1500" hidden="1">{"'Sheet1'!$L$16"}</definedName>
    <definedName name="_____DM24" localSheetId="3" hidden="1">{"'Sheet1'!$L$16"}</definedName>
    <definedName name="_____DM24" hidden="1">{"'Sheet1'!$L$16"}</definedName>
    <definedName name="_____Goi8" localSheetId="3" hidden="1">{"'Sheet1'!$L$16"}</definedName>
    <definedName name="_____Goi8" hidden="1">{"'Sheet1'!$L$16"}</definedName>
    <definedName name="_____h1" localSheetId="3" hidden="1">{"'Sheet1'!$L$16"}</definedName>
    <definedName name="_____h1" hidden="1">{"'Sheet1'!$L$16"}</definedName>
    <definedName name="_____hu1" localSheetId="3" hidden="1">{"'Sheet1'!$L$16"}</definedName>
    <definedName name="_____hu1" hidden="1">{"'Sheet1'!$L$16"}</definedName>
    <definedName name="_____hu2" localSheetId="3" hidden="1">{"'Sheet1'!$L$16"}</definedName>
    <definedName name="_____hu2" hidden="1">{"'Sheet1'!$L$16"}</definedName>
    <definedName name="_____hu5" localSheetId="3" hidden="1">{"'Sheet1'!$L$16"}</definedName>
    <definedName name="_____hu5" hidden="1">{"'Sheet1'!$L$16"}</definedName>
    <definedName name="_____hu6" localSheetId="3" hidden="1">{"'Sheet1'!$L$16"}</definedName>
    <definedName name="_____hu6" hidden="1">{"'Sheet1'!$L$16"}</definedName>
    <definedName name="_____hu7">{"'Sheet1'!$L$16"}</definedName>
    <definedName name="_____huy1" localSheetId="3" hidden="1">{"'Sheet1'!$L$16"}</definedName>
    <definedName name="_____huy1" hidden="1">{"'Sheet1'!$L$16"}</definedName>
    <definedName name="_____HUY2">{"'Sheet1'!$L$16"}</definedName>
    <definedName name="_____k7">{"'Sheet1'!$L$16"}</definedName>
    <definedName name="_____key2" hidden="1">#REF!</definedName>
    <definedName name="_____KL1048" localSheetId="3" hidden="1">{"'Sheet1'!$L$16"}</definedName>
    <definedName name="_____KL1048" hidden="1">{"'Sheet1'!$L$16"}</definedName>
    <definedName name="_____Lan1" localSheetId="3" hidden="1">{"'Sheet1'!$L$16"}</definedName>
    <definedName name="_____Lan1" hidden="1">{"'Sheet1'!$L$16"}</definedName>
    <definedName name="_____LAN3" localSheetId="3" hidden="1">{"'Sheet1'!$L$16"}</definedName>
    <definedName name="_____LAN3" hidden="1">{"'Sheet1'!$L$16"}</definedName>
    <definedName name="_____lao2" localSheetId="3" hidden="1">{"'Sheet1'!$L$16"}</definedName>
    <definedName name="_____lao2" hidden="1">{"'Sheet1'!$L$16"}</definedName>
    <definedName name="_____lk2" localSheetId="3" hidden="1">{"'Sheet1'!$L$16"}</definedName>
    <definedName name="_____lk2" hidden="1">{"'Sheet1'!$L$16"}</definedName>
    <definedName name="_____m1233" localSheetId="3" hidden="1">{"'Sheet1'!$L$16"}</definedName>
    <definedName name="_____m1233" hidden="1">{"'Sheet1'!$L$16"}</definedName>
    <definedName name="_____M2" localSheetId="3" hidden="1">{"'Sheet1'!$L$16"}</definedName>
    <definedName name="_____M2" hidden="1">{"'Sheet1'!$L$16"}</definedName>
    <definedName name="_____M36">{"'Sheet1'!$L$16"}</definedName>
    <definedName name="_____MCC3" localSheetId="3" hidden="1">{#N/A,#N/A,FALSE,"CCTV"}</definedName>
    <definedName name="_____MCC3" hidden="1">{#N/A,#N/A,FALSE,"CCTV"}</definedName>
    <definedName name="_____NSO2" localSheetId="3" hidden="1">{"'Sheet1'!$L$16"}</definedName>
    <definedName name="_____NSO2" hidden="1">{"'Sheet1'!$L$16"}</definedName>
    <definedName name="_____PA3" localSheetId="3" hidden="1">{"'Sheet1'!$L$16"}</definedName>
    <definedName name="_____PA3" hidden="1">{"'Sheet1'!$L$16"}</definedName>
    <definedName name="_____pa4" localSheetId="3" hidden="1">{"'Sheet1'!$L$16"}</definedName>
    <definedName name="_____pa4" hidden="1">{"'Sheet1'!$L$16"}</definedName>
    <definedName name="_____SCL4" localSheetId="3" hidden="1">{"'Sheet1'!$L$16"}</definedName>
    <definedName name="_____SCL4" hidden="1">{"'Sheet1'!$L$16"}</definedName>
    <definedName name="_____T10">{"'Sheet1'!$L$16"}</definedName>
    <definedName name="_____T14">{"'Sheet1'!$L$16"}</definedName>
    <definedName name="_____T23">{"'Sheet1'!$L$16"}</definedName>
    <definedName name="_____tb2" localSheetId="3" hidden="1">{"'Sheet1'!$L$16"}</definedName>
    <definedName name="_____tb2" hidden="1">{"'Sheet1'!$L$16"}</definedName>
    <definedName name="_____TD3">{"'Sheet1'!$L$16"}</definedName>
    <definedName name="_____tha1" localSheetId="3" hidden="1">{"'Sheet1'!$L$16"}</definedName>
    <definedName name="_____tha1" hidden="1">{"'Sheet1'!$L$16"}</definedName>
    <definedName name="_____TM2" localSheetId="3" hidden="1">{"'Sheet1'!$L$16"}</definedName>
    <definedName name="_____TM2" hidden="1">{"'Sheet1'!$L$16"}</definedName>
    <definedName name="_____Tru21">{"'Sheet1'!$L$16"}</definedName>
    <definedName name="_____TS2004" localSheetId="3" hidden="1">{"'Sheet1'!$L$16"}</definedName>
    <definedName name="_____TS2004" hidden="1">{"'Sheet1'!$L$16"}</definedName>
    <definedName name="_____tt3" localSheetId="3" hidden="1">{"'Sheet1'!$L$16"}</definedName>
    <definedName name="_____tt3" hidden="1">{"'Sheet1'!$L$16"}</definedName>
    <definedName name="_____tu4" localSheetId="3" hidden="1">{"'Sheet1'!$L$16"}</definedName>
    <definedName name="_____tu4" hidden="1">{"'Sheet1'!$L$16"}</definedName>
    <definedName name="_____VM2">{"'Sheet1'!$L$16"}</definedName>
    <definedName name="_____xlfn.BAHTTEXT" hidden="1">#NAME?</definedName>
    <definedName name="____a1" localSheetId="3" hidden="1">{"'Sheet1'!$L$16"}</definedName>
    <definedName name="____a1" hidden="1">{"'Sheet1'!$L$16"}</definedName>
    <definedName name="____a100" localSheetId="3" hidden="1">{"'Sheet1'!$L$16"}</definedName>
    <definedName name="____a100" hidden="1">{"'Sheet1'!$L$16"}</definedName>
    <definedName name="____a129" localSheetId="3" hidden="1">{"Offgrid",#N/A,FALSE,"OFFGRID";"Region",#N/A,FALSE,"REGION";"Offgrid -2",#N/A,FALSE,"OFFGRID";"WTP",#N/A,FALSE,"WTP";"WTP -2",#N/A,FALSE,"WTP";"Project",#N/A,FALSE,"PROJECT";"Summary -2",#N/A,FALSE,"SUMMARY"}</definedName>
    <definedName name="____a129" hidden="1">{"Offgrid",#N/A,FALSE,"OFFGRID";"Region",#N/A,FALSE,"REGION";"Offgrid -2",#N/A,FALSE,"OFFGRID";"WTP",#N/A,FALSE,"WTP";"WTP -2",#N/A,FALSE,"WTP";"Project",#N/A,FALSE,"PROJECT";"Summary -2",#N/A,FALSE,"SUMMARY"}</definedName>
    <definedName name="____a130" localSheetId="3" hidden="1">{"Offgrid",#N/A,FALSE,"OFFGRID";"Region",#N/A,FALSE,"REGION";"Offgrid -2",#N/A,FALSE,"OFFGRID";"WTP",#N/A,FALSE,"WTP";"WTP -2",#N/A,FALSE,"WTP";"Project",#N/A,FALSE,"PROJECT";"Summary -2",#N/A,FALSE,"SUMMARY"}</definedName>
    <definedName name="____a130" hidden="1">{"Offgrid",#N/A,FALSE,"OFFGRID";"Region",#N/A,FALSE,"REGION";"Offgrid -2",#N/A,FALSE,"OFFGRID";"WTP",#N/A,FALSE,"WTP";"WTP -2",#N/A,FALSE,"WTP";"Project",#N/A,FALSE,"PROJECT";"Summary -2",#N/A,FALSE,"SUMMARY"}</definedName>
    <definedName name="____a2" localSheetId="3" hidden="1">{"'Sheet1'!$L$16"}</definedName>
    <definedName name="____a2" hidden="1">{"'Sheet1'!$L$16"}</definedName>
    <definedName name="____a3" localSheetId="3" hidden="1">{"'Sheet1'!$L$16"}</definedName>
    <definedName name="____a3" hidden="1">{"'Sheet1'!$L$16"}</definedName>
    <definedName name="____A4" localSheetId="3" hidden="1">{"'Sheet1'!$L$16"}</definedName>
    <definedName name="____A4" hidden="1">{"'Sheet1'!$L$16"}</definedName>
    <definedName name="____atn1">#REF!</definedName>
    <definedName name="____atn10">#REF!</definedName>
    <definedName name="____atn2">#REF!</definedName>
    <definedName name="____atn3">#REF!</definedName>
    <definedName name="____atn4">#REF!</definedName>
    <definedName name="____atn5">#REF!</definedName>
    <definedName name="____atn6">#REF!</definedName>
    <definedName name="____atn7">#REF!</definedName>
    <definedName name="____atn8">#REF!</definedName>
    <definedName name="____atn9">#REF!</definedName>
    <definedName name="____ban2">{"'Sheet1'!$L$16"}</definedName>
    <definedName name="____BB4">{"'Sheet1'!$L$16"}</definedName>
    <definedName name="____BBB5">{"'Sheet1'!$L$16"}</definedName>
    <definedName name="____BG12" localSheetId="3" hidden="1">{"'Sheet1'!$L$16"}</definedName>
    <definedName name="____BG12" hidden="1">{"'Sheet1'!$L$16"}</definedName>
    <definedName name="____cep1" localSheetId="3" hidden="1">{"'Sheet1'!$L$16"}</definedName>
    <definedName name="____cep1" hidden="1">{"'Sheet1'!$L$16"}</definedName>
    <definedName name="____CN1" localSheetId="3" hidden="1">{"'Sheet1'!$L$16"}</definedName>
    <definedName name="____CN1" hidden="1">{"'Sheet1'!$L$16"}</definedName>
    <definedName name="____CON1">#REF!</definedName>
    <definedName name="____CON2">#REF!</definedName>
    <definedName name="____D1" localSheetId="3" hidden="1">{"'Sheet1'!$L$16"}</definedName>
    <definedName name="____D1" hidden="1">{"'Sheet1'!$L$16"}</definedName>
    <definedName name="____d1500" localSheetId="3" hidden="1">{"'Sheet1'!$L$16"}</definedName>
    <definedName name="____d1500" hidden="1">{"'Sheet1'!$L$16"}</definedName>
    <definedName name="____D2" localSheetId="3" hidden="1">{"'Sheet1'!$L$16"}</definedName>
    <definedName name="____D2" hidden="1">{"'Sheet1'!$L$16"}</definedName>
    <definedName name="____deo1">#REF!</definedName>
    <definedName name="____deo10">#REF!</definedName>
    <definedName name="____deo2">#REF!</definedName>
    <definedName name="____deo3">#REF!</definedName>
    <definedName name="____deo4">#REF!</definedName>
    <definedName name="____deo5">#REF!</definedName>
    <definedName name="____deo6">#REF!</definedName>
    <definedName name="____deo7">#REF!</definedName>
    <definedName name="____deo8">#REF!</definedName>
    <definedName name="____deo9">#REF!</definedName>
    <definedName name="____DM24" localSheetId="3" hidden="1">{"'Sheet1'!$L$16"}</definedName>
    <definedName name="____DM24" hidden="1">{"'Sheet1'!$L$16"}</definedName>
    <definedName name="____GD1" localSheetId="3" hidden="1">{#N/A,#N/A,FALSE,"Chi tiÆt"}</definedName>
    <definedName name="____GD1" hidden="1">{#N/A,#N/A,FALSE,"Chi tiÆt"}</definedName>
    <definedName name="____GD2" localSheetId="3" hidden="1">{"'Sheet1'!$L$16"}</definedName>
    <definedName name="____GD2" hidden="1">{"'Sheet1'!$L$16"}</definedName>
    <definedName name="____Goi8" localSheetId="3" hidden="1">{"'Sheet1'!$L$16"}</definedName>
    <definedName name="____Goi8" hidden="1">{"'Sheet1'!$L$16"}</definedName>
    <definedName name="____h1" localSheetId="3" hidden="1">{"'Sheet1'!$L$16"}</definedName>
    <definedName name="____h1" hidden="1">{"'Sheet1'!$L$16"}</definedName>
    <definedName name="____hu1" localSheetId="3" hidden="1">{"'Sheet1'!$L$16"}</definedName>
    <definedName name="____hu1" hidden="1">{"'Sheet1'!$L$16"}</definedName>
    <definedName name="____hu2" localSheetId="3" hidden="1">{"'Sheet1'!$L$16"}</definedName>
    <definedName name="____hu2" hidden="1">{"'Sheet1'!$L$16"}</definedName>
    <definedName name="____hu5" localSheetId="3" hidden="1">{"'Sheet1'!$L$16"}</definedName>
    <definedName name="____hu5" hidden="1">{"'Sheet1'!$L$16"}</definedName>
    <definedName name="____hu6" localSheetId="3" hidden="1">{"'Sheet1'!$L$16"}</definedName>
    <definedName name="____hu6" hidden="1">{"'Sheet1'!$L$16"}</definedName>
    <definedName name="____hu7" localSheetId="3" hidden="1">{"'Sheet1'!$L$16"}</definedName>
    <definedName name="____hu7" hidden="1">{"'Sheet1'!$L$16"}</definedName>
    <definedName name="____huy1" localSheetId="3" hidden="1">{"'Sheet1'!$L$16"}</definedName>
    <definedName name="____huy1" hidden="1">{"'Sheet1'!$L$16"}</definedName>
    <definedName name="____HUY2">{"'Sheet1'!$L$16"}</definedName>
    <definedName name="____k7">{"'Sheet1'!$L$16"}</definedName>
    <definedName name="____key2" hidden="1">#REF!</definedName>
    <definedName name="____KL1048" localSheetId="3" hidden="1">{"'Sheet1'!$L$16"}</definedName>
    <definedName name="____KL1048" hidden="1">{"'Sheet1'!$L$16"}</definedName>
    <definedName name="____Lan1" localSheetId="3" hidden="1">{"'Sheet1'!$L$16"}</definedName>
    <definedName name="____Lan1" hidden="1">{"'Sheet1'!$L$16"}</definedName>
    <definedName name="____LAN3" localSheetId="3" hidden="1">{"'Sheet1'!$L$16"}</definedName>
    <definedName name="____LAN3" hidden="1">{"'Sheet1'!$L$16"}</definedName>
    <definedName name="____lk2" localSheetId="3" hidden="1">{"'Sheet1'!$L$16"}</definedName>
    <definedName name="____lk2" hidden="1">{"'Sheet1'!$L$16"}</definedName>
    <definedName name="____m1233" localSheetId="3" hidden="1">{"'Sheet1'!$L$16"}</definedName>
    <definedName name="____m1233" hidden="1">{"'Sheet1'!$L$16"}</definedName>
    <definedName name="____M2" localSheetId="3" hidden="1">{"'Sheet1'!$L$16"}</definedName>
    <definedName name="____M2" hidden="1">{"'Sheet1'!$L$16"}</definedName>
    <definedName name="____M36" localSheetId="3" hidden="1">{"'Sheet1'!$L$16"}</definedName>
    <definedName name="____M36" hidden="1">{"'Sheet1'!$L$16"}</definedName>
    <definedName name="____m4" localSheetId="3" hidden="1">{"'Sheet1'!$L$16"}</definedName>
    <definedName name="____m4" hidden="1">{"'Sheet1'!$L$16"}</definedName>
    <definedName name="____MCC3" localSheetId="3" hidden="1">{#N/A,#N/A,FALSE,"CCTV"}</definedName>
    <definedName name="____MCC3" hidden="1">{#N/A,#N/A,FALSE,"CCTV"}</definedName>
    <definedName name="____NET2">#REF!</definedName>
    <definedName name="____NSO2" localSheetId="3" hidden="1">{"'Sheet1'!$L$16"}</definedName>
    <definedName name="____NSO2" hidden="1">{"'Sheet1'!$L$16"}</definedName>
    <definedName name="____oto10">#REF!</definedName>
    <definedName name="____PA3" localSheetId="3" hidden="1">{"'Sheet1'!$L$16"}</definedName>
    <definedName name="____PA3" hidden="1">{"'Sheet1'!$L$16"}</definedName>
    <definedName name="____pa4" localSheetId="3" hidden="1">{"'Sheet1'!$L$16"}</definedName>
    <definedName name="____pa4" hidden="1">{"'Sheet1'!$L$16"}</definedName>
    <definedName name="____PPP3" localSheetId="3" hidden="1">{#N/A,#N/A,FALSE,"特殊室（ＢＱ表）"}</definedName>
    <definedName name="____PPP3" hidden="1">{#N/A,#N/A,FALSE,"特殊室（ＢＱ表）"}</definedName>
    <definedName name="____PPP33" localSheetId="3" hidden="1">{#N/A,#N/A,FALSE,"特殊室（ＢＱ表）"}</definedName>
    <definedName name="____PPP33" hidden="1">{#N/A,#N/A,FALSE,"特殊室（ＢＱ表）"}</definedName>
    <definedName name="____ppp34" localSheetId="3" hidden="1">{#N/A,#N/A,FALSE,"特殊室（ＢＱ表）"}</definedName>
    <definedName name="____ppp34" hidden="1">{#N/A,#N/A,FALSE,"特殊室（ＢＱ表）"}</definedName>
    <definedName name="____ppp3444" localSheetId="3" hidden="1">{#N/A,#N/A,FALSE,"特殊室（ＢＱ表）"}</definedName>
    <definedName name="____ppp3444" hidden="1">{#N/A,#N/A,FALSE,"特殊室（ＢＱ表）"}</definedName>
    <definedName name="____ql1" localSheetId="3" hidden="1">{"Offgrid",#N/A,FALSE,"OFFGRID";"Region",#N/A,FALSE,"REGION";"Offgrid -2",#N/A,FALSE,"OFFGRID";"WTP",#N/A,FALSE,"WTP";"WTP -2",#N/A,FALSE,"WTP";"Project",#N/A,FALSE,"PROJECT";"Summary -2",#N/A,FALSE,"SUMMARY"}</definedName>
    <definedName name="____ql1" hidden="1">{"Offgrid",#N/A,FALSE,"OFFGRID";"Region",#N/A,FALSE,"REGION";"Offgrid -2",#N/A,FALSE,"OFFGRID";"WTP",#N/A,FALSE,"WTP";"WTP -2",#N/A,FALSE,"WTP";"Project",#N/A,FALSE,"PROJECT";"Summary -2",#N/A,FALSE,"SUMMARY"}</definedName>
    <definedName name="____SCL4" localSheetId="3" hidden="1">{"'Sheet1'!$L$16"}</definedName>
    <definedName name="____SCL4" hidden="1">{"'Sheet1'!$L$16"}</definedName>
    <definedName name="____T10" localSheetId="3" hidden="1">{"'Sheet1'!$L$16"}</definedName>
    <definedName name="____T10" hidden="1">{"'Sheet1'!$L$16"}</definedName>
    <definedName name="____T14">{"'Sheet1'!$L$16"}</definedName>
    <definedName name="____T23">{"'Sheet1'!$L$16"}</definedName>
    <definedName name="____tb2" localSheetId="3" hidden="1">{"'Sheet1'!$L$16"}</definedName>
    <definedName name="____tb2" hidden="1">{"'Sheet1'!$L$16"}</definedName>
    <definedName name="____TD3">{"'Sheet1'!$L$16"}</definedName>
    <definedName name="____tha1" localSheetId="3" hidden="1">{"'Sheet1'!$L$16"}</definedName>
    <definedName name="____tha1" hidden="1">{"'Sheet1'!$L$16"}</definedName>
    <definedName name="____tm1" localSheetId="3" hidden="1">{"'Sheet1'!$L$16"}</definedName>
    <definedName name="____tm1" hidden="1">{"'Sheet1'!$L$16"}</definedName>
    <definedName name="____TM2" localSheetId="3" hidden="1">{"'Sheet1'!$L$16"}</definedName>
    <definedName name="____TM2" hidden="1">{"'Sheet1'!$L$16"}</definedName>
    <definedName name="____Tru21">{"'Sheet1'!$L$16"}</definedName>
    <definedName name="____TS2004" localSheetId="3" hidden="1">{"'Sheet1'!$L$16"}</definedName>
    <definedName name="____TS2004" hidden="1">{"'Sheet1'!$L$16"}</definedName>
    <definedName name="____tt3" localSheetId="3" hidden="1">{"'Sheet1'!$L$16"}</definedName>
    <definedName name="____tt3" hidden="1">{"'Sheet1'!$L$16"}</definedName>
    <definedName name="____tu4" localSheetId="3" hidden="1">{"'Sheet1'!$L$16"}</definedName>
    <definedName name="____tu4" hidden="1">{"'Sheet1'!$L$16"}</definedName>
    <definedName name="____tu5" localSheetId="3" hidden="1">{"'Sheet1'!$L$16"}</definedName>
    <definedName name="____tu5" hidden="1">{"'Sheet1'!$L$16"}</definedName>
    <definedName name="____VM2">{"'Sheet1'!$L$16"}</definedName>
    <definedName name="____xlfn.BAHTTEXT" hidden="1">#NAME?</definedName>
    <definedName name="___a1" localSheetId="3" hidden="1">{"'Sheet1'!$L$16"}</definedName>
    <definedName name="___a1" hidden="1">{"'Sheet1'!$L$16"}</definedName>
    <definedName name="___a100" localSheetId="3" hidden="1">{"'Sheet1'!$L$16"}</definedName>
    <definedName name="___a100" hidden="1">{"'Sheet1'!$L$16"}</definedName>
    <definedName name="___a129" localSheetId="3" hidden="1">{"Offgrid",#N/A,FALSE,"OFFGRID";"Region",#N/A,FALSE,"REGION";"Offgrid -2",#N/A,FALSE,"OFFGRID";"WTP",#N/A,FALSE,"WTP";"WTP -2",#N/A,FALSE,"WTP";"Project",#N/A,FALSE,"PROJECT";"Summary -2",#N/A,FALSE,"SUMMARY"}</definedName>
    <definedName name="___a129" hidden="1">{"Offgrid",#N/A,FALSE,"OFFGRID";"Region",#N/A,FALSE,"REGION";"Offgrid -2",#N/A,FALSE,"OFFGRID";"WTP",#N/A,FALSE,"WTP";"WTP -2",#N/A,FALSE,"WTP";"Project",#N/A,FALSE,"PROJECT";"Summary -2",#N/A,FALSE,"SUMMARY"}</definedName>
    <definedName name="___a130" localSheetId="3"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a2" localSheetId="3" hidden="1">{"'Sheet1'!$L$16"}</definedName>
    <definedName name="___a2" hidden="1">{"'Sheet1'!$L$16"}</definedName>
    <definedName name="___a3" localSheetId="3" hidden="1">{"'Sheet1'!$L$16"}</definedName>
    <definedName name="___a3" hidden="1">{"'Sheet1'!$L$16"}</definedName>
    <definedName name="___A4" localSheetId="3" hidden="1">{"'Sheet1'!$L$16"}</definedName>
    <definedName name="___A4" hidden="1">{"'Sheet1'!$L$16"}</definedName>
    <definedName name="___atn1">#REF!</definedName>
    <definedName name="___atn10">#REF!</definedName>
    <definedName name="___atn2">#REF!</definedName>
    <definedName name="___atn3">#REF!</definedName>
    <definedName name="___atn4">#REF!</definedName>
    <definedName name="___atn5">#REF!</definedName>
    <definedName name="___atn6">#REF!</definedName>
    <definedName name="___atn7">#REF!</definedName>
    <definedName name="___atn8">#REF!</definedName>
    <definedName name="___atn9">#REF!</definedName>
    <definedName name="___ban2">{"'Sheet1'!$L$16"}</definedName>
    <definedName name="___BB4">{"'Sheet1'!$L$16"}</definedName>
    <definedName name="___BBB5">{"'Sheet1'!$L$16"}</definedName>
    <definedName name="___BG12" localSheetId="3" hidden="1">{"'Sheet1'!$L$16"}</definedName>
    <definedName name="___BG12" hidden="1">{"'Sheet1'!$L$16"}</definedName>
    <definedName name="___btc20">#REF!</definedName>
    <definedName name="___btc30">#REF!</definedName>
    <definedName name="___btc35">#REF!</definedName>
    <definedName name="___btm200">#REF!</definedName>
    <definedName name="___btm300">#REF!</definedName>
    <definedName name="___cau10">#REF!</definedName>
    <definedName name="___cau5">#REF!</definedName>
    <definedName name="___CD2">{"'Sheet1'!$L$16"}</definedName>
    <definedName name="___cep1" localSheetId="3" hidden="1">{"'Sheet1'!$L$16"}</definedName>
    <definedName name="___cep1" hidden="1">{"'Sheet1'!$L$16"}</definedName>
    <definedName name="___CN1" localSheetId="3" hidden="1">{"'Sheet1'!$L$16"}</definedName>
    <definedName name="___CN1" hidden="1">{"'Sheet1'!$L$16"}</definedName>
    <definedName name="___coc1000" localSheetId="3" hidden="1">{#N/A,#N/A,FALSE,"Chi tiÆt"}</definedName>
    <definedName name="___coc1000" hidden="1">{#N/A,#N/A,FALSE,"Chi tiÆt"}</definedName>
    <definedName name="___Coc39" localSheetId="3" hidden="1">{"'Sheet1'!$L$16"}</definedName>
    <definedName name="___Coc39" hidden="1">{"'Sheet1'!$L$16"}</definedName>
    <definedName name="___Cty501" localSheetId="3" hidden="1">{"'Sheet1'!$L$16"}</definedName>
    <definedName name="___Cty501" hidden="1">{"'Sheet1'!$L$16"}</definedName>
    <definedName name="___D1" localSheetId="3" hidden="1">{"'Sheet1'!$L$16"}</definedName>
    <definedName name="___D1" hidden="1">{"'Sheet1'!$L$16"}</definedName>
    <definedName name="___d1500" localSheetId="3" hidden="1">{"'Sheet1'!$L$16"}</definedName>
    <definedName name="___d1500" hidden="1">{"'Sheet1'!$L$16"}</definedName>
    <definedName name="___D2" localSheetId="3" hidden="1">{"'Sheet1'!$L$16"}</definedName>
    <definedName name="___D2" hidden="1">{"'Sheet1'!$L$16"}</definedName>
    <definedName name="___dam18">#REF!</definedName>
    <definedName name="___ddn400">#REF!</definedName>
    <definedName name="___ddn600">#REF!</definedName>
    <definedName name="___deo1">#REF!</definedName>
    <definedName name="___deo10">#REF!</definedName>
    <definedName name="___deo2">#REF!</definedName>
    <definedName name="___deo3">#REF!</definedName>
    <definedName name="___deo4">#REF!</definedName>
    <definedName name="___deo5">#REF!</definedName>
    <definedName name="___deo6">#REF!</definedName>
    <definedName name="___deo7">#REF!</definedName>
    <definedName name="___deo8">#REF!</definedName>
    <definedName name="___deo9">#REF!</definedName>
    <definedName name="___DM24" localSheetId="3" hidden="1">{"'Sheet1'!$L$16"}</definedName>
    <definedName name="___DM24" hidden="1">{"'Sheet1'!$L$16"}</definedName>
    <definedName name="___E1200" localSheetId="3" hidden="1">{"'Sheet1'!$L$16"}</definedName>
    <definedName name="___E1200" hidden="1">{"'Sheet1'!$L$16"}</definedName>
    <definedName name="___f5">{"'Sheet1'!$L$16"}</definedName>
    <definedName name="___GD1" localSheetId="3" hidden="1">{#N/A,#N/A,FALSE,"Chi tiÆt"}</definedName>
    <definedName name="___GD1" hidden="1">{#N/A,#N/A,FALSE,"Chi tiÆt"}</definedName>
    <definedName name="___GD2" localSheetId="3" hidden="1">{"'Sheet1'!$L$16"}</definedName>
    <definedName name="___GD2" hidden="1">{"'Sheet1'!$L$16"}</definedName>
    <definedName name="___Goi8" localSheetId="3" hidden="1">{"'Sheet1'!$L$16"}</definedName>
    <definedName name="___Goi8" hidden="1">{"'Sheet1'!$L$16"}</definedName>
    <definedName name="___h1" localSheetId="3" hidden="1">{"'Sheet1'!$L$16"}</definedName>
    <definedName name="___h1" hidden="1">{"'Sheet1'!$L$16"}</definedName>
    <definedName name="___han23">#REF!</definedName>
    <definedName name="___hsm2">1.1289</definedName>
    <definedName name="___hu1" localSheetId="3" hidden="1">{"'Sheet1'!$L$16"}</definedName>
    <definedName name="___hu1" hidden="1">{"'Sheet1'!$L$16"}</definedName>
    <definedName name="___hu2" localSheetId="3" hidden="1">{"'Sheet1'!$L$16"}</definedName>
    <definedName name="___hu2" hidden="1">{"'Sheet1'!$L$16"}</definedName>
    <definedName name="___hu5" localSheetId="3" hidden="1">{"'Sheet1'!$L$16"}</definedName>
    <definedName name="___hu5" hidden="1">{"'Sheet1'!$L$16"}</definedName>
    <definedName name="___hu6" localSheetId="3" hidden="1">{"'Sheet1'!$L$16"}</definedName>
    <definedName name="___hu6" hidden="1">{"'Sheet1'!$L$16"}</definedName>
    <definedName name="___hu7">{"'Sheet1'!$L$16"}</definedName>
    <definedName name="___huy1" localSheetId="3" hidden="1">{"'Sheet1'!$L$16"}</definedName>
    <definedName name="___huy1" hidden="1">{"'Sheet1'!$L$16"}</definedName>
    <definedName name="___HUY2">{"'Sheet1'!$L$16"}</definedName>
    <definedName name="___K146" localSheetId="3" hidden="1">{"'Sheet1'!$L$16"}</definedName>
    <definedName name="___K146" hidden="1">{"'Sheet1'!$L$16"}</definedName>
    <definedName name="___k7">{"'Sheet1'!$L$16"}</definedName>
    <definedName name="___key1" hidden="1">#REF!</definedName>
    <definedName name="___key2" hidden="1">#REF!</definedName>
    <definedName name="___KL1048" localSheetId="3" hidden="1">{"'Sheet1'!$L$16"}</definedName>
    <definedName name="___KL1048" hidden="1">{"'Sheet1'!$L$16"}</definedName>
    <definedName name="___KL3" localSheetId="3" hidden="1">{"'Sheet1'!$L$16"}</definedName>
    <definedName name="___KL3" hidden="1">{"'Sheet1'!$L$16"}</definedName>
    <definedName name="___KM22" localSheetId="3" hidden="1">{"'Sheet1'!$L$16"}</definedName>
    <definedName name="___KM22" hidden="1">{"'Sheet1'!$L$16"}</definedName>
    <definedName name="___KM34" localSheetId="3" hidden="1">{"'Sheet1'!$L$16"}</definedName>
    <definedName name="___KM34" hidden="1">{"'Sheet1'!$L$16"}</definedName>
    <definedName name="___km51" localSheetId="3" hidden="1">{"'Sheet1'!$L$16"}</definedName>
    <definedName name="___km51" hidden="1">{"'Sheet1'!$L$16"}</definedName>
    <definedName name="___Lan1" localSheetId="3" hidden="1">{"'Sheet1'!$L$16"}</definedName>
    <definedName name="___Lan1" hidden="1">{"'Sheet1'!$L$16"}</definedName>
    <definedName name="___LAN3" localSheetId="3" hidden="1">{"'Sheet1'!$L$16"}</definedName>
    <definedName name="___LAN3" hidden="1">{"'Sheet1'!$L$16"}</definedName>
    <definedName name="___lao2" localSheetId="3" hidden="1">{"'Sheet1'!$L$16"}</definedName>
    <definedName name="___lao2" hidden="1">{"'Sheet1'!$L$16"}</definedName>
    <definedName name="___lk2" localSheetId="3" hidden="1">{"'Sheet1'!$L$16"}</definedName>
    <definedName name="___lk2" hidden="1">{"'Sheet1'!$L$16"}</definedName>
    <definedName name="___lop16">#REF!</definedName>
    <definedName name="___lop25">#REF!</definedName>
    <definedName name="___lop9">#REF!</definedName>
    <definedName name="___lu85">#REF!</definedName>
    <definedName name="___m1233" localSheetId="3" hidden="1">{"'Sheet1'!$L$16"}</definedName>
    <definedName name="___m1233" hidden="1">{"'Sheet1'!$L$16"}</definedName>
    <definedName name="___M2" localSheetId="3" hidden="1">{"'Sheet1'!$L$16"}</definedName>
    <definedName name="___M2" hidden="1">{"'Sheet1'!$L$16"}</definedName>
    <definedName name="___M36" localSheetId="3" hidden="1">{"'Sheet1'!$L$16"}</definedName>
    <definedName name="___M36" hidden="1">{"'Sheet1'!$L$16"}</definedName>
    <definedName name="___MAC12">#REF!</definedName>
    <definedName name="___MAC46">#REF!</definedName>
    <definedName name="___MCC3" localSheetId="3" hidden="1">{#N/A,#N/A,FALSE,"CCTV"}</definedName>
    <definedName name="___MCC3" hidden="1">{#N/A,#N/A,FALSE,"CCTV"}</definedName>
    <definedName name="___moi2" localSheetId="3" hidden="1">{"'Sheet1'!$L$16"}</definedName>
    <definedName name="___moi2" hidden="1">{"'Sheet1'!$L$16"}</definedName>
    <definedName name="___NCL100">#REF!</definedName>
    <definedName name="___NCL200">#REF!</definedName>
    <definedName name="___NCL250">#REF!</definedName>
    <definedName name="___nin190">#REF!</definedName>
    <definedName name="___NK5" localSheetId="3" hidden="1">{"'Sheet1'!$L$16"}</definedName>
    <definedName name="___NK5" hidden="1">{"'Sheet1'!$L$16"}</definedName>
    <definedName name="___NSO2" localSheetId="3" hidden="1">{"'Sheet1'!$L$16"}</definedName>
    <definedName name="___NSO2" hidden="1">{"'Sheet1'!$L$16"}</definedName>
    <definedName name="___oto12">#REF!</definedName>
    <definedName name="___oto5">#REF!</definedName>
    <definedName name="___oto7">#REF!</definedName>
    <definedName name="___P3" localSheetId="3" hidden="1">{#N/A,#N/A,FALSE,"特殊室（ＢＱ表）"}</definedName>
    <definedName name="___P3" hidden="1">{#N/A,#N/A,FALSE,"特殊室（ＢＱ表）"}</definedName>
    <definedName name="___PA3" localSheetId="3" hidden="1">{"'Sheet1'!$L$16"}</definedName>
    <definedName name="___PA3" hidden="1">{"'Sheet1'!$L$16"}</definedName>
    <definedName name="___pa4" localSheetId="3" hidden="1">{"'Sheet1'!$L$16"}</definedName>
    <definedName name="___pa4" hidden="1">{"'Sheet1'!$L$16"}</definedName>
    <definedName name="___phi10">#REF!</definedName>
    <definedName name="___phi1000">#REF!</definedName>
    <definedName name="___phi1500">#REF!</definedName>
    <definedName name="___phi18">#REF!</definedName>
    <definedName name="___phi2000">#REF!</definedName>
    <definedName name="___phi50">#REF!</definedName>
    <definedName name="___phi6">#REF!</definedName>
    <definedName name="___phi750">#REF!</definedName>
    <definedName name="___PPP3" localSheetId="3" hidden="1">{#N/A,#N/A,FALSE,"特殊室（ＢＱ表）"}</definedName>
    <definedName name="___PPP3" hidden="1">{#N/A,#N/A,FALSE,"特殊室（ＢＱ表）"}</definedName>
    <definedName name="___PPP33" localSheetId="3" hidden="1">{#N/A,#N/A,FALSE,"特殊室（ＢＱ表）"}</definedName>
    <definedName name="___PPP33" hidden="1">{#N/A,#N/A,FALSE,"特殊室（ＢＱ表）"}</definedName>
    <definedName name="___ppp34" localSheetId="3" hidden="1">{#N/A,#N/A,FALSE,"特殊室（ＢＱ表）"}</definedName>
    <definedName name="___ppp34" hidden="1">{#N/A,#N/A,FALSE,"特殊室（ＢＱ表）"}</definedName>
    <definedName name="___ppp3444" localSheetId="3" hidden="1">{#N/A,#N/A,FALSE,"特殊室（ＢＱ表）"}</definedName>
    <definedName name="___ppp3444" hidden="1">{#N/A,#N/A,FALSE,"特殊室（ＢＱ表）"}</definedName>
    <definedName name="___ql1" localSheetId="3" hidden="1">{"Offgrid",#N/A,FALSE,"OFFGRID";"Region",#N/A,FALSE,"REGION";"Offgrid -2",#N/A,FALSE,"OFFGRID";"WTP",#N/A,FALSE,"WTP";"WTP -2",#N/A,FALSE,"WTP";"Project",#N/A,FALSE,"PROJECT";"Summary -2",#N/A,FALSE,"SUMMARY"}</definedName>
    <definedName name="___ql1" hidden="1">{"Offgrid",#N/A,FALSE,"OFFGRID";"Region",#N/A,FALSE,"REGION";"Offgrid -2",#N/A,FALSE,"OFFGRID";"WTP",#N/A,FALSE,"WTP";"WTP -2",#N/A,FALSE,"WTP";"Project",#N/A,FALSE,"PROJECT";"Summary -2",#N/A,FALSE,"SUMMARY"}</definedName>
    <definedName name="___sc1">#REF!</definedName>
    <definedName name="___SC2">#REF!</definedName>
    <definedName name="___sc3">#REF!</definedName>
    <definedName name="___SCL4" localSheetId="3" hidden="1">{"'Sheet1'!$L$16"}</definedName>
    <definedName name="___SCL4" hidden="1">{"'Sheet1'!$L$16"}</definedName>
    <definedName name="___SN3">#REF!</definedName>
    <definedName name="___sum1" hidden="1">#REF!</definedName>
    <definedName name="___sz2">#REF!,#REF!,#REF!,#REF!,#REF!,#REF!,#REF!,#REF!,#REF!,#REF!,#REF!,#REF!</definedName>
    <definedName name="___T10">{"'Sheet1'!$L$16"}</definedName>
    <definedName name="___T14">{"'Sheet1'!$L$16"}</definedName>
    <definedName name="___T23">{"'Sheet1'!$L$16"}</definedName>
    <definedName name="___tb2" localSheetId="3" hidden="1">{"'Sheet1'!$L$16"}</definedName>
    <definedName name="___tb2" hidden="1">{"'Sheet1'!$L$16"}</definedName>
    <definedName name="___tct5">#REF!</definedName>
    <definedName name="___td1" localSheetId="3" hidden="1">{"'Sheet1'!$L$16"}</definedName>
    <definedName name="___td1" hidden="1">{"'Sheet1'!$L$16"}</definedName>
    <definedName name="___TD3" localSheetId="3" hidden="1">{"'Sheet1'!$L$16"}</definedName>
    <definedName name="___TD3" hidden="1">{"'Sheet1'!$L$16"}</definedName>
    <definedName name="___th1" localSheetId="3" hidden="1">{"Offgrid",#N/A,FALSE,"OFFGRID";"Region",#N/A,FALSE,"REGION";"Offgrid -2",#N/A,FALSE,"OFFGRID";"WTP",#N/A,FALSE,"WTP";"WTP -2",#N/A,FALSE,"WTP";"Project",#N/A,FALSE,"PROJECT";"Summary -2",#N/A,FALSE,"SUMMARY"}</definedName>
    <definedName name="___th1" hidden="1">{"Offgrid",#N/A,FALSE,"OFFGRID";"Region",#N/A,FALSE,"REGION";"Offgrid -2",#N/A,FALSE,"OFFGRID";"WTP",#N/A,FALSE,"WTP";"WTP -2",#N/A,FALSE,"WTP";"Project",#N/A,FALSE,"PROJECT";"Summary -2",#N/A,FALSE,"SUMMARY"}</definedName>
    <definedName name="___tha1" localSheetId="3" hidden="1">{"'Sheet1'!$L$16"}</definedName>
    <definedName name="___tha1" hidden="1">{"'Sheet1'!$L$16"}</definedName>
    <definedName name="___TL1">#REF!</definedName>
    <definedName name="___TL2">#REF!</definedName>
    <definedName name="___TL3">#REF!</definedName>
    <definedName name="___TLA120">#REF!</definedName>
    <definedName name="___TLA35">#REF!</definedName>
    <definedName name="___TLA50">#REF!</definedName>
    <definedName name="___TLA70">#REF!</definedName>
    <definedName name="___TLA95">#REF!</definedName>
    <definedName name="___tm1" localSheetId="3" hidden="1">{"'Sheet1'!$L$16"}</definedName>
    <definedName name="___tm1" hidden="1">{"'Sheet1'!$L$16"}</definedName>
    <definedName name="___TM2" localSheetId="3" hidden="1">{"'Sheet1'!$L$16"}</definedName>
    <definedName name="___TM2" hidden="1">{"'Sheet1'!$L$16"}</definedName>
    <definedName name="___TO14">{"'Sheet1'!$L$16"}</definedName>
    <definedName name="___Tru21">{"'Sheet1'!$L$16"}</definedName>
    <definedName name="___TS2004" localSheetId="3" hidden="1">{"'Sheet1'!$L$16"}</definedName>
    <definedName name="___TS2004" hidden="1">{"'Sheet1'!$L$16"}</definedName>
    <definedName name="___tt3" localSheetId="3" hidden="1">{"'Sheet1'!$L$16"}</definedName>
    <definedName name="___tt3" hidden="1">{"'Sheet1'!$L$16"}</definedName>
    <definedName name="___tu4" localSheetId="3" hidden="1">{"'Sheet1'!$L$16"}</definedName>
    <definedName name="___tu4" hidden="1">{"'Sheet1'!$L$16"}</definedName>
    <definedName name="___tu5" localSheetId="3" hidden="1">{"'Sheet1'!$L$16"}</definedName>
    <definedName name="___tu5" hidden="1">{"'Sheet1'!$L$16"}</definedName>
    <definedName name="___VL100">#REF!</definedName>
    <definedName name="___VL200">#REF!</definedName>
    <definedName name="___VL250">#REF!</definedName>
    <definedName name="___VLP2" localSheetId="3" hidden="1">{"'Sheet1'!$L$16"}</definedName>
    <definedName name="___VLP2" hidden="1">{"'Sheet1'!$L$16"}</definedName>
    <definedName name="___VM2">{"'Sheet1'!$L$16"}</definedName>
    <definedName name="___xlfn.BAHTTEXT" hidden="1">#NAME?</definedName>
    <definedName name="___z511" localSheetId="3" hidden="1">{"'Sheet1'!$L$16"}</definedName>
    <definedName name="___z511" hidden="1">{"'Sheet1'!$L$16"}</definedName>
    <definedName name="__a1" localSheetId="3" hidden="1">{"'Sheet1'!$L$16"}</definedName>
    <definedName name="__a1" hidden="1">{"'Sheet1'!$L$16"}</definedName>
    <definedName name="__a100" localSheetId="3" hidden="1">{"'Sheet1'!$L$16"}</definedName>
    <definedName name="__a100" hidden="1">{"'Sheet1'!$L$16"}</definedName>
    <definedName name="__a129" localSheetId="3" hidden="1">{"Offgrid",#N/A,FALSE,"OFFGRID";"Region",#N/A,FALSE,"REGION";"Offgrid -2",#N/A,FALSE,"OFFGRID";"WTP",#N/A,FALSE,"WTP";"WTP -2",#N/A,FALSE,"WTP";"Project",#N/A,FALSE,"PROJECT";"Summary -2",#N/A,FALSE,"SUMMARY"}</definedName>
    <definedName name="__a129" hidden="1">{"Offgrid",#N/A,FALSE,"OFFGRID";"Region",#N/A,FALSE,"REGION";"Offgrid -2",#N/A,FALSE,"OFFGRID";"WTP",#N/A,FALSE,"WTP";"WTP -2",#N/A,FALSE,"WTP";"Project",#N/A,FALSE,"PROJECT";"Summary -2",#N/A,FALSE,"SUMMARY"}</definedName>
    <definedName name="__a130" localSheetId="3"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a2" localSheetId="3" hidden="1">{"'Sheet1'!$L$16"}</definedName>
    <definedName name="__a2" hidden="1">{"'Sheet1'!$L$16"}</definedName>
    <definedName name="__a3" localSheetId="3" hidden="1">{"'Sheet1'!$L$16"}</definedName>
    <definedName name="__a3" hidden="1">{"'Sheet1'!$L$16"}</definedName>
    <definedName name="__A4" localSheetId="3" hidden="1">{"'Sheet1'!$L$16"}</definedName>
    <definedName name="__A4" hidden="1">{"'Sheet1'!$L$16"}</definedName>
    <definedName name="__a9" localSheetId="3" hidden="1">{"'Sheet1'!$L$16"}</definedName>
    <definedName name="__a9" hidden="1">{"'Sheet1'!$L$16"}</definedName>
    <definedName name="__atn1">#REF!</definedName>
    <definedName name="__atn10">#REF!</definedName>
    <definedName name="__atn2">#REF!</definedName>
    <definedName name="__atn3">#REF!</definedName>
    <definedName name="__atn4">#REF!</definedName>
    <definedName name="__atn5">#REF!</definedName>
    <definedName name="__atn6">#REF!</definedName>
    <definedName name="__atn7">#REF!</definedName>
    <definedName name="__atn8">#REF!</definedName>
    <definedName name="__atn9">#REF!</definedName>
    <definedName name="__B19" localSheetId="3" hidden="1">{"'Sheet1'!$L$16"}</definedName>
    <definedName name="__B19" hidden="1">{"'Sheet1'!$L$16"}</definedName>
    <definedName name="__ban2">{"'Sheet1'!$L$16"}</definedName>
    <definedName name="__BB4">{"'Sheet1'!$L$16"}</definedName>
    <definedName name="__BBB5">{"'Sheet1'!$L$16"}</definedName>
    <definedName name="__BG12" localSheetId="3" hidden="1">{"'Sheet1'!$L$16"}</definedName>
    <definedName name="__BG12" hidden="1">{"'Sheet1'!$L$16"}</definedName>
    <definedName name="__btc20">#REF!</definedName>
    <definedName name="__btc30">#REF!</definedName>
    <definedName name="__btc35">#REF!</definedName>
    <definedName name="__btm200">#REF!</definedName>
    <definedName name="__btm300">#REF!</definedName>
    <definedName name="__cau10">#REF!</definedName>
    <definedName name="__cau5">#REF!</definedName>
    <definedName name="__CD2" localSheetId="3" hidden="1">{"'Sheet1'!$L$16"}</definedName>
    <definedName name="__CD2" hidden="1">{"'Sheet1'!$L$16"}</definedName>
    <definedName name="__cep1" localSheetId="3" hidden="1">{"'Sheet1'!$L$16"}</definedName>
    <definedName name="__cep1" hidden="1">{"'Sheet1'!$L$16"}</definedName>
    <definedName name="__CN1" localSheetId="3" hidden="1">{"'Sheet1'!$L$16"}</definedName>
    <definedName name="__CN1" hidden="1">{"'Sheet1'!$L$16"}</definedName>
    <definedName name="__coc1000" localSheetId="3" hidden="1">{#N/A,#N/A,FALSE,"Chi tiÆt"}</definedName>
    <definedName name="__coc1000" hidden="1">{#N/A,#N/A,FALSE,"Chi tiÆt"}</definedName>
    <definedName name="__Coc39" localSheetId="3" hidden="1">{"'Sheet1'!$L$16"}</definedName>
    <definedName name="__Coc39" hidden="1">{"'Sheet1'!$L$16"}</definedName>
    <definedName name="__CON1">#REF!</definedName>
    <definedName name="__CON2">#REF!</definedName>
    <definedName name="__Count">9</definedName>
    <definedName name="__Cty501" localSheetId="3" hidden="1">{"'Sheet1'!$L$16"}</definedName>
    <definedName name="__Cty501" hidden="1">{"'Sheet1'!$L$16"}</definedName>
    <definedName name="__D1" localSheetId="3" hidden="1">{"'Sheet1'!$L$16"}</definedName>
    <definedName name="__D1" hidden="1">{"'Sheet1'!$L$16"}</definedName>
    <definedName name="__d1500" localSheetId="3" hidden="1">{"'Sheet1'!$L$16"}</definedName>
    <definedName name="__d1500" hidden="1">{"'Sheet1'!$L$16"}</definedName>
    <definedName name="__D2" localSheetId="3" hidden="1">{"'Sheet1'!$L$16"}</definedName>
    <definedName name="__D2" hidden="1">{"'Sheet1'!$L$16"}</definedName>
    <definedName name="__D41" localSheetId="3" hidden="1">{"'Sheet1'!$L$16"}</definedName>
    <definedName name="__D41" hidden="1">{"'Sheet1'!$L$16"}</definedName>
    <definedName name="__D42" localSheetId="3" hidden="1">{"'Sheet1'!$L$16"}</definedName>
    <definedName name="__D42" hidden="1">{"'Sheet1'!$L$16"}</definedName>
    <definedName name="__D6" localSheetId="3" hidden="1">{#N/A,#N/A,FALSE,"Chi tiÆt"}</definedName>
    <definedName name="__D6" hidden="1">{#N/A,#N/A,FALSE,"Chi tiÆt"}</definedName>
    <definedName name="__dam18">#REF!</definedName>
    <definedName name="__dao2" localSheetId="3" hidden="1">{"'Sheet1'!$L$16"}</definedName>
    <definedName name="__dao2" hidden="1">{"'Sheet1'!$L$16"}</definedName>
    <definedName name="__ddn400">#REF!</definedName>
    <definedName name="__ddn600">#REF!</definedName>
    <definedName name="__deo1">#REF!</definedName>
    <definedName name="__deo10">#REF!</definedName>
    <definedName name="__deo2">#REF!</definedName>
    <definedName name="__deo3">#REF!</definedName>
    <definedName name="__deo4">#REF!</definedName>
    <definedName name="__deo5">#REF!</definedName>
    <definedName name="__deo6">#REF!</definedName>
    <definedName name="__deo7">#REF!</definedName>
    <definedName name="__deo8">#REF!</definedName>
    <definedName name="__deo9">#REF!</definedName>
    <definedName name="__DM24" localSheetId="3" hidden="1">{"'Sheet1'!$L$16"}</definedName>
    <definedName name="__DM24" hidden="1">{"'Sheet1'!$L$16"}</definedName>
    <definedName name="__dt3" localSheetId="3" hidden="1">{"'Sheet1'!$L$16"}</definedName>
    <definedName name="__dt3" hidden="1">{"'Sheet1'!$L$16"}</definedName>
    <definedName name="__E1200" localSheetId="3" hidden="1">{"'Sheet1'!$L$16"}</definedName>
    <definedName name="__E1200" hidden="1">{"'Sheet1'!$L$16"}</definedName>
    <definedName name="__f5" localSheetId="3" hidden="1">{"'Sheet1'!$L$16"}</definedName>
    <definedName name="__f5" hidden="1">{"'Sheet1'!$L$16"}</definedName>
    <definedName name="__GD1" localSheetId="3" hidden="1">{#N/A,#N/A,FALSE,"Chi tiÆt"}</definedName>
    <definedName name="__GD1" hidden="1">{#N/A,#N/A,FALSE,"Chi tiÆt"}</definedName>
    <definedName name="__GD2" localSheetId="3" hidden="1">{"'Sheet1'!$L$16"}</definedName>
    <definedName name="__GD2" hidden="1">{"'Sheet1'!$L$16"}</definedName>
    <definedName name="__Goi8" localSheetId="3" hidden="1">{"'Sheet1'!$L$16"}</definedName>
    <definedName name="__Goi8" hidden="1">{"'Sheet1'!$L$16"}</definedName>
    <definedName name="__h1" localSheetId="3" hidden="1">{"'Sheet1'!$L$16"}</definedName>
    <definedName name="__h1" hidden="1">{"'Sheet1'!$L$16"}</definedName>
    <definedName name="__han23">#REF!</definedName>
    <definedName name="__hh1219" localSheetId="3" hidden="1">{"'Sheet1'!$L$16"}</definedName>
    <definedName name="__hh1219" hidden="1">{"'Sheet1'!$L$16"}</definedName>
    <definedName name="__Hpt2">#REF!</definedName>
    <definedName name="__hsm2">1.1289</definedName>
    <definedName name="__hu1" localSheetId="3" hidden="1">{"'Sheet1'!$L$16"}</definedName>
    <definedName name="__hu1" hidden="1">{"'Sheet1'!$L$16"}</definedName>
    <definedName name="__hu2" localSheetId="3" hidden="1">{"'Sheet1'!$L$16"}</definedName>
    <definedName name="__hu2" hidden="1">{"'Sheet1'!$L$16"}</definedName>
    <definedName name="__hu3" localSheetId="3" hidden="1">{"'Sheet1'!$L$16"}</definedName>
    <definedName name="__hu3" hidden="1">{"'Sheet1'!$L$16"}</definedName>
    <definedName name="__hu5" localSheetId="3" hidden="1">{"'Sheet1'!$L$16"}</definedName>
    <definedName name="__hu5" hidden="1">{"'Sheet1'!$L$16"}</definedName>
    <definedName name="__hu6" localSheetId="3" hidden="1">{"'Sheet1'!$L$16"}</definedName>
    <definedName name="__hu6" hidden="1">{"'Sheet1'!$L$16"}</definedName>
    <definedName name="__hu7" localSheetId="3" hidden="1">{"'Sheet1'!$L$16"}</definedName>
    <definedName name="__hu7" hidden="1">{"'Sheet1'!$L$16"}</definedName>
    <definedName name="__Huy1" localSheetId="3" hidden="1">{"'Sheet1'!$L$16"}</definedName>
    <definedName name="__Huy1" hidden="1">{"'Sheet1'!$L$16"}</definedName>
    <definedName name="__Huy2" localSheetId="3" hidden="1">{"'Sheet1'!$L$16"}</definedName>
    <definedName name="__Huy2" hidden="1">{"'Sheet1'!$L$16"}</definedName>
    <definedName name="__IntlFixup" hidden="1">TRUE</definedName>
    <definedName name="__K146" localSheetId="3" hidden="1">{"'Sheet1'!$L$16"}</definedName>
    <definedName name="__K146" hidden="1">{"'Sheet1'!$L$16"}</definedName>
    <definedName name="__k27" localSheetId="3" hidden="1">{"'Sheet1'!$L$16"}</definedName>
    <definedName name="__k27" hidden="1">{"'Sheet1'!$L$16"}</definedName>
    <definedName name="__k7">{"'Sheet1'!$L$16"}</definedName>
    <definedName name="__key1" hidden="1">#REF!</definedName>
    <definedName name="__key2" hidden="1">#REF!</definedName>
    <definedName name="__KL1048" localSheetId="3" hidden="1">{"'Sheet1'!$L$16"}</definedName>
    <definedName name="__KL1048" hidden="1">{"'Sheet1'!$L$16"}</definedName>
    <definedName name="__km03" localSheetId="3" hidden="1">{"'Sheet1'!$L$16"}</definedName>
    <definedName name="__km03" hidden="1">{"'Sheet1'!$L$16"}</definedName>
    <definedName name="__KM22" localSheetId="3" hidden="1">{"'Sheet1'!$L$16"}</definedName>
    <definedName name="__KM22" hidden="1">{"'Sheet1'!$L$16"}</definedName>
    <definedName name="__KM34" localSheetId="3" hidden="1">{"'Sheet1'!$L$16"}</definedName>
    <definedName name="__KM34" hidden="1">{"'Sheet1'!$L$16"}</definedName>
    <definedName name="__km51" localSheetId="3" hidden="1">{"'Sheet1'!$L$16"}</definedName>
    <definedName name="__km51" hidden="1">{"'Sheet1'!$L$16"}</definedName>
    <definedName name="__kom1" localSheetId="3" hidden="1">{"'Sheet1'!$L$16"}</definedName>
    <definedName name="__kom1" hidden="1">{"'Sheet1'!$L$16"}</definedName>
    <definedName name="__Lan1" localSheetId="3" hidden="1">{"'Sheet1'!$L$16"}</definedName>
    <definedName name="__Lan1" hidden="1">{"'Sheet1'!$L$16"}</definedName>
    <definedName name="__Lan2">{"'Sheet1'!$L$16"}</definedName>
    <definedName name="__LAN3" localSheetId="3" hidden="1">{"'Sheet1'!$L$16"}</definedName>
    <definedName name="__LAN3" hidden="1">{"'Sheet1'!$L$16"}</definedName>
    <definedName name="__ld2" localSheetId="3" hidden="1">{"'Sheet1'!$L$16"}</definedName>
    <definedName name="__ld2" hidden="1">{"'Sheet1'!$L$16"}</definedName>
    <definedName name="__lk2" localSheetId="3" hidden="1">{"'Sheet1'!$L$16"}</definedName>
    <definedName name="__lk2" hidden="1">{"'Sheet1'!$L$16"}</definedName>
    <definedName name="__lop16">#REF!</definedName>
    <definedName name="__lop25">#REF!</definedName>
    <definedName name="__lop9">#REF!</definedName>
    <definedName name="__lu85">#REF!</definedName>
    <definedName name="__m1233" localSheetId="3" hidden="1">{"'Sheet1'!$L$16"}</definedName>
    <definedName name="__m1233" hidden="1">{"'Sheet1'!$L$16"}</definedName>
    <definedName name="__M2" localSheetId="3" hidden="1">{"'Sheet1'!$L$16"}</definedName>
    <definedName name="__M2" hidden="1">{"'Sheet1'!$L$16"}</definedName>
    <definedName name="__M36" localSheetId="3" hidden="1">{"'Sheet1'!$L$16"}</definedName>
    <definedName name="__M36" hidden="1">{"'Sheet1'!$L$16"}</definedName>
    <definedName name="__m4" localSheetId="3" hidden="1">{"'Sheet1'!$L$16"}</definedName>
    <definedName name="__m4" hidden="1">{"'Sheet1'!$L$16"}</definedName>
    <definedName name="__MAC12">#REF!</definedName>
    <definedName name="__MAC46">#REF!</definedName>
    <definedName name="__MCC3" localSheetId="3" hidden="1">{#N/A,#N/A,FALSE,"CCTV"}</definedName>
    <definedName name="__MCC3" hidden="1">{#N/A,#N/A,FALSE,"CCTV"}</definedName>
    <definedName name="__moi2" localSheetId="3" hidden="1">{"'Sheet1'!$L$16"}</definedName>
    <definedName name="__moi2" hidden="1">{"'Sheet1'!$L$16"}</definedName>
    <definedName name="__MTL12" localSheetId="3" hidden="1">{"'Sheet1'!$L$16"}</definedName>
    <definedName name="__MTL12" hidden="1">{"'Sheet1'!$L$16"}</definedName>
    <definedName name="__NCL100">#REF!</definedName>
    <definedName name="__NCL200">#REF!</definedName>
    <definedName name="__NCL250">#REF!</definedName>
    <definedName name="__NCN15" localSheetId="3" hidden="1">{"'Sheet1'!$L$16"}</definedName>
    <definedName name="__NCN15" hidden="1">{"'Sheet1'!$L$16"}</definedName>
    <definedName name="__NET2">#REF!</definedName>
    <definedName name="__nin190">#REF!</definedName>
    <definedName name="__NK5" localSheetId="3" hidden="1">{"'Sheet1'!$L$16"}</definedName>
    <definedName name="__NK5" hidden="1">{"'Sheet1'!$L$16"}</definedName>
    <definedName name="__NSO2" localSheetId="3" hidden="1">{"'Sheet1'!$L$16"}</definedName>
    <definedName name="__NSO2" hidden="1">{"'Sheet1'!$L$16"}</definedName>
    <definedName name="__oto10">#REF!</definedName>
    <definedName name="__oto12">#REF!</definedName>
    <definedName name="__oto5">#REF!</definedName>
    <definedName name="__oto7">#REF!</definedName>
    <definedName name="__p06" localSheetId="3" hidden="1">{"'Sheet1'!$L$16"}</definedName>
    <definedName name="__p06" hidden="1">{"'Sheet1'!$L$16"}</definedName>
    <definedName name="__PA3" localSheetId="3" hidden="1">{"'Sheet1'!$L$16"}</definedName>
    <definedName name="__PA3" hidden="1">{"'Sheet1'!$L$16"}</definedName>
    <definedName name="__pa4" localSheetId="3" hidden="1">{"'Sheet1'!$L$16"}</definedName>
    <definedName name="__pa4" hidden="1">{"'Sheet1'!$L$16"}</definedName>
    <definedName name="__phi10">#REF!</definedName>
    <definedName name="__phi1000">#REF!</definedName>
    <definedName name="__phi1500">#REF!</definedName>
    <definedName name="__phi18">#REF!</definedName>
    <definedName name="__phi2000">#REF!</definedName>
    <definedName name="__phi50">#REF!</definedName>
    <definedName name="__phi6">#REF!</definedName>
    <definedName name="__phi750">#REF!</definedName>
    <definedName name="__PPP3" localSheetId="3" hidden="1">{#N/A,#N/A,FALSE,"特殊室（ＢＱ表）"}</definedName>
    <definedName name="__PPP3" hidden="1">{#N/A,#N/A,FALSE,"特殊室（ＢＱ表）"}</definedName>
    <definedName name="__PPP33" localSheetId="3" hidden="1">{#N/A,#N/A,FALSE,"特殊室（ＢＱ表）"}</definedName>
    <definedName name="__PPP33" hidden="1">{#N/A,#N/A,FALSE,"特殊室（ＢＱ表）"}</definedName>
    <definedName name="__ppp34" localSheetId="3" hidden="1">{#N/A,#N/A,FALSE,"特殊室（ＢＱ表）"}</definedName>
    <definedName name="__ppp34" hidden="1">{#N/A,#N/A,FALSE,"特殊室（ＢＱ表）"}</definedName>
    <definedName name="__ppp3444" localSheetId="3" hidden="1">{#N/A,#N/A,FALSE,"特殊室（ＢＱ表）"}</definedName>
    <definedName name="__ppp3444" hidden="1">{#N/A,#N/A,FALSE,"特殊室（ＢＱ表）"}</definedName>
    <definedName name="__pq3" hidden="1">#REF!</definedName>
    <definedName name="__pq4" hidden="1">#REF!</definedName>
    <definedName name="__ql1" localSheetId="3" hidden="1">{"Offgrid",#N/A,FALSE,"OFFGRID";"Region",#N/A,FALSE,"REGION";"Offgrid -2",#N/A,FALSE,"OFFGRID";"WTP",#N/A,FALSE,"WTP";"WTP -2",#N/A,FALSE,"WTP";"Project",#N/A,FALSE,"PROJECT";"Summary -2",#N/A,FALSE,"SUMMARY"}</definedName>
    <definedName name="__ql1" hidden="1">{"Offgrid",#N/A,FALSE,"OFFGRID";"Region",#N/A,FALSE,"REGION";"Offgrid -2",#N/A,FALSE,"OFFGRID";"WTP",#N/A,FALSE,"WTP";"WTP -2",#N/A,FALSE,"WTP";"Project",#N/A,FALSE,"PROJECT";"Summary -2",#N/A,FALSE,"SUMMARY"}</definedName>
    <definedName name="__QLO7" hidden="1">#REF!</definedName>
    <definedName name="__SB22" localSheetId="3" hidden="1">{"'Sheet1'!$L$16"}</definedName>
    <definedName name="__SB22" hidden="1">{"'Sheet1'!$L$16"}</definedName>
    <definedName name="__sc1">#REF!</definedName>
    <definedName name="__SC2">#REF!</definedName>
    <definedName name="__sc3">#REF!</definedName>
    <definedName name="__SCL4" localSheetId="3" hidden="1">{"'Sheet1'!$L$16"}</definedName>
    <definedName name="__SCL4" hidden="1">{"'Sheet1'!$L$16"}</definedName>
    <definedName name="__SN3">#REF!</definedName>
    <definedName name="__SS2" localSheetId="3" hidden="1">{"'Sheet1'!$L$16"}</definedName>
    <definedName name="__SS2" hidden="1">{"'Sheet1'!$L$16"}</definedName>
    <definedName name="__sum1" hidden="1">#REF!</definedName>
    <definedName name="__sz2">#REF!,#REF!,#REF!,#REF!,#REF!,#REF!,#REF!,#REF!,#REF!,#REF!,#REF!,#REF!</definedName>
    <definedName name="__t1" localSheetId="3" hidden="1">{"'Sheet1'!$L$16"}</definedName>
    <definedName name="__t1" hidden="1">{"'Sheet1'!$L$16"}</definedName>
    <definedName name="__T10" localSheetId="3" hidden="1">{"'Sheet1'!$L$16"}</definedName>
    <definedName name="__T10" hidden="1">{"'Sheet1'!$L$16"}</definedName>
    <definedName name="__T14">{"'Sheet1'!$L$16"}</definedName>
    <definedName name="__T23">{"'Sheet1'!$L$16"}</definedName>
    <definedName name="__T7" localSheetId="3" hidden="1">{"'Sheet1'!$L$16"}</definedName>
    <definedName name="__T7" hidden="1">{"'Sheet1'!$L$16"}</definedName>
    <definedName name="__t9" localSheetId="3" hidden="1">{#N/A,#N/A,FALSE,"Chi tiÆt"}</definedName>
    <definedName name="__t9" hidden="1">{#N/A,#N/A,FALSE,"Chi tiÆt"}</definedName>
    <definedName name="__tb2">{"'Sheet1'!$L$16"}</definedName>
    <definedName name="__tct5">#REF!</definedName>
    <definedName name="__td1" localSheetId="3" hidden="1">{"'Sheet1'!$L$16"}</definedName>
    <definedName name="__td1" hidden="1">{"'Sheet1'!$L$16"}</definedName>
    <definedName name="__TD3" localSheetId="3" hidden="1">{"'Sheet1'!$L$16"}</definedName>
    <definedName name="__TD3" hidden="1">{"'Sheet1'!$L$16"}</definedName>
    <definedName name="__ten3">#REF!</definedName>
    <definedName name="__ten4">#REF!</definedName>
    <definedName name="__ten5">#REF!</definedName>
    <definedName name="__th1" localSheetId="3" hidden="1">{"Offgrid",#N/A,FALSE,"OFFGRID";"Region",#N/A,FALSE,"REGION";"Offgrid -2",#N/A,FALSE,"OFFGRID";"WTP",#N/A,FALSE,"WTP";"WTP -2",#N/A,FALSE,"WTP";"Project",#N/A,FALSE,"PROJECT";"Summary -2",#N/A,FALSE,"SUMMARY"}</definedName>
    <definedName name="__th1" hidden="1">{"Offgrid",#N/A,FALSE,"OFFGRID";"Region",#N/A,FALSE,"REGION";"Offgrid -2",#N/A,FALSE,"OFFGRID";"WTP",#N/A,FALSE,"WTP";"WTP -2",#N/A,FALSE,"WTP";"Project",#N/A,FALSE,"PROJECT";"Summary -2",#N/A,FALSE,"SUMMARY"}</definedName>
    <definedName name="__tha1" localSheetId="3" hidden="1">{"'Sheet1'!$L$16"}</definedName>
    <definedName name="__tha1" hidden="1">{"'Sheet1'!$L$16"}</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m1" localSheetId="3" hidden="1">{"'Sheet1'!$L$16"}</definedName>
    <definedName name="__tm1" hidden="1">{"'Sheet1'!$L$16"}</definedName>
    <definedName name="__TM2" localSheetId="3" hidden="1">{"'Sheet1'!$L$16"}</definedName>
    <definedName name="__TM2" hidden="1">{"'Sheet1'!$L$16"}</definedName>
    <definedName name="__tn1">#REF!</definedName>
    <definedName name="__TO14" localSheetId="3" hidden="1">{"'Sheet1'!$L$16"}</definedName>
    <definedName name="__TO14" hidden="1">{"'Sheet1'!$L$16"}</definedName>
    <definedName name="__Tru21">{"'Sheet1'!$L$16"}</definedName>
    <definedName name="__TS2004" localSheetId="3" hidden="1">{"'Sheet1'!$L$16"}</definedName>
    <definedName name="__TS2004" hidden="1">{"'Sheet1'!$L$16"}</definedName>
    <definedName name="__tt3" localSheetId="3" hidden="1">{"'Sheet1'!$L$16"}</definedName>
    <definedName name="__tt3" hidden="1">{"'Sheet1'!$L$16"}</definedName>
    <definedName name="__TT31" localSheetId="3" hidden="1">{"'Sheet1'!$L$16"}</definedName>
    <definedName name="__TT31" hidden="1">{"'Sheet1'!$L$16"}</definedName>
    <definedName name="__tu4" localSheetId="3" hidden="1">{"'Sheet1'!$L$16"}</definedName>
    <definedName name="__tu4" hidden="1">{"'Sheet1'!$L$16"}</definedName>
    <definedName name="__tu5" localSheetId="3" hidden="1">{"'Sheet1'!$L$16"}</definedName>
    <definedName name="__tu5" hidden="1">{"'Sheet1'!$L$16"}</definedName>
    <definedName name="__VL100">#REF!</definedName>
    <definedName name="__VL200">#REF!</definedName>
    <definedName name="__VL250">#REF!</definedName>
    <definedName name="__VLP2" localSheetId="3" hidden="1">{"'Sheet1'!$L$16"}</definedName>
    <definedName name="__VLP2" hidden="1">{"'Sheet1'!$L$16"}</definedName>
    <definedName name="__VM2">{"'Sheet1'!$L$16"}</definedName>
    <definedName name="__VTQ1" localSheetId="3" hidden="1">{"'Sheet1'!$L$16"}</definedName>
    <definedName name="__VTQ1" hidden="1">{"'Sheet1'!$L$16"}</definedName>
    <definedName name="__xlfn.BAHTTEXT" hidden="1">#NAME?</definedName>
    <definedName name="__z511" localSheetId="3" hidden="1">{"'Sheet1'!$L$16"}</definedName>
    <definedName name="__z511" hidden="1">{"'Sheet1'!$L$16"}</definedName>
    <definedName name="_1">#N/A</definedName>
    <definedName name="_1__123Graph_A????_1" hidden="1">#REF!</definedName>
    <definedName name="_1__123Graph_Aｸﾞﾗﾌ_1" hidden="1">#REF!</definedName>
    <definedName name="_1_0ten_" hidden="1">#REF!</definedName>
    <definedName name="_10__123Graph_Aｸﾞﾗﾌ_2" hidden="1">#REF!</definedName>
    <definedName name="_10__123Graph_Aｸﾞﾗﾌ_5" hidden="1">#REF!</definedName>
    <definedName name="_10__123Graph_Xｸﾞﾗﾌ_5" hidden="1">#REF!</definedName>
    <definedName name="_10_0ten_" hidden="1">#REF!</definedName>
    <definedName name="_100__123Graph_Xｸﾞﾗﾌ_3" hidden="1">#REF!</definedName>
    <definedName name="_1000A01">#N/A</definedName>
    <definedName name="_103__123Graph_X????_4" hidden="1">#REF!</definedName>
    <definedName name="_103__123Graph_Xｸﾞﾗﾌ_5" hidden="1">#REF!</definedName>
    <definedName name="_106__123Graph_Xｸﾞﾗﾌ_4" hidden="1">#REF!</definedName>
    <definedName name="_108__123Graph_X????_5" hidden="1">#REF!</definedName>
    <definedName name="_11__123Graph_Aｸﾞﾗﾌ_3" hidden="1">#REF!</definedName>
    <definedName name="_11__123Graph_X????_1" hidden="1">#REF!</definedName>
    <definedName name="_112__123Graph_Xｸﾞﾗﾌ_5" hidden="1">#REF!</definedName>
    <definedName name="_116__123Graph_Xｸﾞﾗﾌ_1" hidden="1">#REF!</definedName>
    <definedName name="_11P3_" localSheetId="3" hidden="1">{#N/A,#N/A,FALSE,"特殊室（ＢＱ表）"}</definedName>
    <definedName name="_11P3_" hidden="1">{#N/A,#N/A,FALSE,"特殊室（ＢＱ表）"}</definedName>
    <definedName name="_12__123Graph_A????_2" hidden="1">#REF!</definedName>
    <definedName name="_12__123Graph_Aｸﾞﾗﾌ_4" hidden="1">#REF!</definedName>
    <definedName name="_12__123Graph_X????_2" hidden="1">#REF!</definedName>
    <definedName name="_124__123Graph_Xｸﾞﾗﾌ_2" hidden="1">#REF!</definedName>
    <definedName name="_13__123Graph_Aｸﾞﾗﾌ_5" hidden="1">#REF!</definedName>
    <definedName name="_13__123Graph_X????_3" hidden="1">#REF!</definedName>
    <definedName name="_132__123Graph_Xｸﾞﾗﾌ_3" hidden="1">#REF!</definedName>
    <definedName name="_14__123Graph_X????_1" hidden="1">#REF!</definedName>
    <definedName name="_14__123Graph_X????_4" hidden="1">#REF!</definedName>
    <definedName name="_140__123Graph_Xｸﾞﾗﾌ_4" hidden="1">#REF!</definedName>
    <definedName name="_148__123Graph_Xｸﾞﾗﾌ_5" hidden="1">#REF!</definedName>
    <definedName name="_15__123Graph_X????_2" hidden="1">#REF!</definedName>
    <definedName name="_15__123Graph_X????_5" hidden="1">#REF!</definedName>
    <definedName name="_15_0xoa_" hidden="1">#REF!</definedName>
    <definedName name="_16__123Graph_X????_3" hidden="1">#REF!</definedName>
    <definedName name="_16__123Graph_Xｸﾞﾗﾌ_1" hidden="1">#REF!</definedName>
    <definedName name="_16_0xoa_" hidden="1">#REF!</definedName>
    <definedName name="_17__123Graph_A????_1" hidden="1">#REF!</definedName>
    <definedName name="_17__123Graph_A????_3" hidden="1">#REF!</definedName>
    <definedName name="_17__123Graph_X????_4" hidden="1">#REF!</definedName>
    <definedName name="_17__123Graph_Xｸﾞﾗﾌ_2" hidden="1">#REF!</definedName>
    <definedName name="_17a1_" localSheetId="3" hidden="1">{"'Sheet1'!$L$16"}</definedName>
    <definedName name="_17a1_" hidden="1">{"'Sheet1'!$L$16"}</definedName>
    <definedName name="_18__123Graph_X????_5" hidden="1">#REF!</definedName>
    <definedName name="_18__123Graph_Xｸﾞﾗﾌ_3" hidden="1">#REF!</definedName>
    <definedName name="_19__123Graph_Xｸﾞﾗﾌ_1" hidden="1">#REF!</definedName>
    <definedName name="_19__123Graph_Xｸﾞﾗﾌ_4" hidden="1">#REF!</definedName>
    <definedName name="_1a1_" localSheetId="3" hidden="1">{"'Sheet1'!$L$16"}</definedName>
    <definedName name="_1a1_" hidden="1">{"'Sheet1'!$L$16"}</definedName>
    <definedName name="_1P3_" localSheetId="3" hidden="1">{#N/A,#N/A,FALSE,"特殊室（ＢＱ表）"}</definedName>
    <definedName name="_1P3_" hidden="1">{#N/A,#N/A,FALSE,"特殊室（ＢＱ表）"}</definedName>
    <definedName name="_2">#N/A</definedName>
    <definedName name="_2__123Graph_A????_2" hidden="1">#REF!</definedName>
    <definedName name="_2__123Graph_Aｸﾞﾗﾌ_2" hidden="1">#REF!</definedName>
    <definedName name="_2_0ten_" hidden="1">#REF!</definedName>
    <definedName name="_2_0xoa_" hidden="1">#REF!</definedName>
    <definedName name="_20__123Graph_Xｸﾞﾗﾌ_2" hidden="1">#REF!</definedName>
    <definedName name="_20__123Graph_Xｸﾞﾗﾌ_5" hidden="1">#REF!</definedName>
    <definedName name="_21__123Graph_A????_2" hidden="1">#REF!</definedName>
    <definedName name="_21__123Graph_Xｸﾞﾗﾌ_3" hidden="1">#REF!</definedName>
    <definedName name="_22__123Graph_A????_4" hidden="1">#REF!</definedName>
    <definedName name="_22__123Graph_Xｸﾞﾗﾌ_4" hidden="1">#REF!</definedName>
    <definedName name="_23__123Graph_A????_1" hidden="1">#REF!</definedName>
    <definedName name="_23__123Graph_Xｸﾞﾗﾌ_5" hidden="1">#REF!</definedName>
    <definedName name="_25__123Graph_A????_3" hidden="1">#REF!</definedName>
    <definedName name="_27__123Graph_A????_5" hidden="1">#REF!</definedName>
    <definedName name="_28__123Graph_A????_2" hidden="1">#REF!</definedName>
    <definedName name="_29__123Graph_A????_4" hidden="1">#REF!</definedName>
    <definedName name="_3__123Graph_A????_3" hidden="1">#REF!</definedName>
    <definedName name="_3__123Graph_Aｸﾞﾗﾌ_3" hidden="1">#REF!</definedName>
    <definedName name="_3_0ten_" hidden="1">#REF!</definedName>
    <definedName name="_33__123Graph_A????_3" hidden="1">#REF!</definedName>
    <definedName name="_33__123Graph_A????_5" hidden="1">#REF!</definedName>
    <definedName name="_33__123Graph_Aｸﾞﾗﾌ_1" hidden="1">#REF!</definedName>
    <definedName name="_38__123Graph_A????_4" hidden="1">#REF!</definedName>
    <definedName name="_38__123Graph_Aｸﾞﾗﾌ_1" hidden="1">#REF!</definedName>
    <definedName name="_39__123Graph_Aｸﾞﾗﾌ_2" hidden="1">#REF!</definedName>
    <definedName name="_4__123Graph_A????_1" hidden="1">#REF!</definedName>
    <definedName name="_4__123Graph_A????_4" hidden="1">#REF!</definedName>
    <definedName name="_4__123Graph_Aｸﾞﾗﾌ_4" hidden="1">#REF!</definedName>
    <definedName name="_4_0xoa_" hidden="1">#REF!</definedName>
    <definedName name="_40x4">5100</definedName>
    <definedName name="_43__123Graph_A????_5" hidden="1">#REF!</definedName>
    <definedName name="_43__123Graph_Aｸﾞﾗﾌ_2" hidden="1">#REF!</definedName>
    <definedName name="_45__123Graph_Aｸﾞﾗﾌ_3" hidden="1">#REF!</definedName>
    <definedName name="_48__123Graph_Aｸﾞﾗﾌ_3" hidden="1">#REF!</definedName>
    <definedName name="_5__123Graph_A????_2" hidden="1">#REF!</definedName>
    <definedName name="_5__123Graph_A????_5" hidden="1">#REF!</definedName>
    <definedName name="_5__123Graph_Aｸﾞﾗﾌ_5" hidden="1">#REF!</definedName>
    <definedName name="_51__123Graph_Aｸﾞﾗﾌ_1" hidden="1">#REF!</definedName>
    <definedName name="_51__123Graph_Aｸﾞﾗﾌ_4" hidden="1">#REF!</definedName>
    <definedName name="_53__123Graph_Aｸﾞﾗﾌ_4" hidden="1">#REF!</definedName>
    <definedName name="_57__123Graph_Aｸﾞﾗﾌ_5" hidden="1">#REF!</definedName>
    <definedName name="_58__123Graph_Aｸﾞﾗﾌ_5" hidden="1">#REF!</definedName>
    <definedName name="_59__123Graph_Aｸﾞﾗﾌ_2" hidden="1">#REF!</definedName>
    <definedName name="_6__123Graph_A????_3" hidden="1">#REF!</definedName>
    <definedName name="_6__123Graph_Aｸﾞﾗﾌ_1" hidden="1">#REF!</definedName>
    <definedName name="_6__123Graph_Xｸﾞﾗﾌ_1" hidden="1">#REF!</definedName>
    <definedName name="_6_0ten_" hidden="1">#REF!</definedName>
    <definedName name="_6_0xoa_" hidden="1">#REF!</definedName>
    <definedName name="_62__123Graph_X????_1" hidden="1">#REF!</definedName>
    <definedName name="_66__123Graph_X????_2" hidden="1">#REF!</definedName>
    <definedName name="_67__123Graph_Aｸﾞﾗﾌ_3" hidden="1">#REF!</definedName>
    <definedName name="_67__123Graph_X????_2" hidden="1">#REF!</definedName>
    <definedName name="_7__123Graph_A????_1" hidden="1">#REF!</definedName>
    <definedName name="_7__123Graph_A????_4" hidden="1">#REF!</definedName>
    <definedName name="_7__123Graph_Aｸﾞﾗﾌ_2" hidden="1">#REF!</definedName>
    <definedName name="_7__123Graph_Xｸﾞﾗﾌ_2" hidden="1">#REF!</definedName>
    <definedName name="_7_0xoa_" hidden="1">#REF!</definedName>
    <definedName name="_70__123Graph_X????_3" hidden="1">#REF!</definedName>
    <definedName name="_72__123Graph_X????_3" hidden="1">#REF!</definedName>
    <definedName name="_74__123Graph_X????_4" hidden="1">#REF!</definedName>
    <definedName name="_75__123Graph_Aｸﾞﾗﾌ_4" hidden="1">#REF!</definedName>
    <definedName name="_77__123Graph_X????_4" hidden="1">#REF!</definedName>
    <definedName name="_78__123Graph_X????_5" hidden="1">#REF!</definedName>
    <definedName name="_8__123Graph_A????_5" hidden="1">#REF!</definedName>
    <definedName name="_8__123Graph_Aｸﾞﾗﾌ_3" hidden="1">#REF!</definedName>
    <definedName name="_8__123Graph_Xｸﾞﾗﾌ_3" hidden="1">#REF!</definedName>
    <definedName name="_8_0ten_" hidden="1">#REF!</definedName>
    <definedName name="_82__123Graph_X????_5" hidden="1">#REF!</definedName>
    <definedName name="_83__123Graph_Aｸﾞﾗﾌ_5" hidden="1">#REF!</definedName>
    <definedName name="_83__123Graph_Xｸﾞﾗﾌ_1" hidden="1">#REF!</definedName>
    <definedName name="_84_0ten_" hidden="1">#REF!</definedName>
    <definedName name="_88__123Graph_X????_1" hidden="1">#REF!</definedName>
    <definedName name="_88__123Graph_Xｸﾞﾗﾌ_1" hidden="1">#REF!</definedName>
    <definedName name="_88__123Graph_Xｸﾞﾗﾌ_2" hidden="1">#REF!</definedName>
    <definedName name="_9__123Graph_Aｸﾞﾗﾌ_1" hidden="1">#REF!</definedName>
    <definedName name="_9__123Graph_Aｸﾞﾗﾌ_4" hidden="1">#REF!</definedName>
    <definedName name="_9__123Graph_Xｸﾞﾗﾌ_4" hidden="1">#REF!</definedName>
    <definedName name="_93__123Graph_X????_2" hidden="1">#REF!</definedName>
    <definedName name="_93__123Graph_Xｸﾞﾗﾌ_3" hidden="1">#REF!</definedName>
    <definedName name="_94__123Graph_Xｸﾞﾗﾌ_2" hidden="1">#REF!</definedName>
    <definedName name="_97_0xoa_" hidden="1">#REF!</definedName>
    <definedName name="_98__123Graph_X????_3" hidden="1">#REF!</definedName>
    <definedName name="_98__123Graph_Xｸﾞﾗﾌ_4" hidden="1">#REF!</definedName>
    <definedName name="_a1" localSheetId="3" hidden="1">{"'Sheet1'!$L$16"}</definedName>
    <definedName name="_a1" hidden="1">{"'Sheet1'!$L$16"}</definedName>
    <definedName name="_a100" localSheetId="3" hidden="1">{"'Sheet1'!$L$16"}</definedName>
    <definedName name="_a100" hidden="1">{"'Sheet1'!$L$16"}</definedName>
    <definedName name="_a129" localSheetId="3" hidden="1">{"Offgrid",#N/A,FALSE,"OFFGRID";"Region",#N/A,FALSE,"REGION";"Offgrid -2",#N/A,FALSE,"OFFGRID";"WTP",#N/A,FALSE,"WTP";"WTP -2",#N/A,FALSE,"WTP";"Project",#N/A,FALSE,"PROJECT";"Summary -2",#N/A,FALSE,"SUMMARY"}</definedName>
    <definedName name="_a129" hidden="1">{"Offgrid",#N/A,FALSE,"OFFGRID";"Region",#N/A,FALSE,"REGION";"Offgrid -2",#N/A,FALSE,"OFFGRID";"WTP",#N/A,FALSE,"WTP";"WTP -2",#N/A,FALSE,"WTP";"Project",#N/A,FALSE,"PROJECT";"Summary -2",#N/A,FALSE,"SUMMARY"}</definedName>
    <definedName name="_a1291" localSheetId="3" hidden="1">{"Offgrid",#N/A,FALSE,"OFFGRID";"Region",#N/A,FALSE,"REGION";"Offgrid -2",#N/A,FALSE,"OFFGRID";"WTP",#N/A,FALSE,"WTP";"WTP -2",#N/A,FALSE,"WTP";"Project",#N/A,FALSE,"PROJECT";"Summary -2",#N/A,FALSE,"SUMMARY"}</definedName>
    <definedName name="_a1291" hidden="1">{"Offgrid",#N/A,FALSE,"OFFGRID";"Region",#N/A,FALSE,"REGION";"Offgrid -2",#N/A,FALSE,"OFFGRID";"WTP",#N/A,FALSE,"WTP";"WTP -2",#N/A,FALSE,"WTP";"Project",#N/A,FALSE,"PROJECT";"Summary -2",#N/A,FALSE,"SUMMARY"}</definedName>
    <definedName name="_a130" localSheetId="3"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1s" localSheetId="3" hidden="1">{"'Sheet1'!$L$16"}</definedName>
    <definedName name="_a1s" hidden="1">{"'Sheet1'!$L$16"}</definedName>
    <definedName name="_a2" localSheetId="3" hidden="1">{"'Sheet1'!$L$16"}</definedName>
    <definedName name="_a2" hidden="1">{"'Sheet1'!$L$16"}</definedName>
    <definedName name="_a21" localSheetId="3" hidden="1">{"'Sheet1'!$L$16"}</definedName>
    <definedName name="_a21" hidden="1">{"'Sheet1'!$L$16"}</definedName>
    <definedName name="_a3" localSheetId="3" hidden="1">{"'Sheet1'!$L$16"}</definedName>
    <definedName name="_a3" hidden="1">{"'Sheet1'!$L$16"}</definedName>
    <definedName name="_A4" localSheetId="3" hidden="1">{"'Sheet1'!$L$16"}</definedName>
    <definedName name="_A4" hidden="1">{"'Sheet1'!$L$16"}</definedName>
    <definedName name="_a9" localSheetId="3" hidden="1">{"'Sheet1'!$L$16"}</definedName>
    <definedName name="_a9" hidden="1">{"'Sheet1'!$L$16"}</definedName>
    <definedName name="_atn1">#REF!</definedName>
    <definedName name="_atn10">#REF!</definedName>
    <definedName name="_atn2">#REF!</definedName>
    <definedName name="_atn3">#REF!</definedName>
    <definedName name="_atn4">#REF!</definedName>
    <definedName name="_atn5">#REF!</definedName>
    <definedName name="_atn6">#REF!</definedName>
    <definedName name="_atn7">#REF!</definedName>
    <definedName name="_atn8">#REF!</definedName>
    <definedName name="_atn9">#REF!</definedName>
    <definedName name="_B19" localSheetId="3" hidden="1">{"'Sheet1'!$L$16"}</definedName>
    <definedName name="_B19" hidden="1">{"'Sheet1'!$L$16"}</definedName>
    <definedName name="_ban2" localSheetId="3" hidden="1">{"'Sheet1'!$L$16"}</definedName>
    <definedName name="_ban2" hidden="1">{"'Sheet1'!$L$16"}</definedName>
    <definedName name="_BB4">{"'Sheet1'!$L$16"}</definedName>
    <definedName name="_BBB5">{"'Sheet1'!$L$16"}</definedName>
    <definedName name="_BG12" localSheetId="3" hidden="1">{"'Sheet1'!$L$16"}</definedName>
    <definedName name="_BG12" hidden="1">{"'Sheet1'!$L$16"}</definedName>
    <definedName name="_bht4" localSheetId="3" hidden="1">{#N/A,#N/A,FALSE,"Chi tiÆt"}</definedName>
    <definedName name="_bht4" hidden="1">{#N/A,#N/A,FALSE,"Chi tiÆt"}</definedName>
    <definedName name="_bht5" localSheetId="3" hidden="1">{#N/A,#N/A,FALSE,"Chi tiÆt"}</definedName>
    <definedName name="_bht5" hidden="1">{#N/A,#N/A,FALSE,"Chi tiÆt"}</definedName>
    <definedName name="_bht6" localSheetId="3" hidden="1">{"'Sheet1'!$L$16"}</definedName>
    <definedName name="_bht6" hidden="1">{"'Sheet1'!$L$16"}</definedName>
    <definedName name="_btc20">#REF!</definedName>
    <definedName name="_btc30">#REF!</definedName>
    <definedName name="_btc35">#REF!</definedName>
    <definedName name="_btm200">#REF!</definedName>
    <definedName name="_btm300">#REF!</definedName>
    <definedName name="_Builtin0" hidden="1">#REF!</definedName>
    <definedName name="_Builtin155" hidden="1">#N/A</definedName>
    <definedName name="_cau10">#REF!</definedName>
    <definedName name="_cau5">#REF!</definedName>
    <definedName name="_CD2" localSheetId="3" hidden="1">{"'Sheet1'!$L$16"}</definedName>
    <definedName name="_CD2" hidden="1">{"'Sheet1'!$L$16"}</definedName>
    <definedName name="_cd20" localSheetId="3" hidden="1">{"'Sheet1'!$L$16"}</definedName>
    <definedName name="_cd20" hidden="1">{"'Sheet1'!$L$16"}</definedName>
    <definedName name="_cep1" localSheetId="3" hidden="1">{"'Sheet1'!$L$16"}</definedName>
    <definedName name="_cep1" hidden="1">{"'Sheet1'!$L$16"}</definedName>
    <definedName name="_CN1" localSheetId="3" hidden="1">{"'Sheet1'!$L$16"}</definedName>
    <definedName name="_CN1" hidden="1">{"'Sheet1'!$L$16"}</definedName>
    <definedName name="_coc1000" localSheetId="3" hidden="1">{#N/A,#N/A,FALSE,"Chi tiÆt"}</definedName>
    <definedName name="_coc1000" hidden="1">{#N/A,#N/A,FALSE,"Chi tiÆt"}</definedName>
    <definedName name="_Coc39" localSheetId="3" hidden="1">{"'Sheet1'!$L$16"}</definedName>
    <definedName name="_Coc39" hidden="1">{"'Sheet1'!$L$16"}</definedName>
    <definedName name="_CON1">#REF!</definedName>
    <definedName name="_CON2">#REF!</definedName>
    <definedName name="_cor10600">#REF!</definedName>
    <definedName name="_cor11040">#REF!</definedName>
    <definedName name="_Count">4</definedName>
    <definedName name="_CT2" localSheetId="3" hidden="1">{"'Sheet1'!$L$16"}</definedName>
    <definedName name="_CT2" hidden="1">{"'Sheet1'!$L$16"}</definedName>
    <definedName name="_CT4" localSheetId="3" hidden="1">{"'Sheet1'!$L$16"}</definedName>
    <definedName name="_CT4" hidden="1">{"'Sheet1'!$L$16"}</definedName>
    <definedName name="_ct456789">IF(#REF!="","",#REF!*#REF!)</definedName>
    <definedName name="_Cty501" localSheetId="3" hidden="1">{"'Sheet1'!$L$16"}</definedName>
    <definedName name="_Cty501" hidden="1">{"'Sheet1'!$L$16"}</definedName>
    <definedName name="_cuu1" localSheetId="3" hidden="1">{"'Sheet1'!$L$16"}</definedName>
    <definedName name="_cuu1" hidden="1">{"'Sheet1'!$L$16"}</definedName>
    <definedName name="_cvi8600">#REF!</definedName>
    <definedName name="_D1" localSheetId="3" hidden="1">{"'Sheet1'!$L$16"}</definedName>
    <definedName name="_D1" hidden="1">{"'Sheet1'!$L$16"}</definedName>
    <definedName name="_d1500" localSheetId="3" hidden="1">{"'Sheet1'!$L$16"}</definedName>
    <definedName name="_d1500" hidden="1">{"'Sheet1'!$L$16"}</definedName>
    <definedName name="_D2" localSheetId="3" hidden="1">{"'Sheet1'!$L$16"}</definedName>
    <definedName name="_D2" hidden="1">{"'Sheet1'!$L$16"}</definedName>
    <definedName name="_D5" localSheetId="3" hidden="1">{"Offgrid",#N/A,FALSE,"OFFGRID";"Region",#N/A,FALSE,"REGION";"Offgrid -2",#N/A,FALSE,"OFFGRID";"WTP",#N/A,FALSE,"WTP";"WTP -2",#N/A,FALSE,"WTP";"Project",#N/A,FALSE,"PROJECT";"Summary -2",#N/A,FALSE,"SUMMARY"}</definedName>
    <definedName name="_D5" hidden="1">{"Offgrid",#N/A,FALSE,"OFFGRID";"Region",#N/A,FALSE,"REGION";"Offgrid -2",#N/A,FALSE,"OFFGRID";"WTP",#N/A,FALSE,"WTP";"WTP -2",#N/A,FALSE,"WTP";"Project",#N/A,FALSE,"PROJECT";"Summary -2",#N/A,FALSE,"SUMMARY"}</definedName>
    <definedName name="_dam18">#REF!</definedName>
    <definedName name="_ddn400">#REF!</definedName>
    <definedName name="_ddn600">#REF!</definedName>
    <definedName name="_deo1">#REF!</definedName>
    <definedName name="_deo10">#REF!</definedName>
    <definedName name="_deo2">#REF!</definedName>
    <definedName name="_deo3">#REF!</definedName>
    <definedName name="_deo4">#REF!</definedName>
    <definedName name="_deo5">#REF!</definedName>
    <definedName name="_deo6">#REF!</definedName>
    <definedName name="_deo7">#REF!</definedName>
    <definedName name="_deo8">#REF!</definedName>
    <definedName name="_deo9">#REF!</definedName>
    <definedName name="_dip10600">#REF!</definedName>
    <definedName name="_dip8600">#REF!</definedName>
    <definedName name="_Dist_Bin" hidden="1">#REF!</definedName>
    <definedName name="_Dist_Values" hidden="1">#REF!</definedName>
    <definedName name="_DM24" localSheetId="3" hidden="1">{"'Sheet1'!$L$16"}</definedName>
    <definedName name="_DM24" hidden="1">{"'Sheet1'!$L$16"}</definedName>
    <definedName name="_dt1" localSheetId="3" hidden="1">{"'Sheet1'!$L$16"}</definedName>
    <definedName name="_dt1" hidden="1">{"'Sheet1'!$L$16"}</definedName>
    <definedName name="_dt3" localSheetId="3" hidden="1">{"'Sheet1'!$L$16"}</definedName>
    <definedName name="_dt3" hidden="1">{"'Sheet1'!$L$16"}</definedName>
    <definedName name="_E1200" localSheetId="3" hidden="1">{"'Sheet1'!$L$16"}</definedName>
    <definedName name="_E1200" hidden="1">{"'Sheet1'!$L$16"}</definedName>
    <definedName name="_EE1">{#N/A,#N/A,FALSE,"단가표지"}</definedName>
    <definedName name="_ela10600">#REF!</definedName>
    <definedName name="_ela11040">#REF!</definedName>
    <definedName name="_f5" localSheetId="3" hidden="1">{"'Sheet1'!$L$16"}</definedName>
    <definedName name="_f5" hidden="1">{"'Sheet1'!$L$16"}</definedName>
    <definedName name="_Fill" hidden="1">#REF!</definedName>
    <definedName name="_Fill1" hidden="1">#REF!</definedName>
    <definedName name="_Fill2" hidden="1">#REF!</definedName>
    <definedName name="_xlnm._FilterDatabase" hidden="1">#REF!</definedName>
    <definedName name="_foll">#REF!</definedName>
    <definedName name="_GD1" localSheetId="3" hidden="1">{#N/A,#N/A,FALSE,"Chi tiÆt"}</definedName>
    <definedName name="_GD1" hidden="1">{#N/A,#N/A,FALSE,"Chi tiÆt"}</definedName>
    <definedName name="_GD2" localSheetId="3" hidden="1">{"'Sheet1'!$L$16"}</definedName>
    <definedName name="_GD2" hidden="1">{"'Sheet1'!$L$16"}</definedName>
    <definedName name="_GMT1">{"'Sheet1'!$L$16"}</definedName>
    <definedName name="_Goi8" localSheetId="3" hidden="1">{"'Sheet1'!$L$16"}</definedName>
    <definedName name="_Goi8" hidden="1">{"'Sheet1'!$L$16"}</definedName>
    <definedName name="_h1" localSheetId="3" hidden="1">{"'Sheet1'!$L$16"}</definedName>
    <definedName name="_h1" hidden="1">{"'Sheet1'!$L$16"}</definedName>
    <definedName name="_h111" localSheetId="3" hidden="1">{"'Sheet1'!$L$16"}</definedName>
    <definedName name="_h111" hidden="1">{"'Sheet1'!$L$16"}</definedName>
    <definedName name="_han23">#REF!</definedName>
    <definedName name="_hh1219" localSheetId="3" hidden="1">{"'Sheet1'!$L$16"}</definedName>
    <definedName name="_hh1219" hidden="1">{"'Sheet1'!$L$16"}</definedName>
    <definedName name="_Hpt2">#REF!</definedName>
    <definedName name="_hsm2">1.1289</definedName>
    <definedName name="_hu1" localSheetId="3" hidden="1">{"'Sheet1'!$L$16"}</definedName>
    <definedName name="_hu1" hidden="1">{"'Sheet1'!$L$16"}</definedName>
    <definedName name="_hu2" localSheetId="3" hidden="1">{"'Sheet1'!$L$16"}</definedName>
    <definedName name="_hu2" hidden="1">{"'Sheet1'!$L$16"}</definedName>
    <definedName name="_hu3" localSheetId="3" hidden="1">{"'Sheet1'!$L$16"}</definedName>
    <definedName name="_hu3" hidden="1">{"'Sheet1'!$L$16"}</definedName>
    <definedName name="_hu5" localSheetId="3" hidden="1">{"'Sheet1'!$L$16"}</definedName>
    <definedName name="_hu5" hidden="1">{"'Sheet1'!$L$16"}</definedName>
    <definedName name="_hu6" localSheetId="3" hidden="1">{"'Sheet1'!$L$16"}</definedName>
    <definedName name="_hu6" hidden="1">{"'Sheet1'!$L$16"}</definedName>
    <definedName name="_hu7" localSheetId="3" hidden="1">{"'Sheet1'!$L$16"}</definedName>
    <definedName name="_hu7" hidden="1">{"'Sheet1'!$L$16"}</definedName>
    <definedName name="_huy1" localSheetId="3" hidden="1">{"'Sheet1'!$L$16"}</definedName>
    <definedName name="_huy1" hidden="1">{"'Sheet1'!$L$16"}</definedName>
    <definedName name="_huy2" localSheetId="3" hidden="1">{"'Sheet1'!$L$16"}</definedName>
    <definedName name="_huy2" hidden="1">{"'Sheet1'!$L$16"}</definedName>
    <definedName name="_K146" localSheetId="3" hidden="1">{"'Sheet1'!$L$16"}</definedName>
    <definedName name="_K146" hidden="1">{"'Sheet1'!$L$16"}</definedName>
    <definedName name="_k27" localSheetId="3" hidden="1">{"'Sheet1'!$L$16"}</definedName>
    <definedName name="_k27" hidden="1">{"'Sheet1'!$L$16"}</definedName>
    <definedName name="_k7" localSheetId="3" hidden="1">{"'Sheet1'!$L$16"}</definedName>
    <definedName name="_k7" hidden="1">{"'Sheet1'!$L$16"}</definedName>
    <definedName name="_Key1" hidden="1">#REF!</definedName>
    <definedName name="_KEY11" hidden="1">#REF!</definedName>
    <definedName name="_KEY12" hidden="1">#REF!</definedName>
    <definedName name="_Key2" hidden="1">#REF!</definedName>
    <definedName name="_keydd" hidden="1">#REF!</definedName>
    <definedName name="_KH12" localSheetId="3" hidden="1">{#N/A,#N/A,FALSE,"Chi tiÆt"}</definedName>
    <definedName name="_KH12" hidden="1">{#N/A,#N/A,FALSE,"Chi tiÆt"}</definedName>
    <definedName name="_kh41" localSheetId="3" hidden="1">{"'Sheet1'!$L$16"}</definedName>
    <definedName name="_kh41" hidden="1">{"'Sheet1'!$L$16"}</definedName>
    <definedName name="_KL1048" localSheetId="3" hidden="1">{"'Sheet1'!$L$16"}</definedName>
    <definedName name="_KL1048" hidden="1">{"'Sheet1'!$L$16"}</definedName>
    <definedName name="_kl11" localSheetId="3" hidden="1">{"'Sheet1'!$L$16"}</definedName>
    <definedName name="_kl11" hidden="1">{"'Sheet1'!$L$16"}</definedName>
    <definedName name="_KL3" localSheetId="3" hidden="1">{"'Sheet1'!$L$16"}</definedName>
    <definedName name="_KL3" hidden="1">{"'Sheet1'!$L$16"}</definedName>
    <definedName name="_kl4" localSheetId="3" hidden="1">{"'Sheet1'!$L$16"}</definedName>
    <definedName name="_kl4" hidden="1">{"'Sheet1'!$L$16"}</definedName>
    <definedName name="_kl6" localSheetId="3" hidden="1">{"'Sheet1'!$L$16"}</definedName>
    <definedName name="_kl6" hidden="1">{"'Sheet1'!$L$16"}</definedName>
    <definedName name="_km03" localSheetId="3" hidden="1">{"'Sheet1'!$L$16"}</definedName>
    <definedName name="_km03" hidden="1">{"'Sheet1'!$L$16"}</definedName>
    <definedName name="_km123" localSheetId="3" hidden="1">{"'Sheet1'!$L$16"}</definedName>
    <definedName name="_km123" hidden="1">{"'Sheet1'!$L$16"}</definedName>
    <definedName name="_km124" localSheetId="3" hidden="1">{"'Sheet1'!$L$16"}</definedName>
    <definedName name="_km124" hidden="1">{"'Sheet1'!$L$16"}</definedName>
    <definedName name="_KM22" localSheetId="3" hidden="1">{"'Sheet1'!$L$16"}</definedName>
    <definedName name="_KM22" hidden="1">{"'Sheet1'!$L$16"}</definedName>
    <definedName name="_Km77">{#N/A,#N/A,FALSE,"단가표지"}</definedName>
    <definedName name="_kom1" localSheetId="3" hidden="1">{"'Sheet1'!$L$16"}</definedName>
    <definedName name="_kom1" hidden="1">{"'Sheet1'!$L$16"}</definedName>
    <definedName name="_Lan1" localSheetId="3" hidden="1">{"'Sheet1'!$L$16"}</definedName>
    <definedName name="_Lan1" hidden="1">{"'Sheet1'!$L$16"}</definedName>
    <definedName name="_Lan2">{"'Sheet1'!$L$16"}</definedName>
    <definedName name="_LAN3" localSheetId="3" hidden="1">{"'Sheet1'!$L$16"}</definedName>
    <definedName name="_LAN3" hidden="1">{"'Sheet1'!$L$16"}</definedName>
    <definedName name="_lao2" localSheetId="3" hidden="1">{"'Sheet1'!$L$16"}</definedName>
    <definedName name="_lao2" hidden="1">{"'Sheet1'!$L$16"}</definedName>
    <definedName name="_lk2" localSheetId="3" hidden="1">{"'Sheet1'!$L$16"}</definedName>
    <definedName name="_lk2" hidden="1">{"'Sheet1'!$L$16"}</definedName>
    <definedName name="_lop16">#REF!</definedName>
    <definedName name="_lop25">#REF!</definedName>
    <definedName name="_lop9">#REF!</definedName>
    <definedName name="_lu85">#REF!</definedName>
    <definedName name="_lun10600">#REF!</definedName>
    <definedName name="_lun1140">#REF!</definedName>
    <definedName name="_m1233" localSheetId="3" hidden="1">{"'Sheet1'!$L$16"}</definedName>
    <definedName name="_m1233" hidden="1">{"'Sheet1'!$L$16"}</definedName>
    <definedName name="_M2" localSheetId="3" hidden="1">{"'Sheet1'!$L$16"}</definedName>
    <definedName name="_M2" hidden="1">{"'Sheet1'!$L$16"}</definedName>
    <definedName name="_M36" localSheetId="3" hidden="1">{"'Sheet1'!$L$16"}</definedName>
    <definedName name="_M36" hidden="1">{"'Sheet1'!$L$16"}</definedName>
    <definedName name="_m4" localSheetId="3" hidden="1">{"'Sheet1'!$L$16"}</definedName>
    <definedName name="_m4" hidden="1">{"'Sheet1'!$L$16"}</definedName>
    <definedName name="_MAC12">#REF!</definedName>
    <definedName name="_MAC46">#REF!</definedName>
    <definedName name="_MatInverse_In" hidden="1">#REF!</definedName>
    <definedName name="_MCC3" localSheetId="3" hidden="1">{#N/A,#N/A,FALSE,"CCTV"}</definedName>
    <definedName name="_MCC3" hidden="1">{#N/A,#N/A,FALSE,"CCTV"}</definedName>
    <definedName name="_moi2" localSheetId="3" hidden="1">{"'Sheet1'!$L$16"}</definedName>
    <definedName name="_moi2" hidden="1">{"'Sheet1'!$L$16"}</definedName>
    <definedName name="_MTL12" localSheetId="3" hidden="1">{"'Sheet1'!$L$16"}</definedName>
    <definedName name="_MTL12" hidden="1">{"'Sheet1'!$L$16"}</definedName>
    <definedName name="_NCL100">#REF!</definedName>
    <definedName name="_NCL200">#REF!</definedName>
    <definedName name="_NCL250">#REF!</definedName>
    <definedName name="_NCN15" localSheetId="3" hidden="1">{"'Sheet1'!$L$16"}</definedName>
    <definedName name="_NCN15" hidden="1">{"'Sheet1'!$L$16"}</definedName>
    <definedName name="_NET2">#REF!</definedName>
    <definedName name="_nin190">#REF!</definedName>
    <definedName name="_NK5" localSheetId="3" hidden="1">{"'Sheet1'!$L$16"}</definedName>
    <definedName name="_NK5" hidden="1">{"'Sheet1'!$L$16"}</definedName>
    <definedName name="_NO2" hidden="1">#REF!</definedName>
    <definedName name="_NSO2" localSheetId="3" hidden="1">{"'Sheet1'!$L$16"}</definedName>
    <definedName name="_NSO2" hidden="1">{"'Sheet1'!$L$16"}</definedName>
    <definedName name="_NT2" localSheetId="3" hidden="1">{"'Sheet1'!$L$16"}</definedName>
    <definedName name="_NT2" hidden="1">{"'Sheet1'!$L$16"}</definedName>
    <definedName name="_Order1" hidden="1">255</definedName>
    <definedName name="_Order2" hidden="1">255</definedName>
    <definedName name="_oto12">#REF!</definedName>
    <definedName name="_oto5">#REF!</definedName>
    <definedName name="_oto7">#REF!</definedName>
    <definedName name="_p06" localSheetId="3" hidden="1">{"'Sheet1'!$L$16"}</definedName>
    <definedName name="_p06" hidden="1">{"'Sheet1'!$L$16"}</definedName>
    <definedName name="_p1" localSheetId="3" hidden="1">{"'Sheet1'!$L$16"}</definedName>
    <definedName name="_p1" hidden="1">{"'Sheet1'!$L$16"}</definedName>
    <definedName name="_P2" localSheetId="3" hidden="1">{"'Sheet1'!$L$16"}</definedName>
    <definedName name="_P2" hidden="1">{"'Sheet1'!$L$16"}</definedName>
    <definedName name="_P3" localSheetId="3" hidden="1">{#N/A,#N/A,FALSE,"特殊室（ＢＱ表）"}</definedName>
    <definedName name="_P3" hidden="1">{#N/A,#N/A,FALSE,"特殊室（ＢＱ表）"}</definedName>
    <definedName name="_PA1" localSheetId="3" hidden="1">{"'Sheet1'!$L$16"}</definedName>
    <definedName name="_PA1" hidden="1">{"'Sheet1'!$L$16"}</definedName>
    <definedName name="_PA3" localSheetId="3" hidden="1">{"'Sheet1'!$L$16"}</definedName>
    <definedName name="_PA3" hidden="1">{"'Sheet1'!$L$16"}</definedName>
    <definedName name="_pa4" localSheetId="3" hidden="1">{"'Sheet1'!$L$16"}</definedName>
    <definedName name="_pa4" hidden="1">{"'Sheet1'!$L$16"}</definedName>
    <definedName name="_Parse_In" hidden="1">#REF!</definedName>
    <definedName name="_Parse_Out" localSheetId="3" hidden="1">#REF!</definedName>
    <definedName name="_Parse_Out" hidden="1">#REF!</definedName>
    <definedName name="_phi10">#REF!</definedName>
    <definedName name="_phi1000">#REF!</definedName>
    <definedName name="_phi1500">#REF!</definedName>
    <definedName name="_phi18">#REF!</definedName>
    <definedName name="_phi2000">#REF!</definedName>
    <definedName name="_phi50">#REF!</definedName>
    <definedName name="_phi6">#REF!</definedName>
    <definedName name="_phi750">#REF!</definedName>
    <definedName name="_pk1">#REF!</definedName>
    <definedName name="_pk2">#REF!</definedName>
    <definedName name="_pl2" localSheetId="3" hidden="1">{"'Sheet1'!$L$16"}</definedName>
    <definedName name="_pl2" hidden="1">{"'Sheet1'!$L$16"}</definedName>
    <definedName name="_PPP3" localSheetId="3" hidden="1">{#N/A,#N/A,FALSE,"特殊室（ＢＱ表）"}</definedName>
    <definedName name="_PPP3" hidden="1">{#N/A,#N/A,FALSE,"特殊室（ＢＱ表）"}</definedName>
    <definedName name="_PPP33" localSheetId="3" hidden="1">{#N/A,#N/A,FALSE,"特殊室（ＢＱ表）"}</definedName>
    <definedName name="_PPP33" hidden="1">{#N/A,#N/A,FALSE,"特殊室（ＢＱ表）"}</definedName>
    <definedName name="_ppp34" localSheetId="3" hidden="1">{#N/A,#N/A,FALSE,"特殊室（ＢＱ表）"}</definedName>
    <definedName name="_ppp34" hidden="1">{#N/A,#N/A,FALSE,"特殊室（ＢＱ表）"}</definedName>
    <definedName name="_ppp3444" localSheetId="3" hidden="1">{#N/A,#N/A,FALSE,"特殊室（ＢＱ表）"}</definedName>
    <definedName name="_ppp3444" hidden="1">{#N/A,#N/A,FALSE,"特殊室（ＢＱ表）"}</definedName>
    <definedName name="_pq3" hidden="1">#REF!</definedName>
    <definedName name="_pq4" hidden="1">#REF!</definedName>
    <definedName name="_PYC7" localSheetId="3" hidden="1">{"'Sheet1'!$L$16"}</definedName>
    <definedName name="_PYC7" hidden="1">{"'Sheet1'!$L$16"}</definedName>
    <definedName name="_q1" localSheetId="3" hidden="1">{"'Sheet1'!$L$16"}</definedName>
    <definedName name="_q1" hidden="1">{"'Sheet1'!$L$16"}</definedName>
    <definedName name="_q1300" localSheetId="3" hidden="1">{"Offgrid",#N/A,FALSE,"OFFGRID";"Region",#N/A,FALSE,"REGION";"Offgrid -2",#N/A,FALSE,"OFFGRID";"WTP",#N/A,FALSE,"WTP";"WTP -2",#N/A,FALSE,"WTP";"Project",#N/A,FALSE,"PROJECT";"Summary -2",#N/A,FALSE,"SUMMARY"}</definedName>
    <definedName name="_q1300" hidden="1">{"Offgrid",#N/A,FALSE,"OFFGRID";"Region",#N/A,FALSE,"REGION";"Offgrid -2",#N/A,FALSE,"OFFGRID";"WTP",#N/A,FALSE,"WTP";"WTP -2",#N/A,FALSE,"WTP";"Project",#N/A,FALSE,"PROJECT";"Summary -2",#N/A,FALSE,"SUMMARY"}</definedName>
    <definedName name="_ql1" localSheetId="3" hidden="1">{"Offgrid",#N/A,FALSE,"OFFGRID";"Region",#N/A,FALSE,"REGION";"Offgrid -2",#N/A,FALSE,"OFFGRID";"WTP",#N/A,FALSE,"WTP";"WTP -2",#N/A,FALSE,"WTP";"Project",#N/A,FALSE,"PROJECT";"Summary -2",#N/A,FALSE,"SUMMARY"}</definedName>
    <definedName name="_ql1" hidden="1">{"Offgrid",#N/A,FALSE,"OFFGRID";"Region",#N/A,FALSE,"REGION";"Offgrid -2",#N/A,FALSE,"OFFGRID";"WTP",#N/A,FALSE,"WTP";"WTP -2",#N/A,FALSE,"WTP";"Project",#N/A,FALSE,"PROJECT";"Summary -2",#N/A,FALSE,"SUMMARY"}</definedName>
    <definedName name="_QLO7" hidden="1">#REF!</definedName>
    <definedName name="_QQ1">{#N/A,#N/A,FALSE,"단가표지"}</definedName>
    <definedName name="_QW1">{#N/A,#N/A,FALSE,"단가표지"}</definedName>
    <definedName name="_Regression_Int" hidden="1">1</definedName>
    <definedName name="_Regression_X" hidden="1">#REF!</definedName>
    <definedName name="_REV1" localSheetId="3" hidden="1">{#N/A,#N/A,TRUE,"Str.";#N/A,#N/A,TRUE,"Steel &amp; Roof";#N/A,#N/A,TRUE,"Arc.";#N/A,#N/A,TRUE,"Preliminary";#N/A,#N/A,TRUE,"Sum_Prelim"}</definedName>
    <definedName name="_REV1" hidden="1">{#N/A,#N/A,TRUE,"Str.";#N/A,#N/A,TRUE,"Steel &amp; Roof";#N/A,#N/A,TRUE,"Arc.";#N/A,#N/A,TRUE,"Preliminary";#N/A,#N/A,TRUE,"Sum_Prelim"}</definedName>
    <definedName name="_S1">{"'Sheet1'!$L$16"}</definedName>
    <definedName name="_sc1">#REF!</definedName>
    <definedName name="_SC2">#REF!</definedName>
    <definedName name="_sc3">#REF!</definedName>
    <definedName name="_SCL4" localSheetId="3" hidden="1">{"'Sheet1'!$L$16"}</definedName>
    <definedName name="_SCL4" hidden="1">{"'Sheet1'!$L$16"}</definedName>
    <definedName name="_sd9" localSheetId="3" hidden="1">{"'Sheet1'!$L$16"}</definedName>
    <definedName name="_sd9" hidden="1">{"'Sheet1'!$L$16"}</definedName>
    <definedName name="_set10600">#REF!</definedName>
    <definedName name="_set8860">#REF!</definedName>
    <definedName name="_SN3">#REF!</definedName>
    <definedName name="_Sort" hidden="1">#REF!</definedName>
    <definedName name="_Sortmoi" hidden="1">#REF!</definedName>
    <definedName name="_SS1">{#N/A,#N/A,FALSE,"운반시간"}</definedName>
    <definedName name="_sum1" hidden="1">#REF!</definedName>
    <definedName name="_SXT3" localSheetId="3" hidden="1">{#N/A,#N/A,FALSE,"Chi tiÆt"}</definedName>
    <definedName name="_SXT3" hidden="1">{#N/A,#N/A,FALSE,"Chi tiÆt"}</definedName>
    <definedName name="_sxt5" localSheetId="3" hidden="1">{"'Sheet1'!$L$16"}</definedName>
    <definedName name="_sxt5" hidden="1">{"'Sheet1'!$L$16"}</definedName>
    <definedName name="_sxt6" localSheetId="3" hidden="1">{#N/A,#N/A,FALSE,"Chi tiÆt"}</definedName>
    <definedName name="_sxt6" hidden="1">{#N/A,#N/A,FALSE,"Chi tiÆt"}</definedName>
    <definedName name="_sz2">#REF!,#REF!,#REF!,#REF!,#REF!,#REF!,#REF!,#REF!,#REF!,#REF!,#REF!,#REF!</definedName>
    <definedName name="_t1" localSheetId="3" hidden="1">{"'Sheet1'!$L$16"}</definedName>
    <definedName name="_t1" hidden="1">{"'Sheet1'!$L$16"}</definedName>
    <definedName name="_T10" localSheetId="3" hidden="1">{"'Sheet1'!$L$16"}</definedName>
    <definedName name="_T10" hidden="1">{"'Sheet1'!$L$16"}</definedName>
    <definedName name="_t11" localSheetId="3" hidden="1">{"'Sheet1'!$L$16"}</definedName>
    <definedName name="_t11" hidden="1">{"'Sheet1'!$L$16"}</definedName>
    <definedName name="_t12" localSheetId="3" hidden="1">{#N/A,#N/A,FALSE,"Chi tiÆt"}</definedName>
    <definedName name="_t12" hidden="1">{#N/A,#N/A,FALSE,"Chi tiÆt"}</definedName>
    <definedName name="_T14" localSheetId="3" hidden="1">{"'Sheet1'!$L$16"}</definedName>
    <definedName name="_T14" hidden="1">{"'Sheet1'!$L$16"}</definedName>
    <definedName name="_T17" localSheetId="3" hidden="1">{"'Sheet1'!$L$16"}</definedName>
    <definedName name="_T17" hidden="1">{"'Sheet1'!$L$16"}</definedName>
    <definedName name="_T23" localSheetId="3" hidden="1">{"'Sheet1'!$L$16"}</definedName>
    <definedName name="_T23" hidden="1">{"'Sheet1'!$L$16"}</definedName>
    <definedName name="_T3" localSheetId="3" hidden="1">{"'Sheet1'!$L$16"}</definedName>
    <definedName name="_T3" hidden="1">{"'Sheet1'!$L$16"}</definedName>
    <definedName name="_T7" localSheetId="3" hidden="1">{"'Sheet1'!$L$16"}</definedName>
    <definedName name="_T7" hidden="1">{"'Sheet1'!$L$16"}</definedName>
    <definedName name="_t9" localSheetId="3" hidden="1">{#N/A,#N/A,FALSE,"Chi tiÆt"}</definedName>
    <definedName name="_t9" hidden="1">{#N/A,#N/A,FALSE,"Chi tiÆt"}</definedName>
    <definedName name="_Table1_In1" hidden="1">#REF!</definedName>
    <definedName name="_Table1_Out" hidden="1">#REF!</definedName>
    <definedName name="_Table2_In1" hidden="1">#REF!</definedName>
    <definedName name="_Table2_Out" hidden="1">#REF!</definedName>
    <definedName name="_tb2" localSheetId="3" hidden="1">{"'Sheet1'!$L$16"}</definedName>
    <definedName name="_tb2" hidden="1">{"'Sheet1'!$L$16"}</definedName>
    <definedName name="_tct5">#REF!</definedName>
    <definedName name="_td1" localSheetId="3" hidden="1">{"'Sheet1'!$L$16"}</definedName>
    <definedName name="_td1" hidden="1">{"'Sheet1'!$L$16"}</definedName>
    <definedName name="_td12">{"'Sheet1'!$L$16"}</definedName>
    <definedName name="_TD3" localSheetId="3" hidden="1">{"'Sheet1'!$L$16"}</definedName>
    <definedName name="_TD3" hidden="1">{"'Sheet1'!$L$16"}</definedName>
    <definedName name="_ten3">#REF!</definedName>
    <definedName name="_ten4">#REF!</definedName>
    <definedName name="_ten5">#REF!</definedName>
    <definedName name="_TH02" localSheetId="3" hidden="1">{"'Sheet1'!$L$16"}</definedName>
    <definedName name="_TH02" hidden="1">{"'Sheet1'!$L$16"}</definedName>
    <definedName name="_TH20004" localSheetId="3" hidden="1">{"'Sheet1'!$L$16"}</definedName>
    <definedName name="_TH20004" hidden="1">{"'Sheet1'!$L$16"}</definedName>
    <definedName name="_tha1" localSheetId="3" hidden="1">{"'Sheet1'!$L$16"}</definedName>
    <definedName name="_tha1" hidden="1">{"'Sheet1'!$L$16"}</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m1" localSheetId="3" hidden="1">{"'Sheet1'!$L$16"}</definedName>
    <definedName name="_tm1" hidden="1">{"'Sheet1'!$L$16"}</definedName>
    <definedName name="_TM2" localSheetId="3" hidden="1">{"'Sheet1'!$L$16"}</definedName>
    <definedName name="_TM2" hidden="1">{"'Sheet1'!$L$16"}</definedName>
    <definedName name="_tn1">#REF!</definedName>
    <definedName name="_TO14" localSheetId="3" hidden="1">{"'Sheet1'!$L$16"}</definedName>
    <definedName name="_TO14" hidden="1">{"'Sheet1'!$L$16"}</definedName>
    <definedName name="_Tru21" localSheetId="3" hidden="1">{"'Sheet1'!$L$16"}</definedName>
    <definedName name="_Tru21" hidden="1">{"'Sheet1'!$L$16"}</definedName>
    <definedName name="_TS2004" localSheetId="3" hidden="1">{"'Sheet1'!$L$16"}</definedName>
    <definedName name="_TS2004" hidden="1">{"'Sheet1'!$L$16"}</definedName>
    <definedName name="_TSR01">#REF!</definedName>
    <definedName name="_TSR02">#REF!</definedName>
    <definedName name="_TSR03">#REF!</definedName>
    <definedName name="_TSR04">#REF!</definedName>
    <definedName name="_tt3" localSheetId="3" hidden="1">{"'Sheet1'!$L$16"}</definedName>
    <definedName name="_tt3" hidden="1">{"'Sheet1'!$L$16"}</definedName>
    <definedName name="_TT31" localSheetId="3" hidden="1">{"'Sheet1'!$L$16"}</definedName>
    <definedName name="_TT31" hidden="1">{"'Sheet1'!$L$16"}</definedName>
    <definedName name="_tu4" localSheetId="3" hidden="1">{"'Sheet1'!$L$16"}</definedName>
    <definedName name="_tu4" hidden="1">{"'Sheet1'!$L$16"}</definedName>
    <definedName name="_tu5" localSheetId="3" hidden="1">{"'Sheet1'!$L$16"}</definedName>
    <definedName name="_tu5" hidden="1">{"'Sheet1'!$L$16"}</definedName>
    <definedName name="_UI33" localSheetId="3" hidden="1">{"'Sheet1'!$L$16"}</definedName>
    <definedName name="_UI33" hidden="1">{"'Sheet1'!$L$16"}</definedName>
    <definedName name="_Unknown_User_Defined_Name_0" hidden="1">#REF!</definedName>
    <definedName name="_Unknown_User_Defined_Name_1" hidden="1">#REF!</definedName>
    <definedName name="_Unknown_User_Defined_Name_2" hidden="1">#REF!</definedName>
    <definedName name="_Unknown_User_Defined_Name_3" hidden="1">#REF!</definedName>
    <definedName name="_VL100">#REF!</definedName>
    <definedName name="_VL200">#REF!</definedName>
    <definedName name="_VL250">#REF!</definedName>
    <definedName name="_VLP2" localSheetId="3" hidden="1">{"'Sheet1'!$L$16"}</definedName>
    <definedName name="_VLP2" hidden="1">{"'Sheet1'!$L$16"}</definedName>
    <definedName name="_VM2">{"'Sheet1'!$L$16"}</definedName>
    <definedName name="_vpt5" localSheetId="3" hidden="1">{"'Sheet1'!$L$16"}</definedName>
    <definedName name="_vpt5" hidden="1">{"'Sheet1'!$L$16"}</definedName>
    <definedName name="_vpt6" localSheetId="3" hidden="1">{"'Sheet1'!$L$16"}</definedName>
    <definedName name="_vpt6" hidden="1">{"'Sheet1'!$L$16"}</definedName>
    <definedName name="_VT675" localSheetId="3" hidden="1">{"Offgrid",#N/A,FALSE,"OFFGRID";"Region",#N/A,FALSE,"REGION";"Offgrid -2",#N/A,FALSE,"OFFGRID";"WTP",#N/A,FALSE,"WTP";"WTP -2",#N/A,FALSE,"WTP";"Project",#N/A,FALSE,"PROJECT";"Summary -2",#N/A,FALSE,"SUMMARY"}</definedName>
    <definedName name="_VT675" hidden="1">{"Offgrid",#N/A,FALSE,"OFFGRID";"Region",#N/A,FALSE,"REGION";"Offgrid -2",#N/A,FALSE,"OFFGRID";"WTP",#N/A,FALSE,"WTP";"WTP -2",#N/A,FALSE,"WTP";"Project",#N/A,FALSE,"PROJECT";"Summary -2",#N/A,FALSE,"SUMMARY"}</definedName>
    <definedName name="_VT676" localSheetId="3" hidden="1">{"Offgrid",#N/A,FALSE,"OFFGRID";"Region",#N/A,FALSE,"REGION";"Offgrid -2",#N/A,FALSE,"OFFGRID";"WTP",#N/A,FALSE,"WTP";"WTP -2",#N/A,FALSE,"WTP";"Project",#N/A,FALSE,"PROJECT";"Summary -2",#N/A,FALSE,"SUMMARY"}</definedName>
    <definedName name="_VT676" hidden="1">{"Offgrid",#N/A,FALSE,"OFFGRID";"Region",#N/A,FALSE,"REGION";"Offgrid -2",#N/A,FALSE,"OFFGRID";"WTP",#N/A,FALSE,"WTP";"WTP -2",#N/A,FALSE,"WTP";"Project",#N/A,FALSE,"PROJECT";"Summary -2",#N/A,FALSE,"SUMMARY"}</definedName>
    <definedName name="_VT677" localSheetId="3" hidden="1">{"Offgrid",#N/A,FALSE,"OFFGRID";"Region",#N/A,FALSE,"REGION";"Offgrid -2",#N/A,FALSE,"OFFGRID";"WTP",#N/A,FALSE,"WTP";"WTP -2",#N/A,FALSE,"WTP";"Project",#N/A,FALSE,"PROJECT";"Summary -2",#N/A,FALSE,"SUMMARY"}</definedName>
    <definedName name="_VT677" hidden="1">{"Offgrid",#N/A,FALSE,"OFFGRID";"Region",#N/A,FALSE,"REGION";"Offgrid -2",#N/A,FALSE,"OFFGRID";"WTP",#N/A,FALSE,"WTP";"WTP -2",#N/A,FALSE,"WTP";"Project",#N/A,FALSE,"PROJECT";"Summary -2",#N/A,FALSE,"SUMMARY"}</definedName>
    <definedName name="_VT678" localSheetId="3" hidden="1">{"Offgrid",#N/A,FALSE,"OFFGRID";"Region",#N/A,FALSE,"REGION";"Offgrid -2",#N/A,FALSE,"OFFGRID";"WTP",#N/A,FALSE,"WTP";"WTP -2",#N/A,FALSE,"WTP";"Project",#N/A,FALSE,"PROJECT";"Summary -2",#N/A,FALSE,"SUMMARY"}</definedName>
    <definedName name="_VT678" hidden="1">{"Offgrid",#N/A,FALSE,"OFFGRID";"Region",#N/A,FALSE,"REGION";"Offgrid -2",#N/A,FALSE,"OFFGRID";"WTP",#N/A,FALSE,"WTP";"WTP -2",#N/A,FALSE,"WTP";"Project",#N/A,FALSE,"PROJECT";"Summary -2",#N/A,FALSE,"SUMMARY"}</definedName>
    <definedName name="_VT679" localSheetId="3" hidden="1">{"Offgrid",#N/A,FALSE,"OFFGRID";"Region",#N/A,FALSE,"REGION";"Offgrid -2",#N/A,FALSE,"OFFGRID";"WTP",#N/A,FALSE,"WTP";"WTP -2",#N/A,FALSE,"WTP";"Project",#N/A,FALSE,"PROJECT";"Summary -2",#N/A,FALSE,"SUMMARY"}</definedName>
    <definedName name="_VT679" hidden="1">{"Offgrid",#N/A,FALSE,"OFFGRID";"Region",#N/A,FALSE,"REGION";"Offgrid -2",#N/A,FALSE,"OFFGRID";"WTP",#N/A,FALSE,"WTP";"WTP -2",#N/A,FALSE,"WTP";"Project",#N/A,FALSE,"PROJECT";"Summary -2",#N/A,FALSE,"SUMMARY"}</definedName>
    <definedName name="_VTQ1" localSheetId="3" hidden="1">{"'Sheet1'!$L$16"}</definedName>
    <definedName name="_VTQ1" hidden="1">{"'Sheet1'!$L$16"}</definedName>
    <definedName name="_z511" localSheetId="3" hidden="1">{"'Sheet1'!$L$16"}</definedName>
    <definedName name="_z511" hidden="1">{"'Sheet1'!$L$16"}</definedName>
    <definedName name="¸df" hidden="1">#REF!</definedName>
    <definedName name="¸dfsad" hidden="1">#REF!</definedName>
    <definedName name="¸DFSDFGKLJKL" hidden="1">#REF!</definedName>
    <definedName name="¼QRWERQWR" hidden="1">#REF!</definedName>
    <definedName name="­234w4q324q32" hidden="1">#REF!</definedName>
    <definedName name="a">#REF!,#REF!,#REF!,#REF!,#REF!,#REF!,#REF!,#REF!,#REF!,#REF!,#REF!,#REF!</definedName>
    <definedName name="â" localSheetId="3" hidden="1">{"'Sheet1'!$L$16"}</definedName>
    <definedName name="â" hidden="1">{"'Sheet1'!$L$16"}</definedName>
    <definedName name="ầ" localSheetId="3" hidden="1">{"'Sheet1'!$L$16"}</definedName>
    <definedName name="ầ" hidden="1">{"'Sheet1'!$L$16"}</definedName>
    <definedName name="ằ" localSheetId="3" hidden="1">{"'Sheet1'!$L$16"}</definedName>
    <definedName name="ằ" hidden="1">{"'Sheet1'!$L$16"}</definedName>
    <definedName name="A_">#REF!</definedName>
    <definedName name="a_ex">#REF!</definedName>
    <definedName name="a_in">#REF!</definedName>
    <definedName name="A_s">#REF!</definedName>
    <definedName name="a_tuongthan">#REF!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#REF!</definedName>
    <definedName name="a129_xoa" localSheetId="3" hidden="1">{"Offgrid",#N/A,FALSE,"OFFGRID";"Region",#N/A,FALSE,"REGION";"Offgrid -2",#N/A,FALSE,"OFFGRID";"WTP",#N/A,FALSE,"WTP";"WTP -2",#N/A,FALSE,"WTP";"Project",#N/A,FALSE,"PROJECT";"Summary -2",#N/A,FALSE,"SUMMARY"}</definedName>
    <definedName name="a129_xoa" hidden="1">{"Offgrid",#N/A,FALSE,"OFFGRID";"Region",#N/A,FALSE,"REGION";"Offgrid -2",#N/A,FALSE,"OFFGRID";"WTP",#N/A,FALSE,"WTP";"WTP -2",#N/A,FALSE,"WTP";"Project",#N/A,FALSE,"PROJECT";"Summary -2",#N/A,FALSE,"SUMMARY"}</definedName>
    <definedName name="a129_xoaxoa" localSheetId="3" hidden="1">{"Offgrid",#N/A,FALSE,"OFFGRID";"Region",#N/A,FALSE,"REGION";"Offgrid -2",#N/A,FALSE,"OFFGRID";"WTP",#N/A,FALSE,"WTP";"WTP -2",#N/A,FALSE,"WTP";"Project",#N/A,FALSE,"PROJECT";"Summary -2",#N/A,FALSE,"SUMMARY"}</definedName>
    <definedName name="a129_xoaxoa" hidden="1">{"Offgrid",#N/A,FALSE,"OFFGRID";"Region",#N/A,FALSE,"REGION";"Offgrid -2",#N/A,FALSE,"OFFGRID";"WTP",#N/A,FALSE,"WTP";"WTP -2",#N/A,FALSE,"WTP";"Project",#N/A,FALSE,"PROJECT";"Summary -2",#N/A,FALSE,"SUMMARY"}</definedName>
    <definedName name="a130_xoa" localSheetId="3" hidden="1">{"Offgrid",#N/A,FALSE,"OFFGRID";"Region",#N/A,FALSE,"REGION";"Offgrid -2",#N/A,FALSE,"OFFGRID";"WTP",#N/A,FALSE,"WTP";"WTP -2",#N/A,FALSE,"WTP";"Project",#N/A,FALSE,"PROJECT";"Summary -2",#N/A,FALSE,"SUMMARY"}</definedName>
    <definedName name="a130_xoa" hidden="1">{"Offgrid",#N/A,FALSE,"OFFGRID";"Region",#N/A,FALSE,"REGION";"Offgrid -2",#N/A,FALSE,"OFFGRID";"WTP",#N/A,FALSE,"WTP";"WTP -2",#N/A,FALSE,"WTP";"Project",#N/A,FALSE,"PROJECT";"Summary -2",#N/A,FALSE,"SUMMARY"}</definedName>
    <definedName name="a130_xoaxoa" localSheetId="3" hidden="1">{"Offgrid",#N/A,FALSE,"OFFGRID";"Region",#N/A,FALSE,"REGION";"Offgrid -2",#N/A,FALSE,"OFFGRID";"WTP",#N/A,FALSE,"WTP";"WTP -2",#N/A,FALSE,"WTP";"Project",#N/A,FALSE,"PROJECT";"Summary -2",#N/A,FALSE,"SUMMARY"}</definedName>
    <definedName name="a130_xoaxoa" hidden="1">{"Offgrid",#N/A,FALSE,"OFFGRID";"Region",#N/A,FALSE,"REGION";"Offgrid -2",#N/A,FALSE,"OFFGRID";"WTP",#N/A,FALSE,"WTP";"WTP -2",#N/A,FALSE,"WTP";"Project",#N/A,FALSE,"PROJECT";"Summary -2",#N/A,FALSE,"SUMMARY"}</definedName>
    <definedName name="a1moi" localSheetId="3" hidden="1">{"'Sheet1'!$L$16"}</definedName>
    <definedName name="a1moi" hidden="1">{"'Sheet1'!$L$16"}</definedName>
    <definedName name="a277Print_Titles">#REF!</definedName>
    <definedName name="A35_">#REF!</definedName>
    <definedName name="a3rt" localSheetId="3" hidden="1">{"'Sheet1'!$L$16"}</definedName>
    <definedName name="a3rt" hidden="1">{"'Sheet1'!$L$16"}</definedName>
    <definedName name="A50_">#REF!</definedName>
    <definedName name="A70_">#REF!</definedName>
    <definedName name="A95_">#REF!</definedName>
    <definedName name="aa" localSheetId="3" hidden="1">{"'Sheet1'!$L$16"}</definedName>
    <definedName name="aa" hidden="1">{"'Sheet1'!$L$16"}</definedName>
    <definedName name="aaaa" localSheetId="3" hidden="1">{"Offgrid",#N/A,FALSE,"OFFGRID";"Region",#N/A,FALSE,"REGION";"Offgrid -2",#N/A,FALSE,"OFFGRID";"WTP",#N/A,FALSE,"WTP";"WTP -2",#N/A,FALSE,"WTP";"Project",#N/A,FALSE,"PROJECT";"Summary -2",#N/A,FALSE,"SUMMARY"}</definedName>
    <definedName name="aaaa" hidden="1">{"Offgrid",#N/A,FALSE,"OFFGRID";"Region",#N/A,FALSE,"REGION";"Offgrid -2",#N/A,FALSE,"OFFGRID";"WTP",#N/A,FALSE,"WTP";"WTP -2",#N/A,FALSE,"WTP";"Project",#N/A,FALSE,"PROJECT";"Summary -2",#N/A,FALSE,"SUMMARY"}</definedName>
    <definedName name="AAAAA" localSheetId="3" hidden="1">{0}</definedName>
    <definedName name="AAAAA" hidden="1">{0}</definedName>
    <definedName name="aaaaaa" localSheetId="3" hidden="1">{"Offgrid",#N/A,FALSE,"OFFGRID";"Region",#N/A,FALSE,"REGION";"Offgrid -2",#N/A,FALSE,"OFFGRID";"WTP",#N/A,FALSE,"WTP";"WTP -2",#N/A,FALSE,"WTP";"Project",#N/A,FALSE,"PROJECT";"Summary -2",#N/A,FALSE,"SUMMARY"}</definedName>
    <definedName name="aaaaaa" hidden="1">{"Offgrid",#N/A,FALSE,"OFFGRID";"Region",#N/A,FALSE,"REGION";"Offgrid -2",#N/A,FALSE,"OFFGRID";"WTP",#N/A,FALSE,"WTP";"WTP -2",#N/A,FALSE,"WTP";"Project",#N/A,FALSE,"PROJECT";"Summary -2",#N/A,FALSE,"SUMMARY"}</definedName>
    <definedName name="aaaaaaaaa" localSheetId="3" hidden="1">{"'Sheet1'!$L$16"}</definedName>
    <definedName name="aaaaaaaaa" hidden="1">{"'Sheet1'!$L$16"}</definedName>
    <definedName name="aaaaaaaaaaaaaaaa" localSheetId="3" hidden="1">{#N/A,#N/A,FALSE,"CCTV"}</definedName>
    <definedName name="aaaaaaaaaaaaaaaa" hidden="1">{#N/A,#N/A,FALSE,"CCTV"}</definedName>
    <definedName name="aaaaaaaaaaaaaaaattttttttttt" localSheetId="3" hidden="1">{"'Sheet1'!$L$16"}</definedName>
    <definedName name="aaaaaaaaaaaaaaaattttttttttt" hidden="1">{"'Sheet1'!$L$16"}</definedName>
    <definedName name="aaag" localSheetId="3" hidden="1">{#N/A,#N/A,TRUE,"SUM";#N/A,#N/A,TRUE,"EE";#N/A,#N/A,TRUE,"AC";#N/A,#N/A,TRUE,"SN"}</definedName>
    <definedName name="aaag" hidden="1">{#N/A,#N/A,TRUE,"SUM";#N/A,#N/A,TRUE,"EE";#N/A,#N/A,TRUE,"AC";#N/A,#N/A,TRUE,"SN"}</definedName>
    <definedName name="aaaq">#REF!</definedName>
    <definedName name="ÀASA" localSheetId="3" hidden="1">{"'Sheet1'!$L$16"}</definedName>
    <definedName name="ÀASA" hidden="1">{"'Sheet1'!$L$16"}</definedName>
    <definedName name="aassa" localSheetId="3" hidden="1">{"'Sheet1'!$L$16"}</definedName>
    <definedName name="aassa" hidden="1">{"'Sheet1'!$L$16"}</definedName>
    <definedName name="Ab">#REF!</definedName>
    <definedName name="ABAB" localSheetId="3" hidden="1">{#N/A,#N/A,FALSE,"CCTV"}</definedName>
    <definedName name="ABAB" hidden="1">{#N/A,#N/A,FALSE,"CCTV"}</definedName>
    <definedName name="abc" localSheetId="3" hidden="1">{"'Sheet1'!$L$16"}</definedName>
    <definedName name="abc" hidden="1">{"'Sheet1'!$L$16"}</definedName>
    <definedName name="ABCD" localSheetId="3" hidden="1">{"'Sheet1'!$L$16"}</definedName>
    <definedName name="ABCD" hidden="1">{"'Sheet1'!$L$16"}</definedName>
    <definedName name="abcvd" localSheetId="3" hidden="1">{"'Sheet1'!$L$16"}</definedName>
    <definedName name="abcvd" hidden="1">{"'Sheet1'!$L$16"}</definedName>
    <definedName name="AC120_">#REF!</definedName>
    <definedName name="AC35_">#REF!</definedName>
    <definedName name="AC50_">#REF!</definedName>
    <definedName name="AC70_">#REF!</definedName>
    <definedName name="AC95_">#REF!</definedName>
    <definedName name="AccessDatabase" hidden="1">"C:\My Documents\LeBinh\Xls\VP Cong ty\FORM.mdb"</definedName>
    <definedName name="Acell" hidden="1">INDIRECT(ADDRESS(ROW(),COLUMN()))</definedName>
    <definedName name="ACMV" localSheetId="3" hidden="1">{"'Sheet1'!$L$16"}</definedName>
    <definedName name="ACMV" hidden="1">{"'Sheet1'!$L$16"}</definedName>
    <definedName name="AD" hidden="1">#REF!</definedName>
    <definedName name="adada" localSheetId="3" hidden="1">{"'Sheet1'!$L$16"}</definedName>
    <definedName name="adada" hidden="1">{"'Sheet1'!$L$16"}</definedName>
    <definedName name="ADADADD" localSheetId="3" hidden="1">{"'Sheet1'!$L$16"}</definedName>
    <definedName name="ADADADD" hidden="1">{"'Sheet1'!$L$16"}</definedName>
    <definedName name="adadqadwd" hidden="1">#REF!</definedName>
    <definedName name="ÁDAF" localSheetId="3" hidden="1">{"'Sheet1'!$L$16"}</definedName>
    <definedName name="ÁDAF" hidden="1">{"'Sheet1'!$L$16"}</definedName>
    <definedName name="adasasdda" hidden="1">#REF!</definedName>
    <definedName name="ÁDASDAS" hidden="1">#REF!</definedName>
    <definedName name="adc" localSheetId="3" hidden="1">{#N/A,#N/A,FALSE,"CCTV"}</definedName>
    <definedName name="adc" hidden="1">{#N/A,#N/A,FALSE,"CCTV"}</definedName>
    <definedName name="adcfgf" localSheetId="3" hidden="1">{"'Sheet1'!$L$16"}</definedName>
    <definedName name="adcfgf" hidden="1">{"'Sheet1'!$L$16"}</definedName>
    <definedName name="adddfdgfg" hidden="1">#REF!</definedName>
    <definedName name="ade" localSheetId="3" hidden="1">{#N/A,#N/A,FALSE,"Chi tiÆt"}</definedName>
    <definedName name="ade" hidden="1">{#N/A,#N/A,FALSE,"Chi tiÆt"}</definedName>
    <definedName name="adfg" localSheetId="3" hidden="1">{"'Sheet1'!$L$16"}</definedName>
    <definedName name="adfg" hidden="1">{"'Sheet1'!$L$16"}</definedName>
    <definedName name="adfgghgjkcvbcvb" hidden="1">#REF!</definedName>
    <definedName name="adfgsdfÎyttuiuiopiop" hidden="1">#REF!</definedName>
    <definedName name="ádgewekt" localSheetId="3" hidden="1">{0,0,0,0;0,0,0,0;0,0,0,0;0,0,0,0;0,0,0,0;0,0,0,0;0,0,0,0}</definedName>
    <definedName name="ádgewekt" hidden="1">{0,0,0,0;0,0,0,0;0,0,0,0;0,0,0,0;0,0,0,0;0,0,0,0;0,0,0,0}</definedName>
    <definedName name="adrytsd" localSheetId="3" hidden="1">{"'Sheet1'!$L$16"}</definedName>
    <definedName name="adrytsd" hidden="1">{"'Sheet1'!$L$16"}</definedName>
    <definedName name="ádsấ" localSheetId="3" hidden="1">{#N/A,#N/A,FALSE,"Tabelle2";#N/A,#N/A,FALSE,"Tabelle1"}</definedName>
    <definedName name="ádsấ" hidden="1">{#N/A,#N/A,FALSE,"Tabelle2";#N/A,#N/A,FALSE,"Tabelle1"}</definedName>
    <definedName name="adsadsa" localSheetId="3" hidden="1">{#N/A,#N/A,TRUE,"CS&amp;SS(AG)";#N/A,#N/A,TRUE,"CS(UG)";#N/A,#N/A,TRUE,"CSCL(UG)";#N/A,#N/A,TRUE,"KYNAR";#N/A,#N/A,TRUE,"ALLOY904";#N/A,#N/A,TRUE,"TITANIUM";#N/A,#N/A,TRUE,"STMTRACE"}</definedName>
    <definedName name="adsadsa" hidden="1">{#N/A,#N/A,TRUE,"CS&amp;SS(AG)";#N/A,#N/A,TRUE,"CS(UG)";#N/A,#N/A,TRUE,"CSCL(UG)";#N/A,#N/A,TRUE,"KYNAR";#N/A,#N/A,TRUE,"ALLOY904";#N/A,#N/A,TRUE,"TITANIUM";#N/A,#N/A,TRUE,"STMTRACE"}</definedName>
    <definedName name="adsadsads" hidden="1">#REF!</definedName>
    <definedName name="adsafdsgfg" hidden="1">#REF!</definedName>
    <definedName name="adsdghtyyuiui" hidden="1">#REF!</definedName>
    <definedName name="adsdsad" hidden="1">#REF!</definedName>
    <definedName name="advass" localSheetId="3" hidden="1">{"'Sheet1'!$L$16"}</definedName>
    <definedName name="advass" hidden="1">{"'Sheet1'!$L$16"}</definedName>
    <definedName name="ae" localSheetId="3" hidden="1">{"'Sheet1'!$L$16"}</definedName>
    <definedName name="ae" hidden="1">{"'Sheet1'!$L$16"}</definedName>
    <definedName name="aesde" localSheetId="3" hidden="1">{#N/A,#N/A,FALSE,"CCTV"}</definedName>
    <definedName name="aesde" hidden="1">{#N/A,#N/A,FALSE,"CCTV"}</definedName>
    <definedName name="aewewew" hidden="1">#REF!</definedName>
    <definedName name="AEWWQAFDASF" localSheetId="3" hidden="1">{"'Sheet1'!$L$16"}</definedName>
    <definedName name="AEWWQAFDASF" hidden="1">{"'Sheet1'!$L$16"}</definedName>
    <definedName name="af" localSheetId="3" hidden="1">{#N/A,#N/A,FALSE,"Chi tiÆt"}</definedName>
    <definedName name="af" hidden="1">{#N/A,#N/A,FALSE,"Chi tiÆt"}</definedName>
    <definedName name="âfA" localSheetId="3" hidden="1">{"'Sheet1'!$L$16"}</definedName>
    <definedName name="âfA" hidden="1">{"'Sheet1'!$L$16"}</definedName>
    <definedName name="afaf" localSheetId="3" hidden="1">{"'Sheet1'!$L$16"}</definedName>
    <definedName name="afaf" hidden="1">{"'Sheet1'!$L$16"}</definedName>
    <definedName name="afasfsagfas" localSheetId="3" hidden="1">{#N/A,#N/A,FALSE,"Chi tiÆt"}</definedName>
    <definedName name="afasfsagfas" hidden="1">{#N/A,#N/A,FALSE,"Chi tiÆt"}</definedName>
    <definedName name="afdf" localSheetId="3" hidden="1">{"'Sheet1'!$L$16"}</definedName>
    <definedName name="afdf" hidden="1">{"'Sheet1'!$L$16"}</definedName>
    <definedName name="AFDFD" localSheetId="3" hidden="1">{#N/A,#N/A,FALSE,"Chi tiÆt"}</definedName>
    <definedName name="AFDFD" hidden="1">{#N/A,#N/A,FALSE,"Chi tiÆt"}</definedName>
    <definedName name="afggdgfgf" localSheetId="3" hidden="1">{"'Sheet1'!$L$16"}</definedName>
    <definedName name="afggdgfgf" hidden="1">{"'Sheet1'!$L$16"}</definedName>
    <definedName name="ĂFRSGDF" localSheetId="3" hidden="1">{"'Sheet1'!$L$16"}</definedName>
    <definedName name="ĂFRSGDF" hidden="1">{"'Sheet1'!$L$16"}</definedName>
    <definedName name="afsdsdf">{"'Sheet1'!$L$16"}</definedName>
    <definedName name="ăg" localSheetId="3" hidden="1">{"'Sheet1'!$L$16"}</definedName>
    <definedName name="ăg" hidden="1">{"'Sheet1'!$L$16"}</definedName>
    <definedName name="AGE" localSheetId="3" hidden="1">{"'Sheet1'!$L$16"}</definedName>
    <definedName name="AGE" hidden="1">{"'Sheet1'!$L$16"}</definedName>
    <definedName name="ầgfabg" hidden="1">#REF!</definedName>
    <definedName name="ẩgg" localSheetId="3" hidden="1">{"'Sheet1'!$L$16"}</definedName>
    <definedName name="ẩgg" hidden="1">{"'Sheet1'!$L$16"}</definedName>
    <definedName name="ầgga" localSheetId="3" hidden="1">{"'Sheet1'!$L$16"}</definedName>
    <definedName name="ầgga" hidden="1">{"'Sheet1'!$L$16"}</definedName>
    <definedName name="ahtjht" localSheetId="3" hidden="1">{"'Sheet1'!$L$16"}</definedName>
    <definedName name="ahtjht" hidden="1">{"'Sheet1'!$L$16"}</definedName>
    <definedName name="AÎTUYUYIOPUIOP" hidden="1">#REF!</definedName>
    <definedName name="akp" localSheetId="3" hidden="1">{"'Sheet1'!$L$16"}</definedName>
    <definedName name="akp" hidden="1">{"'Sheet1'!$L$16"}</definedName>
    <definedName name="All_Item">#REF!</definedName>
    <definedName name="alpha">#REF!</definedName>
    <definedName name="ALPIN">#N/A</definedName>
    <definedName name="ALPJYOU">#N/A</definedName>
    <definedName name="ALPTOI">#N/A</definedName>
    <definedName name="AM">#REF!</definedName>
    <definedName name="amoi" localSheetId="3" hidden="1">{"'Sheet1'!$L$16"}</definedName>
    <definedName name="amoi" hidden="1">{"'Sheet1'!$L$16"}</definedName>
    <definedName name="AN" localSheetId="3" hidden="1">{"'Sheet1'!$L$16"}</definedName>
    <definedName name="AN" hidden="1">{"'Sheet1'!$L$16"}</definedName>
    <definedName name="anh" localSheetId="3" hidden="1">{"'Sheet1'!$L$16"}</definedName>
    <definedName name="anh" hidden="1">{"'Sheet1'!$L$16"}</definedName>
    <definedName name="anh\" localSheetId="3" hidden="1">{"'Sheet1'!$L$16"}</definedName>
    <definedName name="anh\" hidden="1">{"'Sheet1'!$L$16"}</definedName>
    <definedName name="anhd1">INDEX(#REF!,MATCH(#REF!,#REF!,0))</definedName>
    <definedName name="anhd2">INDEX(#REF!,MATCH(#REF!,#REF!,0))</definedName>
    <definedName name="anhdai" hidden="1">#REF!</definedName>
    <definedName name="anhdapdat">INDEX(#REF!,MATCH(#REF!,#REF!,0))</definedName>
    <definedName name="anhdapdatttt">INDEX(#REF!,MATCH(#REF!,#REF!,0))</definedName>
    <definedName name="anhsanlapbangbe">INDEX(#REF!,MATCH(#REF!,#REF!,0))</definedName>
    <definedName name="anhSP">INDEX(#REF!,MATCH(#REF!,#REF!,0))</definedName>
    <definedName name="anhSP1">INDEX(#REF!,MATCH(#REF!,#REF!,0))</definedName>
    <definedName name="anscount" hidden="1">8</definedName>
    <definedName name="Antoan" localSheetId="3" hidden="1">{"'Sheet1'!$L$16"}</definedName>
    <definedName name="Antoan" hidden="1">{"'Sheet1'!$L$16"}</definedName>
    <definedName name="Aoh">#REF!</definedName>
    <definedName name="Aps">#REF!</definedName>
    <definedName name="aq" localSheetId="3" hidden="1">{"'Sheet1'!$L$16"}</definedName>
    <definedName name="aq" hidden="1">{"'Sheet1'!$L$16"}</definedName>
    <definedName name="âq">#REF!</definedName>
    <definedName name="Aqpl" localSheetId="3" hidden="1">{"'Sheet1'!$L$16"}</definedName>
    <definedName name="Aqpl" hidden="1">{"'Sheet1'!$L$16"}</definedName>
    <definedName name="aqq">#REF!</definedName>
    <definedName name="aqrt">#REF!</definedName>
    <definedName name="as" localSheetId="3" hidden="1">{"'Sheet1'!$L$16"}</definedName>
    <definedName name="as" hidden="1">{"'Sheet1'!$L$16"}</definedName>
    <definedName name="AS2DocOpenMode" hidden="1">"AS2DocumentEdit"</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 localSheetId="3" hidden="1">{"'Sheet1'!$L$16"}</definedName>
    <definedName name="asa" hidden="1">{"'Sheet1'!$L$16"}</definedName>
    <definedName name="asadasdasd" hidden="1">#REF!</definedName>
    <definedName name="asas" localSheetId="3" hidden="1">{#N/A,#N/A,FALSE,"Sheet2";#N/A,#N/A,FALSE,"Sheet4";#N/A,#N/A,FALSE,"Sheet6"}</definedName>
    <definedName name="asas" hidden="1">{#N/A,#N/A,FALSE,"Sheet2";#N/A,#N/A,FALSE,"Sheet4";#N/A,#N/A,FALSE,"Sheet6"}</definedName>
    <definedName name="ASD" localSheetId="3" hidden="1">{"'Sheet1'!$L$16"}</definedName>
    <definedName name="ASD" hidden="1">{"'Sheet1'!$L$16"}</definedName>
    <definedName name="ASDAS" localSheetId="3" hidden="1">{"ECA Qtrs C",#N/A,TRUE,"ECA_Qtrs_C";"ECA Qtrs D",#N/A,TRUE,"ECA_Qtrs_D";"ECA Qtrs F",#N/A,TRUE,"ECA_Qtrs_F";"ECA Qtrs G",#N/A,TRUE,"ECA_Qtrs_G";"ECA SisterApt",#N/A,TRUE,"ECA_SisterApt";"ECA Nurses",#N/A,TRUE,"ECA_NursesHostel"}</definedName>
    <definedName name="ASDAS" hidden="1">{"ECA Qtrs C",#N/A,TRUE,"ECA_Qtrs_C";"ECA Qtrs D",#N/A,TRUE,"ECA_Qtrs_D";"ECA Qtrs F",#N/A,TRUE,"ECA_Qtrs_F";"ECA Qtrs G",#N/A,TRUE,"ECA_Qtrs_G";"ECA SisterApt",#N/A,TRUE,"ECA_SisterApt";"ECA Nurses",#N/A,TRUE,"ECA_NursesHostel"}</definedName>
    <definedName name="ASDF" localSheetId="3" hidden="1">{#N/A,#N/A,FALSE,"CCTV"}</definedName>
    <definedName name="ASDF" hidden="1">{#N/A,#N/A,FALSE,"CCTV"}</definedName>
    <definedName name="asdfg" localSheetId="3" hidden="1">{"'Sheet1'!$L$16"}</definedName>
    <definedName name="asdfg" hidden="1">{"'Sheet1'!$L$16"}</definedName>
    <definedName name="aserasdea" localSheetId="3" hidden="1">{"'Sheet1'!$L$16"}</definedName>
    <definedName name="aserasdea" hidden="1">{"'Sheet1'!$L$16"}</definedName>
    <definedName name="ASEW" localSheetId="3" hidden="1">{"'Sheet1'!$L$16"}</definedName>
    <definedName name="ASEW" hidden="1">{"'Sheet1'!$L$16"}</definedName>
    <definedName name="asf" localSheetId="3" hidden="1">{"'Sheet1'!$L$16"}</definedName>
    <definedName name="asf" hidden="1">{"'Sheet1'!$L$16"}</definedName>
    <definedName name="asfsf" localSheetId="3" hidden="1">{"'Sheet1'!$L$16"}</definedName>
    <definedName name="asfsf" hidden="1">{"'Sheet1'!$L$16"}</definedName>
    <definedName name="asGDBhsN" localSheetId="3" hidden="1">{"'Sheet1'!$L$16"}</definedName>
    <definedName name="asGDBhsN" hidden="1">{"'Sheet1'!$L$16"}</definedName>
    <definedName name="asq" localSheetId="3" hidden="1">{"'Sheet1'!$L$16"}</definedName>
    <definedName name="asq" hidden="1">{"'Sheet1'!$L$16"}</definedName>
    <definedName name="ASSSS" localSheetId="3" hidden="1">{"'Sheet1'!$L$16"}</definedName>
    <definedName name="ASSSS" hidden="1">{"'Sheet1'!$L$16"}</definedName>
    <definedName name="asssss" localSheetId="3" hidden="1">{"'Sheet1'!$L$16"}</definedName>
    <definedName name="asssss" hidden="1">{"'Sheet1'!$L$16"}</definedName>
    <definedName name="aswd" localSheetId="3" hidden="1">{"'Sheet1'!$L$16"}</definedName>
    <definedName name="aswd" hidden="1">{"'Sheet1'!$L$16"}</definedName>
    <definedName name="AT" hidden="1">#REF!</definedName>
    <definedName name="ATGT" localSheetId="3" hidden="1">{"'Sheet1'!$L$16"}</definedName>
    <definedName name="ATGT" hidden="1">{"'Sheet1'!$L$16"}</definedName>
    <definedName name="atw" localSheetId="3" hidden="1">{"'Sheet1'!$L$16"}</definedName>
    <definedName name="atw" hidden="1">{"'Sheet1'!$L$16"}</definedName>
    <definedName name="Av">#REF!</definedName>
    <definedName name="b" localSheetId="3" hidden="1">{"'Sheet1'!$L$16"}</definedName>
    <definedName name="b" hidden="1">{"'Sheet1'!$L$16"}</definedName>
    <definedName name="B_">#REF!</definedName>
    <definedName name="B_Isc">#REF!</definedName>
    <definedName name="b1_">#REF!</definedName>
    <definedName name="b2_">#REF!</definedName>
    <definedName name="b3_">#REF!</definedName>
    <definedName name="b4_">#REF!</definedName>
    <definedName name="b5_">#REF!</definedName>
    <definedName name="b6_">#REF!</definedName>
    <definedName name="B6a" localSheetId="3" hidden="1">{"'Sheet1'!$L$16"}</definedName>
    <definedName name="B6a" hidden="1">{"'Sheet1'!$L$16"}</definedName>
    <definedName name="b7_">#REF!</definedName>
    <definedName name="bactham">#REF!</definedName>
    <definedName name="ban">#REF!</definedName>
    <definedName name="bang" localSheetId="3" hidden="1">{#N/A,#N/A,FALSE,"BN (2)"}</definedName>
    <definedName name="bang" hidden="1">{#N/A,#N/A,FALSE,"BN (2)"}</definedName>
    <definedName name="bảng" localSheetId="3" hidden="1">{"'Sheet1'!$L$16"}</definedName>
    <definedName name="bảng" hidden="1">{"'Sheet1'!$L$16"}</definedName>
    <definedName name="Bang_cly">#REF!</definedName>
    <definedName name="Bang_CVC">#REF!</definedName>
    <definedName name="bang_gia">#REF!</definedName>
    <definedName name="Bang_travl">#REF!</definedName>
    <definedName name="Bang1">#REF!</definedName>
    <definedName name="bang10400">#REF!</definedName>
    <definedName name="bang2">#REF!</definedName>
    <definedName name="BanGiaoThong" localSheetId="3" hidden="1">{"'Sheet1'!$L$16"}</definedName>
    <definedName name="BanGiaoThong" hidden="1">{"'Sheet1'!$L$16"}</definedName>
    <definedName name="BANGLUN">#REF!</definedName>
    <definedName name="banGT11" localSheetId="3" hidden="1">{"'Sheet1'!$L$16"}</definedName>
    <definedName name="banGT11" hidden="1">{"'Sheet1'!$L$16"}</definedName>
    <definedName name="bangt12" localSheetId="3" hidden="1">{"'Sheet1'!$L$16"}</definedName>
    <definedName name="bangt12" hidden="1">{"'Sheet1'!$L$16"}</definedName>
    <definedName name="bangt14" localSheetId="3" hidden="1">{"'Sheet1'!$L$16"}</definedName>
    <definedName name="bangt14" hidden="1">{"'Sheet1'!$L$16"}</definedName>
    <definedName name="bangt15" localSheetId="3" hidden="1">{"'Sheet1'!$L$16"}</definedName>
    <definedName name="bangt15" hidden="1">{"'Sheet1'!$L$16"}</definedName>
    <definedName name="bangtinh">#REF!</definedName>
    <definedName name="banQL" localSheetId="3" hidden="1">{"'Sheet1'!$L$16"}</definedName>
    <definedName name="banQL" hidden="1">{"'Sheet1'!$L$16"}</definedName>
    <definedName name="baotai">#REF!</definedName>
    <definedName name="BAVF" localSheetId="3" hidden="1">{"'Sheet1'!$L$16"}</definedName>
    <definedName name="BAVF" hidden="1">{"'Sheet1'!$L$16"}</definedName>
    <definedName name="BB">#REF!</definedName>
    <definedName name="BBB" localSheetId="3" hidden="1">{"'Sheet1'!$L$16"}</definedName>
    <definedName name="BBB" hidden="1">{"'Sheet1'!$L$16"}</definedName>
    <definedName name="ｂｂｂ" localSheetId="3" hidden="1">{"'Sheet1'!$L$16"}</definedName>
    <definedName name="ｂｂｂ" hidden="1">{"'Sheet1'!$L$16"}</definedName>
    <definedName name="bbbb" localSheetId="3" hidden="1">{"Offgrid",#N/A,FALSE,"OFFGRID";"Region",#N/A,FALSE,"REGION";"Offgrid -2",#N/A,FALSE,"OFFGRID";"WTP",#N/A,FALSE,"WTP";"WTP -2",#N/A,FALSE,"WTP";"Project",#N/A,FALSE,"PROJECT";"Summary -2",#N/A,FALSE,"SUMMARY"}</definedName>
    <definedName name="bbbb" hidden="1">{"Offgrid",#N/A,FALSE,"OFFGRID";"Region",#N/A,FALSE,"REGION";"Offgrid -2",#N/A,FALSE,"OFFGRID";"WTP",#N/A,FALSE,"WTP";"WTP -2",#N/A,FALSE,"WTP";"Project",#N/A,FALSE,"PROJECT";"Summary -2",#N/A,FALSE,"SUMMARY"}</definedName>
    <definedName name="ｂｂｂｂ" localSheetId="3" hidden="1">{"'Sheet1'!$L$16"}</definedName>
    <definedName name="ｂｂｂｂ" hidden="1">{"'Sheet1'!$L$16"}</definedName>
    <definedName name="ｂｂｂｂｂ" localSheetId="3" hidden="1">{"'Sheet1'!$L$16"}</definedName>
    <definedName name="ｂｂｂｂｂ" hidden="1">{"'Sheet1'!$L$16"}</definedName>
    <definedName name="BBBG">{"'Sheet1'!$L$16"}</definedName>
    <definedName name="bbcn">#REF!</definedName>
    <definedName name="BBgach" localSheetId="3" hidden="1">{"'Sheet1'!$L$16"}</definedName>
    <definedName name="BBgach" hidden="1">{"'Sheet1'!$L$16"}</definedName>
    <definedName name="bbntttttt" localSheetId="3" hidden="1">{"'Sheet1'!$L$16"}</definedName>
    <definedName name="bbntttttt" hidden="1">{"'Sheet1'!$L$16"}</definedName>
    <definedName name="bbvuong">#REF!</definedName>
    <definedName name="bc" localSheetId="3" hidden="1">{"'Sheet1'!$L$16"}</definedName>
    <definedName name="bc" hidden="1">{"'Sheet1'!$L$16"}</definedName>
    <definedName name="BCTQ" localSheetId="3" hidden="1">{"'Sheet1'!$L$16"}</definedName>
    <definedName name="BCTQ" hidden="1">{"'Sheet1'!$L$16"}</definedName>
    <definedName name="bdd">1.5</definedName>
    <definedName name="BDFBDFBDF" localSheetId="3" hidden="1">{"'Sheet1'!$L$16"}</definedName>
    <definedName name="BDFBDFBDF" hidden="1">{"'Sheet1'!$L$16"}</definedName>
    <definedName name="BDGNDNGB" localSheetId="3" hidden="1">{"'Sheet1'!$L$16"}</definedName>
    <definedName name="BDGNDNGB" hidden="1">{"'Sheet1'!$L$16"}</definedName>
    <definedName name="bdv" localSheetId="3" hidden="1">{"'Sheet1'!$L$16"}</definedName>
    <definedName name="bdv" hidden="1">{"'Sheet1'!$L$16"}</definedName>
    <definedName name="Be_rein">#REF!</definedName>
    <definedName name="beta">#REF!</definedName>
    <definedName name="BFDBRBSD" localSheetId="3" hidden="1">{"NGUYEN QUI THIEP - Personal View",#N/A,FALSE,"XDCB.HT.FUR."}</definedName>
    <definedName name="BFDBRBSD" hidden="1">{"NGUYEN QUI THIEP - Personal View",#N/A,FALSE,"XDCB.HT.FUR."}</definedName>
    <definedName name="BFG" hidden="1">#REF!</definedName>
    <definedName name="BFGBSF" hidden="1">#REF!</definedName>
    <definedName name="BFSBFD" localSheetId="3" hidden="1">{"'Sheet1'!$L$16"}</definedName>
    <definedName name="BFSBFD" hidden="1">{"'Sheet1'!$L$16"}</definedName>
    <definedName name="Bg">#REF!</definedName>
    <definedName name="BG_Del" hidden="1">15</definedName>
    <definedName name="BG_Ins" hidden="1">4</definedName>
    <definedName name="BG_Mod" hidden="1">6</definedName>
    <definedName name="BGFNC" localSheetId="3" hidden="1">{"'Sheet1'!$L$16"}</definedName>
    <definedName name="BGFNC" hidden="1">{"'Sheet1'!$L$16"}</definedName>
    <definedName name="Bgiang" localSheetId="3" hidden="1">{"'Sheet1'!$L$16"}</definedName>
    <definedName name="Bgiang" hidden="1">{"'Sheet1'!$L$16"}</definedName>
    <definedName name="Bgoi">#REF!</definedName>
    <definedName name="BGSFGSD" localSheetId="3" hidden="1">{"'Sheet1'!$L$16"}</definedName>
    <definedName name="BGSFGSD" hidden="1">{"'Sheet1'!$L$16"}</definedName>
    <definedName name="Bh">#REF!</definedName>
    <definedName name="BHC">#REF!</definedName>
    <definedName name="bhfh" localSheetId="3" hidden="1">{"'Sheet1'!$L$16"}</definedName>
    <definedName name="bhfh" hidden="1">{"'Sheet1'!$L$16"}</definedName>
    <definedName name="BHLD" localSheetId="3" hidden="1">{"'Sheet1'!$L$16"}</definedName>
    <definedName name="BHLD" hidden="1">{"'Sheet1'!$L$16"}</definedName>
    <definedName name="BHLDq3" localSheetId="3" hidden="1">{"'Sheet1'!$L$16"}</definedName>
    <definedName name="BHLDq3" hidden="1">{"'Sheet1'!$L$16"}</definedName>
    <definedName name="Bhthang4" localSheetId="3" hidden="1">{#N/A,#N/A,FALSE,"Chi tiÆt"}</definedName>
    <definedName name="Bhthang4" hidden="1">{#N/A,#N/A,FALSE,"Chi tiÆt"}</definedName>
    <definedName name="bhthang5" localSheetId="3" hidden="1">{#N/A,#N/A,FALSE,"Chi tiÆt"}</definedName>
    <definedName name="bhthang5" hidden="1">{#N/A,#N/A,FALSE,"Chi tiÆt"}</definedName>
    <definedName name="bhthang6" localSheetId="3" hidden="1">{"'Sheet1'!$L$16"}</definedName>
    <definedName name="bhthang6" hidden="1">{"'Sheet1'!$L$16"}</definedName>
    <definedName name="BHXH" localSheetId="3" hidden="1">{"'Sheet1'!$L$16"}</definedName>
    <definedName name="BHXH" hidden="1">{"'Sheet1'!$L$16"}</definedName>
    <definedName name="BHYTQ3" localSheetId="3" hidden="1">{"'Sheet1'!$L$16"}</definedName>
    <definedName name="BHYTQ3" hidden="1">{"'Sheet1'!$L$16"}</definedName>
    <definedName name="bia">#REF!</definedName>
    <definedName name="Bien" hidden="1">#REF!</definedName>
    <definedName name="Bien1" hidden="1">#REF!</definedName>
    <definedName name="bienbao">#REF!</definedName>
    <definedName name="BIGC" localSheetId="3" hidden="1">{#N/A,#N/A,TRUE,"Str.";#N/A,#N/A,TRUE,"Steel &amp; Roof";#N/A,#N/A,TRUE,"Arc.";#N/A,#N/A,TRUE,"Preliminary";#N/A,#N/A,TRUE,"Sum_Prelim"}</definedName>
    <definedName name="BIGC" hidden="1">{#N/A,#N/A,TRUE,"Str.";#N/A,#N/A,TRUE,"Steel &amp; Roof";#N/A,#N/A,TRUE,"Arc.";#N/A,#N/A,TRUE,"Preliminary";#N/A,#N/A,TRUE,"Sum_Prelim"}</definedName>
    <definedName name="bilsukagc.hi" localSheetId="3" hidden="1">{"'Sheet1'!$L$16"}</definedName>
    <definedName name="bilsukagc.hi" hidden="1">{"'Sheet1'!$L$16"}</definedName>
    <definedName name="Bin" localSheetId="3" hidden="1">{"'Sheet1'!$L$16"}</definedName>
    <definedName name="Bin" hidden="1">{"'Sheet1'!$L$16"}</definedName>
    <definedName name="binh" localSheetId="3" hidden="1">{"'Sheet1'!$L$16"}</definedName>
    <definedName name="binh" hidden="1">{"'Sheet1'!$L$16"}</definedName>
    <definedName name="BKDV03" localSheetId="3" hidden="1">{"'Sheet1'!$L$16"}</definedName>
    <definedName name="BKDV03" hidden="1">{"'Sheet1'!$L$16"}</definedName>
    <definedName name="BKL">#REF!</definedName>
    <definedName name="Bm">3.5</definedName>
    <definedName name="BMS" localSheetId="3" hidden="1">{"'Sheet1'!$L$16"}</definedName>
    <definedName name="BMS" hidden="1">{"'Sheet1'!$L$16"}</definedName>
    <definedName name="Bn">6.5</definedName>
    <definedName name="bom">#REF!</definedName>
    <definedName name="BOQ">#REF!</definedName>
    <definedName name="BOQA2" localSheetId="3" hidden="1">{"'Sheet1'!$L$16"}</definedName>
    <definedName name="BOQA2" hidden="1">{"'Sheet1'!$L$16"}</definedName>
    <definedName name="BOQCongtruong" hidden="1">#REF!</definedName>
    <definedName name="bosung" localSheetId="3" hidden="1">{"'Sheet1'!$L$16"}</definedName>
    <definedName name="bosung" hidden="1">{"'Sheet1'!$L$16"}</definedName>
    <definedName name="botda">#REF!</definedName>
    <definedName name="Bp">#REF!</definedName>
    <definedName name="bql">#REF!</definedName>
    <definedName name="BREAK" localSheetId="3" hidden="1">{#N/A,#N/A,FALSE,"CCTV"}</definedName>
    <definedName name="BREAK" hidden="1">{#N/A,#N/A,FALSE,"CCTV"}</definedName>
    <definedName name="Bridge">#REF!</definedName>
    <definedName name="Bs">#REF!</definedName>
    <definedName name="BSA" localSheetId="3" hidden="1">{"'Sheet1'!$L$16"}</definedName>
    <definedName name="BSA" hidden="1">{"'Sheet1'!$L$16"}</definedName>
    <definedName name="BSFSDBVSD" localSheetId="3" hidden="1">{"'Sheet1'!$L$16"}</definedName>
    <definedName name="BSFSDBVSD" hidden="1">{"'Sheet1'!$L$16"}</definedName>
    <definedName name="BT">[0]!ptdg</definedName>
    <definedName name="bt_">#REF!</definedName>
    <definedName name="BTH" localSheetId="3" hidden="1">{"'Sheet1'!$L$16"}</definedName>
    <definedName name="BTH" hidden="1">{"'Sheet1'!$L$16"}</definedName>
    <definedName name="btl" localSheetId="3" hidden="1">{"'Sheet1'!$L$16"}</definedName>
    <definedName name="btl" hidden="1">{"'Sheet1'!$L$16"}</definedName>
    <definedName name="Bulongma">8700</definedName>
    <definedName name="Button_1">"FORM_Bao_cao_cong_no_List"</definedName>
    <definedName name="bv">#REF!</definedName>
    <definedName name="BVCISUMMARY">#REF!</definedName>
    <definedName name="bvh" hidden="1">#REF!</definedName>
    <definedName name="bvhjggj" hidden="1">#REF!</definedName>
    <definedName name="Bw">#REF!</definedName>
    <definedName name="BXBXCBC" localSheetId="3" hidden="1">{"'Sheet1'!$L$16"}</definedName>
    <definedName name="BXBXCBC" hidden="1">{"'Sheet1'!$L$16"}</definedName>
    <definedName name="C.1" localSheetId="3" hidden="1">{"'Sheet1'!$L$16"}</definedName>
    <definedName name="C.1" hidden="1">{"'Sheet1'!$L$16"}</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22">#REF!</definedName>
    <definedName name="C.23">#REF!</definedName>
    <definedName name="C.24">#REF!</definedName>
    <definedName name="C.25">#REF!</definedName>
    <definedName name="C.27">#REF!</definedName>
    <definedName name="C.27.">#REF!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35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BaMuoi" localSheetId="3" hidden="1">{"'Sheet1'!$L$16"}</definedName>
    <definedName name="c.BaMuoi" hidden="1">{"'Sheet1'!$L$16"}</definedName>
    <definedName name="C.H5">#REF!</definedName>
    <definedName name="C.MocTom" localSheetId="3" hidden="1">{"'Sheet1'!$L$16"}</definedName>
    <definedName name="C.MocTom" hidden="1">{"'Sheet1'!$L$16"}</definedName>
    <definedName name="C_">#REF!</definedName>
    <definedName name="C25.">#REF!</definedName>
    <definedName name="C26.">#REF!</definedName>
    <definedName name="C28.">#REF!</definedName>
    <definedName name="C29.">#REF!</definedName>
    <definedName name="C30.">#REF!</definedName>
    <definedName name="C31.">#REF!</definedName>
    <definedName name="C32.">#REF!</definedName>
    <definedName name="C33.">#REF!</definedName>
    <definedName name="C34.">#REF!</definedName>
    <definedName name="C35.">#REF!</definedName>
    <definedName name="C36.">#REF!</definedName>
    <definedName name="C37.">#REF!</definedName>
    <definedName name="CA" localSheetId="3" hidden="1">{#N/A,#N/A,TRUE,"SUM";#N/A,#N/A,TRUE,"EE";#N/A,#N/A,TRUE,"AC";#N/A,#N/A,TRUE,"SN"}</definedName>
    <definedName name="CA" hidden="1">{#N/A,#N/A,TRUE,"SUM";#N/A,#N/A,TRUE,"EE";#N/A,#N/A,TRUE,"AC";#N/A,#N/A,TRUE,"SN"}</definedName>
    <definedName name="CẪ" localSheetId="3" hidden="1">{"'Sheet1'!$L$16"}</definedName>
    <definedName name="CẪ" hidden="1">{"'Sheet1'!$L$16"}</definedName>
    <definedName name="Cable" localSheetId="3" hidden="1">{"'Sheet1'!$L$16"}</definedName>
    <definedName name="Cable" hidden="1">{"'Sheet1'!$L$16"}</definedName>
    <definedName name="CACAU">298161</definedName>
    <definedName name="cácte">#REF!</definedName>
    <definedName name="cald" localSheetId="3" hidden="1">{#N/A,#N/A,FALSE,"CCTV"}</definedName>
    <definedName name="cald" hidden="1">{#N/A,#N/A,FALSE,"CCTV"}</definedName>
    <definedName name="came">{"'Sheet1'!$L$16"}</definedName>
    <definedName name="canthep">{"'Sheet1'!$L$16"}</definedName>
    <definedName name="CaododayGa" localSheetId="3" hidden="1">{"'Sheet1'!$L$16"}</definedName>
    <definedName name="CaododayGa" hidden="1">{"'Sheet1'!$L$16"}</definedName>
    <definedName name="Capduong.1b">#REF!</definedName>
    <definedName name="Capduong.1s">#REF!</definedName>
    <definedName name="Capduong.1vb">#REF!</definedName>
    <definedName name="Capduong.2b">#REF!</definedName>
    <definedName name="Capduong.2s">#REF!</definedName>
    <definedName name="Capduong.2vb">#REF!</definedName>
    <definedName name="Capduong.3b">#REF!</definedName>
    <definedName name="Capduong.3s">#REF!</definedName>
    <definedName name="Capduong.3vb">#REF!</definedName>
    <definedName name="Capduong.4b">#REF!</definedName>
    <definedName name="Capduong.4s">#REF!</definedName>
    <definedName name="Capduong.4vb">#REF!</definedName>
    <definedName name="CARL" localSheetId="3" hidden="1">{#N/A,#N/A,FALSE,"CCTV"}</definedName>
    <definedName name="CARL" hidden="1">{#N/A,#N/A,FALSE,"CCTV"}</definedName>
    <definedName name="CARL1" localSheetId="3" hidden="1">{#N/A,#N/A,FALSE,"CCTV"}</definedName>
    <definedName name="CARL1" hidden="1">{#N/A,#N/A,FALSE,"CCTV"}</definedName>
    <definedName name="CARL2" localSheetId="3" hidden="1">{#N/A,#N/A,FALSE,"CCTV"}</definedName>
    <definedName name="CARL2" hidden="1">{#N/A,#N/A,FALSE,"CCTV"}</definedName>
    <definedName name="Category_All">#REF!</definedName>
    <definedName name="CATIN">#N/A</definedName>
    <definedName name="CATJYOU">#N/A</definedName>
    <definedName name="CatK95">{"'Sheet1'!$L$16"}</definedName>
    <definedName name="CATREC">#N/A</definedName>
    <definedName name="CATSYU">#N/A</definedName>
    <definedName name="catuon">#REF!</definedName>
    <definedName name="cay">#REF!</definedName>
    <definedName name="cbnnbn" localSheetId="3" hidden="1">{"'Sheet1'!$L$16"}</definedName>
    <definedName name="cbnnbn" hidden="1">{"'Sheet1'!$L$16"}</definedName>
    <definedName name="CBWorkbookPriority" hidden="1">-1807836116</definedName>
    <definedName name="ccc" localSheetId="3" hidden="1">{"'Sheet1'!$L$16"}</definedName>
    <definedName name="ccc" hidden="1">{"'Sheet1'!$L$16"}</definedName>
    <definedName name="cccc" localSheetId="3" hidden="1">{#N/A,#N/A,TRUE,"SUM";#N/A,#N/A,TRUE,"EE";#N/A,#N/A,TRUE,"AC";#N/A,#N/A,TRUE,"SN"}</definedName>
    <definedName name="cccc" hidden="1">{#N/A,#N/A,TRUE,"SUM";#N/A,#N/A,TRUE,"EE";#N/A,#N/A,TRUE,"AC";#N/A,#N/A,TRUE,"SN"}</definedName>
    <definedName name="cchong">#REF!</definedName>
    <definedName name="CCS">#REF!</definedName>
    <definedName name="CD">#REF!</definedName>
    <definedName name="CDD">#REF!</definedName>
    <definedName name="cds" hidden="1">#REF!</definedName>
    <definedName name="Celling" localSheetId="3" hidden="1">{"'Sheet1'!$L$16"}</definedName>
    <definedName name="Celling" hidden="1">{"'Sheet1'!$L$16"}</definedName>
    <definedName name="CF1_a129" localSheetId="3" hidden="1">{"Offgrid",#N/A,FALSE,"OFFGRID";"Region",#N/A,FALSE,"REGION";"Offgrid -2",#N/A,FALSE,"OFFGRID";"WTP",#N/A,FALSE,"WTP";"WTP -2",#N/A,FALSE,"WTP";"Project",#N/A,FALSE,"PROJECT";"Summary -2",#N/A,FALSE,"SUMMARY"}</definedName>
    <definedName name="CF1_a129" hidden="1">{"Offgrid",#N/A,FALSE,"OFFGRID";"Region",#N/A,FALSE,"REGION";"Offgrid -2",#N/A,FALSE,"OFFGRID";"WTP",#N/A,FALSE,"WTP";"WTP -2",#N/A,FALSE,"WTP";"Project",#N/A,FALSE,"PROJECT";"Summary -2",#N/A,FALSE,"SUMMARY"}</definedName>
    <definedName name="cfggcvdr" hidden="1">#REF!</definedName>
    <definedName name="cfk">#REF!</definedName>
    <definedName name="cg" localSheetId="3" hidden="1">{"'Sheet1'!$L$16"}</definedName>
    <definedName name="cg" hidden="1">{"'Sheet1'!$L$16"}</definedName>
    <definedName name="cgdrte" hidden="1">#REF!</definedName>
    <definedName name="cgghh" localSheetId="3" hidden="1">{"'Sheet1'!$L$16"}</definedName>
    <definedName name="cgghh" hidden="1">{"'Sheet1'!$L$16"}</definedName>
    <definedName name="CH">#REF!</definedName>
    <definedName name="CHAIN" hidden="1">#REF!</definedName>
    <definedName name="chay1">#REF!</definedName>
    <definedName name="chay10">#REF!</definedName>
    <definedName name="chay2">#REF!</definedName>
    <definedName name="chay3">#REF!</definedName>
    <definedName name="chay4">#REF!</definedName>
    <definedName name="chay5">#REF!</definedName>
    <definedName name="chay6">#REF!</definedName>
    <definedName name="chay7">#REF!</definedName>
    <definedName name="chay8">#REF!</definedName>
    <definedName name="chay9">#REF!</definedName>
    <definedName name="Chdate" hidden="1">#REF!</definedName>
    <definedName name="chi" localSheetId="3" hidden="1">{"'Sheet1'!$L$16"}</definedName>
    <definedName name="chi" hidden="1">{"'Sheet1'!$L$16"}</definedName>
    <definedName name="chi_tiÕt_vËt_liÖu___nh_n_c_ng___m_y_thi_c_ng">#REF!</definedName>
    <definedName name="chien" localSheetId="3" hidden="1">{"'Sheet1'!$L$16"}</definedName>
    <definedName name="chien" hidden="1">{"'Sheet1'!$L$16"}</definedName>
    <definedName name="chien1" localSheetId="3" hidden="1">{"'Sheet1'!$L$16"}</definedName>
    <definedName name="chien1" hidden="1">{"'Sheet1'!$L$16"}</definedName>
    <definedName name="chietchai2" localSheetId="3" hidden="1">{"'Sheet1'!$L$16"}</definedName>
    <definedName name="chietchai2" hidden="1">{"'Sheet1'!$L$16"}</definedName>
    <definedName name="Chieudaycong">#REF!</definedName>
    <definedName name="chilk" localSheetId="3" hidden="1">{"'Sheet1'!$L$16"}</definedName>
    <definedName name="chilk" hidden="1">{"'Sheet1'!$L$16"}</definedName>
    <definedName name="Chiphi" localSheetId="3" hidden="1">{"'Sheet1'!$L$16"}</definedName>
    <definedName name="Chiphi" hidden="1">{"'Sheet1'!$L$16"}</definedName>
    <definedName name="chitiet3" localSheetId="3" hidden="1">{"'Sheet1'!$L$16"}</definedName>
    <definedName name="chitiet3" hidden="1">{"'Sheet1'!$L$16"}</definedName>
    <definedName name="chitietbgiang2" localSheetId="3" hidden="1">{"'Sheet1'!$L$16"}</definedName>
    <definedName name="chitietbgiang2" hidden="1">{"'Sheet1'!$L$16"}</definedName>
    <definedName name="chl" localSheetId="3" hidden="1">{"'Sheet1'!$L$16"}</definedName>
    <definedName name="chl" hidden="1">{"'Sheet1'!$L$16"}</definedName>
    <definedName name="CHO"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J"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J"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JU"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J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sd"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s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hot3" localSheetId="3" hidden="1">{"'Sheet1'!$L$16"}</definedName>
    <definedName name="chot3" hidden="1">{"'Sheet1'!$L$16"}</definedName>
    <definedName name="chottda" localSheetId="3" hidden="1">{"'Sheet1'!$L$16"}</definedName>
    <definedName name="chottda" hidden="1">{"'Sheet1'!$L$16"}</definedName>
    <definedName name="chung">66</definedName>
    <definedName name="chuyen" localSheetId="3" hidden="1">{"'Sheet1'!$L$16"}</definedName>
    <definedName name="chuyen" hidden="1">{"'Sheet1'!$L$16"}</definedName>
    <definedName name="cjh" hidden="1">#REF!</definedName>
    <definedName name="CK">#REF!</definedName>
    <definedName name="CLVC3">0.1</definedName>
    <definedName name="CLVCTB">#REF!</definedName>
    <definedName name="CMC" localSheetId="3" hidden="1">{"'Sheet1'!$L$16"}</definedName>
    <definedName name="CMC" hidden="1">{"'Sheet1'!$L$16"}</definedName>
    <definedName name="CN6G" localSheetId="3" hidden="1">{"'Sheet1'!$L$16"}</definedName>
    <definedName name="CN6G" hidden="1">{"'Sheet1'!$L$16"}</definedName>
    <definedName name="coc">#REF!</definedName>
    <definedName name="Coc_60" localSheetId="3" hidden="1">{"'Sheet1'!$L$16"}</definedName>
    <definedName name="Coc_60" hidden="1">{"'Sheet1'!$L$16"}</definedName>
    <definedName name="coccat" localSheetId="3" hidden="1">{"'Sheet1'!$L$16"}</definedName>
    <definedName name="coccat" hidden="1">{"'Sheet1'!$L$16"}</definedName>
    <definedName name="cocly" localSheetId="3" hidden="1">{"'Sheet1'!$L$16"}</definedName>
    <definedName name="cocly" hidden="1">{"'Sheet1'!$L$16"}</definedName>
    <definedName name="cocso">#REF!</definedName>
    <definedName name="Code" hidden="1">#REF!</definedName>
    <definedName name="Cöï_ly_vaän_chuyeãn">#REF!</definedName>
    <definedName name="CÖÏ_LY_VAÄN_CHUYEÅN">#REF!</definedName>
    <definedName name="colo" localSheetId="3" hidden="1">{"'Sheet1'!$L$16"}</definedName>
    <definedName name="colo" hidden="1">{"'Sheet1'!$L$16"}</definedName>
    <definedName name="colo1" localSheetId="3" hidden="1">{"'Sheet1'!$L$16"}</definedName>
    <definedName name="colo1" hidden="1">{"'Sheet1'!$L$16"}</definedName>
    <definedName name="column" hidden="1">#REF!</definedName>
    <definedName name="COMMON">#REF!</definedName>
    <definedName name="Company2013" hidden="1">#REF!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gB" localSheetId="3" hidden="1">{"'Sheet1'!$L$16"}</definedName>
    <definedName name="congB" hidden="1">{"'Sheet1'!$L$16"}</definedName>
    <definedName name="congca" localSheetId="3" hidden="1">{"'Sheet1'!$L$16"}</definedName>
    <definedName name="congca" hidden="1">{"'Sheet1'!$L$16"}</definedName>
    <definedName name="CONGPA1" localSheetId="3" hidden="1">{"'Sheet1'!$L$16"}</definedName>
    <definedName name="CONGPA1" hidden="1">{"'Sheet1'!$L$16"}</definedName>
    <definedName name="CONST_EQ">#REF!</definedName>
    <definedName name="Contingency">#REF!</definedName>
    <definedName name="control" localSheetId="3" hidden="1">{"'Sheet1'!$L$16"}</definedName>
    <definedName name="control" hidden="1">{"'Sheet1'!$L$16"}</definedName>
    <definedName name="coping" localSheetId="3" hidden="1">{"ECA Qtrs C",#N/A,TRUE,"ECA_Qtrs_C";"ECA Qtrs D",#N/A,TRUE,"ECA_Qtrs_D";"ECA Qtrs F",#N/A,TRUE,"ECA_Qtrs_F";"ECA Qtrs G",#N/A,TRUE,"ECA_Qtrs_G";"ECA SisterApt",#N/A,TRUE,"ECA_SisterApt";"ECA Nurses",#N/A,TRUE,"ECA_NursesHostel"}</definedName>
    <definedName name="coping" hidden="1">{"ECA Qtrs C",#N/A,TRUE,"ECA_Qtrs_C";"ECA Qtrs D",#N/A,TRUE,"ECA_Qtrs_D";"ECA Qtrs F",#N/A,TRUE,"ECA_Qtrs_F";"ECA Qtrs G",#N/A,TRUE,"ECA_Qtrs_G";"ECA SisterApt",#N/A,TRUE,"ECA_SisterApt";"ECA Nurses",#N/A,TRUE,"ECA_NursesHostel"}</definedName>
    <definedName name="COST.020" hidden="1">#REF!</definedName>
    <definedName name="COST.030" hidden="1">#REF!</definedName>
    <definedName name="COST.040" hidden="1">#REF!</definedName>
    <definedName name="COST.050" hidden="1">#REF!</definedName>
    <definedName name="COST.060" hidden="1">#REF!</definedName>
    <definedName name="COST.070" hidden="1">#REF!</definedName>
    <definedName name="COST.080" hidden="1">#REF!</definedName>
    <definedName name="COST.100" hidden="1">#REF!</definedName>
    <definedName name="COST.110" hidden="1">#REF!</definedName>
    <definedName name="COST.120" hidden="1">#REF!</definedName>
    <definedName name="COST.130" hidden="1">#REF!</definedName>
    <definedName name="COST.140" hidden="1">#REF!</definedName>
    <definedName name="COST.150" hidden="1">#REF!</definedName>
    <definedName name="COST.210" hidden="1">#REF!</definedName>
    <definedName name="COST.220" hidden="1">#REF!</definedName>
    <definedName name="COST.230" hidden="1">#REF!</definedName>
    <definedName name="COST.240" hidden="1">#REF!</definedName>
    <definedName name="COST.270" hidden="1">#REF!</definedName>
    <definedName name="COST.280" hidden="1">#REF!</definedName>
    <definedName name="COST.300" hidden="1">#REF!</definedName>
    <definedName name="COST.320" hidden="1">#REF!</definedName>
    <definedName name="COST.330" hidden="1">#REF!</definedName>
    <definedName name="COST.350" hidden="1">#REF!</definedName>
    <definedName name="COST.360" hidden="1">#REF!</definedName>
    <definedName name="COST.370" hidden="1">#REF!</definedName>
    <definedName name="COST.380" hidden="1">#REF!</definedName>
    <definedName name="COST.400" hidden="1">#REF!</definedName>
    <definedName name="COST290" hidden="1">#REF!</definedName>
    <definedName name="cotdo">#REF!</definedName>
    <definedName name="Cotsatma">9726</definedName>
    <definedName name="Cotthepma">9726</definedName>
    <definedName name="COVER">#REF!</definedName>
    <definedName name="COVER_1">#REF!</definedName>
    <definedName name="COVER_2">#REF!</definedName>
    <definedName name="COVER_3">#REF!</definedName>
    <definedName name="CP" hidden="1">#REF!</definedName>
    <definedName name="cp.1">#REF!</definedName>
    <definedName name="cp.2">#REF!</definedName>
    <definedName name="CP_Be">#REF!</definedName>
    <definedName name="CP_Goi">#REF!</definedName>
    <definedName name="CP_TCP">#REF!</definedName>
    <definedName name="CP_TCT">#REF!</definedName>
    <definedName name="CP_Than">#REF!</definedName>
    <definedName name="CP_Total">#REF!</definedName>
    <definedName name="cpdd2">#REF!</definedName>
    <definedName name="cpk">#REF!</definedName>
    <definedName name="CPM" localSheetId="3" hidden="1">{#N/A,#N/A,FALSE,"Chi tiÆt"}</definedName>
    <definedName name="CPM" hidden="1">{#N/A,#N/A,FALSE,"Chi tiÆt"}</definedName>
    <definedName name="cps">#REF!</definedName>
    <definedName name="CPVC100">#REF!</definedName>
    <definedName name="CPVL" localSheetId="3" hidden="1">{"'Sheet1'!$L$16"}</definedName>
    <definedName name="CPVL" hidden="1">{"'Sheet1'!$L$16"}</definedName>
    <definedName name="CPXD" localSheetId="3" hidden="1">{"'Sheet1'!$L$16"}</definedName>
    <definedName name="CPXD" hidden="1">{"'Sheet1'!$L$16"}</definedName>
    <definedName name="CRD">#REF!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acc" localSheetId="3" hidden="1">{"'Sheet1'!$L$16"}</definedName>
    <definedName name="csacc" hidden="1">{"'Sheet1'!$L$16"}</definedName>
    <definedName name="csd3p">#REF!</definedName>
    <definedName name="csddg1p">#REF!</definedName>
    <definedName name="csddt1p">#REF!</definedName>
    <definedName name="csht3p">#REF!</definedName>
    <definedName name="CSODJWO" localSheetId="3" hidden="1">{#N/A,#N/A,TRUE,"SUM";#N/A,#N/A,TRUE,"EE";#N/A,#N/A,TRUE,"AC";#N/A,#N/A,TRUE,"SN"}</definedName>
    <definedName name="CSODJWO" hidden="1">{#N/A,#N/A,TRUE,"SUM";#N/A,#N/A,TRUE,"EE";#N/A,#N/A,TRUE,"AC";#N/A,#N/A,TRUE,"SN"}</definedName>
    <definedName name="ct" localSheetId="3" hidden="1">{"'Sheet1'!$L$16"}</definedName>
    <definedName name="ct" hidden="1">{"'Sheet1'!$L$16"}</definedName>
    <definedName name="CT_MCX">#REF!</definedName>
    <definedName name="ct1_2">{"'Sheet1'!$L$16"}</definedName>
    <definedName name="ctbbt" localSheetId="3" hidden="1">{"'Sheet1'!$L$16"}</definedName>
    <definedName name="ctbbt" hidden="1">{"'Sheet1'!$L$16"}</definedName>
    <definedName name="ctct" localSheetId="3" hidden="1">{"'Sheet1'!$L$16"}</definedName>
    <definedName name="ctct" hidden="1">{"'Sheet1'!$L$16"}</definedName>
    <definedName name="CTCT1" localSheetId="3" hidden="1">{"'Sheet1'!$L$16"}</definedName>
    <definedName name="CTCT1" hidden="1">{"'Sheet1'!$L$16"}</definedName>
    <definedName name="ctctct" localSheetId="3" hidden="1">{"'Sheet1'!$L$16"}</definedName>
    <definedName name="ctctct" hidden="1">{"'Sheet1'!$L$16"}</definedName>
    <definedName name="CTGS" localSheetId="3" hidden="1">{"'Sheet1'!$L$16"}</definedName>
    <definedName name="CTGS" hidden="1">{"'Sheet1'!$L$16"}</definedName>
    <definedName name="ctiep">#REF!</definedName>
    <definedName name="ctieu" localSheetId="3" hidden="1">{"'Sheet1'!$L$16"}</definedName>
    <definedName name="ctieu" hidden="1">{"'Sheet1'!$L$16"}</definedName>
    <definedName name="ctre">#REF!</definedName>
    <definedName name="CTsu" localSheetId="3" hidden="1">{"'Sheet1'!$L$16"}</definedName>
    <definedName name="CTsu" hidden="1">{"'Sheet1'!$L$16"}</definedName>
    <definedName name="CTTC10nam" localSheetId="3" hidden="1">{"'Sheet1'!$L$16"}</definedName>
    <definedName name="CTTC10nam" hidden="1">{"'Sheet1'!$L$16"}</definedName>
    <definedName name="CTXD_DG">#REF!</definedName>
    <definedName name="CTXD_DGM">#REF!</definedName>
    <definedName name="CTXD_DGNC">#REF!</definedName>
    <definedName name="CTXD_DGVL">#REF!</definedName>
    <definedName name="CTXD_DGVLP">#REF!</definedName>
    <definedName name="CTXD_DM">#REF!</definedName>
    <definedName name="CTXD_DMHP">#REF!</definedName>
    <definedName name="CTXD_DV">#REF!</definedName>
    <definedName name="CTXD_G">#REF!</definedName>
    <definedName name="CTXD_HPK">#REF!</definedName>
    <definedName name="CTXD_HS">#REF!</definedName>
    <definedName name="CTXD_ID">#REF!</definedName>
    <definedName name="CTXD_KL">#REF!</definedName>
    <definedName name="CTXD_MSG">#REF!</definedName>
    <definedName name="CTXD_MSVT">#REF!</definedName>
    <definedName name="CTXD_MV">#REF!</definedName>
    <definedName name="CTXD_STT">#REF!</definedName>
    <definedName name="CTXD_TEN">#REF!</definedName>
    <definedName name="CTXD_THP">#REF!</definedName>
    <definedName name="CTXD_TT">#REF!</definedName>
    <definedName name="CU_LY">#REF!</definedName>
    <definedName name="Cuara">#REF!</definedName>
    <definedName name="Cuavao">#REF!</definedName>
    <definedName name="cui">#REF!</definedName>
    <definedName name="cung" localSheetId="3" hidden="1">{"'Sheet1'!$L$16"}</definedName>
    <definedName name="cung" hidden="1">{"'Sheet1'!$L$16"}</definedName>
    <definedName name="cuoc_vc">#REF!</definedName>
    <definedName name="Cuong" localSheetId="3" hidden="1">{"'Sheet1'!$L$16"}</definedName>
    <definedName name="Cuong" hidden="1">{"'Sheet1'!$L$16"}</definedName>
    <definedName name="CurDate" hidden="1">#REF!</definedName>
    <definedName name="CURRENCY">#REF!</definedName>
    <definedName name="cuu" localSheetId="3" hidden="1">{"'Sheet1'!$L$16"}</definedName>
    <definedName name="cuu" hidden="1">{"'Sheet1'!$L$16"}</definedName>
    <definedName name="cv" localSheetId="3" hidden="1">{"'Sheet1'!$L$16"}</definedName>
    <definedName name="cv" hidden="1">{"'Sheet1'!$L$16"}</definedName>
    <definedName name="CVBCXBCV" localSheetId="3" hidden="1">{"'Sheet1'!$L$16"}</definedName>
    <definedName name="CVBCXBCV" hidden="1">{"'Sheet1'!$L$16"}</definedName>
    <definedName name="cvbcxbncvxfwettuy567567" hidden="1">#REF!</definedName>
    <definedName name="cvf" localSheetId="3" hidden="1">{"'Sheet1'!$L$16"}</definedName>
    <definedName name="cvf" hidden="1">{"'Sheet1'!$L$16"}</definedName>
    <definedName name="cvfr" localSheetId="3" hidden="1">{"'Sheet1'!$L$16"}</definedName>
    <definedName name="cvfr" hidden="1">{"'Sheet1'!$L$16"}</definedName>
    <definedName name="cxcxcxc" hidden="1">#REF!</definedName>
    <definedName name="czxc" hidden="1">#REF!</definedName>
    <definedName name="d">#REF!,#REF!,#REF!,#REF!,#REF!,#REF!,#REF!,#REF!,#REF!,#REF!,#REF!,#REF!</definedName>
    <definedName name="đ" localSheetId="3" hidden="1">{"'Sheet1'!$L$16"}</definedName>
    <definedName name="đ" hidden="1">{"'Sheet1'!$L$16"}</definedName>
    <definedName name="Ð" localSheetId="3" hidden="1">{"'Sheet1'!$L$16"}</definedName>
    <definedName name="Ð" hidden="1">{"'Sheet1'!$L$16"}</definedName>
    <definedName name="D_">#REF!</definedName>
    <definedName name="D_7101A_B">#REF!</definedName>
    <definedName name="dµgdfgjhsdfgÎt123" hidden="1">#REF!</definedName>
    <definedName name="D1D" localSheetId="3" hidden="1">{"'Sheet1'!$L$16"}</definedName>
    <definedName name="D1D" hidden="1">{"'Sheet1'!$L$16"}</definedName>
    <definedName name="D1DUONG" localSheetId="3" hidden="1">{#N/A,#N/A,FALSE,"Chi tiÆt"}</definedName>
    <definedName name="D1DUONG" hidden="1">{#N/A,#N/A,FALSE,"Chi tiÆt"}</definedName>
    <definedName name="D1DUONG1" localSheetId="3" hidden="1">{#N/A,#N/A,FALSE,"Chi tiÆt"}</definedName>
    <definedName name="D1DUONG1" hidden="1">{#N/A,#N/A,FALSE,"Chi tiÆt"}</definedName>
    <definedName name="D3D" localSheetId="3" hidden="1">{"'Sheet1'!$L$16"}</definedName>
    <definedName name="D3D" hidden="1">{"'Sheet1'!$L$16"}</definedName>
    <definedName name="DA">#REF!</definedName>
    <definedName name="dá" localSheetId="3" hidden="1">{"'Sheet1'!$L$16"}</definedName>
    <definedName name="dá" hidden="1">{"'Sheet1'!$L$16"}</definedName>
    <definedName name="dà" localSheetId="3" hidden="1">{"'Sheet1'!$L$16"}</definedName>
    <definedName name="dà" hidden="1">{"'Sheet1'!$L$16"}</definedName>
    <definedName name="ĐÁ" hidden="1">#REF!</definedName>
    <definedName name="đấ" localSheetId="3" hidden="1">{"'Sheet1'!$L$16"}</definedName>
    <definedName name="đấ" hidden="1">{"'Sheet1'!$L$16"}</definedName>
    <definedName name="da05.1">#REF!</definedName>
    <definedName name="da1.2">#REF!</definedName>
    <definedName name="da2.4">#REF!</definedName>
    <definedName name="da4.6">#REF!</definedName>
    <definedName name="daas" hidden="1">#REF!</definedName>
    <definedName name="Dad" localSheetId="3" hidden="1">{"'Sheet1'!$L$16"}</definedName>
    <definedName name="Dad" hidden="1">{"'Sheet1'!$L$16"}</definedName>
    <definedName name="dada" hidden="1">#REF!</definedName>
    <definedName name="dadada" hidden="1">#REF!</definedName>
    <definedName name="dấdassaszx" hidden="1">#REF!</definedName>
    <definedName name="dấdsaa" hidden="1">#REF!</definedName>
    <definedName name="dadsadasdsd" hidden="1">#REF!</definedName>
    <definedName name="dadsws" localSheetId="3" hidden="1">{"'Sheet1'!$L$16"}</definedName>
    <definedName name="dadsws" hidden="1">{"'Sheet1'!$L$16"}</definedName>
    <definedName name="dahoc">#REF!</definedName>
    <definedName name="dai" hidden="1">#REF!</definedName>
    <definedName name="dam">78000</definedName>
    <definedName name="DAMBIEN" localSheetId="3" hidden="1">{"'Sheet1'!$L$16"}</definedName>
    <definedName name="DAMBIEN" hidden="1">{"'Sheet1'!$L$16"}</definedName>
    <definedName name="daomuong" localSheetId="3" hidden="1">{"'Sheet1'!$L$16"}</definedName>
    <definedName name="daomuong" hidden="1">{"'Sheet1'!$L$16"}</definedName>
    <definedName name="daøy" hidden="1">#REF!</definedName>
    <definedName name="dapdat">INDEX(#REF!,MATCH(#REF!,#REF!,0))</definedName>
    <definedName name="das" hidden="1">#REF!</definedName>
    <definedName name="dasasasa" localSheetId="3" hidden="1">{"'Sheet1'!$L$16"}</definedName>
    <definedName name="dasasasa" hidden="1">{"'Sheet1'!$L$16"}</definedName>
    <definedName name="DASDASDSADAS" localSheetId="3" hidden="1">{"'Sheet1'!$L$16"}</definedName>
    <definedName name="DASDASDSADAS" hidden="1">{"'Sheet1'!$L$16"}</definedName>
    <definedName name="dasdsadsa" hidden="1">#REF!</definedName>
    <definedName name="dase" localSheetId="3" hidden="1">{#N/A,#N/A,FALSE,"CCTV"}</definedName>
    <definedName name="dase" hidden="1">{#N/A,#N/A,FALSE,"CCTV"}</definedName>
    <definedName name="data">#REF!</definedName>
    <definedName name="data1" hidden="1">#REF!</definedName>
    <definedName name="data2" hidden="1">#REF!</definedName>
    <definedName name="data3" hidden="1">#REF!</definedName>
    <definedName name="_xlnm.Database">#REF!</definedName>
    <definedName name="database10">#REF!</definedName>
    <definedName name="DataFilter">[0]!DataFilter</definedName>
    <definedName name="DataSort">[0]!DataSort</definedName>
    <definedName name="dathai">#REF!</definedName>
    <definedName name="davdacsa" localSheetId="3" hidden="1">{"'Sheet1'!$L$16"}</definedName>
    <definedName name="davdacsa" hidden="1">{"'Sheet1'!$L$16"}</definedName>
    <definedName name="day">#REF!</definedName>
    <definedName name="dayccham">#REF!</definedName>
    <definedName name="daydien">#REF!</definedName>
    <definedName name="dayno">#REF!</definedName>
    <definedName name="db">#REF!</definedName>
    <definedName name="dban">#REF!</definedName>
    <definedName name="dbs">#REF!</definedName>
    <definedName name="DBSDVSDVS" localSheetId="3" hidden="1">{"'Sheet1'!$L$16"}</definedName>
    <definedName name="DBSDVSDVS" hidden="1">{"'Sheet1'!$L$16"}</definedName>
    <definedName name="dbt">"Đường BTXM"</definedName>
    <definedName name="dchi">#REF!</definedName>
    <definedName name="DCL_22">12117600</definedName>
    <definedName name="DCL_35">25490000</definedName>
    <definedName name="dcp">#REF!</definedName>
    <definedName name="dcszcxzc" hidden="1">#REF!</definedName>
    <definedName name="dct">#REF!</definedName>
    <definedName name="DD">#REF!</definedName>
    <definedName name="dd1x2">#REF!</definedName>
    <definedName name="dda" localSheetId="3" hidden="1">{"'Sheet1'!$L$16"}</definedName>
    <definedName name="dda" hidden="1">{"'Sheet1'!$L$16"}</definedName>
    <definedName name="ddaf" localSheetId="3" hidden="1">{"'Sheet1'!$L$16"}</definedName>
    <definedName name="ddaf" hidden="1">{"'Sheet1'!$L$16"}</definedName>
    <definedName name="ddamlot" localSheetId="3" hidden="1">{"'Sheet1'!$L$16"}</definedName>
    <definedName name="ddamlot" hidden="1">{"'Sheet1'!$L$16"}</definedName>
    <definedName name="ddång" localSheetId="3" hidden="1">{"'Sheet1'!$L$16"}</definedName>
    <definedName name="ddång" hidden="1">{"'Sheet1'!$L$16"}</definedName>
    <definedName name="ddc" localSheetId="3" hidden="1">{"'Sheet1'!$L$16"}</definedName>
    <definedName name="ddc" hidden="1">{"'Sheet1'!$L$16"}</definedName>
    <definedName name="ddd" localSheetId="3" hidden="1">{"'Sheet1'!$L$16"}</definedName>
    <definedName name="ddd" hidden="1">{"'Sheet1'!$L$16"}</definedName>
    <definedName name="DDDD" localSheetId="3" hidden="1">{"'Sheet1'!$L$16"}</definedName>
    <definedName name="DDDD" hidden="1">{"'Sheet1'!$L$16"}</definedName>
    <definedName name="ddddd" localSheetId="3" hidden="1">{"'Sheet1'!$L$16"}</definedName>
    <definedName name="ddddd" hidden="1">{"'Sheet1'!$L$16"}</definedName>
    <definedName name="dddddd" localSheetId="3" hidden="1">{"Offgrid",#N/A,FALSE,"OFFGRID";"Region",#N/A,FALSE,"REGION";"Offgrid -2",#N/A,FALSE,"OFFGRID";"WTP",#N/A,FALSE,"WTP";"WTP -2",#N/A,FALSE,"WTP";"Project",#N/A,FALSE,"PROJECT";"Summary -2",#N/A,FALSE,"SUMMARY"}</definedName>
    <definedName name="dddddd" hidden="1">{"Offgrid",#N/A,FALSE,"OFFGRID";"Region",#N/A,FALSE,"REGION";"Offgrid -2",#N/A,FALSE,"OFFGRID";"WTP",#N/A,FALSE,"WTP";"WTP -2",#N/A,FALSE,"WTP";"Project",#N/A,FALSE,"PROJECT";"Summary -2",#N/A,FALSE,"SUMMARY"}</definedName>
    <definedName name="DDDDDDDD" localSheetId="3" hidden="1">{#N/A,#N/A,TRUE,"SUM";#N/A,#N/A,TRUE,"EE";#N/A,#N/A,TRUE,"AC";#N/A,#N/A,TRUE,"SN"}</definedName>
    <definedName name="DDDDDDDD" hidden="1">{#N/A,#N/A,TRUE,"SUM";#N/A,#N/A,TRUE,"EE";#N/A,#N/A,TRUE,"AC";#N/A,#N/A,TRUE,"SN"}</definedName>
    <definedName name="ddddddddddddddddd" localSheetId="3" hidden="1">{"'Sheet1'!$L$16"}</definedName>
    <definedName name="ddddddddddddddddd" hidden="1">{"'Sheet1'!$L$16"}</definedName>
    <definedName name="dddddddddddddddddddd" localSheetId="3" hidden="1">{"'Sheet1'!$L$16"}</definedName>
    <definedName name="dddddddddddddddddddd" hidden="1">{"'Sheet1'!$L$16"}</definedName>
    <definedName name="DDDDDDDDDDDDDDDDDDDDDDDDDDDDDDDDDDDD" hidden="1">#REF!</definedName>
    <definedName name="ddffsfd" hidden="1">#REF!</definedName>
    <definedName name="ddghhjjjj" hidden="1">#REF!</definedName>
    <definedName name="dds">"Đường đá"</definedName>
    <definedName name="Dduct">#REF!</definedName>
    <definedName name="dÊd" hidden="1">#REF!</definedName>
    <definedName name="dede" localSheetId="3" hidden="1">{"'Sheet1'!$L$16"}</definedName>
    <definedName name="dede" hidden="1">{"'Sheet1'!$L$16"}</definedName>
    <definedName name="deedfsd" localSheetId="3" hidden="1">{"'Sheet1'!$L$16"}</definedName>
    <definedName name="deedfsd" hidden="1">{"'Sheet1'!$L$16"}</definedName>
    <definedName name="deí" localSheetId="3" hidden="1">{"'Sheet1'!$L$16"}</definedName>
    <definedName name="deí" hidden="1">{"'Sheet1'!$L$16"}</definedName>
    <definedName name="del_tab" localSheetId="3" hidden="1">#REF!</definedName>
    <definedName name="del_tab" hidden="1">#REF!</definedName>
    <definedName name="delcode" localSheetId="3" hidden="1">#REF!</definedName>
    <definedName name="delcode" hidden="1">#REF!</definedName>
    <definedName name="den_bu">#REF!</definedName>
    <definedName name="DenDK" localSheetId="3" hidden="1">{"'Sheet1'!$L$16"}</definedName>
    <definedName name="DenDK" hidden="1">{"'Sheet1'!$L$16"}</definedName>
    <definedName name="deth">#REF!</definedName>
    <definedName name="detu">#REF!</definedName>
    <definedName name="detui">#REF!</definedName>
    <definedName name="deviation" localSheetId="3" hidden="1">{#N/A,#N/A,FALSE,"CCTV"}</definedName>
    <definedName name="deviation" hidden="1">{#N/A,#N/A,FALSE,"CCTV"}</definedName>
    <definedName name="deweeeeeeeee" localSheetId="3" hidden="1">{"'Sheet1'!$L$16"}</definedName>
    <definedName name="deweeeeeeeee" hidden="1">{"'Sheet1'!$L$16"}</definedName>
    <definedName name="DEWSLDW" localSheetId="3" hidden="1">{#N/A,#N/A,TRUE,"SUM";#N/A,#N/A,TRUE,"EE";#N/A,#N/A,TRUE,"AC";#N/A,#N/A,TRUE,"SN"}</definedName>
    <definedName name="DEWSLDW" hidden="1">{#N/A,#N/A,TRUE,"SUM";#N/A,#N/A,TRUE,"EE";#N/A,#N/A,TRUE,"AC";#N/A,#N/A,TRUE,"SN"}</definedName>
    <definedName name="df">#REF!</definedName>
    <definedName name="dfầd" hidden="1">#REF!</definedName>
    <definedName name="dfầdfadfdsà" hidden="1">#REF!</definedName>
    <definedName name="DFADFDA" localSheetId="3" hidden="1">{"'Sheet1'!$L$16"}</definedName>
    <definedName name="DFADFDA" hidden="1">{"'Sheet1'!$L$16"}</definedName>
    <definedName name="dfaffffffffffffffffffffffff" hidden="1">#REF!</definedName>
    <definedName name="DFD" localSheetId="3" hidden="1">{"'Sheet1'!$L$16"}</definedName>
    <definedName name="DFD" hidden="1">{"'Sheet1'!$L$16"}</definedName>
    <definedName name="DFDF" localSheetId="3" hidden="1">{"ECA Qtrs C",#N/A,TRUE,"ECA_Qtrs_C";"ECA Qtrs D",#N/A,TRUE,"ECA_Qtrs_D";"ECA Qtrs F",#N/A,TRUE,"ECA_Qtrs_F";"ECA Qtrs G",#N/A,TRUE,"ECA_Qtrs_G";"ECA SisterApt",#N/A,TRUE,"ECA_SisterApt";"ECA Nurses",#N/A,TRUE,"ECA_NursesHostel"}</definedName>
    <definedName name="DFDF" hidden="1">{"ECA Qtrs C",#N/A,TRUE,"ECA_Qtrs_C";"ECA Qtrs D",#N/A,TRUE,"ECA_Qtrs_D";"ECA Qtrs F",#N/A,TRUE,"ECA_Qtrs_F";"ECA Qtrs G",#N/A,TRUE,"ECA_Qtrs_G";"ECA SisterApt",#N/A,TRUE,"ECA_SisterApt";"ECA Nurses",#N/A,TRUE,"ECA_NursesHostel"}</definedName>
    <definedName name="dfdfd" localSheetId="3" hidden="1">{"'Sheet1'!$L$16"}</definedName>
    <definedName name="dfdfd" hidden="1">{"'Sheet1'!$L$16"}</definedName>
    <definedName name="DFDFDS" localSheetId="3" hidden="1">{#N/A,#N/A,TRUE,"SUM";#N/A,#N/A,TRUE,"EE";#N/A,#N/A,TRUE,"AC";#N/A,#N/A,TRUE,"SN"}</definedName>
    <definedName name="DFDFDS" hidden="1">{#N/A,#N/A,TRUE,"SUM";#N/A,#N/A,TRUE,"EE";#N/A,#N/A,TRUE,"AC";#N/A,#N/A,TRUE,"SN"}</definedName>
    <definedName name="DFDFSADFA" localSheetId="3" hidden="1">{"NGUYEN QUI THIEP - Personal View",#N/A,FALSE,"XDCB.HT.FUR."}</definedName>
    <definedName name="DFDFSADFA" hidden="1">{"NGUYEN QUI THIEP - Personal View",#N/A,FALSE,"XDCB.HT.FUR."}</definedName>
    <definedName name="DFDFSDFSD" localSheetId="3" hidden="1">{#N/A,#N/A,TRUE,"SUM";#N/A,#N/A,TRUE,"EE";#N/A,#N/A,TRUE,"AC";#N/A,#N/A,TRUE,"SN"}</definedName>
    <definedName name="DFDFSDFSD" hidden="1">{#N/A,#N/A,TRUE,"SUM";#N/A,#N/A,TRUE,"EE";#N/A,#N/A,TRUE,"AC";#N/A,#N/A,TRUE,"SN"}</definedName>
    <definedName name="DFDSFA" localSheetId="3" hidden="1">{"'Sheet1'!$L$16"}</definedName>
    <definedName name="DFDSFA" hidden="1">{"'Sheet1'!$L$16"}</definedName>
    <definedName name="DFF" localSheetId="3" hidden="1">{#N/A,#N/A,TRUE,"SUM";#N/A,#N/A,TRUE,"EE";#N/A,#N/A,TRUE,"AC";#N/A,#N/A,TRUE,"SN"}</definedName>
    <definedName name="DFF" hidden="1">{#N/A,#N/A,TRUE,"SUM";#N/A,#N/A,TRUE,"EE";#N/A,#N/A,TRUE,"AC";#N/A,#N/A,TRUE,"SN"}</definedName>
    <definedName name="dfg" localSheetId="3" hidden="1">{"Offgrid",#N/A,FALSE,"OFFGRID";"Region",#N/A,FALSE,"REGION";"Offgrid -2",#N/A,FALSE,"OFFGRID";"WTP",#N/A,FALSE,"WTP";"WTP -2",#N/A,FALSE,"WTP";"Project",#N/A,FALSE,"PROJECT";"Summary -2",#N/A,FALSE,"SUMMARY"}</definedName>
    <definedName name="dfg" hidden="1">{"Offgrid",#N/A,FALSE,"OFFGRID";"Region",#N/A,FALSE,"REGION";"Offgrid -2",#N/A,FALSE,"OFFGRID";"WTP",#N/A,FALSE,"WTP";"WTP -2",#N/A,FALSE,"WTP";"Project",#N/A,FALSE,"PROJECT";"Summary -2",#N/A,FALSE,"SUMMARY"}</definedName>
    <definedName name="DFGASDFA" localSheetId="3" hidden="1">{"'Sheet1'!$L$16"}</definedName>
    <definedName name="DFGASDFA" hidden="1">{"'Sheet1'!$L$16"}</definedName>
    <definedName name="dfgcvbxcv34467678" hidden="1">#REF!</definedName>
    <definedName name="dfgd" hidden="1">#REF!</definedName>
    <definedName name="dfgdfg" hidden="1">#REF!</definedName>
    <definedName name="dfgdfghgjghjxcvxcvb" hidden="1">#REF!</definedName>
    <definedName name="dfgdfs­ªrtruyûuiyi" hidden="1">#REF!</definedName>
    <definedName name="dfgfdg" localSheetId="3" hidden="1">{"'Sheet1'!$L$16"}</definedName>
    <definedName name="dfgfdg" hidden="1">{"'Sheet1'!$L$16"}</definedName>
    <definedName name="dfgfghghkhlvbcvbvn­3452345656876579" hidden="1">#REF!</definedName>
    <definedName name="dfgfjhq345568uyioôighj" hidden="1">#REF!</definedName>
    <definedName name="dfggfj" localSheetId="3" hidden="1">{0}</definedName>
    <definedName name="dfggfj" hidden="1">{0}</definedName>
    <definedName name="dfggg" localSheetId="3" hidden="1">{"'Sheet1'!$L$16"}</definedName>
    <definedName name="dfggg" hidden="1">{"'Sheet1'!$L$16"}</definedName>
    <definedName name="dfgh">#REF!</definedName>
    <definedName name="DFGHFSGFDS" localSheetId="3" hidden="1">{"'Sheet1'!$L$16"}</definedName>
    <definedName name="DFGHFSGFDS" hidden="1">{"'Sheet1'!$L$16"}</definedName>
    <definedName name="dfghrt" localSheetId="3" hidden="1">{"'Sheet1'!$L$16"}</definedName>
    <definedName name="dfghrt" hidden="1">{"'Sheet1'!$L$16"}</definedName>
    <definedName name="dfgr" localSheetId="3" hidden="1">{"'Sheet1'!$L$16"}</definedName>
    <definedName name="dfgr" hidden="1">{"'Sheet1'!$L$16"}</definedName>
    <definedName name="dfgsÓtytyiyuouio" hidden="1">#REF!</definedName>
    <definedName name="dfh" localSheetId="3" hidden="1">{"'Sheet1'!$L$16"}</definedName>
    <definedName name="dfh" hidden="1">{"'Sheet1'!$L$16"}</definedName>
    <definedName name="dfhf" localSheetId="3" hidden="1">{"'Sheet1'!$L$16"}</definedName>
    <definedName name="dfhf" hidden="1">{"'Sheet1'!$L$16"}</definedName>
    <definedName name="dfjsdhldfgkfd" localSheetId="3" hidden="1">{"'Sheet1'!$L$16"}</definedName>
    <definedName name="dfjsdhldfgkfd" hidden="1">{"'Sheet1'!$L$16"}</definedName>
    <definedName name="dfs">{"PERSONAL.XLS","Km 1+515.xls"}</definedName>
    <definedName name="DFSDF" localSheetId="3" hidden="1">{"'Sheet1'!$L$16"}</definedName>
    <definedName name="DFSDF" hidden="1">{"'Sheet1'!$L$16"}</definedName>
    <definedName name="dfsfsd" localSheetId="3" hidden="1">{"'Sheet1'!$L$16"}</definedName>
    <definedName name="dfsfsd" hidden="1">{"'Sheet1'!$L$16"}</definedName>
    <definedName name="dfsgsag" localSheetId="3" hidden="1">{"'Sheet1'!$L$16"}</definedName>
    <definedName name="dfsgsag" hidden="1">{"'Sheet1'!$L$16"}</definedName>
    <definedName name="dft">#REF!</definedName>
    <definedName name="dfth">#REF!</definedName>
    <definedName name="dg" localSheetId="3" hidden="1">{"'Sheet1'!$L$16"}</definedName>
    <definedName name="dg" hidden="1">{"'Sheet1'!$L$16"}</definedName>
    <definedName name="DG_M_C_X">#REF!</definedName>
    <definedName name="dgbdII">#REF!</definedName>
    <definedName name="DGCTI592">#REF!</definedName>
    <definedName name="DGCTmatcauviahe" localSheetId="3" hidden="1">{"'Sheet1'!$L$16"}</definedName>
    <definedName name="DGCTmatcauviahe" hidden="1">{"'Sheet1'!$L$16"}</definedName>
    <definedName name="dgctp2" localSheetId="3" hidden="1">{"'Sheet1'!$L$16"}</definedName>
    <definedName name="dgctp2" hidden="1">{"'Sheet1'!$L$16"}</definedName>
    <definedName name="dgdjdkgd" localSheetId="3" hidden="1">{#N/A,#N/A,FALSE,"CCTV"}</definedName>
    <definedName name="dgdjdkgd" hidden="1">{#N/A,#N/A,FALSE,"CCTV"}</definedName>
    <definedName name="dgf" localSheetId="3" hidden="1">{"Offgrid",#N/A,FALSE,"OFFGRID";"Region",#N/A,FALSE,"REGION";"Offgrid -2",#N/A,FALSE,"OFFGRID";"WTP",#N/A,FALSE,"WTP";"WTP -2",#N/A,FALSE,"WTP";"Project",#N/A,FALSE,"PROJECT";"Summary -2",#N/A,FALSE,"SUMMARY"}</definedName>
    <definedName name="dgf" hidden="1">{"Offgrid",#N/A,FALSE,"OFFGRID";"Region",#N/A,FALSE,"REGION";"Offgrid -2",#N/A,FALSE,"OFFGRID";"WTP",#N/A,FALSE,"WTP";"WTP -2",#N/A,FALSE,"WTP";"Project",#N/A,FALSE,"PROJECT";"Summary -2",#N/A,FALSE,"SUMMARY"}</definedName>
    <definedName name="dgfdg" localSheetId="3" hidden="1">{"'Sheet1'!$L$16"}</definedName>
    <definedName name="dgfdg" hidden="1">{"'Sheet1'!$L$16"}</definedName>
    <definedName name="dgfg" localSheetId="3" hidden="1">{"'Sheet1'!$L$16"}</definedName>
    <definedName name="dgfg" hidden="1">{"'Sheet1'!$L$16"}</definedName>
    <definedName name="dghdhdh" localSheetId="3" hidden="1">{"'Sheet1'!$L$16"}</definedName>
    <definedName name="dghdhdh" hidden="1">{"'Sheet1'!$L$16"}</definedName>
    <definedName name="dghgdf" localSheetId="3" hidden="1">{"'Sheet1'!$L$16"}</definedName>
    <definedName name="dghgdf" hidden="1">{"'Sheet1'!$L$16"}</definedName>
    <definedName name="dghjyuk" localSheetId="3" hidden="1">{"'Sheet1'!$L$16"}</definedName>
    <definedName name="dghjyuk" hidden="1">{"'Sheet1'!$L$16"}</definedName>
    <definedName name="DGIA">#REF!</definedName>
    <definedName name="DGIA2">#REF!</definedName>
    <definedName name="DGKL" hidden="1">#REF!</definedName>
    <definedName name="dgnc">#REF!</definedName>
    <definedName name="dgnc1">0.006</definedName>
    <definedName name="dgncTC">0.04</definedName>
    <definedName name="dgqndn">#REF!</definedName>
    <definedName name="DGSEGWE" localSheetId="3" hidden="1">{"'Sheet1'!$L$16"}</definedName>
    <definedName name="DGSEGWE" hidden="1">{"'Sheet1'!$L$16"}</definedName>
    <definedName name="đgsf" localSheetId="3" hidden="1">{"'Sheet1'!$L$16"}</definedName>
    <definedName name="đgsf" hidden="1">{"'Sheet1'!$L$16"}</definedName>
    <definedName name="dgsgsg" localSheetId="3" hidden="1">{"'Sheet1'!$L$16"}</definedName>
    <definedName name="dgsgsg" hidden="1">{"'Sheet1'!$L$16"}</definedName>
    <definedName name="dgtu">#REF!</definedName>
    <definedName name="dgui">#REF!</definedName>
    <definedName name="dgvf" localSheetId="3" hidden="1">{"'Sheet1'!$L$16"}</definedName>
    <definedName name="dgvf" hidden="1">{"'Sheet1'!$L$16"}</definedName>
    <definedName name="dgvl">#REF!</definedName>
    <definedName name="DGWEHWR" localSheetId="3" hidden="1">{"'Sheet1'!$L$16"}</definedName>
    <definedName name="DGWEHWR" hidden="1">{"'Sheet1'!$L$16"}</definedName>
    <definedName name="dh">#REF!</definedName>
    <definedName name="dhb">#REF!</definedName>
    <definedName name="DHDFGSF" localSheetId="3" hidden="1">{"'Sheet1'!$L$16"}</definedName>
    <definedName name="DHDFGSF" hidden="1">{"'Sheet1'!$L$16"}</definedName>
    <definedName name="đhf" localSheetId="3" hidden="1">{"'Sheet1'!$L$16"}</definedName>
    <definedName name="đhf" hidden="1">{"'Sheet1'!$L$16"}</definedName>
    <definedName name="dhk" localSheetId="3" hidden="1">{"'Sheet1'!$L$16"}</definedName>
    <definedName name="dhk" hidden="1">{"'Sheet1'!$L$16"}</definedName>
    <definedName name="DHSRHGR" localSheetId="3" hidden="1">{"'Sheet1'!$L$16"}</definedName>
    <definedName name="DHSRHGR" hidden="1">{"'Sheet1'!$L$16"}</definedName>
    <definedName name="Dia">#REF!</definedName>
    <definedName name="dien">{"'Sheet1'!$L$16"}</definedName>
    <definedName name="diengiai" localSheetId="3" hidden="1">{"'Sheet1'!$L$16"}</definedName>
    <definedName name="diengiai" hidden="1">{"'Sheet1'!$L$16"}</definedName>
    <definedName name="dim" localSheetId="3" hidden="1">{"'Sheet1'!$L$16"}</definedName>
    <definedName name="dim" hidden="1">{"'Sheet1'!$L$16"}</definedName>
    <definedName name="dinh">#REF!</definedName>
    <definedName name="direct1" hidden="1">#REF!</definedName>
    <definedName name="Discount" hidden="1">#REF!</definedName>
    <definedName name="display_area_2" hidden="1">#REF!</definedName>
    <definedName name="dj">{#N/A,#N/A,FALSE,"포장2"}</definedName>
    <definedName name="djj">{#N/A,#N/A,FALSE,"속도"}</definedName>
    <definedName name="djkgklsdfgj" localSheetId="3" hidden="1">{"'Sheet1'!$L$16"}</definedName>
    <definedName name="djkgklsdfgj" hidden="1">{"'Sheet1'!$L$16"}</definedName>
    <definedName name="djl">{#N/A,#N/A,FALSE,"표지목차"}</definedName>
    <definedName name="DKB_DT">#REF!</definedName>
    <definedName name="dkkf">{#N/A,#N/A,FALSE,"혼합골재"}</definedName>
    <definedName name="DM">#REF!</definedName>
    <definedName name="DM.2">#REF!</definedName>
    <definedName name="DM2.">#REF!</definedName>
    <definedName name="dm56bxd">#REF!</definedName>
    <definedName name="dmh">#REF!</definedName>
    <definedName name="DMNB" localSheetId="3" hidden="1">{"'Sheet1'!$L$16"}</definedName>
    <definedName name="DMNB" hidden="1">{"'Sheet1'!$L$16"}</definedName>
    <definedName name="dn">"Đường nhựa"</definedName>
    <definedName name="DN1_CT5" localSheetId="3" hidden="1">{"'Sheet1'!$L$16"}</definedName>
    <definedName name="DN1_CT5" hidden="1">{"'Sheet1'!$L$16"}</definedName>
    <definedName name="DNTT" localSheetId="3" hidden="1">{"NGUYEN QUI THIEP - Personal View",#N/A,FALSE,"XDCB.HT.FUR."}</definedName>
    <definedName name="DNTT" hidden="1">{"NGUYEN QUI THIEP - Personal View",#N/A,FALSE,"XDCB.HT.FUR."}</definedName>
    <definedName name="dntt10" localSheetId="3" hidden="1">{"'Sheet1'!$L$16"}</definedName>
    <definedName name="dntt10" hidden="1">{"'Sheet1'!$L$16"}</definedName>
    <definedName name="dntt9" localSheetId="3" hidden="1">{"'Sheet1'!$L$16"}</definedName>
    <definedName name="dntt9" hidden="1">{"'Sheet1'!$L$16"}</definedName>
    <definedName name="Document_array">{"Thuxm2.xls","Sheet1"}</definedName>
    <definedName name="Documents_array">#REF!</definedName>
    <definedName name="doll" localSheetId="3" hidden="1">{"'Sheet1'!$L$16"}</definedName>
    <definedName name="doll" hidden="1">{"'Sheet1'!$L$16"}</definedName>
    <definedName name="Domain" hidden="1">#REF!</definedName>
    <definedName name="dong">#REF!</definedName>
    <definedName name="DphoM2Bung.1b">#REF!</definedName>
    <definedName name="DphoM2Bung.2b">#REF!</definedName>
    <definedName name="DphoM2Bung.3b">#REF!</definedName>
    <definedName name="DphoM2Bung.4b">#REF!</definedName>
    <definedName name="DphoMtr.11s">#REF!</definedName>
    <definedName name="DphoMtr.12s">#REF!</definedName>
    <definedName name="DphoMtr.22s">#REF!</definedName>
    <definedName name="DphoMtr.31s">#REF!</definedName>
    <definedName name="DphoMtr.32s">#REF!</definedName>
    <definedName name="DphoMtr.41s">#REF!</definedName>
    <definedName name="DphoMtr.42s">#REF!</definedName>
    <definedName name="dQlda_GdpVal" hidden="1">#N/A</definedName>
    <definedName name="dQlda_GtongVal" hidden="1">#N/A</definedName>
    <definedName name="dQlda_GxlGtbVal" localSheetId="3" hidden="1">dQlda_GxlVal+dQlda_GtbVal</definedName>
    <definedName name="dQlda_GxlGtbVal" hidden="1">dQlda_GxlVal+dQlda_GtbVal</definedName>
    <definedName name="dr" localSheetId="3" hidden="1">{"'Sheet1'!$L$16"}</definedName>
    <definedName name="dr" hidden="1">{"'Sheet1'!$L$16"}</definedName>
    <definedName name="drf">{"'Sheet1'!$L$16"}</definedName>
    <definedName name="drgt">#REF!</definedName>
    <definedName name="Drop2">#REF!</definedName>
    <definedName name="Drop3">#REF!</definedName>
    <definedName name="drt">#REF!</definedName>
    <definedName name="ds1pnc">#REF!</definedName>
    <definedName name="ds1pvl">#REF!</definedName>
    <definedName name="ds3pnc">#REF!</definedName>
    <definedName name="ds3pvl">#REF!</definedName>
    <definedName name="dsa" localSheetId="3" hidden="1">{#N/A,#N/A,FALSE,"Chi tiÆt"}</definedName>
    <definedName name="dsa" hidden="1">{#N/A,#N/A,FALSE,"Chi tiÆt"}</definedName>
    <definedName name="dsadasdada" hidden="1">#REF!</definedName>
    <definedName name="dsadsadasdas" hidden="1">#REF!</definedName>
    <definedName name="dsafđgffd" hidden="1">#REF!</definedName>
    <definedName name="dsafefere" hidden="1">#REF!</definedName>
    <definedName name="dsasdasdasd" hidden="1">#REF!</definedName>
    <definedName name="dsd" localSheetId="3" hidden="1">{"'Sheet1'!$L$16"}</definedName>
    <definedName name="dsd" hidden="1">{"'Sheet1'!$L$16"}</definedName>
    <definedName name="dsda" localSheetId="3" hidden="1">{"'Sheet1'!$L$16"}</definedName>
    <definedName name="dsda" hidden="1">{"'Sheet1'!$L$16"}</definedName>
    <definedName name="DSDL">{"'Sheet1'!$L$16"}</definedName>
    <definedName name="dsds" localSheetId="3" hidden="1">{"'Sheet1'!$L$16"}</definedName>
    <definedName name="dsds" hidden="1">{"'Sheet1'!$L$16"}</definedName>
    <definedName name="dse" localSheetId="3" hidden="1">{"'Sheet1'!$L$16"}</definedName>
    <definedName name="dse" hidden="1">{"'Sheet1'!$L$16"}</definedName>
    <definedName name="dsf" hidden="1">#REF!</definedName>
    <definedName name="dsfd" hidden="1">#REF!</definedName>
    <definedName name="dsfdd" hidden="1">#REF!</definedName>
    <definedName name="dsfdfgfgfg" hidden="1">#REF!</definedName>
    <definedName name="DSFDS" localSheetId="3" hidden="1">{"'Sheet1'!$L$16"}</definedName>
    <definedName name="DSFDS" hidden="1">{"'Sheet1'!$L$16"}</definedName>
    <definedName name="dsfh" hidden="1">#REF!</definedName>
    <definedName name="dsfsa">{"'Sheet1'!$L$16"}</definedName>
    <definedName name="dsfsdf" localSheetId="3" hidden="1">{"'Sheet1'!$L$16"}</definedName>
    <definedName name="dsfsdf" hidden="1">{"'Sheet1'!$L$16"}</definedName>
    <definedName name="dsgfhtyjjt" hidden="1">#REF!</definedName>
    <definedName name="DSGHJ" localSheetId="3" hidden="1">{"'Sheet1'!$L$16"}</definedName>
    <definedName name="DSGHJ" hidden="1">{"'Sheet1'!$L$16"}</definedName>
    <definedName name="dsgsdfgdfshfgh" localSheetId="3" hidden="1">{"'Sheet1'!$L$16"}</definedName>
    <definedName name="dsgsdfgdfshfgh" hidden="1">{"'Sheet1'!$L$16"}</definedName>
    <definedName name="dsgsdg" localSheetId="3" hidden="1">{"'Sheet1'!$L$16"}</definedName>
    <definedName name="dsgsdg" hidden="1">{"'Sheet1'!$L$16"}</definedName>
    <definedName name="dsjk" localSheetId="3" hidden="1">{"'Sheet1'!$L$16"}</definedName>
    <definedName name="dsjk" hidden="1">{"'Sheet1'!$L$16"}</definedName>
    <definedName name="DSJKLDE" localSheetId="3" hidden="1">{#N/A,#N/A,TRUE,"SUM";#N/A,#N/A,TRUE,"EE";#N/A,#N/A,TRUE,"AC";#N/A,#N/A,TRUE,"SN"}</definedName>
    <definedName name="DSJKLDE" hidden="1">{#N/A,#N/A,TRUE,"SUM";#N/A,#N/A,TRUE,"EE";#N/A,#N/A,TRUE,"AC";#N/A,#N/A,TRUE,"SN"}</definedName>
    <definedName name="DSTD_Clear">#N/A</definedName>
    <definedName name="DSUMDATA">#REF!</definedName>
    <definedName name="DTCamau" localSheetId="3" hidden="1">{"'Sheet1'!$L$16"}</definedName>
    <definedName name="DTCamau" hidden="1">{"'Sheet1'!$L$16"}</definedName>
    <definedName name="DTCD" localSheetId="3" hidden="1">{"'Sheet1'!$L$16"}</definedName>
    <definedName name="DTCD" hidden="1">{"'Sheet1'!$L$16"}</definedName>
    <definedName name="DTCT" localSheetId="3" hidden="1">{"'Sheet1'!$L$16"}</definedName>
    <definedName name="DTCT" hidden="1">{"'Sheet1'!$L$16"}</definedName>
    <definedName name="dth" localSheetId="3" hidden="1">{"'Sheet1'!$L$16"}</definedName>
    <definedName name="dth" hidden="1">{"'Sheet1'!$L$16"}</definedName>
    <definedName name="dthft" localSheetId="3" hidden="1">{"'Sheet1'!$L$16"}</definedName>
    <definedName name="dthft" hidden="1">{"'Sheet1'!$L$16"}</definedName>
    <definedName name="DTKT3" localSheetId="3" hidden="1">{"'Sheet1'!$L$16"}</definedName>
    <definedName name="DTKT3" hidden="1">{"'Sheet1'!$L$16"}</definedName>
    <definedName name="DTMG_vumua" localSheetId="3" hidden="1">{#N/A,#N/A,FALSE,"Chi tiÆt"}</definedName>
    <definedName name="DTMG_vumua" hidden="1">{#N/A,#N/A,FALSE,"Chi tiÆt"}</definedName>
    <definedName name="DtrCuocPhun.1b">#REF!</definedName>
    <definedName name="DtrCuocPhun.2b">#REF!</definedName>
    <definedName name="DtrCuocPhun.3b">#REF!</definedName>
    <definedName name="DtrCuocPhun.4b">#REF!</definedName>
    <definedName name="DtrHutCuoc300.1s">#REF!</definedName>
    <definedName name="DtrHutCuoc300.2s">#REF!</definedName>
    <definedName name="DTTK" localSheetId="3" hidden="1">{"'Sheet1'!$L$16"}</definedName>
    <definedName name="DTTK" hidden="1">{"'Sheet1'!$L$16"}</definedName>
    <definedName name="DTTVGM163" localSheetId="3" hidden="1">{"'Sheet1'!$L$16"}</definedName>
    <definedName name="DTTVGM163" hidden="1">{"'Sheet1'!$L$16"}</definedName>
    <definedName name="dtu">#REF!</definedName>
    <definedName name="dtui">#REF!</definedName>
    <definedName name="DTXD_BP">#REF!</definedName>
    <definedName name="DTXD_CAO">#REF!</definedName>
    <definedName name="DTXD_DAI">#REF!</definedName>
    <definedName name="DTXD_DG06">#REF!</definedName>
    <definedName name="DTXD_DM">#REF!</definedName>
    <definedName name="DTXD_DV">#REF!</definedName>
    <definedName name="DTXD_GHC">#REF!</definedName>
    <definedName name="DTXD_HS">#REF!</definedName>
    <definedName name="DTXD_ID">#REF!</definedName>
    <definedName name="DTXD_KL">#REF!</definedName>
    <definedName name="DTXD_KLBP">#REF!</definedName>
    <definedName name="DTXD_KLTB">#REF!</definedName>
    <definedName name="DTXD_M">#REF!</definedName>
    <definedName name="DTXD_MCT">#REF!</definedName>
    <definedName name="DTXD_MG">#REF!</definedName>
    <definedName name="DTXD_MH">#REF!</definedName>
    <definedName name="DTXD_MV">#REF!</definedName>
    <definedName name="DTXD_NC">#REF!</definedName>
    <definedName name="DTXD_NCCT">#REF!</definedName>
    <definedName name="DTXD_NCG">#REF!</definedName>
    <definedName name="DTXD_RONG">#REF!</definedName>
    <definedName name="DTXD_STT">#REF!</definedName>
    <definedName name="DTXD_TENCV">#REF!</definedName>
    <definedName name="DTXD_TT06">#REF!</definedName>
    <definedName name="DTXD_VL">#REF!</definedName>
    <definedName name="DTXD_VLCT">#REF!</definedName>
    <definedName name="DTXD_VLG">#REF!</definedName>
    <definedName name="DTXD_VLP">#REF!</definedName>
    <definedName name="DTXD_VLPCT">#REF!</definedName>
    <definedName name="DTXD_VLPG">#REF!</definedName>
    <definedName name="Du" hidden="1">#REF!</definedName>
    <definedName name="duc" localSheetId="3" hidden="1">{"'Sheet1'!$L$16"}</definedName>
    <definedName name="duc" hidden="1">{"'Sheet1'!$L$16"}</definedName>
    <definedName name="duc0" localSheetId="3" hidden="1">{"'Sheet1'!$L$16"}</definedName>
    <definedName name="duc0" hidden="1">{"'Sheet1'!$L$16"}</definedName>
    <definedName name="DucO" localSheetId="3" hidden="1">{"'Sheet1'!$L$16"}</definedName>
    <definedName name="DucO" hidden="1">{"'Sheet1'!$L$16"}</definedName>
    <definedName name="DUCT" localSheetId="3" hidden="1">{#N/A,#N/A,FALSE,"Sheet1"}</definedName>
    <definedName name="DUCT" hidden="1">{#N/A,#N/A,FALSE,"Sheet1"}</definedName>
    <definedName name="dui">#REF!</definedName>
    <definedName name="dumbwaiter" localSheetId="3" hidden="1">{#N/A,#N/A,FALSE,"Sheet1";#N/A,#N/A,FALSE,"Sheet3";#N/A,#N/A,FALSE,"Sheet5"}</definedName>
    <definedName name="dumbwaiter" hidden="1">{#N/A,#N/A,FALSE,"Sheet1";#N/A,#N/A,FALSE,"Sheet3";#N/A,#N/A,FALSE,"Sheet5"}</definedName>
    <definedName name="dung" localSheetId="3" hidden="1">{"'Sheet1'!$L$16"}</definedName>
    <definedName name="dung" hidden="1">{"'Sheet1'!$L$16"}</definedName>
    <definedName name="dung1">#REF!</definedName>
    <definedName name="Duong1" localSheetId="3" hidden="1">{"'Sheet1'!$L$16"}</definedName>
    <definedName name="Duong1" hidden="1">{"'Sheet1'!$L$16"}</definedName>
    <definedName name="Duong10" localSheetId="3" hidden="1">{"'Sheet1'!$L$16"}</definedName>
    <definedName name="Duong10" hidden="1">{"'Sheet1'!$L$16"}</definedName>
    <definedName name="Duongnaco" localSheetId="3" hidden="1">{"'Sheet1'!$L$16"}</definedName>
    <definedName name="Duongnaco" hidden="1">{"'Sheet1'!$L$16"}</definedName>
    <definedName name="dutoanc2" localSheetId="3" hidden="1">{"'Sheet1'!$L$16"}</definedName>
    <definedName name="dutoanc2" hidden="1">{"'Sheet1'!$L$16"}</definedName>
    <definedName name="dutruchiphi" localSheetId="3" hidden="1">{"NGUYEN QUI THIEP - Personal View",#N/A,FALSE,"XDCB.HT.FUR."}</definedName>
    <definedName name="dutruchiphi" hidden="1">{"NGUYEN QUI THIEP - Personal View",#N/A,FALSE,"XDCB.HT.FUR."}</definedName>
    <definedName name="DUY" localSheetId="3" hidden="1">{"'Sheet1'!$L$16"}</definedName>
    <definedName name="DUY" hidden="1">{"'Sheet1'!$L$16"}</definedName>
    <definedName name="DV" localSheetId="3" hidden="1">{"'Sheet1'!$L$16"}</definedName>
    <definedName name="DV" hidden="1">{"'Sheet1'!$L$16"}</definedName>
    <definedName name="DVGEWVBEW" localSheetId="3" hidden="1">{"'Sheet1'!$L$16"}</definedName>
    <definedName name="DVGEWVBEW" hidden="1">{"'Sheet1'!$L$16"}</definedName>
    <definedName name="DWPRICE" localSheetId="3" hidden="1">#REF!</definedName>
    <definedName name="DWPRICE" hidden="1">#REF!</definedName>
    <definedName name="dwqwq" hidden="1">#REF!</definedName>
    <definedName name="DX" localSheetId="3" hidden="1">{"'Sheet1'!$L$16"}</definedName>
    <definedName name="DX" hidden="1">{"'Sheet1'!$L$16"}</definedName>
    <definedName name="Dy" hidden="1">#REF!</definedName>
    <definedName name="dzfgdfg" localSheetId="3" hidden="1">{"'Sheet1'!$L$16"}</definedName>
    <definedName name="dzfgdfg" hidden="1">{"'Sheet1'!$L$16"}</definedName>
    <definedName name="e" localSheetId="3" hidden="1">{"'Sheet1'!$L$16"}</definedName>
    <definedName name="e" hidden="1">{"'Sheet1'!$L$16"}</definedName>
    <definedName name="Ẻ" hidden="1">#REF!</definedName>
    <definedName name="E_">#REF!</definedName>
    <definedName name="eaf" localSheetId="3" hidden="1">{"'Sheet1'!$L$16"}</definedName>
    <definedName name="eaf" hidden="1">{"'Sheet1'!$L$16"}</definedName>
    <definedName name="EAWTKMSEKS" localSheetId="3" hidden="1">{"'Sheet1'!$L$16"}</definedName>
    <definedName name="EAWTKMSEKS" hidden="1">{"'Sheet1'!$L$16"}</definedName>
    <definedName name="Ec">#REF!</definedName>
    <definedName name="Ecs">#REF!</definedName>
    <definedName name="ED" localSheetId="3" hidden="1">{#N/A,#N/A,FALSE,"CCTV"}</definedName>
    <definedName name="ED" hidden="1">{#N/A,#N/A,FALSE,"CCTV"}</definedName>
    <definedName name="edds" hidden="1">#REF!</definedName>
    <definedName name="EDFDF">{"'Sheet1'!$L$16"}</definedName>
    <definedName name="edwfrhjy" hidden="1">#REF!</definedName>
    <definedName name="edwtgfdsgf" localSheetId="3" hidden="1">{"'Sheet1'!$L$16"}</definedName>
    <definedName name="edwtgfdsgf" hidden="1">{"'Sheet1'!$L$16"}</definedName>
    <definedName name="ee" localSheetId="3" hidden="1">{"'Sheet1'!$L$16"}</definedName>
    <definedName name="ee" hidden="1">{"'Sheet1'!$L$16"}</definedName>
    <definedName name="eee" hidden="1">#REF!</definedName>
    <definedName name="eeee" localSheetId="3" hidden="1">{"'Sheet1'!$L$16"}</definedName>
    <definedName name="eeee" hidden="1">{"'Sheet1'!$L$16"}</definedName>
    <definedName name="eeeee" localSheetId="3" hidden="1">{#N/A,#N/A,TRUE,"SUM";#N/A,#N/A,TRUE,"EE";#N/A,#N/A,TRUE,"AC";#N/A,#N/A,TRUE,"SN"}</definedName>
    <definedName name="eeeee" hidden="1">{#N/A,#N/A,TRUE,"SUM";#N/A,#N/A,TRUE,"EE";#N/A,#N/A,TRUE,"AC";#N/A,#N/A,TRUE,"SN"}</definedName>
    <definedName name="eef" localSheetId="3" hidden="1">{"'Sheet1'!$L$16"}</definedName>
    <definedName name="eef" hidden="1">{"'Sheet1'!$L$16"}</definedName>
    <definedName name="èefefe">#REF!</definedName>
    <definedName name="eerefdg" localSheetId="3" hidden="1">{#N/A,#N/A,FALSE,"CCTV"}</definedName>
    <definedName name="eerefdg" hidden="1">{#N/A,#N/A,FALSE,"CCTV"}</definedName>
    <definedName name="egsf">{"'Sheet1'!$L$16"}</definedName>
    <definedName name="eïhd" localSheetId="3" hidden="1">{"'Sheet1'!$L$16"}</definedName>
    <definedName name="eïhd" hidden="1">{"'Sheet1'!$L$16"}</definedName>
    <definedName name="EK" hidden="1">#REF!</definedName>
    <definedName name="ELLEN1" localSheetId="3" hidden="1">{#N/A,#N/A,FALSE,"CCTV"}</definedName>
    <definedName name="ELLEN1" hidden="1">{#N/A,#N/A,FALSE,"CCTV"}</definedName>
    <definedName name="ELLEN10" localSheetId="3" hidden="1">{#N/A,#N/A,FALSE,"CCTV"}</definedName>
    <definedName name="ELLEN10" hidden="1">{#N/A,#N/A,FALSE,"CCTV"}</definedName>
    <definedName name="ELLEN11" localSheetId="3" hidden="1">{#N/A,#N/A,FALSE,"CCTV"}</definedName>
    <definedName name="ELLEN11" hidden="1">{#N/A,#N/A,FALSE,"CCTV"}</definedName>
    <definedName name="ELLEN12" localSheetId="3" hidden="1">{#N/A,#N/A,FALSE,"CCTV"}</definedName>
    <definedName name="ELLEN12" hidden="1">{#N/A,#N/A,FALSE,"CCTV"}</definedName>
    <definedName name="ELLEN13" localSheetId="3" hidden="1">{#N/A,#N/A,FALSE,"CCTV"}</definedName>
    <definedName name="ELLEN13" hidden="1">{#N/A,#N/A,FALSE,"CCTV"}</definedName>
    <definedName name="ELLEN14" localSheetId="3" hidden="1">{#N/A,#N/A,FALSE,"CCTV"}</definedName>
    <definedName name="ELLEN14" hidden="1">{#N/A,#N/A,FALSE,"CCTV"}</definedName>
    <definedName name="ELLEN15" localSheetId="3" hidden="1">{#N/A,#N/A,FALSE,"CCTV"}</definedName>
    <definedName name="ELLEN15" hidden="1">{#N/A,#N/A,FALSE,"CCTV"}</definedName>
    <definedName name="ELLEN16" localSheetId="3" hidden="1">{#N/A,#N/A,FALSE,"CCTV"}</definedName>
    <definedName name="ELLEN16" hidden="1">{#N/A,#N/A,FALSE,"CCTV"}</definedName>
    <definedName name="ELLEN17" localSheetId="3" hidden="1">{#N/A,#N/A,FALSE,"CCTV"}</definedName>
    <definedName name="ELLEN17" hidden="1">{#N/A,#N/A,FALSE,"CCTV"}</definedName>
    <definedName name="ELLEN18" localSheetId="3" hidden="1">{#N/A,#N/A,FALSE,"CCTV"}</definedName>
    <definedName name="ELLEN18" hidden="1">{#N/A,#N/A,FALSE,"CCTV"}</definedName>
    <definedName name="ELLEN19" localSheetId="3" hidden="1">{#N/A,#N/A,FALSE,"CCTV"}</definedName>
    <definedName name="ELLEN19" hidden="1">{#N/A,#N/A,FALSE,"CCTV"}</definedName>
    <definedName name="ELLEN2" localSheetId="3" hidden="1">{#N/A,#N/A,FALSE,"CCTV"}</definedName>
    <definedName name="ELLEN2" hidden="1">{#N/A,#N/A,FALSE,"CCTV"}</definedName>
    <definedName name="ELLEN3" localSheetId="3" hidden="1">{#N/A,#N/A,FALSE,"CCTV"}</definedName>
    <definedName name="ELLEN3" hidden="1">{#N/A,#N/A,FALSE,"CCTV"}</definedName>
    <definedName name="ELLEN4" localSheetId="3" hidden="1">{#N/A,#N/A,FALSE,"CCTV"}</definedName>
    <definedName name="ELLEN4" hidden="1">{#N/A,#N/A,FALSE,"CCTV"}</definedName>
    <definedName name="ELLEN5" localSheetId="3" hidden="1">{#N/A,#N/A,FALSE,"CCTV"}</definedName>
    <definedName name="ELLEN5" hidden="1">{#N/A,#N/A,FALSE,"CCTV"}</definedName>
    <definedName name="ELLEN6" localSheetId="3" hidden="1">{#N/A,#N/A,FALSE,"CCTV"}</definedName>
    <definedName name="ELLEN6" hidden="1">{#N/A,#N/A,FALSE,"CCTV"}</definedName>
    <definedName name="ELLEN7" localSheetId="3" hidden="1">{#N/A,#N/A,FALSE,"CCTV"}</definedName>
    <definedName name="ELLEN7" hidden="1">{#N/A,#N/A,FALSE,"CCTV"}</definedName>
    <definedName name="ELLEN8" localSheetId="3" hidden="1">{#N/A,#N/A,FALSE,"CCTV"}</definedName>
    <definedName name="ELLEN8" hidden="1">{#N/A,#N/A,FALSE,"CCTV"}</definedName>
    <definedName name="ELLEN9" localSheetId="3" hidden="1">{#N/A,#N/A,FALSE,"CCTV"}</definedName>
    <definedName name="ELLEN9" hidden="1">{#N/A,#N/A,FALSE,"CCTV"}</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øg">{"'Sheet1'!$L$16"}</definedName>
    <definedName name="Ep">#REF!</definedName>
    <definedName name="eqewqeqweqw" localSheetId="3" hidden="1">{"'Sheet1'!$L$16"}</definedName>
    <definedName name="eqewqeqweqw" hidden="1">{"'Sheet1'!$L$16"}</definedName>
    <definedName name="eqtrwy" localSheetId="3" hidden="1">{"'Sheet1'!$L$16"}</definedName>
    <definedName name="eqtrwy" hidden="1">{"'Sheet1'!$L$16"}</definedName>
    <definedName name="Equipment_Factor">#REF!</definedName>
    <definedName name="ÊR" localSheetId="3" hidden="1">{"'Sheet1'!$L$16"}</definedName>
    <definedName name="ÊR" hidden="1">{"'Sheet1'!$L$16"}</definedName>
    <definedName name="­erewarqewrqr" hidden="1">#REF!</definedName>
    <definedName name="errr" localSheetId="3" hidden="1">{"'Sheet1'!$L$16"}</definedName>
    <definedName name="errr" hidden="1">{"'Sheet1'!$L$16"}</definedName>
    <definedName name="ERT" localSheetId="3" hidden="1">{"'Sheet1'!$L$16"}</definedName>
    <definedName name="ERT" hidden="1">{"'Sheet1'!$L$16"}</definedName>
    <definedName name="erw" localSheetId="3" hidden="1">{0,0,0,0;0,0,0,0;0,0,0,0;0,0,0,0;0,0,0,0;0,0,0,0;0,0,0,0}</definedName>
    <definedName name="erw" hidden="1">{0,0,0,0;0,0,0,0;0,0,0,0;0,0,0,0;0,0,0,0;0,0,0,0;0,0,0,0}</definedName>
    <definedName name="ẺT" hidden="1">#REF!</definedName>
    <definedName name="etqgsg_đhs" localSheetId="3" hidden="1">{"'Sheet1'!$L$16"}</definedName>
    <definedName name="etqgsg_đhs" hidden="1">{"'Sheet1'!$L$16"}</definedName>
    <definedName name="etuiuti" localSheetId="3" hidden="1">{"'Sheet1'!$L$16"}</definedName>
    <definedName name="etuiuti" hidden="1">{"'Sheet1'!$L$16"}</definedName>
    <definedName name="ẺTWTW" localSheetId="3" hidden="1">{"'Sheet1'!$L$16"}</definedName>
    <definedName name="ẺTWTW" hidden="1">{"'Sheet1'!$L$16"}</definedName>
    <definedName name="eûtheí" localSheetId="3" hidden="1">{"'Sheet1'!$L$16"}</definedName>
    <definedName name="eûtheí" hidden="1">{"'Sheet1'!$L$16"}</definedName>
    <definedName name="ew" localSheetId="3" hidden="1">{"'Sheet1'!$L$16"}</definedName>
    <definedName name="ew" hidden="1">{"'Sheet1'!$L$16"}</definedName>
    <definedName name="EWEREWRE" localSheetId="3" hidden="1">{"'Sheet1'!$L$16"}</definedName>
    <definedName name="EWEREWRE" hidden="1">{"'Sheet1'!$L$16"}</definedName>
    <definedName name="ẺWERWE" localSheetId="3" hidden="1">{"'Sheet1'!$L$16"}</definedName>
    <definedName name="ẺWERWE" hidden="1">{"'Sheet1'!$L$16"}</definedName>
    <definedName name="ewewq" hidden="1">#REF!</definedName>
    <definedName name="ewrfqewrrefeqrftr" localSheetId="3" hidden="1">{"'Sheet1'!$L$16"}</definedName>
    <definedName name="ewrfqewrrefeqrftr" hidden="1">{"'Sheet1'!$L$16"}</definedName>
    <definedName name="ewrWRN" localSheetId="3" hidden="1">{"'Sheet1'!$L$16"}</definedName>
    <definedName name="ewrWRN" hidden="1">{"'Sheet1'!$L$16"}</definedName>
    <definedName name="ews" localSheetId="3" hidden="1">{0}</definedName>
    <definedName name="ews" hidden="1">{0}</definedName>
    <definedName name="Ex_In">#REF!</definedName>
    <definedName name="ExactAddinConnection" hidden="1">"200"</definedName>
    <definedName name="ExactAddinConnection.200" hidden="1">"MAYCHU2;200;yen;0"</definedName>
    <definedName name="ExactAddinReports" hidden="1">24</definedName>
    <definedName name="f">#REF!</definedName>
    <definedName name="F_">#REF!</definedName>
    <definedName name="f_c">#REF!</definedName>
    <definedName name="f_ci">#REF!</definedName>
    <definedName name="f_cs">#REF!</definedName>
    <definedName name="F15x30" localSheetId="3" hidden="1">{"'Sheet1'!$L$16"}</definedName>
    <definedName name="F15x30" hidden="1">{"'Sheet1'!$L$16"}</definedName>
    <definedName name="F6A">{"'Sheet1'!$L$16"}</definedName>
    <definedName name="F6B">{"'Sheet1'!$L$16"}</definedName>
    <definedName name="faaaaaf" localSheetId="3" hidden="1">{#N/A,#N/A,FALSE,"Sheet1"}</definedName>
    <definedName name="faaaaaf" hidden="1">{#N/A,#N/A,FALSE,"Sheet1"}</definedName>
    <definedName name="fáaafafaf" localSheetId="3" hidden="1">{"'Sheet1'!$L$16"}</definedName>
    <definedName name="fáaafafaf" hidden="1">{"'Sheet1'!$L$16"}</definedName>
    <definedName name="FACTOR">#REF!</definedName>
    <definedName name="FACTORY" localSheetId="3" hidden="1">{#N/A,#N/A,TRUE,"SUM";#N/A,#N/A,TRUE,"EE";#N/A,#N/A,TRUE,"AC";#N/A,#N/A,TRUE,"SN"}</definedName>
    <definedName name="FACTORY" hidden="1">{#N/A,#N/A,TRUE,"SUM";#N/A,#N/A,TRUE,"EE";#N/A,#N/A,TRUE,"AC";#N/A,#N/A,TRUE,"SN"}</definedName>
    <definedName name="faewewe" hidden="1">#REF!</definedName>
    <definedName name="FAFA" localSheetId="3" hidden="1">{"'Sheet1'!$L$16"}</definedName>
    <definedName name="FAFA" hidden="1">{"'Sheet1'!$L$16"}</definedName>
    <definedName name="FAN견적의뢰">{#N/A,#N/A,FALSE,"기안지";#N/A,#N/A,FALSE,"통신지"}</definedName>
    <definedName name="FASFA" localSheetId="3" hidden="1">{"'Sheet1'!$L$16"}</definedName>
    <definedName name="FASFA" hidden="1">{"'Sheet1'!$L$16"}</definedName>
    <definedName name="fasfaga" localSheetId="3" hidden="1">{"'Sheet1'!$L$16"}</definedName>
    <definedName name="fasfaga" hidden="1">{"'Sheet1'!$L$16"}</definedName>
    <definedName name="fbsdggdsf">{"DZ-TDTB2.XLS","Dcksat.xls"}</definedName>
    <definedName name="FBSEEBASD" localSheetId="3" hidden="1">{"'Sheet1'!$L$16"}</definedName>
    <definedName name="FBSEEBASD" hidden="1">{"'Sheet1'!$L$16"}</definedName>
    <definedName name="fÇ" localSheetId="3" hidden="1">{"'Sheet1'!$L$16"}</definedName>
    <definedName name="fÇ" hidden="1">{"'Sheet1'!$L$16"}</definedName>
    <definedName name="FCASDF">{"'Sheet1'!$L$16"}</definedName>
    <definedName name="FCode" hidden="1">#REF!</definedName>
    <definedName name="fd" localSheetId="3" hidden="1">{"'Sheet1'!$L$16"}</definedName>
    <definedName name="fd" hidden="1">{"'Sheet1'!$L$16"}</definedName>
    <definedName name="fdf" localSheetId="3" hidden="1">{"'Sheet1'!$L$16"}</definedName>
    <definedName name="fdf" hidden="1">{"'Sheet1'!$L$16"}</definedName>
    <definedName name="fdfd" localSheetId="3" hidden="1">{"'Sheet1'!$L$16"}</definedName>
    <definedName name="fdfd" hidden="1">{"'Sheet1'!$L$16"}</definedName>
    <definedName name="FDFDSF" localSheetId="3" hidden="1">{#N/A,#N/A,TRUE,"SUM";#N/A,#N/A,TRUE,"EE";#N/A,#N/A,TRUE,"AC";#N/A,#N/A,TRUE,"SN"}</definedName>
    <definedName name="FDFDSF" hidden="1">{#N/A,#N/A,TRUE,"SUM";#N/A,#N/A,TRUE,"EE";#N/A,#N/A,TRUE,"AC";#N/A,#N/A,TRUE,"SN"}</definedName>
    <definedName name="fdfg" hidden="1">#REF!</definedName>
    <definedName name="fdfs" localSheetId="3" hidden="1">{#N/A,#N/A,TRUE,"SUM";#N/A,#N/A,TRUE,"EE";#N/A,#N/A,TRUE,"AC";#N/A,#N/A,TRUE,"SN"}</definedName>
    <definedName name="fdfs" hidden="1">{#N/A,#N/A,TRUE,"SUM";#N/A,#N/A,TRUE,"EE";#N/A,#N/A,TRUE,"AC";#N/A,#N/A,TRUE,"SN"}</definedName>
    <definedName name="fdfs2" localSheetId="3" hidden="1">{#N/A,#N/A,TRUE,"SUM";#N/A,#N/A,TRUE,"EE";#N/A,#N/A,TRUE,"AC";#N/A,#N/A,TRUE,"SN"}</definedName>
    <definedName name="fdfs2" hidden="1">{#N/A,#N/A,TRUE,"SUM";#N/A,#N/A,TRUE,"EE";#N/A,#N/A,TRUE,"AC";#N/A,#N/A,TRUE,"SN"}</definedName>
    <definedName name="fdfsdf">#REF!</definedName>
    <definedName name="fdfsdfs" localSheetId="3" hidden="1">{#N/A,#N/A,TRUE,"SUM";#N/A,#N/A,TRUE,"EE";#N/A,#N/A,TRUE,"AC";#N/A,#N/A,TRUE,"SN"}</definedName>
    <definedName name="fdfsdfs" hidden="1">{#N/A,#N/A,TRUE,"SUM";#N/A,#N/A,TRUE,"EE";#N/A,#N/A,TRUE,"AC";#N/A,#N/A,TRUE,"SN"}</definedName>
    <definedName name="fdfsdfsdf" hidden="1">#REF!</definedName>
    <definedName name="fdfsf" localSheetId="3" hidden="1">{#N/A,#N/A,FALSE,"Chi tiÆt"}</definedName>
    <definedName name="fdfsf" hidden="1">{#N/A,#N/A,FALSE,"Chi tiÆt"}</definedName>
    <definedName name="fdg" localSheetId="3" hidden="1">{"'Sheet1'!$L$16"}</definedName>
    <definedName name="fdg" hidden="1">{"'Sheet1'!$L$16"}</definedName>
    <definedName name="FDGDGDF" localSheetId="3" hidden="1">{"ECA Qtrs C",#N/A,TRUE,"ECA_Qtrs_C";"ECA Qtrs D",#N/A,TRUE,"ECA_Qtrs_D";"ECA Qtrs F",#N/A,TRUE,"ECA_Qtrs_F";"ECA Qtrs G",#N/A,TRUE,"ECA_Qtrs_G";"ECA SisterApt",#N/A,TRUE,"ECA_SisterApt";"ECA Nurses",#N/A,TRUE,"ECA_NursesHostel"}</definedName>
    <definedName name="FDGDGDF" hidden="1">{"ECA Qtrs C",#N/A,TRUE,"ECA_Qtrs_C";"ECA Qtrs D",#N/A,TRUE,"ECA_Qtrs_D";"ECA Qtrs F",#N/A,TRUE,"ECA_Qtrs_F";"ECA Qtrs G",#N/A,TRUE,"ECA_Qtrs_G";"ECA SisterApt",#N/A,TRUE,"ECA_SisterApt";"ECA Nurses",#N/A,TRUE,"ECA_NursesHostel"}</definedName>
    <definedName name="fdgfg" localSheetId="3" hidden="1">{"'Sheet1'!$L$16"}</definedName>
    <definedName name="fdgfg" hidden="1">{"'Sheet1'!$L$16"}</definedName>
    <definedName name="fdgfgjghhk" hidden="1">#REF!</definedName>
    <definedName name="fdgh" localSheetId="3" hidden="1">{"'Sheet1'!$L$16"}</definedName>
    <definedName name="fdgh" hidden="1">{"'Sheet1'!$L$16"}</definedName>
    <definedName name="fdgsdf" localSheetId="3" hidden="1">{"'Sheet1'!$L$16"}</definedName>
    <definedName name="fdgsdf" hidden="1">{"'Sheet1'!$L$16"}</definedName>
    <definedName name="fdhfg" localSheetId="3" hidden="1">{0}</definedName>
    <definedName name="fdhfg" hidden="1">{0}</definedName>
    <definedName name="fđhh" localSheetId="3" hidden="1">{"'Sheet1'!$L$16"}</definedName>
    <definedName name="fđhh" hidden="1">{"'Sheet1'!$L$16"}</definedName>
    <definedName name="fdsf" localSheetId="3" hidden="1">{"'Sheet1'!$L$16"}</definedName>
    <definedName name="fdsf" hidden="1">{"'Sheet1'!$L$16"}</definedName>
    <definedName name="fdsfds" localSheetId="3" hidden="1">{"ECA Qtrs C",#N/A,TRUE,"ECA_Qtrs_C";"ECA Qtrs D",#N/A,TRUE,"ECA_Qtrs_D";"ECA Qtrs F",#N/A,TRUE,"ECA_Qtrs_F";"ECA Qtrs G",#N/A,TRUE,"ECA_Qtrs_G";"ECA SisterApt",#N/A,TRUE,"ECA_SisterApt";"ECA Nurses",#N/A,TRUE,"ECA_NursesHostel"}</definedName>
    <definedName name="fdsfds" hidden="1">{"ECA Qtrs C",#N/A,TRUE,"ECA_Qtrs_C";"ECA Qtrs D",#N/A,TRUE,"ECA_Qtrs_D";"ECA Qtrs F",#N/A,TRUE,"ECA_Qtrs_F";"ECA Qtrs G",#N/A,TRUE,"ECA_Qtrs_G";"ECA SisterApt",#N/A,TRUE,"ECA_SisterApt";"ECA Nurses",#N/A,TRUE,"ECA_NursesHostel"}</definedName>
    <definedName name="fdsfdsfsdf" hidden="1">#REF!</definedName>
    <definedName name="fdsff" localSheetId="3" hidden="1">{"'Sheet1'!$L$16"}</definedName>
    <definedName name="fdsff" hidden="1">{"'Sheet1'!$L$16"}</definedName>
    <definedName name="fdsfsdfd" localSheetId="3" hidden="1">{"'Sheet1'!$L$16"}</definedName>
    <definedName name="fdsfsdfd" hidden="1">{"'Sheet1'!$L$16"}</definedName>
    <definedName name="fdsgds" localSheetId="3" hidden="1">{"'Sheet1'!$L$16"}</definedName>
    <definedName name="fdsgds" hidden="1">{"'Sheet1'!$L$16"}</definedName>
    <definedName name="FEDSBSD" localSheetId="3" hidden="1">{"'Sheet1'!$L$16"}</definedName>
    <definedName name="FEDSBSD" hidden="1">{"'Sheet1'!$L$16"}</definedName>
    <definedName name="fefrefewfe" hidden="1">#REF!</definedName>
    <definedName name="FERQAA" localSheetId="3" hidden="1">{"'Sheet1'!$L$16"}</definedName>
    <definedName name="FERQAA" hidden="1">{"'Sheet1'!$L$16"}</definedName>
    <definedName name="fewfef" localSheetId="3" hidden="1">{"'Sheet1'!$L$16"}</definedName>
    <definedName name="fewfef" hidden="1">{"'Sheet1'!$L$16"}</definedName>
    <definedName name="ff" localSheetId="3" hidden="1">{"'Sheet1'!$L$16"}</definedName>
    <definedName name="ff" hidden="1">{"'Sheet1'!$L$16"}</definedName>
    <definedName name="ffdfd" hidden="1">#REF!</definedName>
    <definedName name="fff" localSheetId="3" hidden="1">{"'Sheet1'!$L$16"}</definedName>
    <definedName name="fff" hidden="1">{"'Sheet1'!$L$16"}</definedName>
    <definedName name="FFFF" localSheetId="3" hidden="1">{"'Sheet1'!$L$16"}</definedName>
    <definedName name="FFFF" hidden="1">{"'Sheet1'!$L$16"}</definedName>
    <definedName name="ffffd" localSheetId="3" hidden="1">{#N/A,#N/A,TRUE,"SUM";#N/A,#N/A,TRUE,"EE";#N/A,#N/A,TRUE,"AC";#N/A,#N/A,TRUE,"SN"}</definedName>
    <definedName name="ffffd" hidden="1">{#N/A,#N/A,TRUE,"SUM";#N/A,#N/A,TRUE,"EE";#N/A,#N/A,TRUE,"AC";#N/A,#N/A,TRUE,"SN"}</definedName>
    <definedName name="fffff">{"PERSONAL.XLS","Km 1+515.xls"}</definedName>
    <definedName name="ffffffff" hidden="1">#REF!</definedName>
    <definedName name="fffffffffffffff" localSheetId="3" hidden="1">{"'Sheet1'!$L$16"}</definedName>
    <definedName name="fffffffffffffff" hidden="1">{"'Sheet1'!$L$16"}</definedName>
    <definedName name="FFG">IF(#REF!="","",#REF!*#REF!)</definedName>
    <definedName name="ffgf" localSheetId="3" hidden="1">{"'Sheet1'!$L$16"}</definedName>
    <definedName name="ffgf" hidden="1">{"'Sheet1'!$L$16"}</definedName>
    <definedName name="ffggggggfgf" localSheetId="3" hidden="1">{"'Sheet1'!$L$16"}</definedName>
    <definedName name="ffggggggfgf" hidden="1">{"'Sheet1'!$L$16"}</definedName>
    <definedName name="ffh">{"'Sheet1'!$L$16"}</definedName>
    <definedName name="ffwf" hidden="1">#REF!</definedName>
    <definedName name="fg" localSheetId="3" hidden="1">{"'Sheet1'!$L$16"}</definedName>
    <definedName name="fg" hidden="1">{"'Sheet1'!$L$16"}</definedName>
    <definedName name="fgd" localSheetId="3" hidden="1">{"'Sheet1'!$L$16"}</definedName>
    <definedName name="fgd" hidden="1">{"'Sheet1'!$L$16"}</definedName>
    <definedName name="fgdag" localSheetId="3" hidden="1">{"'Sheet1'!$L$16"}</definedName>
    <definedName name="fgdag" hidden="1">{"'Sheet1'!$L$16"}</definedName>
    <definedName name="FGDFHG" localSheetId="3" hidden="1">{"'Sheet1'!$L$16"}</definedName>
    <definedName name="FGDFHG" hidden="1">{"'Sheet1'!$L$16"}</definedName>
    <definedName name="FGF" localSheetId="3" hidden="1">{#N/A,#N/A,FALSE,"Sheet2";#N/A,#N/A,FALSE,"Sheet4";#N/A,#N/A,FALSE,"Sheet6"}</definedName>
    <definedName name="FGF" hidden="1">{#N/A,#N/A,FALSE,"Sheet2";#N/A,#N/A,FALSE,"Sheet4";#N/A,#N/A,FALSE,"Sheet6"}</definedName>
    <definedName name="fgff" localSheetId="3" hidden="1">{#N/A,#N/A,TRUE,"SUM";#N/A,#N/A,TRUE,"EE";#N/A,#N/A,TRUE,"AC";#N/A,#N/A,TRUE,"SN"}</definedName>
    <definedName name="fgff" hidden="1">{#N/A,#N/A,TRUE,"SUM";#N/A,#N/A,TRUE,"EE";#N/A,#N/A,TRUE,"AC";#N/A,#N/A,TRUE,"SN"}</definedName>
    <definedName name="fgfh" hidden="1">#REF!</definedName>
    <definedName name="fgg" localSheetId="3" hidden="1">{"'Sheet1'!$L$16"}</definedName>
    <definedName name="fgg" hidden="1">{"'Sheet1'!$L$16"}</definedName>
    <definedName name="fgh" localSheetId="3" hidden="1">{"'Sheet1'!$L$16"}</definedName>
    <definedName name="fgh" hidden="1">{"'Sheet1'!$L$16"}</definedName>
    <definedName name="fghbys" hidden="1">#REF!</definedName>
    <definedName name="FGHDGFHDF" localSheetId="3" hidden="1">{"'Sheet1'!$L$16"}</definedName>
    <definedName name="FGHDGFHDF" hidden="1">{"'Sheet1'!$L$16"}</definedName>
    <definedName name="FGHDGHD" localSheetId="3" hidden="1">{"'Sheet1'!$L$16"}</definedName>
    <definedName name="FGHDGHD" hidden="1">{"'Sheet1'!$L$16"}</definedName>
    <definedName name="fghfd" localSheetId="3" hidden="1">{"Offgrid",#N/A,FALSE,"OFFGRID";"Region",#N/A,FALSE,"REGION";"Offgrid -2",#N/A,FALSE,"OFFGRID";"WTP",#N/A,FALSE,"WTP";"WTP -2",#N/A,FALSE,"WTP";"Project",#N/A,FALSE,"PROJECT";"Summary -2",#N/A,FALSE,"SUMMARY"}</definedName>
    <definedName name="fghfd" hidden="1">{"Offgrid",#N/A,FALSE,"OFFGRID";"Region",#N/A,FALSE,"REGION";"Offgrid -2",#N/A,FALSE,"OFFGRID";"WTP",#N/A,FALSE,"WTP";"WTP -2",#N/A,FALSE,"WTP";"Project",#N/A,FALSE,"PROJECT";"Summary -2",#N/A,FALSE,"SUMMARY"}</definedName>
    <definedName name="fghfgh­Óyuiuiuivbnbvn" hidden="1">#REF!</definedName>
    <definedName name="fghfjrtytyuuyi" hidden="1">#REF!</definedName>
    <definedName name="fghg" localSheetId="3" hidden="1">{"'Sheet1'!$L$16"}</definedName>
    <definedName name="fghg" hidden="1">{"'Sheet1'!$L$16"}</definedName>
    <definedName name="fghhk" localSheetId="3" hidden="1">{0}</definedName>
    <definedName name="fghhk" hidden="1">{0}</definedName>
    <definedName name="FGHRGS" localSheetId="3" hidden="1">{"NGUYEN QUI THIEP - Personal View",#N/A,FALSE,"XDCB.HT.FUR."}</definedName>
    <definedName name="FGHRGS" hidden="1">{"NGUYEN QUI THIEP - Personal View",#N/A,FALSE,"XDCB.HT.FUR."}</definedName>
    <definedName name="FGJ" hidden="1">#REF!</definedName>
    <definedName name="FGJFGH" localSheetId="3" hidden="1">{"'Sheet1'!$L$16"}</definedName>
    <definedName name="FGJFGH" hidden="1">{"'Sheet1'!$L$16"}</definedName>
    <definedName name="fgjj" localSheetId="3" hidden="1">{"'Sheet1'!$L$16"}</definedName>
    <definedName name="fgjj" hidden="1">{"'Sheet1'!$L$16"}</definedName>
    <definedName name="fgn" localSheetId="3" hidden="1">{"'Sheet1'!$L$16"}</definedName>
    <definedName name="fgn" hidden="1">{"'Sheet1'!$L$16"}</definedName>
    <definedName name="FGNFGNFGNF" localSheetId="3" hidden="1">{"NGUYEN QUI THIEP - Personal View",#N/A,FALSE,"XDCB.HT.FUR."}</definedName>
    <definedName name="FGNFGNFGNF" hidden="1">{"NGUYEN QUI THIEP - Personal View",#N/A,FALSE,"XDCB.HT.FUR."}</definedName>
    <definedName name="fgu">#REF!</definedName>
    <definedName name="fh" localSheetId="3" hidden="1">{"'Sheet1'!$L$16"}</definedName>
    <definedName name="fh" hidden="1">{"'Sheet1'!$L$16"}</definedName>
    <definedName name="fhf" localSheetId="3" hidden="1">{"'Sheet1'!$L$16"}</definedName>
    <definedName name="fhf" hidden="1">{"'Sheet1'!$L$16"}</definedName>
    <definedName name="fhh">{"'Sheet1'!$L$16"}</definedName>
    <definedName name="fhhh" localSheetId="3" hidden="1">{"'Sheet1'!$L$16"}</definedName>
    <definedName name="fhhh" hidden="1">{"'Sheet1'!$L$16"}</definedName>
    <definedName name="FHJHJHG" localSheetId="3" hidden="1">{"'Sheet1'!$L$16"}</definedName>
    <definedName name="FHJHJHG" hidden="1">{"'Sheet1'!$L$16"}</definedName>
    <definedName name="fhjjh" localSheetId="3" hidden="1">{"'Sheet1'!$L$16"}</definedName>
    <definedName name="fhjjh" hidden="1">{"'Sheet1'!$L$16"}</definedName>
    <definedName name="fhk" localSheetId="3" hidden="1">{0}</definedName>
    <definedName name="fhk" hidden="1">{0}</definedName>
    <definedName name="fhmfhjmfk">{"PERSONAL.XLS","Km 1+515.xls"}</definedName>
    <definedName name="FI_12">4820</definedName>
    <definedName name="fieldlist">#REF!</definedName>
    <definedName name="FiLL" hidden="1">#REF!</definedName>
    <definedName name="FILLL" hidden="1">#REF!</definedName>
    <definedName name="fixed">#REF!</definedName>
    <definedName name="fjgdhjkhikcvb2345" hidden="1">#REF!</definedName>
    <definedName name="fkgjk" localSheetId="3" hidden="1">{"'Sheet1'!$L$16"}</definedName>
    <definedName name="fkgjk" hidden="1">{"'Sheet1'!$L$16"}</definedName>
    <definedName name="fldfángonh" localSheetId="3" hidden="1">{"'Sheet1'!$L$16"}</definedName>
    <definedName name="fldfángonh" hidden="1">{"'Sheet1'!$L$16"}</definedName>
    <definedName name="FMe">#REF!</definedName>
    <definedName name="FMi">#REF!</definedName>
    <definedName name="FOR" localSheetId="3" hidden="1">{#N/A,#N/A,FALSE,"CCTV"}</definedName>
    <definedName name="FOR" hidden="1">{#N/A,#N/A,FALSE,"CCTV"}</definedName>
    <definedName name="FORMAT" localSheetId="3" hidden="1">{#N/A,#N/A,FALSE,"CCTV"}</definedName>
    <definedName name="FORMAT" hidden="1">{#N/A,#N/A,FALSE,"CCTV"}</definedName>
    <definedName name="fp0">#REF!</definedName>
    <definedName name="fpu">#REF!</definedName>
    <definedName name="fpy">#REF!</definedName>
    <definedName name="fr" localSheetId="3" hidden="1">{"'Sheet1'!$L$16"}</definedName>
    <definedName name="fr" hidden="1">{"'Sheet1'!$L$16"}</definedName>
    <definedName name="fre" localSheetId="3" hidden="1">{"'Sheet1'!$L$16"}</definedName>
    <definedName name="fre" hidden="1">{"'Sheet1'!$L$16"}</definedName>
    <definedName name="FRWDS" localSheetId="3" hidden="1">{"'Sheet1'!$L$16"}</definedName>
    <definedName name="FRWDS" hidden="1">{"'Sheet1'!$L$16"}</definedName>
    <definedName name="fsa" localSheetId="3" hidden="1">{"'Sheet1'!$L$16"}</definedName>
    <definedName name="fsa" hidden="1">{"'Sheet1'!$L$16"}</definedName>
    <definedName name="fsafsdfsd" localSheetId="3" hidden="1">{"'Sheet1'!$L$16"}</definedName>
    <definedName name="fsafsdfsd" hidden="1">{"'Sheet1'!$L$16"}</definedName>
    <definedName name="fsd" hidden="1">#REF!</definedName>
    <definedName name="fsdf" hidden="1">#REF!</definedName>
    <definedName name="fsdfdsf" localSheetId="3" hidden="1">{"'Sheet1'!$L$16"}</definedName>
    <definedName name="fsdfdsf" hidden="1">{"'Sheet1'!$L$16"}</definedName>
    <definedName name="fsdfdssdgfsd" hidden="1">#REF!</definedName>
    <definedName name="fsdfsd" localSheetId="3" hidden="1">{#N/A,#N/A,FALSE,"Chi tiÆt"}</definedName>
    <definedName name="fsdfsd" hidden="1">{#N/A,#N/A,FALSE,"Chi tiÆt"}</definedName>
    <definedName name="FSDFSDF" localSheetId="3" hidden="1">{#N/A,#N/A,TRUE,"SUM";#N/A,#N/A,TRUE,"EE";#N/A,#N/A,TRUE,"AC";#N/A,#N/A,TRUE,"SN"}</definedName>
    <definedName name="FSDFSDF" hidden="1">{#N/A,#N/A,TRUE,"SUM";#N/A,#N/A,TRUE,"EE";#N/A,#N/A,TRUE,"AC";#N/A,#N/A,TRUE,"SN"}</definedName>
    <definedName name="fsdfsdfsdfs" localSheetId="3" hidden="1">{"'Sheet1'!$L$16"}</definedName>
    <definedName name="fsdfsdfsdfs" hidden="1">{"'Sheet1'!$L$16"}</definedName>
    <definedName name="fsdfsf" localSheetId="3" hidden="1">{"ECA Qtrs C",#N/A,TRUE,"ECA_Qtrs_C";"ECA Qtrs D",#N/A,TRUE,"ECA_Qtrs_D";"ECA Qtrs F",#N/A,TRUE,"ECA_Qtrs_F";"ECA Qtrs G",#N/A,TRUE,"ECA_Qtrs_G";"ECA SisterApt",#N/A,TRUE,"ECA_SisterApt";"ECA Nurses",#N/A,TRUE,"ECA_NursesHostel"}</definedName>
    <definedName name="fsdfsf" hidden="1">{"ECA Qtrs C",#N/A,TRUE,"ECA_Qtrs_C";"ECA Qtrs D",#N/A,TRUE,"ECA_Qtrs_D";"ECA Qtrs F",#N/A,TRUE,"ECA_Qtrs_F";"ECA Qtrs G",#N/A,TRUE,"ECA_Qtrs_G";"ECA SisterApt",#N/A,TRUE,"ECA_SisterApt";"ECA Nurses",#N/A,TRUE,"ECA_NursesHostel"}</definedName>
    <definedName name="FSe">#REF!</definedName>
    <definedName name="fsf" localSheetId="3" hidden="1">{"'Sheet1'!$L$16"}</definedName>
    <definedName name="fsf" hidden="1">{"'Sheet1'!$L$16"}</definedName>
    <definedName name="fsfds" hidden="1">#REF!</definedName>
    <definedName name="fsfs" localSheetId="3" hidden="1">{"'Sheet1'!$L$16"}</definedName>
    <definedName name="fsfs" hidden="1">{"'Sheet1'!$L$16"}</definedName>
    <definedName name="FSi">#REF!</definedName>
    <definedName name="fsssfds" hidden="1">#REF!</definedName>
    <definedName name="ft" localSheetId="3" hidden="1">{"'Sheet1'!$L$16"}</definedName>
    <definedName name="ft" hidden="1">{"'Sheet1'!$L$16"}</definedName>
    <definedName name="fþh" hidden="1">#REF!</definedName>
    <definedName name="fti">#REF!</definedName>
    <definedName name="ftrjk" localSheetId="3" hidden="1">{"'Sheet1'!$L$16"}</definedName>
    <definedName name="ftrjk" hidden="1">{"'Sheet1'!$L$16"}</definedName>
    <definedName name="ftu">#REF!</definedName>
    <definedName name="ftuo">#REF!</definedName>
    <definedName name="function" localSheetId="3" hidden="1">{"'Sheet1'!$L$16"}</definedName>
    <definedName name="function" hidden="1">{"'Sheet1'!$L$16"}</definedName>
    <definedName name="fúyni">{"PERSONAL.XLS","Km 1+515.xls"}</definedName>
    <definedName name="fwef" hidden="1">#REF!</definedName>
    <definedName name="FXBFXB" localSheetId="3" hidden="1">{"'Sheet1'!$L$16"}</definedName>
    <definedName name="FXBFXB" hidden="1">{"'Sheet1'!$L$16"}</definedName>
    <definedName name="fxdfhxc" localSheetId="3" hidden="1">{"'Sheet1'!$L$16"}</definedName>
    <definedName name="fxdfhxc" hidden="1">{"'Sheet1'!$L$16"}</definedName>
    <definedName name="g" localSheetId="3" hidden="1">{"'Sheet1'!$L$16"}</definedName>
    <definedName name="g" hidden="1">{"'Sheet1'!$L$16"}</definedName>
    <definedName name="ga" localSheetId="3" hidden="1">{"'Sheet1'!$L$16"}</definedName>
    <definedName name="ga" hidden="1">{"'Sheet1'!$L$16"}</definedName>
    <definedName name="gach">#REF!</definedName>
    <definedName name="gbb" localSheetId="3" hidden="1">{"'Sheet1'!$L$16"}</definedName>
    <definedName name="gbb" hidden="1">{"'Sheet1'!$L$16"}</definedName>
    <definedName name="gcm" localSheetId="3" hidden="1">{"'Sheet1'!$L$16"}</definedName>
    <definedName name="gcm" hidden="1">{"'Sheet1'!$L$16"}</definedName>
    <definedName name="GCMXD_CA">#REF!</definedName>
    <definedName name="GCMXD_CBT">#REF!</definedName>
    <definedName name="GCMXD_CPK">#REF!</definedName>
    <definedName name="GCMXD_CPKG">#REF!</definedName>
    <definedName name="GCMXD_CPKH">#REF!</definedName>
    <definedName name="GCMXD_CPKHG">#REF!</definedName>
    <definedName name="GCMXD_CPNL">#REF!</definedName>
    <definedName name="GCMXD_CPNLDC">#REF!</definedName>
    <definedName name="GCMXD_CPNLG">#REF!</definedName>
    <definedName name="GCMXD_CPSC">#REF!</definedName>
    <definedName name="GCMXD_CPSCG">#REF!</definedName>
    <definedName name="GCMXD_CPTL">#REF!</definedName>
    <definedName name="GCMXD_CPTLDC">#REF!</definedName>
    <definedName name="GCMXD_CPTLG">#REF!</definedName>
    <definedName name="GCMXD_DIEN">#REF!</definedName>
    <definedName name="GCMXD_DIEZEL">#REF!</definedName>
    <definedName name="GCMXD_DMK">#REF!</definedName>
    <definedName name="GCMXD_DMKH">#REF!</definedName>
    <definedName name="GCMXD_DMSC">#REF!</definedName>
    <definedName name="GCMXD_DMTH">#REF!</definedName>
    <definedName name="GCMXD_GCM">#REF!</definedName>
    <definedName name="GCMXD_GCMDC">#REF!</definedName>
    <definedName name="GCMXD_GCMG">#REF!</definedName>
    <definedName name="GCMXD_HSDCNG">#REF!</definedName>
    <definedName name="GCMXD_HSDCNL">#REF!</definedName>
    <definedName name="GCMXD_HSDCTL">#REF!</definedName>
    <definedName name="GCMXD_HSP">#REF!</definedName>
    <definedName name="GCMXD_HSTH">#REF!</definedName>
    <definedName name="GCMXD_MH">#REF!</definedName>
    <definedName name="GCMXD_NG">#REF!</definedName>
    <definedName name="GCMXD_NGDC">#REF!</definedName>
    <definedName name="GCMXD_NGG">#REF!</definedName>
    <definedName name="GCMXD_STT">#REF!</definedName>
    <definedName name="GCMXD_TENM">#REF!</definedName>
    <definedName name="GCMXD_THNL">#REF!</definedName>
    <definedName name="GCMXD_XANG">#REF!</definedName>
    <definedName name="gcs">#REF!</definedName>
    <definedName name="gdafg" hidden="1">#REF!</definedName>
    <definedName name="gdd" hidden="1">#REF!</definedName>
    <definedName name="gdfgdfgdf" localSheetId="3" hidden="1">{"'Sheet1'!$L$16"}</definedName>
    <definedName name="gdfgdfgdf" hidden="1">{"'Sheet1'!$L$16"}</definedName>
    <definedName name="GDFHGDFHFG" hidden="1">#REF!</definedName>
    <definedName name="gdg" localSheetId="3" hidden="1">{"'Sheet1'!$L$16"}</definedName>
    <definedName name="gdg" hidden="1">{"'Sheet1'!$L$16"}</definedName>
    <definedName name="gdgdkdfkghlf" localSheetId="3" hidden="1">{"'Sheet1'!$L$16"}</definedName>
    <definedName name="gdgdkdfkghlf" hidden="1">{"'Sheet1'!$L$16"}</definedName>
    <definedName name="gdhgh" localSheetId="3" hidden="1">{"'Sheet1'!$L$16"}</definedName>
    <definedName name="gdhgh" hidden="1">{"'Sheet1'!$L$16"}</definedName>
    <definedName name="gdhgj" localSheetId="3" hidden="1">{"'Sheet1'!$L$16"}</definedName>
    <definedName name="gdhgj" hidden="1">{"'Sheet1'!$L$16"}</definedName>
    <definedName name="gdret" localSheetId="3" hidden="1">{"'Sheet1'!$L$16"}</definedName>
    <definedName name="gdret" hidden="1">{"'Sheet1'!$L$16"}</definedName>
    <definedName name="GDRFHDF" localSheetId="3" hidden="1">{"'Sheet1'!$L$16"}</definedName>
    <definedName name="GDRFHDF" hidden="1">{"'Sheet1'!$L$16"}</definedName>
    <definedName name="GÈGEWG" localSheetId="3" hidden="1">{"'Sheet1'!$L$16"}</definedName>
    <definedName name="GÈGEWG" hidden="1">{"'Sheet1'!$L$16"}</definedName>
    <definedName name="GEWGEW" localSheetId="3" hidden="1">{"'Sheet1'!$L$16"}</definedName>
    <definedName name="GEWGEW" hidden="1">{"'Sheet1'!$L$16"}</definedName>
    <definedName name="gf" localSheetId="3" hidden="1">{"'Sheet1'!$L$16"}</definedName>
    <definedName name="gf" hidden="1">{"'Sheet1'!$L$16"}</definedName>
    <definedName name="gfbb" localSheetId="3" hidden="1">{"'Sheet1'!$L$16"}</definedName>
    <definedName name="gfbb" hidden="1">{"'Sheet1'!$L$16"}</definedName>
    <definedName name="GFBV" localSheetId="3" hidden="1">{"'Sheet1'!$L$16"}</definedName>
    <definedName name="GFBV" hidden="1">{"'Sheet1'!$L$16"}</definedName>
    <definedName name="gfd" localSheetId="3" hidden="1">{"'Sheet1'!$L$16"}</definedName>
    <definedName name="gfd" hidden="1">{"'Sheet1'!$L$16"}</definedName>
    <definedName name="gfdg" localSheetId="3" hidden="1">{"'Sheet1'!$L$16"}</definedName>
    <definedName name="gfdg" hidden="1">{"'Sheet1'!$L$16"}</definedName>
    <definedName name="gfdgd" hidden="1">#REF!</definedName>
    <definedName name="GFDHG" localSheetId="3" hidden="1">{"NGUYEN QUI THIEP - Personal View",#N/A,FALSE,"XDCB.HT.FUR."}</definedName>
    <definedName name="GFDHG" hidden="1">{"NGUYEN QUI THIEP - Personal View",#N/A,FALSE,"XDCB.HT.FUR."}</definedName>
    <definedName name="gfg" localSheetId="3" hidden="1">{"'Sheet1'!$L$16"}</definedName>
    <definedName name="gfg" hidden="1">{"'Sheet1'!$L$16"}</definedName>
    <definedName name="gfgf" hidden="1">#REF!</definedName>
    <definedName name="gfgfghfh" hidden="1">#REF!</definedName>
    <definedName name="gfh" localSheetId="3" hidden="1">{#N/A,#N/A,FALSE,"Chi tiÆt"}</definedName>
    <definedName name="gfh" hidden="1">{#N/A,#N/A,FALSE,"Chi tiÆt"}</definedName>
    <definedName name="gfhgj" localSheetId="3" hidden="1">{0}</definedName>
    <definedName name="gfhgj" hidden="1">{0}</definedName>
    <definedName name="GFJHJ" localSheetId="3" hidden="1">{"'Sheet1'!$L$16"}</definedName>
    <definedName name="GFJHJ" hidden="1">{"'Sheet1'!$L$16"}</definedName>
    <definedName name="GFSDFSF" localSheetId="3" hidden="1">{"'Sheet1'!$L$16"}</definedName>
    <definedName name="GFSDFSF" hidden="1">{"'Sheet1'!$L$16"}</definedName>
    <definedName name="GG" localSheetId="3" hidden="1">{#N/A,#N/A,TRUE,"SUM";#N/A,#N/A,TRUE,"EE";#N/A,#N/A,TRUE,"AC";#N/A,#N/A,TRUE,"SN"}</definedName>
    <definedName name="GG" hidden="1">{#N/A,#N/A,TRUE,"SUM";#N/A,#N/A,TRUE,"EE";#N/A,#N/A,TRUE,"AC";#N/A,#N/A,TRUE,"SN"}</definedName>
    <definedName name="ggag" hidden="1">#REF!</definedName>
    <definedName name="ggdf" localSheetId="3" hidden="1">{"'Sheet1'!$L$16"}</definedName>
    <definedName name="ggdf" hidden="1">{"'Sheet1'!$L$16"}</definedName>
    <definedName name="ggf" localSheetId="3" hidden="1">{"'Sheet1'!$L$16"}</definedName>
    <definedName name="ggf" hidden="1">{"'Sheet1'!$L$16"}</definedName>
    <definedName name="ggg" localSheetId="3" hidden="1">{"'Sheet1'!$L$16"}</definedName>
    <definedName name="ggg" hidden="1">{"'Sheet1'!$L$16"}</definedName>
    <definedName name="GGGG" hidden="1">#REF!</definedName>
    <definedName name="GGGGG" localSheetId="3" hidden="1">{#N/A,#N/A,TRUE,"SUM";#N/A,#N/A,TRUE,"EE";#N/A,#N/A,TRUE,"AC";#N/A,#N/A,TRUE,"SN"}</definedName>
    <definedName name="GGGGG" hidden="1">{#N/A,#N/A,TRUE,"SUM";#N/A,#N/A,TRUE,"EE";#N/A,#N/A,TRUE,"AC";#N/A,#N/A,TRUE,"SN"}</definedName>
    <definedName name="gggggg" hidden="1">#REF!</definedName>
    <definedName name="ggggggggggggg" localSheetId="3" hidden="1">{"'Sheet1'!$L$16"}</definedName>
    <definedName name="ggggggggggggg" hidden="1">{"'Sheet1'!$L$16"}</definedName>
    <definedName name="gggggggggggggg" localSheetId="3" hidden="1">{"'Sheet1'!$L$16"}</definedName>
    <definedName name="gggggggggggggg" hidden="1">{"'Sheet1'!$L$16"}</definedName>
    <definedName name="ggggggggggggggg" localSheetId="3" hidden="1">{"'Sheet1'!$L$16"}</definedName>
    <definedName name="ggggggggggggggg" hidden="1">{"'Sheet1'!$L$16"}</definedName>
    <definedName name="gggggggggggggggg" hidden="1">#REF!</definedName>
    <definedName name="ggggggggggggggggg" hidden="1">#REF!</definedName>
    <definedName name="gghh" localSheetId="3" hidden="1">{"'Sheet1'!$L$16"}</definedName>
    <definedName name="gghh" hidden="1">{"'Sheet1'!$L$16"}</definedName>
    <definedName name="gghjh" localSheetId="3" hidden="1">{"'Sheet1'!$L$16"}</definedName>
    <definedName name="gghjh" hidden="1">{"'Sheet1'!$L$16"}</definedName>
    <definedName name="ggsf" hidden="1">#REF!</definedName>
    <definedName name="ggss" localSheetId="3" hidden="1">{"'Sheet1'!$L$16"}</definedName>
    <definedName name="ggss" hidden="1">{"'Sheet1'!$L$16"}</definedName>
    <definedName name="gh" localSheetId="3" hidden="1">{"'Sheet1'!$L$16"}</definedName>
    <definedName name="gh" hidden="1">{"'Sheet1'!$L$16"}</definedName>
    <definedName name="GHDF" localSheetId="3" hidden="1">{"'Sheet1'!$L$16"}</definedName>
    <definedName name="GHDF" hidden="1">{"'Sheet1'!$L$16"}</definedName>
    <definedName name="ghdfghdfg" localSheetId="3" hidden="1">{"'Sheet1'!$L$16"}</definedName>
    <definedName name="ghdfghdfg" hidden="1">{"'Sheet1'!$L$16"}</definedName>
    <definedName name="ghdzsf" localSheetId="3" hidden="1">{"'Sheet1'!$L$16"}</definedName>
    <definedName name="ghdzsf" hidden="1">{"'Sheet1'!$L$16"}</definedName>
    <definedName name="ghfdyds" hidden="1">#REF!</definedName>
    <definedName name="ghfhgfh" localSheetId="3" hidden="1">{"'Sheet1'!$L$16"}</definedName>
    <definedName name="ghfhgfh" hidden="1">{"'Sheet1'!$L$16"}</definedName>
    <definedName name="ghg" localSheetId="3" hidden="1">{"'Sheet1'!$L$16"}</definedName>
    <definedName name="ghg" hidden="1">{"'Sheet1'!$L$16"}</definedName>
    <definedName name="ghgh" localSheetId="3" hidden="1">{"'Sheet1'!$L$16"}</definedName>
    <definedName name="ghgh" hidden="1">{"'Sheet1'!$L$16"}</definedName>
    <definedName name="GHGHF" hidden="1">#REF!</definedName>
    <definedName name="ghgj" localSheetId="3" hidden="1">{0}</definedName>
    <definedName name="ghgj" hidden="1">{0}</definedName>
    <definedName name="ghgk" localSheetId="3" hidden="1">{0}</definedName>
    <definedName name="ghgk" hidden="1">{0}</definedName>
    <definedName name="ghhh" localSheetId="3" hidden="1">{"'Sheet1'!$L$16"}</definedName>
    <definedName name="ghhh" hidden="1">{"'Sheet1'!$L$16"}</definedName>
    <definedName name="GHHHS">{"'Sheet1'!$L$16"}</definedName>
    <definedName name="ghj" localSheetId="3" hidden="1">{"'Sheet1'!$L$16"}</definedName>
    <definedName name="ghj" hidden="1">{"'Sheet1'!$L$16"}</definedName>
    <definedName name="ghjghjgh" hidden="1">#REF!</definedName>
    <definedName name="ghjghjghikghk">{"'Sheet1'!$L$16"}</definedName>
    <definedName name="ghjgjkhjk" hidden="1">#REF!</definedName>
    <definedName name="ghjhgj" localSheetId="3" hidden="1">{"'Sheet1'!$L$16"}</definedName>
    <definedName name="ghjhgj" hidden="1">{"'Sheet1'!$L$16"}</definedName>
    <definedName name="GHJK" localSheetId="3" hidden="1">{"'Sheet1'!$L$16"}</definedName>
    <definedName name="GHJK" hidden="1">{"'Sheet1'!$L$16"}</definedName>
    <definedName name="ghm" localSheetId="3" hidden="1">{#N/A,#N/A,FALSE,"Sheet1";#N/A,#N/A,FALSE,"Sheet1";#N/A,#N/A,FALSE,"Sheet1"}</definedName>
    <definedName name="ghm" hidden="1">{#N/A,#N/A,FALSE,"Sheet1";#N/A,#N/A,FALSE,"Sheet1";#N/A,#N/A,FALSE,"Sheet1"}</definedName>
    <definedName name="GHTY" hidden="1">#REF!</definedName>
    <definedName name="ghû" localSheetId="3" hidden="1">{"'Sheet1'!$L$16"}</definedName>
    <definedName name="ghû" hidden="1">{"'Sheet1'!$L$16"}</definedName>
    <definedName name="gi">0.4</definedName>
    <definedName name="gÎ" hidden="1">#REF!</definedName>
    <definedName name="gia_tien">#REF!</definedName>
    <definedName name="gia_tien_BTN">#REF!</definedName>
    <definedName name="giatrixaylap">{"'Sheet1'!$L$16"}</definedName>
    <definedName name="giaydau">#REF!</definedName>
    <definedName name="gjgh" localSheetId="3" hidden="1">{"'Sheet1'!$L$16"}</definedName>
    <definedName name="gjgh" hidden="1">{"'Sheet1'!$L$16"}</definedName>
    <definedName name="gjh" localSheetId="3" hidden="1">{"'Sheet1'!$L$16"}</definedName>
    <definedName name="gjh" hidden="1">{"'Sheet1'!$L$16"}</definedName>
    <definedName name="gjhg" localSheetId="3" hidden="1">{"'Sheet1'!$L$16"}</definedName>
    <definedName name="gjhg" hidden="1">{"'Sheet1'!$L$16"}</definedName>
    <definedName name="gjhhn" localSheetId="3" hidden="1">{"'Sheet1'!$L$16"}</definedName>
    <definedName name="gjhhn" hidden="1">{"'Sheet1'!$L$16"}</definedName>
    <definedName name="gjhlk" localSheetId="3" hidden="1">{0}</definedName>
    <definedName name="gjhlk" hidden="1">{0}</definedName>
    <definedName name="GJKHJFG" localSheetId="3" hidden="1">{"'Sheet1'!$L$16"}</definedName>
    <definedName name="GJKHJFG" hidden="1">{"'Sheet1'!$L$16"}</definedName>
    <definedName name="GJKHK" localSheetId="3" hidden="1">{"'Sheet1'!$L$16"}</definedName>
    <definedName name="GJKHK" hidden="1">{"'Sheet1'!$L$16"}</definedName>
    <definedName name="gjkj" localSheetId="3" hidden="1">{"'Sheet1'!$L$16"}</definedName>
    <definedName name="gjkj" hidden="1">{"'Sheet1'!$L$16"}</definedName>
    <definedName name="gjrđjsjs" localSheetId="3" hidden="1">{"'Sheet1'!$L$16"}</definedName>
    <definedName name="gjrđjsjs" hidden="1">{"'Sheet1'!$L$16"}</definedName>
    <definedName name="gkdksod">{#N/A,#N/A,FALSE,"포장2"}</definedName>
    <definedName name="GKGHJH" localSheetId="3" hidden="1">{#N/A,#N/A,FALSE,"Chi tiÆt"}</definedName>
    <definedName name="GKGHJH" hidden="1">{#N/A,#N/A,FALSE,"Chi tiÆt"}</definedName>
    <definedName name="GKH" localSheetId="3" hidden="1">{#N/A,#N/A,FALSE,"Chi tiÆt"}</definedName>
    <definedName name="GKH" hidden="1">{#N/A,#N/A,FALSE,"Chi tiÆt"}</definedName>
    <definedName name="gl">#REF!</definedName>
    <definedName name="gl3p">#REF!</definedName>
    <definedName name="glhlhl" localSheetId="3" hidden="1">{"'Sheet1'!$L$16"}</definedName>
    <definedName name="glhlhl" hidden="1">{"'Sheet1'!$L$16"}</definedName>
    <definedName name="glllhlh" localSheetId="3" hidden="1">{"'Sheet1'!$L$16"}</definedName>
    <definedName name="glllhlh" hidden="1">{"'Sheet1'!$L$16"}</definedName>
    <definedName name="GMXD_cot18">#REF!</definedName>
    <definedName name="GMXD_cot33">#REF!</definedName>
    <definedName name="GNCBN" localSheetId="3" hidden="1">{"NGUYEN QUI THIEP - Personal View",#N/A,FALSE,"XDCB.HT.FUR."}</definedName>
    <definedName name="GNCBN" hidden="1">{"NGUYEN QUI THIEP - Personal View",#N/A,FALSE,"XDCB.HT.FUR."}</definedName>
    <definedName name="gndfd" localSheetId="3" hidden="1">{"'Sheet1'!$L$16"}</definedName>
    <definedName name="gndfd" hidden="1">{"'Sheet1'!$L$16"}</definedName>
    <definedName name="GNFKD" localSheetId="3" hidden="1">{#N/A,#N/A,TRUE,"SUM";#N/A,#N/A,TRUE,"EE";#N/A,#N/A,TRUE,"AC";#N/A,#N/A,TRUE,"SN"}</definedName>
    <definedName name="GNFKD" hidden="1">{#N/A,#N/A,TRUE,"SUM";#N/A,#N/A,TRUE,"EE";#N/A,#N/A,TRUE,"AC";#N/A,#N/A,TRUE,"SN"}</definedName>
    <definedName name="GoBack">[0]!GoBack</definedName>
    <definedName name="GREG4E" localSheetId="3" hidden="1">{"'Sheet1'!$L$16"}</definedName>
    <definedName name="GREG4E" hidden="1">{"'Sheet1'!$L$16"}</definedName>
    <definedName name="grew" hidden="1">#REF!</definedName>
    <definedName name="grgr" hidden="1">#REF!</definedName>
    <definedName name="GSGSD" localSheetId="3" hidden="1">{"'Sheet1'!$L$16"}</definedName>
    <definedName name="GSGSD" hidden="1">{"'Sheet1'!$L$16"}</definedName>
    <definedName name="gt">#REF!</definedName>
    <definedName name="gteyhưez" localSheetId="3" hidden="1">{"'Sheet1'!$L$16"}</definedName>
    <definedName name="gteyhưez" hidden="1">{"'Sheet1'!$L$16"}</definedName>
    <definedName name="GTM" localSheetId="3" hidden="1">{"'Sheet1'!$L$16"}</definedName>
    <definedName name="GTM" hidden="1">{"'Sheet1'!$L$16"}</definedName>
    <definedName name="GTOTAL" localSheetId="3" hidden="1">{"'Sheet1'!$L$16"}</definedName>
    <definedName name="GTOTAL" hidden="1">{"'Sheet1'!$L$16"}</definedName>
    <definedName name="gtrfxjmjl" localSheetId="3" hidden="1">{"'Sheet1'!$L$16"}</definedName>
    <definedName name="gtrfxjmjl" hidden="1">{"'Sheet1'!$L$16"}</definedName>
    <definedName name="GTXL">#REF!</definedName>
    <definedName name="GƯEGWEGED" localSheetId="3" hidden="1">{"'Sheet1'!$L$16"}</definedName>
    <definedName name="GƯEGWEGED" hidden="1">{"'Sheet1'!$L$16"}</definedName>
    <definedName name="gx">#REF!</definedName>
    <definedName name="GXD_CT">#REF!</definedName>
    <definedName name="GXD_GT1">#REF!</definedName>
    <definedName name="GXD_HS1">#REF!</definedName>
    <definedName name="GXD_HS2">#REF!</definedName>
    <definedName name="GXD_KH">#REF!</definedName>
    <definedName name="GXD_KM">#REF!</definedName>
    <definedName name="GXD_STT">#REF!</definedName>
    <definedName name="GXDFGX">{"'Sheet1'!$L$16"}</definedName>
    <definedName name="GYGY"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YG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 localSheetId="3" hidden="1">{"'Sheet1'!$L$16"}</definedName>
    <definedName name="h" hidden="1">{"'Sheet1'!$L$16"}</definedName>
    <definedName name="H_30">#REF!</definedName>
    <definedName name="h_xoa" localSheetId="3" hidden="1">{"'Sheet1'!$L$16"}</definedName>
    <definedName name="h_xoa" hidden="1">{"'Sheet1'!$L$16"}</definedName>
    <definedName name="h_xoa2" localSheetId="3" hidden="1">{"'Sheet1'!$L$16"}</definedName>
    <definedName name="h_xoa2" hidden="1">{"'Sheet1'!$L$16"}</definedName>
    <definedName name="h_xoa3" localSheetId="3" hidden="1">{"'Sheet1'!$L$16"}</definedName>
    <definedName name="h_xoa3" hidden="1">{"'Sheet1'!$L$16"}</definedName>
    <definedName name="h1_">#REF!</definedName>
    <definedName name="h2_">#REF!</definedName>
    <definedName name="h3_">#REF!</definedName>
    <definedName name="H4.">#REF!</definedName>
    <definedName name="h4_">#REF!</definedName>
    <definedName name="h5_">#REF!</definedName>
    <definedName name="h6_">#REF!</definedName>
    <definedName name="h7_">#REF!</definedName>
    <definedName name="ha">#REF!</definedName>
    <definedName name="hah" localSheetId="3" hidden="1">{"'Sheet1'!$L$16"}</definedName>
    <definedName name="hah" hidden="1">{"'Sheet1'!$L$16"}</definedName>
    <definedName name="hai" localSheetId="3" hidden="1">{"'Sheet1'!$L$16"}</definedName>
    <definedName name="hai" hidden="1">{"'Sheet1'!$L$16"}</definedName>
    <definedName name="halong" localSheetId="3" hidden="1">{"'Sheet1'!$L$16"}</definedName>
    <definedName name="halong" hidden="1">{"'Sheet1'!$L$16"}</definedName>
    <definedName name="HAMTIEØN" localSheetId="3" hidden="1">{"'Sheet1'!$L$16"}</definedName>
    <definedName name="HAMTIEØN" hidden="1">{"'Sheet1'!$L$16"}</definedName>
    <definedName name="han" hidden="1">#REF!</definedName>
    <definedName name="Hanh" localSheetId="3" hidden="1">{"'Sheet1'!$L$16"}</definedName>
    <definedName name="Hanh" hidden="1">{"'Sheet1'!$L$16"}</definedName>
    <definedName name="HAO" localSheetId="3" hidden="1">{#N/A,#N/A,FALSE,"Sheet1"}</definedName>
    <definedName name="HAO" hidden="1">{#N/A,#N/A,FALSE,"Sheet1"}</definedName>
    <definedName name="haq" localSheetId="3" hidden="1">{"'Sheet1'!$L$16"}</definedName>
    <definedName name="haq" hidden="1">{"'Sheet1'!$L$16"}</definedName>
    <definedName name="hb">#REF!</definedName>
    <definedName name="Hbl">#REF!</definedName>
    <definedName name="Hbr">#REF!</definedName>
    <definedName name="HC">#REF!</definedName>
    <definedName name="HCBA" localSheetId="3" hidden="1">{"'Sheet1'!$L$16"}</definedName>
    <definedName name="HCBA" hidden="1">{"'Sheet1'!$L$16"}</definedName>
    <definedName name="HCBE" localSheetId="3" hidden="1">{"'Sheet1'!$L$16"}</definedName>
    <definedName name="HCBE" hidden="1">{"'Sheet1'!$L$16"}</definedName>
    <definedName name="HCBN" localSheetId="3" hidden="1">{"'Sheet1'!$L$16"}</definedName>
    <definedName name="HCBN" hidden="1">{"'Sheet1'!$L$16"}</definedName>
    <definedName name="hchdsvf" localSheetId="3" hidden="1">{"'Sheet1'!$L$16"}</definedName>
    <definedName name="hchdsvf" hidden="1">{"'Sheet1'!$L$16"}</definedName>
    <definedName name="HCM">#REF!</definedName>
    <definedName name="HCNA" localSheetId="3" hidden="1">{"'Sheet1'!$L$16"}</definedName>
    <definedName name="HCNA" hidden="1">{"'Sheet1'!$L$16"}</definedName>
    <definedName name="Hdap">5.2</definedName>
    <definedName name="HDFGHFD" localSheetId="3" hidden="1">{"'Sheet1'!$L$16"}</definedName>
    <definedName name="HDFGHFD" hidden="1">{"'Sheet1'!$L$16"}</definedName>
    <definedName name="hdfhf" localSheetId="3" hidden="1">{"'Sheet1'!$L$16"}</definedName>
    <definedName name="hdfhf" hidden="1">{"'Sheet1'!$L$16"}</definedName>
    <definedName name="Heä_soá_laép_xaø_H">1.7</definedName>
    <definedName name="heä_soá_sình_laày">#REF!</definedName>
    <definedName name="hee_opjg" localSheetId="3" hidden="1">{"'Sheet1'!$L$16"}</definedName>
    <definedName name="hee_opjg" hidden="1">{"'Sheet1'!$L$16"}</definedName>
    <definedName name="HEHA" localSheetId="3" hidden="1">{"'Sheet1'!$L$16"}</definedName>
    <definedName name="HEHA" hidden="1">{"'Sheet1'!$L$16"}</definedName>
    <definedName name="HẺHRE" localSheetId="3" hidden="1">{#N/A,#N/A,FALSE,"Chi tiÆt"}</definedName>
    <definedName name="HẺHRE" hidden="1">{#N/A,#N/A,FALSE,"Chi tiÆt"}</definedName>
    <definedName name="HETH" localSheetId="3" hidden="1">{"'Sheet1'!$L$16"}</definedName>
    <definedName name="HETH" hidden="1">{"'Sheet1'!$L$16"}</definedName>
    <definedName name="hethongthoatnuocngoainha" hidden="1">#REF!</definedName>
    <definedName name="hẻy" localSheetId="3" hidden="1">{"'Sheet1'!$L$16"}</definedName>
    <definedName name="hẻy" hidden="1">{"'Sheet1'!$L$16"}</definedName>
    <definedName name="hfgh" localSheetId="3" hidden="1">{"'Sheet1'!$L$16"}</definedName>
    <definedName name="hfgh" hidden="1">{"'Sheet1'!$L$16"}</definedName>
    <definedName name="HFGHFGHDG" localSheetId="3" hidden="1">{"'Sheet1'!$L$16"}</definedName>
    <definedName name="HFGHFGHDG" hidden="1">{"'Sheet1'!$L$16"}</definedName>
    <definedName name="hfgsdf" localSheetId="3" hidden="1">{"'Sheet1'!$L$16"}</definedName>
    <definedName name="hfgsdf" hidden="1">{"'Sheet1'!$L$16"}</definedName>
    <definedName name="hfhrfhf" localSheetId="3" hidden="1">{"'Sheet1'!$L$16"}</definedName>
    <definedName name="hfhrfhf" hidden="1">{"'Sheet1'!$L$16"}</definedName>
    <definedName name="hfjjgjgjg" localSheetId="3" hidden="1">{"'Sheet1'!$L$16"}</definedName>
    <definedName name="hfjjgjgjg" hidden="1">{"'Sheet1'!$L$16"}</definedName>
    <definedName name="hfvg" localSheetId="3" hidden="1">{"'Sheet1'!$L$16"}</definedName>
    <definedName name="hfvg" hidden="1">{"'Sheet1'!$L$16"}</definedName>
    <definedName name="hg" localSheetId="3" hidden="1">{"'Sheet1'!$L$16"}</definedName>
    <definedName name="hg" hidden="1">{"'Sheet1'!$L$16"}</definedName>
    <definedName name="HGDHDFG" localSheetId="3" hidden="1">{"'Sheet1'!$L$16"}</definedName>
    <definedName name="HGDHDFG" hidden="1">{"'Sheet1'!$L$16"}</definedName>
    <definedName name="hgfagl" hidden="1">#REF!</definedName>
    <definedName name="HGFGJHG" localSheetId="3" hidden="1">{"'Sheet1'!$L$16"}</definedName>
    <definedName name="HGFGJHG" hidden="1">{"'Sheet1'!$L$16"}</definedName>
    <definedName name="HGFH"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GF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gg" localSheetId="3" hidden="1">{"'Sheet1'!$L$16"}</definedName>
    <definedName name="hgg" hidden="1">{"'Sheet1'!$L$16"}</definedName>
    <definedName name="hggg" localSheetId="3" hidden="1">{"'Sheet1'!$L$16"}</definedName>
    <definedName name="hggg" hidden="1">{"'Sheet1'!$L$16"}</definedName>
    <definedName name="hgggggggggggggg" localSheetId="3" hidden="1">{"'Sheet1'!$L$16"}</definedName>
    <definedName name="hgggggggggggggg" hidden="1">{"'Sheet1'!$L$16"}</definedName>
    <definedName name="hggjgjh" hidden="1">#REF!</definedName>
    <definedName name="hgh" localSheetId="3" hidden="1">{"'Sheet1'!$L$16"}</definedName>
    <definedName name="hgh" hidden="1">{"'Sheet1'!$L$16"}</definedName>
    <definedName name="hghg" hidden="1">#REF!</definedName>
    <definedName name="hght" localSheetId="3" hidden="1">{"'Sheet1'!$L$16"}</definedName>
    <definedName name="hght" hidden="1">{"'Sheet1'!$L$16"}</definedName>
    <definedName name="hgj" localSheetId="3" hidden="1">{#N/A,#N/A,FALSE,"Chi tiÆt"}</definedName>
    <definedName name="hgj" hidden="1">{#N/A,#N/A,FALSE,"Chi tiÆt"}</definedName>
    <definedName name="hgjg">{"'Sheet1'!$L$16"}</definedName>
    <definedName name="hgjhkh" localSheetId="3" hidden="1">{"'Sheet1'!$L$16"}</definedName>
    <definedName name="hgjhkh" hidden="1">{"'Sheet1'!$L$16"}</definedName>
    <definedName name="Hgoi">#REF!</definedName>
    <definedName name="hgre_zdfhgfd" localSheetId="3" hidden="1">{"'Sheet1'!$L$16"}</definedName>
    <definedName name="hgre_zdfhgfd" hidden="1">{"'Sheet1'!$L$16"}</definedName>
    <definedName name="hgtgftryt" localSheetId="3" hidden="1">{"'Sheet1'!$L$16"}</definedName>
    <definedName name="hgtgftryt" hidden="1">{"'Sheet1'!$L$16"}</definedName>
    <definedName name="hh">#REF!,#REF!,#REF!,#REF!,#REF!,#REF!,#REF!,#REF!,#REF!,#REF!,#REF!,#REF!</definedName>
    <definedName name="hhb" localSheetId="3" hidden="1">{"'Sheet1'!$L$16"}</definedName>
    <definedName name="hhb" hidden="1">{"'Sheet1'!$L$16"}</definedName>
    <definedName name="hhgggggg" localSheetId="3" hidden="1">{"'Sheet1'!$L$16"}</definedName>
    <definedName name="hhgggggg" hidden="1">{"'Sheet1'!$L$16"}</definedName>
    <definedName name="hhh" localSheetId="3" hidden="1">{"'Sheet1'!$L$16"}</definedName>
    <definedName name="hhh" hidden="1">{"'Sheet1'!$L$16"}</definedName>
    <definedName name="hhhhh" hidden="1">#REF!</definedName>
    <definedName name="HHHHHH" localSheetId="3" hidden="1">{#N/A,#N/A,TRUE,"SUM";#N/A,#N/A,TRUE,"EE";#N/A,#N/A,TRUE,"AC";#N/A,#N/A,TRUE,"SN"}</definedName>
    <definedName name="HHHHHH" hidden="1">{#N/A,#N/A,TRUE,"SUM";#N/A,#N/A,TRUE,"EE";#N/A,#N/A,TRUE,"AC";#N/A,#N/A,TRUE,"SN"}</definedName>
    <definedName name="hhhhhhhhh" localSheetId="3" hidden="1">{"'Sheet1'!$L$16"}</definedName>
    <definedName name="hhhhhhhhh" hidden="1">{"'Sheet1'!$L$16"}</definedName>
    <definedName name="hhhhhhhhhhhhhhhh" localSheetId="3" hidden="1">{"'Sheet1'!$L$16"}</definedName>
    <definedName name="hhhhhhhhhhhhhhhh" hidden="1">{"'Sheet1'!$L$16"}</definedName>
    <definedName name="hhhhhhhhhhhhhhhhhhhh" localSheetId="3" hidden="1">{"'Sheet1'!$L$16"}</definedName>
    <definedName name="hhhhhhhhhhhhhhhhhhhh" hidden="1">{"'Sheet1'!$L$16"}</definedName>
    <definedName name="hhhhhu" localSheetId="3" hidden="1">{"'Sheet1'!$L$16"}</definedName>
    <definedName name="hhhhhu" hidden="1">{"'Sheet1'!$L$16"}</definedName>
    <definedName name="hhhlll" localSheetId="3" hidden="1">{"'Sheet1'!$L$16"}</definedName>
    <definedName name="hhhlll" hidden="1">{"'Sheet1'!$L$16"}</definedName>
    <definedName name="hhjj" localSheetId="3" hidden="1">{"'Sheet1'!$L$16"}</definedName>
    <definedName name="hhjj" hidden="1">{"'Sheet1'!$L$16"}</definedName>
    <definedName name="hhkl" localSheetId="3" hidden="1">{"'Sheet1'!$L$16"}</definedName>
    <definedName name="hhkl" hidden="1">{"'Sheet1'!$L$16"}</definedName>
    <definedName name="HiddenRows" hidden="1">#REF!</definedName>
    <definedName name="hien">#REF!</definedName>
    <definedName name="hiep" localSheetId="3" hidden="1">{"'Sheet1'!$L$16"}</definedName>
    <definedName name="hiep" hidden="1">{"'Sheet1'!$L$16"}</definedName>
    <definedName name="hiept2" localSheetId="3" hidden="1">{"'Sheet1'!$L$16"}</definedName>
    <definedName name="hiept2" hidden="1">{"'Sheet1'!$L$16"}</definedName>
    <definedName name="HÌNHHT">INDEX(#REF!,MATCH(#REF!,#REF!,0))</definedName>
    <definedName name="Hinhmh">INDEX(#REF!,MATCH(#REF!,#REF!,0))</definedName>
    <definedName name="Hìnhvk">INDEX(#REF!,MATCH(#REF!,#REF!,0))</definedName>
    <definedName name="hj" localSheetId="3" hidden="1">{"'Sheet1'!$L$16"}</definedName>
    <definedName name="hj" hidden="1">{"'Sheet1'!$L$16"}</definedName>
    <definedName name="HJFGHGDH" localSheetId="3" hidden="1">{"NGUYEN QUI THIEP - Personal View",#N/A,FALSE,"XDCB.HT.FUR."}</definedName>
    <definedName name="HJFGHGDH" hidden="1">{"NGUYEN QUI THIEP - Personal View",#N/A,FALSE,"XDCB.HT.FUR."}</definedName>
    <definedName name="HJGH" hidden="1">#REF!</definedName>
    <definedName name="hjh" localSheetId="3" hidden="1">{"'Sheet1'!$L$16"}</definedName>
    <definedName name="hjh" hidden="1">{"'Sheet1'!$L$16"}</definedName>
    <definedName name="HJHH" localSheetId="3" hidden="1">{"ECA Qtrs C",#N/A,TRUE,"ECA_Qtrs_C";"ECA Qtrs D",#N/A,TRUE,"ECA_Qtrs_D";"ECA Qtrs F",#N/A,TRUE,"ECA_Qtrs_F";"ECA Qtrs G",#N/A,TRUE,"ECA_Qtrs_G";"ECA SisterApt",#N/A,TRUE,"ECA_SisterApt";"ECA Nurses",#N/A,TRUE,"ECA_NursesHostel"}</definedName>
    <definedName name="HJHH" hidden="1">{"ECA Qtrs C",#N/A,TRUE,"ECA_Qtrs_C";"ECA Qtrs D",#N/A,TRUE,"ECA_Qtrs_D";"ECA Qtrs F",#N/A,TRUE,"ECA_Qtrs_F";"ECA Qtrs G",#N/A,TRUE,"ECA_Qtrs_G";"ECA SisterApt",#N/A,TRUE,"ECA_SisterApt";"ECA Nurses",#N/A,TRUE,"ECA_NursesHostel"}</definedName>
    <definedName name="HJHHJHHHJ" localSheetId="3" hidden="1">{"'Sheet1'!$L$16"}</definedName>
    <definedName name="HJHHJHHHJ" hidden="1">{"'Sheet1'!$L$16"}</definedName>
    <definedName name="hjhj" localSheetId="3" hidden="1">{#N/A,#N/A,FALSE,"Chi tiÆt"}</definedName>
    <definedName name="hjhj" hidden="1">{#N/A,#N/A,FALSE,"Chi tiÆt"}</definedName>
    <definedName name="HJJ" localSheetId="3" hidden="1">#REF!</definedName>
    <definedName name="HJJ" hidden="1">#REF!</definedName>
    <definedName name="hjjkl" localSheetId="3" hidden="1">{"'Sheet1'!$L$16"}</definedName>
    <definedName name="hjjkl" hidden="1">{"'Sheet1'!$L$16"}</definedName>
    <definedName name="hjjpu" localSheetId="3" hidden="1">{"'Sheet1'!$L$16"}</definedName>
    <definedName name="hjjpu" hidden="1">{"'Sheet1'!$L$16"}</definedName>
    <definedName name="hjjþu" localSheetId="3" hidden="1">{"'Sheet1'!$L$16"}</definedName>
    <definedName name="hjjþu" hidden="1">{"'Sheet1'!$L$16"}</definedName>
    <definedName name="hjk" localSheetId="3" hidden="1">{"'Sheet1'!$L$16"}</definedName>
    <definedName name="hjk" hidden="1">{"'Sheet1'!$L$16"}</definedName>
    <definedName name="hjkfy" hidden="1">#REF!</definedName>
    <definedName name="hjkhgk">{"'Sheet1'!$L$16"}</definedName>
    <definedName name="hjkk" localSheetId="3" hidden="1">{"'Sheet1'!$L$16"}</definedName>
    <definedName name="hjkk" hidden="1">{"'Sheet1'!$L$16"}</definedName>
    <definedName name="hjkl" localSheetId="3" hidden="1">{"'Sheet1'!$L$16"}</definedName>
    <definedName name="hjkl" hidden="1">{"'Sheet1'!$L$16"}</definedName>
    <definedName name="hjkrtyyui" hidden="1">#REF!</definedName>
    <definedName name="HJTHE" localSheetId="3" hidden="1">{"'Sheet1'!$L$16"}</definedName>
    <definedName name="HJTHE" hidden="1">{"'Sheet1'!$L$16"}</definedName>
    <definedName name="hjuk" localSheetId="3" hidden="1">{"'Sheet1'!$L$16"}</definedName>
    <definedName name="hjuk" hidden="1">{"'Sheet1'!$L$16"}</definedName>
    <definedName name="hkhkllkjkl" localSheetId="3" hidden="1">{"'Sheet1'!$L$16"}</definedName>
    <definedName name="hkhkllkjkl" hidden="1">{"'Sheet1'!$L$16"}</definedName>
    <definedName name="HKJHJ"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KJ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kkkfd" localSheetId="3" hidden="1">{"'Sheet1'!$L$16"}</definedName>
    <definedName name="hkkkfd" hidden="1">{"'Sheet1'!$L$16"}</definedName>
    <definedName name="hklhj" localSheetId="3" hidden="1">{"'Sheet1'!$L$16"}</definedName>
    <definedName name="hklhj" hidden="1">{"'Sheet1'!$L$16"}</definedName>
    <definedName name="hllgljl" localSheetId="3" hidden="1">{"'Sheet1'!$L$16"}</definedName>
    <definedName name="hllgljl" hidden="1">{"'Sheet1'!$L$16"}</definedName>
    <definedName name="HMFDFG" localSheetId="3" hidden="1">{"'Sheet1'!$L$16"}</definedName>
    <definedName name="HMFDFG" hidden="1">{"'Sheet1'!$L$16"}</definedName>
    <definedName name="HMFGMFG" localSheetId="3" hidden="1">{"'Sheet1'!$L$16"}</definedName>
    <definedName name="HMFGMFG" hidden="1">{"'Sheet1'!$L$16"}</definedName>
    <definedName name="hmy" localSheetId="3" hidden="1">{"'Sheet1'!$L$16"}</definedName>
    <definedName name="hmy" hidden="1">{"'Sheet1'!$L$16"}</definedName>
    <definedName name="hoa" localSheetId="3" hidden="1">{"'Sheet1'!$L$16"}</definedName>
    <definedName name="hoa" hidden="1">{"'Sheet1'!$L$16"}</definedName>
    <definedName name="hoan" localSheetId="3" hidden="1">{"'Sheet1'!$L$16"}</definedName>
    <definedName name="hoan" hidden="1">{"'Sheet1'!$L$16"}</definedName>
    <definedName name="hoan1" localSheetId="3" hidden="1">{"'Sheet1'!$L$16"}</definedName>
    <definedName name="hoan1" hidden="1">{"'Sheet1'!$L$16"}</definedName>
    <definedName name="hoc">55000</definedName>
    <definedName name="hodaoG11" localSheetId="3" hidden="1">{"'Sheet1'!$L$16"}</definedName>
    <definedName name="hodaoG11" hidden="1">{"'Sheet1'!$L$16"}</definedName>
    <definedName name="holan">#REF!</definedName>
    <definedName name="HOME_MANP">#REF!</definedName>
    <definedName name="HOMEOFFICE_COST">#REF!</definedName>
    <definedName name="hong" localSheetId="3" hidden="1">{"'Sheet1'!$L$16"}</definedName>
    <definedName name="hong" hidden="1">{"'Sheet1'!$L$16"}</definedName>
    <definedName name="hotrongcay">#REF!</definedName>
    <definedName name="hp" localSheetId="3" hidden="1">{"'Sheet1'!$L$16"}</definedName>
    <definedName name="hp" hidden="1">{"'Sheet1'!$L$16"}</definedName>
    <definedName name="Hpt">#REF!</definedName>
    <definedName name="Hpt_A0">#REF!</definedName>
    <definedName name="Hpt_A1">#REF!</definedName>
    <definedName name="Hpt_AR0">#REF!</definedName>
    <definedName name="Hpt_goi1">#REF!</definedName>
    <definedName name="Hpt_goi2">#REF!</definedName>
    <definedName name="Hpt_goi3">#REF!</definedName>
    <definedName name="Hpt_ngam1">#REF!</definedName>
    <definedName name="Hpt_ngam2">#REF!</definedName>
    <definedName name="Hpt_ngam3">#REF!</definedName>
    <definedName name="HREHRE" localSheetId="3" hidden="1">{"'Sheet1'!$L$16"}</definedName>
    <definedName name="HREHRE" hidden="1">{"'Sheet1'!$L$16"}</definedName>
    <definedName name="Hs">#REF!</definedName>
    <definedName name="hs_pa2">1.02</definedName>
    <definedName name="HSCT3">0.1</definedName>
    <definedName name="hsdc1">#REF!</definedName>
    <definedName name="HSDN">2.5</definedName>
    <definedName name="hsfhfjh" hidden="1">#REF!</definedName>
    <definedName name="HSHH">#REF!</definedName>
    <definedName name="HSHHUT">#REF!</definedName>
    <definedName name="hsm">1.1289</definedName>
    <definedName name="hsn">0.5</definedName>
    <definedName name="hsnc_cau">1.626</definedName>
    <definedName name="hsnc_cau2">1.626</definedName>
    <definedName name="hsnc_d">1.6356</definedName>
    <definedName name="hsnc_d2">1.6356</definedName>
    <definedName name="hsruj" localSheetId="3" hidden="1">{"'Sheet1'!$L$16"}</definedName>
    <definedName name="hsruj" hidden="1">{"'Sheet1'!$L$16"}</definedName>
    <definedName name="HSSL">#REF!</definedName>
    <definedName name="hsss" localSheetId="3" hidden="1">{"'Sheet1'!$L$16"}</definedName>
    <definedName name="hsss" hidden="1">{"'Sheet1'!$L$16"}</definedName>
    <definedName name="hsu" localSheetId="3" hidden="1">{"'Sheet1'!$L$16"}</definedName>
    <definedName name="hsu" hidden="1">{"'Sheet1'!$L$16"}</definedName>
    <definedName name="HSVC1">#REF!</definedName>
    <definedName name="HSVC2">#REF!</definedName>
    <definedName name="HSVC3">#REF!</definedName>
    <definedName name="hsvl">1</definedName>
    <definedName name="hsvl2">1</definedName>
    <definedName name="hsvt">1</definedName>
    <definedName name="hsvtbms">1</definedName>
    <definedName name="hsvtmt">1</definedName>
    <definedName name="Ht">#REF!</definedName>
    <definedName name="hte" localSheetId="3" hidden="1">{"'Sheet1'!$L$16"}</definedName>
    <definedName name="hte" hidden="1">{"'Sheet1'!$L$16"}</definedName>
    <definedName name="htfrju" localSheetId="3" hidden="1">{"'Sheet1'!$L$16"}</definedName>
    <definedName name="htfrju" hidden="1">{"'Sheet1'!$L$16"}</definedName>
    <definedName name="hþ" localSheetId="3" hidden="1">{"'Sheet1'!$L$16"}</definedName>
    <definedName name="hþ" hidden="1">{"'Sheet1'!$L$16"}</definedName>
    <definedName name="HTHTR" localSheetId="3" hidden="1">{"'Sheet1'!$L$16"}</definedName>
    <definedName name="HTHTR" hidden="1">{"'Sheet1'!$L$16"}</definedName>
    <definedName name="hþwr" localSheetId="3" hidden="1">{"'Sheet1'!$L$16"}</definedName>
    <definedName name="hþwr" hidden="1">{"'Sheet1'!$L$16"}</definedName>
    <definedName name="htlm" localSheetId="3" hidden="1">{"'Sheet1'!$L$16"}</definedName>
    <definedName name="htlm" hidden="1">{"'Sheet1'!$L$16"}</definedName>
    <definedName name="htlm1" localSheetId="3" hidden="1">{"'Sheet1'!$L$16"}</definedName>
    <definedName name="htlm1" hidden="1">{"'Sheet1'!$L$16"}</definedName>
    <definedName name="html" localSheetId="3" hidden="1">{"'Sheet1'!$L$16"}</definedName>
    <definedName name="html" hidden="1">{"'Sheet1'!$L$16"}</definedName>
    <definedName name="HTML_C" localSheetId="3" hidden="1">{"'Sheet1'!$L$16"}</definedName>
    <definedName name="HTML_C" hidden="1">{"'Sheet1'!$L$16"}</definedName>
    <definedName name="HTML_CodePage" hidden="1">950</definedName>
    <definedName name="HTML_Control" localSheetId="3" hidden="1">{"'Sheet1'!$L$16"}</definedName>
    <definedName name="HTML_Control" hidden="1">{"'Sheet1'!$L$16"}</definedName>
    <definedName name="HTML_Control_1" localSheetId="3" hidden="1">{"'Sheet1'!$L$16"}</definedName>
    <definedName name="HTML_Control_1" hidden="1">{"'Sheet1'!$L$16"}</definedName>
    <definedName name="html_control_xoa2" localSheetId="3" hidden="1">{"'Sheet1'!$L$16"}</definedName>
    <definedName name="html_control_xoa2" hidden="1">{"'Sheet1'!$L$16"}</definedName>
    <definedName name="HTML_Control1" localSheetId="3" hidden="1">{"'Sheet1'!$L$16"}</definedName>
    <definedName name="HTML_Control1" hidden="1">{"'Sheet1'!$L$16"}</definedName>
    <definedName name="HTML_Controlmoi" localSheetId="3" hidden="1">{"'Sheet1'!$L$16"}</definedName>
    <definedName name="HTML_Controlmoi" hidden="1">{"'Sheet1'!$L$16"}</definedName>
    <definedName name="HTML_D" localSheetId="3" hidden="1">{"'Sheet1'!$L$16"}</definedName>
    <definedName name="HTML_D"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PathFilemoi" hidden="1">"C:\2689\Q\國內\00q3961台化龍德PTA3建造\MyHTML.htm"</definedName>
    <definedName name="HTML_Title" hidden="1">"00Q3961-SUM"</definedName>
    <definedName name="html2" localSheetId="3" hidden="1">{"'Sheet1'!$L$16"}</definedName>
    <definedName name="html2" hidden="1">{"'Sheet1'!$L$16"}</definedName>
    <definedName name="HTMLcpnmtrol" localSheetId="3" hidden="1">{"'Sheet1'!$L$16"}</definedName>
    <definedName name="HTMLcpnmtrol" hidden="1">{"'Sheet1'!$L$16"}</definedName>
    <definedName name="htmll" localSheetId="3" hidden="1">{"'Sheet1'!$L$16"}</definedName>
    <definedName name="htmll" hidden="1">{"'Sheet1'!$L$16"}</definedName>
    <definedName name="HTMLmoi" localSheetId="3" hidden="1">{"'Sheet1'!$L$16"}</definedName>
    <definedName name="HTMLmoi" hidden="1">{"'Sheet1'!$L$16"}</definedName>
    <definedName name="HTNC">#REF!</definedName>
    <definedName name="htrdi" localSheetId="3" hidden="1">{"'Sheet1'!$L$16"}</definedName>
    <definedName name="htrdi" hidden="1">{"'Sheet1'!$L$16"}</definedName>
    <definedName name="htrhrt" localSheetId="3" hidden="1">{"'Sheet1'!$L$16"}</definedName>
    <definedName name="htrhrt" hidden="1">{"'Sheet1'!$L$16"}</definedName>
    <definedName name="HTVL">#REF!</definedName>
    <definedName name="hu" localSheetId="3" hidden="1">{"'Sheet1'!$L$16"}</definedName>
    <definedName name="hu" hidden="1">{"'Sheet1'!$L$16"}</definedName>
    <definedName name="Huan">{"'Sheet1'!$L$16"}</definedName>
    <definedName name="hue" localSheetId="3" hidden="1">{"'Sheet1'!$L$16"}</definedName>
    <definedName name="hue" hidden="1">{"'Sheet1'!$L$16"}</definedName>
    <definedName name="HUH"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U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UHU"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UH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UHUH"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UHU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ui" localSheetId="3" hidden="1">{"'Sheet1'!$L$16"}</definedName>
    <definedName name="hui" hidden="1">{"'Sheet1'!$L$16"}</definedName>
    <definedName name="hung" localSheetId="3" hidden="1">{"'Sheet1'!$L$16"}</definedName>
    <definedName name="hung" hidden="1">{"'Sheet1'!$L$16"}</definedName>
    <definedName name="hung118" localSheetId="3" hidden="1">{"'Sheet1'!$L$16"}</definedName>
    <definedName name="hung118" hidden="1">{"'Sheet1'!$L$16"}</definedName>
    <definedName name="hung3" localSheetId="3" hidden="1">{"'Sheet1'!$L$16"}</definedName>
    <definedName name="hung3" hidden="1">{"'Sheet1'!$L$16"}</definedName>
    <definedName name="huong" localSheetId="3" hidden="1">{"'Sheet1'!$L$16"}</definedName>
    <definedName name="huong" hidden="1">{"'Sheet1'!$L$16"}</definedName>
    <definedName name="huu" localSheetId="3" hidden="1">{"'Sheet1'!$L$16"}</definedName>
    <definedName name="huu" hidden="1">{"'Sheet1'!$L$16"}</definedName>
    <definedName name="huuu" localSheetId="3" hidden="1">{"'Sheet1'!$L$16"}</definedName>
    <definedName name="huuu" hidden="1">{"'Sheet1'!$L$16"}</definedName>
    <definedName name="huy" localSheetId="3" hidden="1">{"'Sheet1'!$L$16"}</definedName>
    <definedName name="huy" hidden="1">{"'Sheet1'!$L$16"}</definedName>
    <definedName name="huy_1" localSheetId="3" hidden="1">{"'Sheet1'!$L$16"}</definedName>
    <definedName name="huy_1" hidden="1">{"'Sheet1'!$L$16"}</definedName>
    <definedName name="huy_xoa" localSheetId="3" hidden="1">{"'Sheet1'!$L$16"}</definedName>
    <definedName name="huy_xoa" hidden="1">{"'Sheet1'!$L$16"}</definedName>
    <definedName name="huy_xoa2" localSheetId="3" hidden="1">{"'Sheet1'!$L$16"}</definedName>
    <definedName name="huy_xoa2" hidden="1">{"'Sheet1'!$L$16"}</definedName>
    <definedName name="huy1moi" localSheetId="3" hidden="1">{"'Sheet1'!$L$16"}</definedName>
    <definedName name="huy1moi" hidden="1">{"'Sheet1'!$L$16"}</definedName>
    <definedName name="huyen" localSheetId="3" hidden="1">{"'Sheet1'!$L$16"}</definedName>
    <definedName name="huyen" hidden="1">{"'Sheet1'!$L$16"}</definedName>
    <definedName name="huyhu" localSheetId="3" hidden="1">{"'Sheet1'!$L$16"}</definedName>
    <definedName name="huyhu" hidden="1">{"'Sheet1'!$L$16"}</definedName>
    <definedName name="huymoi" localSheetId="3" hidden="1">{"'Sheet1'!$L$16"}</definedName>
    <definedName name="huymoi" hidden="1">{"'Sheet1'!$L$16"}</definedName>
    <definedName name="huynh76" localSheetId="3" hidden="1">{"'Sheet1'!$L$16"}</definedName>
    <definedName name="huynh76" hidden="1">{"'Sheet1'!$L$16"}</definedName>
    <definedName name="HUYØ" localSheetId="3" hidden="1">{"'Sheet1'!$L$16"}</definedName>
    <definedName name="HUYØ" hidden="1">{"'Sheet1'!$L$16"}</definedName>
    <definedName name="Hwl">#REF!</definedName>
    <definedName name="Hwr">#REF!</definedName>
    <definedName name="hy" localSheetId="3" hidden="1">{"'Sheet1'!$L$16"}</definedName>
    <definedName name="hy" hidden="1">{"'Sheet1'!$L$16"}</definedName>
    <definedName name="hy." localSheetId="3" hidden="1">{"'Sheet1'!$L$16"}</definedName>
    <definedName name="hy." hidden="1">{"'Sheet1'!$L$16"}</definedName>
    <definedName name="I" hidden="1">#REF!</definedName>
    <definedName name="Ìag" localSheetId="3" hidden="1">{"'Sheet1'!$L$16"}</definedName>
    <definedName name="Ìag" hidden="1">{"'Sheet1'!$L$16"}</definedName>
    <definedName name="iCount">3</definedName>
    <definedName name="iCt_End">#REF!</definedName>
    <definedName name="IDLAB_COST">#REF!</definedName>
    <definedName name="Îe" localSheetId="3" hidden="1">{"Offgrid",#N/A,FALSE,"OFFGRID";"Region",#N/A,FALSE,"REGION";"Offgrid -2",#N/A,FALSE,"OFFGRID";"WTP",#N/A,FALSE,"WTP";"WTP -2",#N/A,FALSE,"WTP";"Project",#N/A,FALSE,"PROJECT";"Summary -2",#N/A,FALSE,"SUMMARY"}</definedName>
    <definedName name="Îe" hidden="1">{"Offgrid",#N/A,FALSE,"OFFGRID";"Region",#N/A,FALSE,"REGION";"Offgrid -2",#N/A,FALSE,"OFFGRID";"WTP",#N/A,FALSE,"WTP";"WTP -2",#N/A,FALSE,"WTP";"Project",#N/A,FALSE,"PROJECT";"Summary -2",#N/A,FALSE,"SUMMARY"}</definedName>
    <definedName name="iEN" localSheetId="3" hidden="1">{"'Sheet1'!$L$16"}</definedName>
    <definedName name="iEN" hidden="1">{"'Sheet1'!$L$16"}</definedName>
    <definedName name="ïgvghj" localSheetId="3" hidden="1">{"'Sheet1'!$L$16"}</definedName>
    <definedName name="ïgvghj" hidden="1">{"'Sheet1'!$L$16"}</definedName>
    <definedName name="III" localSheetId="3" hidden="1">{"'Sheet1'!$L$16"}</definedName>
    <definedName name="III" hidden="1">{"'Sheet1'!$L$16"}</definedName>
    <definedName name="ijhgfddffth" localSheetId="3" hidden="1">{"'Sheet1'!$L$16"}</definedName>
    <definedName name="ijhgfddffth" hidden="1">{"'Sheet1'!$L$16"}</definedName>
    <definedName name="ik" localSheetId="3" hidden="1">{"'Sheet1'!$L$16"}</definedName>
    <definedName name="ik" hidden="1">{"'Sheet1'!$L$16"}</definedName>
    <definedName name="IM">#REF!</definedName>
    <definedName name="IND_LAB">#REF!</definedName>
    <definedName name="INDIRECT_COST" hidden="1">#REF!</definedName>
    <definedName name="INDMANP">#REF!</definedName>
    <definedName name="Insurance">#REF!</definedName>
    <definedName name="ioi" localSheetId="3" hidden="1">{"'Sheet1'!$L$16"}</definedName>
    <definedName name="ioi" hidden="1">{"'Sheet1'!$L$16"}</definedName>
    <definedName name="ipoi" localSheetId="3" hidden="1">{"'Sheet1'!$L$16"}</definedName>
    <definedName name="ipoi" hidden="1">{"'Sheet1'!$L$16"}</definedName>
    <definedName name="it" localSheetId="3" hidden="1">{"'Sheet1'!$L$16"}</definedName>
    <definedName name="it" hidden="1">{"'Sheet1'!$L$16"}</definedName>
    <definedName name="­Îtfyuh678" hidden="1">#REF!</definedName>
    <definedName name="ịth" localSheetId="3" hidden="1">{"'Sheet1'!$L$16"}</definedName>
    <definedName name="ịth" hidden="1">{"'Sheet1'!$L$16"}</definedName>
    <definedName name="iuliupoui" localSheetId="3" hidden="1">{"'Sheet1'!$L$16"}</definedName>
    <definedName name="iuliupoui" hidden="1">{"'Sheet1'!$L$16"}</definedName>
    <definedName name="iwer" localSheetId="3" hidden="1">{"'Sheet1'!$L$16"}</definedName>
    <definedName name="iwer" hidden="1">{"'Sheet1'!$L$16"}</definedName>
    <definedName name="iylryi" localSheetId="3" hidden="1">{"'Sheet1'!$L$16"}</definedName>
    <definedName name="iylryi" hidden="1">{"'Sheet1'!$L$16"}</definedName>
    <definedName name="J" hidden="1">#REF!</definedName>
    <definedName name="j356C8">#REF!</definedName>
    <definedName name="jæít" localSheetId="3" hidden="1">{"'Sheet1'!$L$16"}</definedName>
    <definedName name="jæít" hidden="1">{"'Sheet1'!$L$16"}</definedName>
    <definedName name="JDFHDH" localSheetId="3" hidden="1">{"'Sheet1'!$L$16"}</definedName>
    <definedName name="JDFHDH" hidden="1">{"'Sheet1'!$L$16"}</definedName>
    <definedName name="JDJDJ" localSheetId="3" hidden="1">{"Offgrid",#N/A,FALSE,"OFFGRID";"Region",#N/A,FALSE,"REGION";"Offgrid -2",#N/A,FALSE,"OFFGRID";"WTP",#N/A,FALSE,"WTP";"WTP -2",#N/A,FALSE,"WTP";"Project",#N/A,FALSE,"PROJECT";"Summary -2",#N/A,FALSE,"SUMMARY"}</definedName>
    <definedName name="JDJDJ" hidden="1">{"Offgrid",#N/A,FALSE,"OFFGRID";"Region",#N/A,FALSE,"REGION";"Offgrid -2",#N/A,FALSE,"OFFGRID";"WTP",#N/A,FALSE,"WTP";"WTP -2",#N/A,FALSE,"WTP";"Project",#N/A,FALSE,"PROJECT";"Summary -2",#N/A,FALSE,"SUMMARY"}</definedName>
    <definedName name="jdk" localSheetId="3" hidden="1">{"'Sheet1'!$L$16"}</definedName>
    <definedName name="jdk" hidden="1">{"'Sheet1'!$L$16"}</definedName>
    <definedName name="jfgsdf" localSheetId="3" hidden="1">{"'Sheet1'!$L$16"}</definedName>
    <definedName name="jfgsdf" hidden="1">{"'Sheet1'!$L$16"}</definedName>
    <definedName name="JFH"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JFGHG" localSheetId="3" hidden="1">{"'Sheet1'!$L$16"}</definedName>
    <definedName name="JFJFGHG" hidden="1">{"'Sheet1'!$L$16"}</definedName>
    <definedName name="jgdhj" hidden="1">#REF!</definedName>
    <definedName name="jggui78" localSheetId="3" hidden="1">{"'Sheet1'!$L$16"}</definedName>
    <definedName name="jggui78" hidden="1">{"'Sheet1'!$L$16"}</definedName>
    <definedName name="JGHJFHJJ" localSheetId="3" hidden="1">{"'Sheet1'!$L$16"}</definedName>
    <definedName name="JGHJFHJJ" hidden="1">{"'Sheet1'!$L$16"}</definedName>
    <definedName name="jght" localSheetId="3" hidden="1">{"'Sheet1'!$L$16"}</definedName>
    <definedName name="jght" hidden="1">{"'Sheet1'!$L$16"}</definedName>
    <definedName name="JH" localSheetId="3" hidden="1">{"'Sheet1'!$L$16"}</definedName>
    <definedName name="JH" hidden="1">{"'Sheet1'!$L$16"}</definedName>
    <definedName name="jh." localSheetId="3" hidden="1">{"'Sheet1'!$L$16"}</definedName>
    <definedName name="jh." hidden="1">{"'Sheet1'!$L$16"}</definedName>
    <definedName name="jhfgh" localSheetId="3" hidden="1">{0,0,0,0;0,0,0,0;0,0,0,0;0,0,0,0;0,0,0,0;0,0,0,0;0,0,0,0}</definedName>
    <definedName name="jhfgh" hidden="1">{0,0,0,0;0,0,0,0;0,0,0,0;0,0,0,0;0,0,0,0;0,0,0,0;0,0,0,0}</definedName>
    <definedName name="JHG"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HGH"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HG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HJ" localSheetId="3" hidden="1">{"'Sheet1'!$L$16"}</definedName>
    <definedName name="JHJ" hidden="1">{"'Sheet1'!$L$16"}</definedName>
    <definedName name="jhk" localSheetId="3" hidden="1">{"'Sheet1'!$L$16"}</definedName>
    <definedName name="jhk" hidden="1">{"'Sheet1'!$L$16"}</definedName>
    <definedName name="jhkh">{"'Sheet1'!$L$16"}</definedName>
    <definedName name="jhkj" localSheetId="3" hidden="1">{#N/A,#N/A,FALSE,"Chi tiÆt"}</definedName>
    <definedName name="jhkj" hidden="1">{#N/A,#N/A,FALSE,"Chi tiÆt"}</definedName>
    <definedName name="jhn" localSheetId="3" hidden="1">{"'Sheet1'!$L$16"}</definedName>
    <definedName name="jhn" hidden="1">{"'Sheet1'!$L$16"}</definedName>
    <definedName name="jis">#REF!</definedName>
    <definedName name="jj">#REF!</definedName>
    <definedName name="jjj" localSheetId="3" hidden="1">{#N/A,#N/A,FALSE,"Sheet1"}</definedName>
    <definedName name="jjj" hidden="1">{#N/A,#N/A,FALSE,"Sheet1"}</definedName>
    <definedName name="jjjj">{#N/A,#N/A,FALSE,"골재소요량";#N/A,#N/A,FALSE,"골재소요량"}</definedName>
    <definedName name="jjjjj" localSheetId="3" hidden="1">{"'Sheet1'!$L$16"}</definedName>
    <definedName name="jjjjj" hidden="1">{"'Sheet1'!$L$16"}</definedName>
    <definedName name="jjjjjjj" localSheetId="3" hidden="1">{"'Sheet1'!$L$16"}</definedName>
    <definedName name="jjjjjjj" hidden="1">{"'Sheet1'!$L$16"}</definedName>
    <definedName name="jjjjjjjjj" localSheetId="3" hidden="1">{0}</definedName>
    <definedName name="jjjjjjjjj" hidden="1">{0}</definedName>
    <definedName name="jjjjjjjjjjjjj" localSheetId="3" hidden="1">{"'Sheet1'!$L$16"}</definedName>
    <definedName name="jjjjjjjjjjjjj" hidden="1">{"'Sheet1'!$L$16"}</definedName>
    <definedName name="JJJJJJJJJJJJJJJJJJJJ" hidden="1">#REF!</definedName>
    <definedName name="jjkk" localSheetId="3" hidden="1">{"'Sheet1'!$L$16"}</definedName>
    <definedName name="jjkk" hidden="1">{"'Sheet1'!$L$16"}</definedName>
    <definedName name="jk">{"'Sheet1'!$L$16"}</definedName>
    <definedName name="JKDFSJCSDKJ" localSheetId="3" hidden="1">{#N/A,#N/A,TRUE,"SUM";#N/A,#N/A,TRUE,"EE";#N/A,#N/A,TRUE,"AC";#N/A,#N/A,TRUE,"SN"}</definedName>
    <definedName name="JKDFSJCSDKJ" hidden="1">{#N/A,#N/A,TRUE,"SUM";#N/A,#N/A,TRUE,"EE";#N/A,#N/A,TRUE,"AC";#N/A,#N/A,TRUE,"SN"}</definedName>
    <definedName name="jkgjkhk" localSheetId="3" hidden="1">{"'Sheet1'!$L$16"}</definedName>
    <definedName name="jkgjkhk" hidden="1">{"'Sheet1'!$L$16"}</definedName>
    <definedName name="JKH"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K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kij7899" localSheetId="3" hidden="1">{"'Sheet1'!$L$16"}</definedName>
    <definedName name="jkij7899" hidden="1">{"'Sheet1'!$L$16"}</definedName>
    <definedName name="jkjhk" localSheetId="3" hidden="1">{"'Sheet1'!$L$16"}</definedName>
    <definedName name="jkjhk" hidden="1">{"'Sheet1'!$L$16"}</definedName>
    <definedName name="JKJK" localSheetId="3" hidden="1">{"'Sheet1'!$L$16"}</definedName>
    <definedName name="JKJK" hidden="1">{"'Sheet1'!$L$16"}</definedName>
    <definedName name="jkjkj" localSheetId="3" hidden="1">{"'Sheet1'!$L$16"}</definedName>
    <definedName name="jkjkj" hidden="1">{"'Sheet1'!$L$16"}</definedName>
    <definedName name="jkkk" localSheetId="3" hidden="1">{"'Sheet1'!$L$16"}</definedName>
    <definedName name="jkkk" hidden="1">{"'Sheet1'!$L$16"}</definedName>
    <definedName name="jkl" localSheetId="3" hidden="1">{"'Sheet1'!$L$16"}</definedName>
    <definedName name="jkl" hidden="1">{"'Sheet1'!$L$16"}</definedName>
    <definedName name="jkljk" localSheetId="3" hidden="1">{"'Sheet1'!$L$16"}</definedName>
    <definedName name="jkljk" hidden="1">{"'Sheet1'!$L$16"}</definedName>
    <definedName name="jkljkl" hidden="1">#REF!</definedName>
    <definedName name="JLJKL" localSheetId="3" hidden="1">{"'Sheet1'!$L$16"}</definedName>
    <definedName name="JLJKL" hidden="1">{"'Sheet1'!$L$16"}</definedName>
    <definedName name="jljl" localSheetId="3" hidden="1">{"'Sheet1'!$L$16"}</definedName>
    <definedName name="jljl" hidden="1">{"'Sheet1'!$L$16"}</definedName>
    <definedName name="jo" localSheetId="3" hidden="1">{"'Sheet1'!$L$16"}</definedName>
    <definedName name="jo" hidden="1">{"'Sheet1'!$L$16"}</definedName>
    <definedName name="jrd" localSheetId="3" hidden="1">{"'Sheet1'!$L$16"}</definedName>
    <definedName name="jrd" hidden="1">{"'Sheet1'!$L$16"}</definedName>
    <definedName name="JRY" localSheetId="3" hidden="1">{"'Sheet1'!$L$16"}</definedName>
    <definedName name="JRY" hidden="1">{"'Sheet1'!$L$16"}</definedName>
    <definedName name="jsdh" localSheetId="3" hidden="1">{"'Sheet1'!$L$16"}</definedName>
    <definedName name="jsdh" hidden="1">{"'Sheet1'!$L$16"}</definedName>
    <definedName name="jsdjs" localSheetId="3" hidden="1">{"'Sheet1'!$L$16"}</definedName>
    <definedName name="jsdjs" hidden="1">{"'Sheet1'!$L$16"}</definedName>
    <definedName name="jsryj" localSheetId="3" hidden="1">{"'Sheet1'!$L$16"}</definedName>
    <definedName name="jsryj" hidden="1">{"'Sheet1'!$L$16"}</definedName>
    <definedName name="jt" localSheetId="3" hidden="1">{"'Sheet1'!$L$16"}</definedName>
    <definedName name="jt" hidden="1">{"'Sheet1'!$L$16"}</definedName>
    <definedName name="JTDEYW" localSheetId="3" hidden="1">{"'Sheet1'!$L$16"}</definedName>
    <definedName name="JTDEYW" hidden="1">{"'Sheet1'!$L$16"}</definedName>
    <definedName name="jtru" localSheetId="3" hidden="1">{"'Sheet1'!$L$16"}</definedName>
    <definedName name="jtru" hidden="1">{"'Sheet1'!$L$16"}</definedName>
    <definedName name="jtyk" localSheetId="3" hidden="1">{"'Sheet1'!$L$16"}</definedName>
    <definedName name="jtyk" hidden="1">{"'Sheet1'!$L$16"}</definedName>
    <definedName name="jufyk" localSheetId="3" hidden="1">{"'Sheet1'!$L$16"}</definedName>
    <definedName name="jufyk" hidden="1">{"'Sheet1'!$L$16"}</definedName>
    <definedName name="JYJYTJYT" localSheetId="3" hidden="1">{"NGUYEN QUI THIEP - Personal View",#N/A,FALSE,"XDCB.HT.FUR."}</definedName>
    <definedName name="JYJYTJYT" hidden="1">{"NGUYEN QUI THIEP - Personal View",#N/A,FALSE,"XDCB.HT.FUR."}</definedName>
    <definedName name="jyu" localSheetId="3" hidden="1">{"'Sheet1'!$L$16"}</definedName>
    <definedName name="jyu" hidden="1">{"'Sheet1'!$L$16"}</definedName>
    <definedName name="jyuk" localSheetId="3" hidden="1">{"'Sheet1'!$L$16"}</definedName>
    <definedName name="jyuk" hidden="1">{"'Sheet1'!$L$16"}</definedName>
    <definedName name="jýỵy" localSheetId="3" hidden="1">{"'Sheet1'!$L$16"}</definedName>
    <definedName name="jýỵy" hidden="1">{"'Sheet1'!$L$16"}</definedName>
    <definedName name="k">#REF!,#REF!,#REF!,#REF!,#REF!,#REF!,#REF!,#REF!,#REF!,#REF!,#REF!,#REF!</definedName>
    <definedName name="K.viecBAHUNG" localSheetId="3" hidden="1">{"'Sheet1'!$L$16"}</definedName>
    <definedName name="K.viecBAHUNG" hidden="1">{"'Sheet1'!$L$16"}</definedName>
    <definedName name="k_xoa" localSheetId="3" hidden="1">{"Offgrid",#N/A,FALSE,"OFFGRID";"Region",#N/A,FALSE,"REGION";"Offgrid -2",#N/A,FALSE,"OFFGRID";"WTP",#N/A,FALSE,"WTP";"WTP -2",#N/A,FALSE,"WTP";"Project",#N/A,FALSE,"PROJECT";"Summary -2",#N/A,FALSE,"SUMMARY"}</definedName>
    <definedName name="k_xoa" hidden="1">{"Offgrid",#N/A,FALSE,"OFFGRID";"Region",#N/A,FALSE,"REGION";"Offgrid -2",#N/A,FALSE,"OFFGRID";"WTP",#N/A,FALSE,"WTP";"WTP -2",#N/A,FALSE,"WTP";"Project",#N/A,FALSE,"PROJECT";"Summary -2",#N/A,FALSE,"SUMMARY"}</definedName>
    <definedName name="k_xoa2" localSheetId="3" hidden="1">{"Offgrid",#N/A,FALSE,"OFFGRID";"Region",#N/A,FALSE,"REGION";"Offgrid -2",#N/A,FALSE,"OFFGRID";"WTP",#N/A,FALSE,"WTP";"WTP -2",#N/A,FALSE,"WTP";"Project",#N/A,FALSE,"PROJECT";"Summary -2",#N/A,FALSE,"SUMMARY"}</definedName>
    <definedName name="k_xoa2" hidden="1">{"Offgrid",#N/A,FALSE,"OFFGRID";"Region",#N/A,FALSE,"REGION";"Offgrid -2",#N/A,FALSE,"OFFGRID";"WTP",#N/A,FALSE,"WTP";"WTP -2",#N/A,FALSE,"WTP";"Project",#N/A,FALSE,"PROJECT";"Summary -2",#N/A,FALSE,"SUMMARY"}</definedName>
    <definedName name="kb" localSheetId="3" hidden="1">{"'Sheet1'!$L$16"}</definedName>
    <definedName name="kb" hidden="1">{"'Sheet1'!$L$16"}</definedName>
    <definedName name="kc">#REF!</definedName>
    <definedName name="kcg">#REF!</definedName>
    <definedName name="kcong">#REF!</definedName>
    <definedName name="KCThep" localSheetId="3" hidden="1">{"'Sheet1'!$L$16"}</definedName>
    <definedName name="KCThep" hidden="1">{"'Sheet1'!$L$16"}</definedName>
    <definedName name="kddas">{#N/A,#N/A,FALSE,"포장1";#N/A,#N/A,FALSE,"포장1"}</definedName>
    <definedName name="kdkk" localSheetId="3" hidden="1">{"'Sheet1'!$L$16"}</definedName>
    <definedName name="kdkk" hidden="1">{"'Sheet1'!$L$16"}</definedName>
    <definedName name="ke" hidden="1">#REF!</definedName>
    <definedName name="kehoachkhoiluong05" localSheetId="3" hidden="1">{"'Sheet1'!$L$16"}</definedName>
    <definedName name="kehoachkhoiluong05" hidden="1">{"'Sheet1'!$L$16"}</definedName>
    <definedName name="kf">#REF!</definedName>
    <definedName name="kfrl" localSheetId="3" hidden="1">{"'Sheet1'!$L$16"}</definedName>
    <definedName name="kfrl" hidden="1">{"'Sheet1'!$L$16"}</definedName>
    <definedName name="KFTCGN" localSheetId="3" hidden="1">{"'Sheet1'!$L$16"}</definedName>
    <definedName name="KFTCGN" hidden="1">{"'Sheet1'!$L$16"}</definedName>
    <definedName name="kg_m2" hidden="1">#REF!</definedName>
    <definedName name="khac">2</definedName>
    <definedName name="khang" localSheetId="3" hidden="1">{"'Sheet1'!$L$16"}</definedName>
    <definedName name="khang" hidden="1">{"'Sheet1'!$L$16"}</definedName>
    <definedName name="khanh" localSheetId="3" hidden="1">{"'Sheet1'!$L$16"}</definedName>
    <definedName name="khanh" hidden="1">{"'Sheet1'!$L$16"}</definedName>
    <definedName name="KHANHKHUNG" localSheetId="3" hidden="1">{"'Sheet1'!$L$16"}</definedName>
    <definedName name="KHANHKHUNG" hidden="1">{"'Sheet1'!$L$16"}</definedName>
    <definedName name="KHAY">#REF!</definedName>
    <definedName name="KHAYAM">#REF!</definedName>
    <definedName name="KHBTsua" localSheetId="3" hidden="1">{"'Sheet1'!$L$16"}</definedName>
    <definedName name="KHBTsua" hidden="1">{"'Sheet1'!$L$16"}</definedName>
    <definedName name="Khe10_BP">#REF!</definedName>
    <definedName name="Khe15_BP">#REF!</definedName>
    <definedName name="Khe20_BP">#REF!</definedName>
    <definedName name="Khe21_BP">#REF!</definedName>
    <definedName name="Khe3_BP">#REF!</definedName>
    <definedName name="Khe5_BP">#REF!</definedName>
    <definedName name="Khe7_BP">#REF!</definedName>
    <definedName name="khin" localSheetId="3" hidden="1">{"'Sheet1'!$L$16"}</definedName>
    <definedName name="khin" hidden="1">{"'Sheet1'!$L$16"}</definedName>
    <definedName name="KHJ" hidden="1">#REF!</definedName>
    <definedName name="khkh" localSheetId="3" hidden="1">{"'Sheet1'!$L$16"}</definedName>
    <definedName name="khkh" hidden="1">{"'Sheet1'!$L$16"}</definedName>
    <definedName name="khkttt" localSheetId="3" hidden="1">{"'Sheet1'!$L$16"}</definedName>
    <definedName name="khkttt" hidden="1">{"'Sheet1'!$L$16"}</definedName>
    <definedName name="khoanda">#REF!</definedName>
    <definedName name="KhongCT" localSheetId="3" hidden="1">{"'Sheet1'!$L$16"}</definedName>
    <definedName name="KhongCT" hidden="1">{"'Sheet1'!$L$16"}</definedName>
    <definedName name="khongtruotgia" localSheetId="3" hidden="1">{"'Sheet1'!$L$16"}</definedName>
    <definedName name="khongtruotgia" hidden="1">{"'Sheet1'!$L$16"}</definedName>
    <definedName name="Khung">#REF!</definedName>
    <definedName name="khuyen" localSheetId="3" hidden="1">{"'Sheet1'!$L$16"}</definedName>
    <definedName name="khuyen" hidden="1">{"'Sheet1'!$L$16"}</definedName>
    <definedName name="ki" localSheetId="3" hidden="1">{"'Sheet1'!$L$16"}</definedName>
    <definedName name="ki" hidden="1">{"'Sheet1'!$L$16"}</definedName>
    <definedName name="Kiem_tra_trung_ten">#REF!</definedName>
    <definedName name="kipdien">#REF!</definedName>
    <definedName name="kiyddfdr" localSheetId="3" hidden="1">{"'Sheet1'!$L$16"}</definedName>
    <definedName name="kiyddfdr" hidden="1">{"'Sheet1'!$L$16"}</definedName>
    <definedName name="kjhh2" localSheetId="3" hidden="1">{"'Sheet1'!$L$16"}</definedName>
    <definedName name="kjhh2" hidden="1">{"'Sheet1'!$L$16"}</definedName>
    <definedName name="kjjkjgg" localSheetId="3" hidden="1">{"'Sheet1'!$L$16"}</definedName>
    <definedName name="kjjkjgg" hidden="1">{"'Sheet1'!$L$16"}</definedName>
    <definedName name="kjjlll" localSheetId="3" hidden="1">{"'Sheet1'!$L$16"}</definedName>
    <definedName name="kjjlll" hidden="1">{"'Sheet1'!$L$16"}</definedName>
    <definedName name="kjk" localSheetId="3" hidden="1">{"'Sheet1'!$L$16"}</definedName>
    <definedName name="kjk" hidden="1">{"'Sheet1'!$L$16"}</definedName>
    <definedName name="kjkh">{"'Sheet1'!$L$16"}</definedName>
    <definedName name="KJYJ" hidden="1">#REF!</definedName>
    <definedName name="kk">0.8</definedName>
    <definedName name="KKE_Sheet10_List">#REF!</definedName>
    <definedName name="kkgdss" localSheetId="3" hidden="1">{"'Sheet1'!$L$16"}</definedName>
    <definedName name="kkgdss" hidden="1">{"'Sheet1'!$L$16"}</definedName>
    <definedName name="kkk" localSheetId="3" hidden="1">{#N/A,#N/A,FALSE,"特殊室（ＢＱ表）"}</definedName>
    <definedName name="kkk" hidden="1">{#N/A,#N/A,FALSE,"特殊室（ＢＱ表）"}</definedName>
    <definedName name="ｋｋｋ" localSheetId="3" hidden="1">{"'Sheet1'!$L$16"}</definedName>
    <definedName name="ｋｋｋ" hidden="1">{"'Sheet1'!$L$16"}</definedName>
    <definedName name="kkkk" localSheetId="3" hidden="1">{"'Sheet1'!$L$16"}</definedName>
    <definedName name="kkkk" hidden="1">{"'Sheet1'!$L$16"}</definedName>
    <definedName name="kkkkk" localSheetId="3" hidden="1">{"'Sheet1'!$L$16"}</definedName>
    <definedName name="kkkkk" hidden="1">{"'Sheet1'!$L$16"}</definedName>
    <definedName name="kkkkkkkkkk" localSheetId="3" hidden="1">{0}</definedName>
    <definedName name="kkkkkkkkkk" hidden="1">{0}</definedName>
    <definedName name="kkkl" localSheetId="3" hidden="1">{"'Sheet1'!$L$16"}</definedName>
    <definedName name="kkkl" hidden="1">{"'Sheet1'!$L$16"}</definedName>
    <definedName name="kkl" localSheetId="3" hidden="1">{"'Sheet1'!$L$16"}</definedName>
    <definedName name="kkl" hidden="1">{"'Sheet1'!$L$16"}</definedName>
    <definedName name="kkll" localSheetId="3" hidden="1">{"'Sheet1'!$L$16"}</definedName>
    <definedName name="kkll" hidden="1">{"'Sheet1'!$L$16"}</definedName>
    <definedName name="kklll" localSheetId="3" hidden="1">{"'Sheet1'!$L$16"}</definedName>
    <definedName name="kklll" hidden="1">{"'Sheet1'!$L$16"}</definedName>
    <definedName name="kks.t10" localSheetId="3" hidden="1">{"'Sheet1'!$L$16"}</definedName>
    <definedName name="kks.t10" hidden="1">{"'Sheet1'!$L$16"}</definedName>
    <definedName name="KKS.T12" localSheetId="3" hidden="1">{"'Sheet1'!$L$16"}</definedName>
    <definedName name="KKS.T12" hidden="1">{"'Sheet1'!$L$16"}</definedName>
    <definedName name="KL_Cong" localSheetId="3" hidden="1">{"'Sheet1'!$L$16"}</definedName>
    <definedName name="KL_Cong" hidden="1">{"'Sheet1'!$L$16"}</definedName>
    <definedName name="klcn2" localSheetId="3" hidden="1">{"'Sheet1'!$L$16"}</definedName>
    <definedName name="klcn2" hidden="1">{"'Sheet1'!$L$16"}</definedName>
    <definedName name="KLDDII" localSheetId="3" hidden="1">{#N/A,#N/A,FALSE,"Sheet1"}</definedName>
    <definedName name="KLDDII" hidden="1">{#N/A,#N/A,FALSE,"Sheet1"}</definedName>
    <definedName name="KLduonggiaods" localSheetId="3" hidden="1">{"'Sheet1'!$L$16"}</definedName>
    <definedName name="KLduonggiaods" hidden="1">{"'Sheet1'!$L$16"}</definedName>
    <definedName name="klhkl" localSheetId="3" hidden="1">{#N/A,#N/A,FALSE,"CCTV"}</definedName>
    <definedName name="klhkl" hidden="1">{#N/A,#N/A,FALSE,"CCTV"}</definedName>
    <definedName name="klkkj" localSheetId="3" hidden="1">{"'Sheet1'!$L$16"}</definedName>
    <definedName name="klkkj" hidden="1">{"'Sheet1'!$L$16"}</definedName>
    <definedName name="klkklk" localSheetId="3" hidden="1">{#N/A,#N/A,FALSE,"Sheet1";#N/A,#N/A,FALSE,"Sheet3";#N/A,#N/A,FALSE,"Sheet5"}</definedName>
    <definedName name="klkklk" hidden="1">{#N/A,#N/A,FALSE,"Sheet1";#N/A,#N/A,FALSE,"Sheet3";#N/A,#N/A,FALSE,"Sheet5"}</definedName>
    <definedName name="KLLT" hidden="1">#REF!</definedName>
    <definedName name="klm" localSheetId="3" hidden="1">{"'Sheet1'!$L$16"}</definedName>
    <definedName name="klm" hidden="1">{"'Sheet1'!$L$16"}</definedName>
    <definedName name="klmoithau" localSheetId="3" hidden="1">{"Offgrid",#N/A,FALSE,"OFFGRID";"Region",#N/A,FALSE,"REGION";"Offgrid -2",#N/A,FALSE,"OFFGRID";"WTP",#N/A,FALSE,"WTP";"WTP -2",#N/A,FALSE,"WTP";"Project",#N/A,FALSE,"PROJECT";"Summary -2",#N/A,FALSE,"SUMMARY"}</definedName>
    <definedName name="klmoithau" hidden="1">{"Offgrid",#N/A,FALSE,"OFFGRID";"Region",#N/A,FALSE,"REGION";"Offgrid -2",#N/A,FALSE,"OFFGRID";"WTP",#N/A,FALSE,"WTP";"WTP -2",#N/A,FALSE,"WTP";"Project",#N/A,FALSE,"PROJECT";"Summary -2",#N/A,FALSE,"SUMMARY"}</definedName>
    <definedName name="klmt" localSheetId="3" hidden="1">{"'Sheet1'!$L$16"}</definedName>
    <definedName name="klmt" hidden="1">{"'Sheet1'!$L$16"}</definedName>
    <definedName name="kltn3" localSheetId="3" hidden="1">{"'Sheet1'!$L$16"}</definedName>
    <definedName name="kltn3" hidden="1">{"'Sheet1'!$L$16"}</definedName>
    <definedName name="Km" localSheetId="3" hidden="1">{"'Sheet1'!$L$16"}</definedName>
    <definedName name="Km" hidden="1">{"'Sheet1'!$L$16"}</definedName>
    <definedName name="KNDAT_CHUA_SU_DUNG" hidden="1">#REF!</definedName>
    <definedName name="koø">{"'Sheet1'!$L$16"}</definedName>
    <definedName name="KP_DBGT_Dang" localSheetId="3" hidden="1">{"'Sheet1'!$L$16"}</definedName>
    <definedName name="KP_DBGT_Dang" hidden="1">{"'Sheet1'!$L$16"}</definedName>
    <definedName name="kp1ph">#REF!</definedName>
    <definedName name="KQ_Truong">#REF!</definedName>
    <definedName name="ks" localSheetId="3" hidden="1">{"'Sheet1'!$L$16"}</definedName>
    <definedName name="ks" hidden="1">{"'Sheet1'!$L$16"}</definedName>
    <definedName name="ksbn" localSheetId="3" hidden="1">{"'Sheet1'!$L$16"}</definedName>
    <definedName name="ksbn" hidden="1">{"'Sheet1'!$L$16"}</definedName>
    <definedName name="KSDA" localSheetId="3" hidden="1">{"'Sheet1'!$L$16"}</definedName>
    <definedName name="KSDA" hidden="1">{"'Sheet1'!$L$16"}</definedName>
    <definedName name="kshn" localSheetId="3" hidden="1">{"'Sheet1'!$L$16"}</definedName>
    <definedName name="kshn" hidden="1">{"'Sheet1'!$L$16"}</definedName>
    <definedName name="ksls" localSheetId="3" hidden="1">{"'Sheet1'!$L$16"}</definedName>
    <definedName name="ksls" hidden="1">{"'Sheet1'!$L$16"}</definedName>
    <definedName name="kstk2" localSheetId="3" hidden="1">{"'Sheet1'!$L$16"}</definedName>
    <definedName name="kstk2" hidden="1">{"'Sheet1'!$L$16"}</definedName>
    <definedName name="KTH">#REF!</definedName>
    <definedName name="KUK" hidden="1">#REF!</definedName>
    <definedName name="kukek" localSheetId="3" hidden="1">{"'Sheet1'!$L$16"}</definedName>
    <definedName name="kukek" hidden="1">{"'Sheet1'!$L$16"}</definedName>
    <definedName name="kuklk" localSheetId="3" hidden="1">{"'Sheet1'!$L$16"}</definedName>
    <definedName name="kuklk" hidden="1">{"'Sheet1'!$L$16"}</definedName>
    <definedName name="kutkuk" localSheetId="3" hidden="1">{"'Sheet1'!$L$16"}</definedName>
    <definedName name="kutkuk" hidden="1">{"'Sheet1'!$L$16"}</definedName>
    <definedName name="Kye" hidden="1">#REF!</definedName>
    <definedName name="kyk" hidden="1">#REF!</definedName>
    <definedName name="KYUKGH" localSheetId="3" hidden="1">{"'Sheet1'!$L$16"}</definedName>
    <definedName name="KYUKGH" hidden="1">{"'Sheet1'!$L$16"}</definedName>
    <definedName name="l">#REF!,#REF!,#REF!,#REF!,#REF!,#REF!,#REF!,#REF!,#REF!,#REF!,#REF!,#REF!</definedName>
    <definedName name="L_">#REF!</definedName>
    <definedName name="L2_">#REF!</definedName>
    <definedName name="L63x6">5800</definedName>
    <definedName name="Labor_Factor">#REF!</definedName>
    <definedName name="labour">0.04</definedName>
    <definedName name="Lai" localSheetId="3" hidden="1">{"'Sheet1'!$L$16"}</definedName>
    <definedName name="Lai" hidden="1">{"'Sheet1'!$L$16"}</definedName>
    <definedName name="lam" localSheetId="3" hidden="1">{"'Sheet1'!$L$16"}</definedName>
    <definedName name="lam" hidden="1">{"'Sheet1'!$L$16"}</definedName>
    <definedName name="lamduong1" localSheetId="3" hidden="1">{"'Sheet1'!$L$16"}</definedName>
    <definedName name="lamduong1" hidden="1">{"'Sheet1'!$L$16"}</definedName>
    <definedName name="lancan">#REF!</definedName>
    <definedName name="langson" localSheetId="3" hidden="1">{"'Sheet1'!$L$16"}</definedName>
    <definedName name="langson" hidden="1">{"'Sheet1'!$L$16"}</definedName>
    <definedName name="Lanso_BP">#REF!</definedName>
    <definedName name="latxay" localSheetId="3" hidden="1">{"'Sheet1'!$L$16"}</definedName>
    <definedName name="latxay" hidden="1">{"'Sheet1'!$L$16"}</definedName>
    <definedName name="Lb">#REF!</definedName>
    <definedName name="Lb_">#REF!</definedName>
    <definedName name="lbit">5%</definedName>
    <definedName name="LBS_22">107800000</definedName>
    <definedName name="le" localSheetId="3" hidden="1">{"'Sheet1'!$L$16"}</definedName>
    <definedName name="le" hidden="1">{"'Sheet1'!$L$16"}</definedName>
    <definedName name="LEEEE" localSheetId="3"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LEEEE"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left">1</definedName>
    <definedName name="Length">#REF!</definedName>
    <definedName name="Lgoi">#REF!</definedName>
    <definedName name="Lh">#REF!</definedName>
    <definedName name="Lhk_135_n">#REF!</definedName>
    <definedName name="Lhk_180_d">#REF!</definedName>
    <definedName name="Lhk_90_d">#REF!</definedName>
    <definedName name="Lhk_90_n1">#REF!</definedName>
    <definedName name="Lhk_90_n2">#REF!</definedName>
    <definedName name="lieu" localSheetId="3" hidden="1">{"'Sheet1'!$L$16"}</definedName>
    <definedName name="lieu" hidden="1">{"'Sheet1'!$L$16"}</definedName>
    <definedName name="lïhïe" localSheetId="3" hidden="1">{"'Sheet1'!$L$16"}</definedName>
    <definedName name="lïhïe" hidden="1">{"'Sheet1'!$L$16"}</definedName>
    <definedName name="limcount" hidden="1">13</definedName>
    <definedName name="linh" localSheetId="3" hidden="1">{"'Sheet1'!$L$16"}</definedName>
    <definedName name="linh" hidden="1">{"'Sheet1'!$L$16"}</definedName>
    <definedName name="LINHTINH" localSheetId="3" hidden="1">{"'Sheet1'!$L$16"}</definedName>
    <definedName name="LINHTINH" hidden="1">{"'Sheet1'!$L$16"}</definedName>
    <definedName name="ljh" localSheetId="3" hidden="1">{#N/A,#N/A,FALSE,"Chi tiÆt"}</definedName>
    <definedName name="ljh" hidden="1">{#N/A,#N/A,FALSE,"Chi tiÆt"}</definedName>
    <definedName name="ljhghg" localSheetId="3" hidden="1">{"'Sheet1'!$L$16"}</definedName>
    <definedName name="ljhghg" hidden="1">{"'Sheet1'!$L$16"}</definedName>
    <definedName name="LJHMN" localSheetId="3" hidden="1">{"'Sheet1'!$L$16"}</definedName>
    <definedName name="LJHMN" hidden="1">{"'Sheet1'!$L$16"}</definedName>
    <definedName name="ljj" localSheetId="3" hidden="1">{"'Sheet1'!$L$16"}</definedName>
    <definedName name="ljj" hidden="1">{"'Sheet1'!$L$16"}</definedName>
    <definedName name="ljkhg" localSheetId="3" hidden="1">{"'Sheet1'!$L$16"}</definedName>
    <definedName name="ljkhg" hidden="1">{"'Sheet1'!$L$16"}</definedName>
    <definedName name="ljkl" localSheetId="3" hidden="1">{"'Sheet1'!$L$16"}</definedName>
    <definedName name="ljkl" hidden="1">{"'Sheet1'!$L$16"}</definedName>
    <definedName name="ljklk" localSheetId="3" hidden="1">{"'Sheet1'!$L$16"}</definedName>
    <definedName name="ljklk" hidden="1">{"'Sheet1'!$L$16"}</definedName>
    <definedName name="LJL" localSheetId="3" hidden="1">{#N/A,#N/A,FALSE,"Chi tiÆt"}</definedName>
    <definedName name="LJL" hidden="1">{#N/A,#N/A,FALSE,"Chi tiÆt"}</definedName>
    <definedName name="lk" localSheetId="3" hidden="1">{"'Sheet1'!$L$16"}</definedName>
    <definedName name="lk" hidden="1">{"'Sheet1'!$L$16"}</definedName>
    <definedName name="lkjg" localSheetId="3" hidden="1">{"'Sheet1'!$L$16"}</definedName>
    <definedName name="lkjg" hidden="1">{"'Sheet1'!$L$16"}</definedName>
    <definedName name="lkklll" localSheetId="3" hidden="1">{"'Sheet1'!$L$16"}</definedName>
    <definedName name="lkklll" hidden="1">{"'Sheet1'!$L$16"}</definedName>
    <definedName name="lkl" localSheetId="3" hidden="1">{#N/A,#N/A,FALSE,"Chi tiÆt"}</definedName>
    <definedName name="lkl" hidden="1">{#N/A,#N/A,FALSE,"Chi tiÆt"}</definedName>
    <definedName name="lklkhh" localSheetId="3" hidden="1">{"'Sheet1'!$L$16"}</definedName>
    <definedName name="lklkhh" hidden="1">{"'Sheet1'!$L$16"}</definedName>
    <definedName name="LLEE" localSheetId="3"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LLEE"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llgk" localSheetId="3" hidden="1">{"Offgrid",#N/A,FALSE,"OFFGRID";"Region",#N/A,FALSE,"REGION";"Offgrid -2",#N/A,FALSE,"OFFGRID";"WTP",#N/A,FALSE,"WTP";"WTP -2",#N/A,FALSE,"WTP";"Project",#N/A,FALSE,"PROJECT";"Summary -2",#N/A,FALSE,"SUMMARY"}</definedName>
    <definedName name="llgk" hidden="1">{"Offgrid",#N/A,FALSE,"OFFGRID";"Region",#N/A,FALSE,"REGION";"Offgrid -2",#N/A,FALSE,"OFFGRID";"WTP",#N/A,FALSE,"WTP";"WTP -2",#N/A,FALSE,"WTP";"Project",#N/A,FALSE,"PROJECT";"Summary -2",#N/A,FALSE,"SUMMARY"}</definedName>
    <definedName name="lll" localSheetId="3" hidden="1">{#N/A,#N/A,FALSE,"特殊室（ＢＱ表）"}</definedName>
    <definedName name="lll" hidden="1">{#N/A,#N/A,FALSE,"特殊室（ＢＱ表）"}</definedName>
    <definedName name="lllj" localSheetId="3" hidden="1">{"'Sheet1'!$L$16"}</definedName>
    <definedName name="lllj" hidden="1">{"'Sheet1'!$L$16"}</definedName>
    <definedName name="llllllllll" localSheetId="3" hidden="1">{0}</definedName>
    <definedName name="llllllllll" hidden="1">{0}</definedName>
    <definedName name="lllllllllllllllllllllllll" localSheetId="3" hidden="1">{0}</definedName>
    <definedName name="lllllllllllllllllllllllll" hidden="1">{0}</definedName>
    <definedName name="Lmk">#REF!</definedName>
    <definedName name="lmn" localSheetId="3" hidden="1">{"'Sheet1'!$L$16"}</definedName>
    <definedName name="lmn" hidden="1">{"'Sheet1'!$L$16"}</definedName>
    <definedName name="ln">#REF!</definedName>
    <definedName name="Lnsc">#REF!</definedName>
    <definedName name="lôa33BT5" localSheetId="3" hidden="1">{"'Sheet1'!$L$16"}</definedName>
    <definedName name="lôa33BT5" hidden="1">{"'Sheet1'!$L$16"}</definedName>
    <definedName name="loaimuong">#REF!</definedName>
    <definedName name="loan" localSheetId="3" hidden="1">{"Offgrid",#N/A,FALSE,"OFFGRID";"Region",#N/A,FALSE,"REGION";"Offgrid -2",#N/A,FALSE,"OFFGRID";"WTP",#N/A,FALSE,"WTP";"WTP -2",#N/A,FALSE,"WTP";"Project",#N/A,FALSE,"PROJECT";"Summary -2",#N/A,FALSE,"SUMMARY"}</definedName>
    <definedName name="loan" hidden="1">{"Offgrid",#N/A,FALSE,"OFFGRID";"Region",#N/A,FALSE,"REGION";"Offgrid -2",#N/A,FALSE,"OFFGRID";"WTP",#N/A,FALSE,"WTP";"WTP -2",#N/A,FALSE,"WTP";"Project",#N/A,FALSE,"PROJECT";"Summary -2",#N/A,FALSE,"SUMMARY"}</definedName>
    <definedName name="LOCO" localSheetId="3" hidden="1">{"'Sheet1'!$L$16"}</definedName>
    <definedName name="LOCO" hidden="1">{"'Sheet1'!$L$16"}</definedName>
    <definedName name="LOCO2" localSheetId="3" hidden="1">{"'Sheet1'!$L$16"}</definedName>
    <definedName name="LOCO2" hidden="1">{"'Sheet1'!$L$16"}</definedName>
    <definedName name="lon" localSheetId="3" hidden="1">{"'Sheet1'!$L$16"}</definedName>
    <definedName name="lon" hidden="1">{"'Sheet1'!$L$16"}</definedName>
    <definedName name="Long" localSheetId="3" hidden="1">{"'Sheet1'!$L$16"}</definedName>
    <definedName name="Long" hidden="1">{"'Sheet1'!$L$16"}</definedName>
    <definedName name="Loss_ES">#REF!</definedName>
    <definedName name="Loss_SR">#REF!</definedName>
    <definedName name="Lp">#REF!</definedName>
    <definedName name="lrung">#REF!</definedName>
    <definedName name="Ls">#REF!</definedName>
    <definedName name="lt">#REF!</definedName>
    <definedName name="luan" localSheetId="3" hidden="1">{"'Sheet1'!$L$16"}</definedName>
    <definedName name="luan" hidden="1">{"'Sheet1'!$L$16"}</definedName>
    <definedName name="luc" localSheetId="3" hidden="1">{"'Sheet1'!$L$16"}</definedName>
    <definedName name="luc" hidden="1">{"'Sheet1'!$L$16"}</definedName>
    <definedName name="luoichanrac">#REF!</definedName>
    <definedName name="luong" localSheetId="3" hidden="1">{"'Sheet1'!$L$16"}</definedName>
    <definedName name="luong" hidden="1">{"'Sheet1'!$L$16"}</definedName>
    <definedName name="Lw">#REF!</definedName>
    <definedName name="Lx.135">#REF!</definedName>
    <definedName name="Lx.140">#REF!</definedName>
    <definedName name="Lx.175">#REF!</definedName>
    <definedName name="Lx.225">#REF!</definedName>
    <definedName name="Lx.235">#REF!</definedName>
    <definedName name="Lx.240">#REF!</definedName>
    <definedName name="Lx.250">#REF!</definedName>
    <definedName name="Lx.275">#REF!</definedName>
    <definedName name="Lx.335">#REF!</definedName>
    <definedName name="Lx.340">#REF!</definedName>
    <definedName name="Lx.4165">#REF!</definedName>
    <definedName name="Lx.425">#REF!</definedName>
    <definedName name="Lx.435">#REF!</definedName>
    <definedName name="Lx.440">#REF!</definedName>
    <definedName name="Lx.450">#REF!</definedName>
    <definedName name="Lx.475">#REF!</definedName>
    <definedName name="Lytrinh_BP">#REF!</definedName>
    <definedName name="M" hidden="1">#REF!</definedName>
    <definedName name="M_CSCT">#REF!</definedName>
    <definedName name="M_TD">#REF!</definedName>
    <definedName name="M10." localSheetId="3" hidden="1">{"'Sheet1'!$L$16"}</definedName>
    <definedName name="M10." hidden="1">{"'Sheet1'!$L$16"}</definedName>
    <definedName name="M12ba3p">#REF!</definedName>
    <definedName name="M12bb1p">#REF!</definedName>
    <definedName name="M12cbnc">#REF!</definedName>
    <definedName name="M12cbvl">#REF!</definedName>
    <definedName name="M14bb1p">#REF!</definedName>
    <definedName name="M2KtvCuoc1.1s">#REF!</definedName>
    <definedName name="M2KtvCuoc1.2s">#REF!</definedName>
    <definedName name="M2KtvCuoc1.3s">#REF!</definedName>
    <definedName name="M2KtvCuoc1.4s">#REF!</definedName>
    <definedName name="M2KtvCuoc1.5s">#REF!</definedName>
    <definedName name="M2KtvCuoc1.6s">#REF!</definedName>
    <definedName name="M3KtvCuoc2.1s">#REF!</definedName>
    <definedName name="M3KtvCuoc2.2s">#REF!</definedName>
    <definedName name="M3KtvCuoc2.3s">#REF!</definedName>
    <definedName name="M3KtvCuoc2.4s">#REF!</definedName>
    <definedName name="M3KtvCuoc2.5s">#REF!</definedName>
    <definedName name="M3KtvCuoc2.6s">#REF!</definedName>
    <definedName name="M4KtvCuoc3.1s">#REF!</definedName>
    <definedName name="M4KtvCuoc3.2s">#REF!</definedName>
    <definedName name="m8aanc">#REF!</definedName>
    <definedName name="m8aavl">#REF!</definedName>
    <definedName name="Ma3pnc">#REF!</definedName>
    <definedName name="Ma3pvl">#REF!</definedName>
    <definedName name="Maa3pnc">#REF!</definedName>
    <definedName name="Maa3pvl">#REF!</definedName>
    <definedName name="mäc" localSheetId="3" hidden="1">{"'Sheet1'!$L$16"}</definedName>
    <definedName name="mäc" hidden="1">{"'Sheet1'!$L$16"}</definedName>
    <definedName name="mai" localSheetId="3" hidden="1">{"'Sheet1'!$L$16"}</definedName>
    <definedName name="mai" hidden="1">{"'Sheet1'!$L$16"}</definedName>
    <definedName name="MAJ_CON_EQP">#REF!</definedName>
    <definedName name="man_sched" localSheetId="3" hidden="1">{"'Sheet1'!$L$16"}</definedName>
    <definedName name="man_sched" hidden="1">{"'Sheet1'!$L$16"}</definedName>
    <definedName name="MANH" localSheetId="3" hidden="1">{"'Sheet1'!$L$16"}</definedName>
    <definedName name="MANH" hidden="1">{"'Sheet1'!$L$16"}</definedName>
    <definedName name="matbang" localSheetId="3" hidden="1">{"'Sheet1'!$L$16"}</definedName>
    <definedName name="matbang" hidden="1">{"'Sheet1'!$L$16"}</definedName>
    <definedName name="Material_Factor">#REF!</definedName>
    <definedName name="MAU" localSheetId="3" hidden="1">{"'Sheet1'!$L$16"}</definedName>
    <definedName name="MAU" hidden="1">{"'Sheet1'!$L$16"}</definedName>
    <definedName name="maybua">#REF!</definedName>
    <definedName name="maycay">#REF!</definedName>
    <definedName name="Mba1p">#REF!</definedName>
    <definedName name="Mba3p">#REF!</definedName>
    <definedName name="Mbb3p">#REF!</definedName>
    <definedName name="Mbn1p">#REF!</definedName>
    <definedName name="mcbt">#REF!</definedName>
    <definedName name="mccb" localSheetId="3" hidden="1">{#N/A,#N/A,FALSE,"CCTV"}</definedName>
    <definedName name="mccb" hidden="1">{#N/A,#N/A,FALSE,"CCTV"}</definedName>
    <definedName name="MCCO" localSheetId="3" hidden="1">{#N/A,#N/A,FALSE,"CCTV"}</definedName>
    <definedName name="MCCO" hidden="1">{#N/A,#N/A,FALSE,"CCTV"}</definedName>
    <definedName name="MCCO10" localSheetId="3" hidden="1">{#N/A,#N/A,FALSE,"CCTV"}</definedName>
    <definedName name="MCCO10" hidden="1">{#N/A,#N/A,FALSE,"CCTV"}</definedName>
    <definedName name="MCCO11" localSheetId="3" hidden="1">{#N/A,#N/A,FALSE,"CCTV"}</definedName>
    <definedName name="MCCO11" hidden="1">{#N/A,#N/A,FALSE,"CCTV"}</definedName>
    <definedName name="MCCO12" localSheetId="3" hidden="1">{#N/A,#N/A,FALSE,"CCTV"}</definedName>
    <definedName name="MCCO12" hidden="1">{#N/A,#N/A,FALSE,"CCTV"}</definedName>
    <definedName name="MCCO13" localSheetId="3" hidden="1">{#N/A,#N/A,FALSE,"CCTV"}</definedName>
    <definedName name="MCCO13" hidden="1">{#N/A,#N/A,FALSE,"CCTV"}</definedName>
    <definedName name="MCCO3" localSheetId="3" hidden="1">{#N/A,#N/A,FALSE,"CCTV"}</definedName>
    <definedName name="MCCO3" hidden="1">{#N/A,#N/A,FALSE,"CCTV"}</definedName>
    <definedName name="MCCO4" localSheetId="3" hidden="1">{#N/A,#N/A,FALSE,"CCTV"}</definedName>
    <definedName name="MCCO4" hidden="1">{#N/A,#N/A,FALSE,"CCTV"}</definedName>
    <definedName name="MCCO5" localSheetId="3" hidden="1">{#N/A,#N/A,FALSE,"CCTV"}</definedName>
    <definedName name="MCCO5" hidden="1">{#N/A,#N/A,FALSE,"CCTV"}</definedName>
    <definedName name="MCCO6" localSheetId="3" hidden="1">{#N/A,#N/A,FALSE,"CCTV"}</definedName>
    <definedName name="MCCO6" hidden="1">{#N/A,#N/A,FALSE,"CCTV"}</definedName>
    <definedName name="MCCO7" localSheetId="3" hidden="1">{#N/A,#N/A,FALSE,"CCTV"}</definedName>
    <definedName name="MCCO7" hidden="1">{#N/A,#N/A,FALSE,"CCTV"}</definedName>
    <definedName name="MCCO8" localSheetId="3" hidden="1">{#N/A,#N/A,FALSE,"CCTV"}</definedName>
    <definedName name="MCCO8" hidden="1">{#N/A,#N/A,FALSE,"CCTV"}</definedName>
    <definedName name="MCCO9" localSheetId="3" hidden="1">{#N/A,#N/A,FALSE,"CCTV"}</definedName>
    <definedName name="MCCO9" hidden="1">{#N/A,#N/A,FALSE,"CCTV"}</definedName>
    <definedName name="MCCOÙ" localSheetId="3" hidden="1">{#N/A,#N/A,FALSE,"CCTV"}</definedName>
    <definedName name="MCCOÙ" hidden="1">{#N/A,#N/A,FALSE,"CCTV"}</definedName>
    <definedName name="mck" localSheetId="3" hidden="1">{#N/A,#N/A,FALSE,"Chi tiÆt"}</definedName>
    <definedName name="mck" hidden="1">{#N/A,#N/A,FALSE,"Chi tiÆt"}</definedName>
    <definedName name="MCKhi.1b">#REF!</definedName>
    <definedName name="MCKhi.2b">#REF!</definedName>
    <definedName name="MCKhi.3b">#REF!</definedName>
    <definedName name="MCKhi.4b">#REF!</definedName>
    <definedName name="me">#REF!</definedName>
    <definedName name="Method">#REF!</definedName>
    <definedName name="MFGND" localSheetId="3" hidden="1">{"'Sheet1'!$L$16"}</definedName>
    <definedName name="MFGND" hidden="1">{"'Sheet1'!$L$16"}</definedName>
    <definedName name="MFHMFGNG" localSheetId="3" hidden="1">{"'Sheet1'!$L$16"}</definedName>
    <definedName name="MFHMFGNG" hidden="1">{"'Sheet1'!$L$16"}</definedName>
    <definedName name="MG_A">#REF!</definedName>
    <definedName name="mh" localSheetId="3" hidden="1">{"'Sheet1'!$L$16"}</definedName>
    <definedName name="mh" hidden="1">{"'Sheet1'!$L$16"}</definedName>
    <definedName name="minh" localSheetId="3" hidden="1">{"'Sheet1'!$L$16"}</definedName>
    <definedName name="minh" hidden="1">{"'Sheet1'!$L$16"}</definedName>
    <definedName name="Miscellaneous">#REF!</definedName>
    <definedName name="miyu" localSheetId="3" hidden="1">{"'Sheet1'!$L$16"}</definedName>
    <definedName name="miyu" hidden="1">{"'Sheet1'!$L$16"}</definedName>
    <definedName name="mjh" localSheetId="3" hidden="1">{"'Sheet1'!$L$16"}</definedName>
    <definedName name="mjh" hidden="1">{"'Sheet1'!$L$16"}</definedName>
    <definedName name="mm">{#N/A,#N/A,TRUE,"토적및재료집계";#N/A,#N/A,TRUE,"토적및재료집계";#N/A,#N/A,TRUE,"단위량"}</definedName>
    <definedName name="ｍｍｍ" localSheetId="3" hidden="1">{"'Sheet1'!$L$16"}</definedName>
    <definedName name="ｍｍｍ" hidden="1">{"'Sheet1'!$L$16"}</definedName>
    <definedName name="ｍｍｍｍ" localSheetId="3" hidden="1">{"'Sheet1'!$L$16"}</definedName>
    <definedName name="ｍｍｍｍ" hidden="1">{"'Sheet1'!$L$16"}</definedName>
    <definedName name="mmmmmmmmm" localSheetId="3" hidden="1">{0}</definedName>
    <definedName name="mmmmmmmmm" hidden="1">{0}</definedName>
    <definedName name="mnkhi">#REF!</definedName>
    <definedName name="mo" localSheetId="3" hidden="1">{"'Sheet1'!$L$16"}</definedName>
    <definedName name="mo" hidden="1">{"'Sheet1'!$L$16"}</definedName>
    <definedName name="moi" localSheetId="3" hidden="1">{"'Sheet1'!$L$16"}</definedName>
    <definedName name="moi" hidden="1">{"'Sheet1'!$L$16"}</definedName>
    <definedName name="Mongcong">#REF!</definedName>
    <definedName name="Morong">#REF!</definedName>
    <definedName name="Morong4054_85">#REF!</definedName>
    <definedName name="morong4054_98">#REF!</definedName>
    <definedName name="motru">#REF!</definedName>
    <definedName name="Mr">#REF!</definedName>
    <definedName name="mrai">#REF!</definedName>
    <definedName name="msan">#REF!</definedName>
    <definedName name="MTMAC12">#REF!</definedName>
    <definedName name="Mtr.1s">#REF!</definedName>
    <definedName name="Mtr.2s">#REF!</definedName>
    <definedName name="Mtr.3s">#REF!</definedName>
    <definedName name="Mtr.4s">#REF!</definedName>
    <definedName name="Mtr.5s">#REF!</definedName>
    <definedName name="Mtr.6s">#REF!</definedName>
    <definedName name="mtram">#REF!</definedName>
    <definedName name="MtrTtrCuocPhun.1b">#REF!</definedName>
    <definedName name="MtrTtrCuocPhun.2b">#REF!</definedName>
    <definedName name="MtrTtrCuocPhun.3b">#REF!</definedName>
    <definedName name="MtrTtrCuocPhun.4b">#REF!</definedName>
    <definedName name="MTYMYTMY" localSheetId="3" hidden="1">{"'Sheet1'!$L$16"}</definedName>
    <definedName name="MTYMYTMY" hidden="1">{"'Sheet1'!$L$16"}</definedName>
    <definedName name="Mu">#REF!</definedName>
    <definedName name="mucluong">144000</definedName>
    <definedName name="mui">#REF!</definedName>
    <definedName name="MV" localSheetId="3" hidden="1">{#N/A,#N/A,FALSE,"Sheet1";#N/A,#N/A,FALSE,"Sheet3";#N/A,#N/A,FALSE,"Sheet5"}</definedName>
    <definedName name="MV" hidden="1">{#N/A,#N/A,FALSE,"Sheet1";#N/A,#N/A,FALSE,"Sheet3";#N/A,#N/A,FALSE,"Sheet5"}</definedName>
    <definedName name="mvac" localSheetId="3" hidden="1">{"'Sheet1'!$L$16"}</definedName>
    <definedName name="mvac" hidden="1">{"'Sheet1'!$L$16"}</definedName>
    <definedName name="MVBNMVB" localSheetId="3" hidden="1">{"NGUYEN QUI THIEP - Personal View",#N/A,FALSE,"XDCB.HT.FUR."}</definedName>
    <definedName name="MVBNMVB" hidden="1">{"NGUYEN QUI THIEP - Personal View",#N/A,FALSE,"XDCB.HT.FUR."}</definedName>
    <definedName name="mxlat">#REF!</definedName>
    <definedName name="mxuc">#REF!</definedName>
    <definedName name="my" localSheetId="3" hidden="1">{"'Sheet1'!$L$16"}</definedName>
    <definedName name="my" hidden="1">{"'Sheet1'!$L$16"}</definedName>
    <definedName name="n" localSheetId="3" hidden="1">{"'Sheet1'!$L$16"}</definedName>
    <definedName name="n" hidden="1">{"'Sheet1'!$L$16"}</definedName>
    <definedName name="n_nch">#REF!</definedName>
    <definedName name="N104TMDvb">#REF!</definedName>
    <definedName name="N104TMDvs">#REF!</definedName>
    <definedName name="N104TTvb">#REF!</definedName>
    <definedName name="N104TTvs">#REF!</definedName>
    <definedName name="n1pig">#REF!</definedName>
    <definedName name="n1pind">#REF!</definedName>
    <definedName name="n1ping">#REF!</definedName>
    <definedName name="n1pint">#REF!</definedName>
    <definedName name="n2_">#REF!</definedName>
    <definedName name="N204TMDvb">#REF!</definedName>
    <definedName name="N204TMDvs">#REF!</definedName>
    <definedName name="N204TTvb">#REF!</definedName>
    <definedName name="N204TTvs">#REF!</definedName>
    <definedName name="N28108ks">#REF!</definedName>
    <definedName name="N28208ks">#REF!</definedName>
    <definedName name="N28308ks">#REF!</definedName>
    <definedName name="N28408ks">#REF!</definedName>
    <definedName name="N28458ks">#REF!</definedName>
    <definedName name="N28508ks">#REF!</definedName>
    <definedName name="N28608ks">#REF!</definedName>
    <definedName name="N28708ks">#REF!</definedName>
    <definedName name="N28808ks">#REF!</definedName>
    <definedName name="n3_">#REF!</definedName>
    <definedName name="N304TMDvb">#REF!</definedName>
    <definedName name="N304TMDvs">#REF!</definedName>
    <definedName name="N304TTvb">#REF!</definedName>
    <definedName name="N304TTvs">#REF!</definedName>
    <definedName name="N404TMDvb">#REF!</definedName>
    <definedName name="N404TMDvs">#REF!</definedName>
    <definedName name="N404TTvb">#REF!</definedName>
    <definedName name="N404TTvs">#REF!</definedName>
    <definedName name="Na" localSheetId="3" hidden="1">{"'Sheet1'!$L$16"}</definedName>
    <definedName name="Na" hidden="1">{"'Sheet1'!$L$16"}</definedName>
    <definedName name="nam" localSheetId="3" hidden="1">{"'Sheet1'!$L$16"}</definedName>
    <definedName name="nam" hidden="1">{"'Sheet1'!$L$16"}</definedName>
    <definedName name="NAME" localSheetId="3" hidden="1">{#N/A,#N/A,TRUE,"SUM";#N/A,#N/A,TRUE,"EE";#N/A,#N/A,TRUE,"AC";#N/A,#N/A,TRUE,"SN"}</definedName>
    <definedName name="NAME" hidden="1">{#N/A,#N/A,TRUE,"SUM";#N/A,#N/A,TRUE,"EE";#N/A,#N/A,TRUE,"AC";#N/A,#N/A,TRUE,"SN"}</definedName>
    <definedName name="name_gia" localSheetId="3" hidden="1">#REF!</definedName>
    <definedName name="name_gia" hidden="1">#REF!</definedName>
    <definedName name="name3" hidden="1">#REF!</definedName>
    <definedName name="NB" localSheetId="3" hidden="1">{#N/A,#N/A,FALSE,"Sheet2";#N/A,#N/A,FALSE,"Sheet4";#N/A,#N/A,FALSE,"Sheet6"}</definedName>
    <definedName name="NB" hidden="1">{#N/A,#N/A,FALSE,"Sheet2";#N/A,#N/A,FALSE,"Sheet4";#N/A,#N/A,FALSE,"Sheet6"}</definedName>
    <definedName name="nbfđ" localSheetId="3" hidden="1">{"'Sheet1'!$L$16"}</definedName>
    <definedName name="nbfđ" hidden="1">{"'Sheet1'!$L$16"}</definedName>
    <definedName name="nbv" localSheetId="3" hidden="1">{"'Sheet1'!$L$16"}</definedName>
    <definedName name="nbv" hidden="1">{"'Sheet1'!$L$16"}</definedName>
    <definedName name="nc.3">#REF!</definedName>
    <definedName name="nc.4">#REF!</definedName>
    <definedName name="NC_CSCT">#REF!</definedName>
    <definedName name="NC_CTXD">#REF!</definedName>
    <definedName name="NC_RD">#REF!</definedName>
    <definedName name="NC_TD">#REF!</definedName>
    <definedName name="nc1p">#REF!</definedName>
    <definedName name="nc2.5">#REF!</definedName>
    <definedName name="nc2.7">#REF!</definedName>
    <definedName name="nc3.2">#REF!</definedName>
    <definedName name="nc3.5">#REF!</definedName>
    <definedName name="nc3.7">#REF!</definedName>
    <definedName name="nc3p">#REF!</definedName>
    <definedName name="nc4.5">#REF!</definedName>
    <definedName name="ncable">#REF!</definedName>
    <definedName name="NCBD100">#REF!</definedName>
    <definedName name="NCBD200">#REF!</definedName>
    <definedName name="NCBD250">#REF!</definedName>
    <definedName name="nctram">#REF!</definedName>
    <definedName name="NCVBXVCB" localSheetId="3" hidden="1">{"'Sheet1'!$L$16"}</definedName>
    <definedName name="NCVBXVCB" hidden="1">{"'Sheet1'!$L$16"}</definedName>
    <definedName name="NCVC100">#REF!</definedName>
    <definedName name="NCVC200">#REF!</definedName>
    <definedName name="NCVC250">#REF!</definedName>
    <definedName name="NCVC3P">#REF!</definedName>
    <definedName name="NCXD_CB">#REF!</definedName>
    <definedName name="NCXD_CBL">#REF!</definedName>
    <definedName name="NCXD_CD">#REF!</definedName>
    <definedName name="NCXD_DB">#REF!</definedName>
    <definedName name="NCXD_HSL">#REF!</definedName>
    <definedName name="NCXD_KODSX">#REF!</definedName>
    <definedName name="NCXD_KTT">#REF!</definedName>
    <definedName name="NCXD_LNC">#REF!</definedName>
    <definedName name="NCXD_LP">#REF!</definedName>
    <definedName name="NCXD_MH">#REF!</definedName>
    <definedName name="NCXD_STT">#REF!</definedName>
    <definedName name="NCXD_T">#REF!</definedName>
    <definedName name="NCXD_THUT">#REF!</definedName>
    <definedName name="NCXD_TKP">#REF!</definedName>
    <definedName name="NDF" hidden="1">#REF!</definedName>
    <definedName name="NDFNDF" localSheetId="3" hidden="1">{"'Sheet1'!$L$16"}</definedName>
    <definedName name="NDFNDF" hidden="1">{"'Sheet1'!$L$16"}</definedName>
    <definedName name="NDFNDFB" localSheetId="3" hidden="1">{"'Sheet1'!$L$16"}</definedName>
    <definedName name="NDFNDFB" hidden="1">{"'Sheet1'!$L$16"}</definedName>
    <definedName name="NDFNDN" localSheetId="3" hidden="1">{"'Sheet1'!$L$16"}</definedName>
    <definedName name="NDFNDN" hidden="1">{"'Sheet1'!$L$16"}</definedName>
    <definedName name="NDFNSF" localSheetId="3" hidden="1">{"'Sheet1'!$L$16"}</definedName>
    <definedName name="NDFNSF" hidden="1">{"'Sheet1'!$L$16"}</definedName>
    <definedName name="NDGFD" localSheetId="3" hidden="1">{"'Sheet1'!$L$16"}</definedName>
    <definedName name="NDGFD" hidden="1">{"'Sheet1'!$L$16"}</definedName>
    <definedName name="NDGNFGNG" localSheetId="3" hidden="1">{"'Sheet1'!$L$16"}</definedName>
    <definedName name="NDGNFGNG" hidden="1">{"'Sheet1'!$L$16"}</definedName>
    <definedName name="NDNSBS" localSheetId="3" hidden="1">{"'Sheet1'!$L$16"}</definedName>
    <definedName name="NDNSBS" hidden="1">{"'Sheet1'!$L$16"}</definedName>
    <definedName name="Ne" localSheetId="3" hidden="1">{"'Sheet1'!$L$16"}</definedName>
    <definedName name="Ne" hidden="1">{"'Sheet1'!$L$16"}</definedName>
    <definedName name="nego검토"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pcua" localSheetId="3" hidden="1">{#N/A,#N/A,FALSE,"Chi tiÆt"}</definedName>
    <definedName name="nepcua" hidden="1">{#N/A,#N/A,FALSE,"Chi tiÆt"}</definedName>
    <definedName name="NET">#REF!</definedName>
    <definedName name="NET_1">#REF!</definedName>
    <definedName name="NET_ANA">#REF!</definedName>
    <definedName name="NET_ANA_1">#REF!</definedName>
    <definedName name="NET_ANA_2">#REF!</definedName>
    <definedName name="NEW" localSheetId="3" hidden="1">{#N/A,#N/A,FALSE,"Chi tiÆt"}</definedName>
    <definedName name="NEW" hidden="1">{#N/A,#N/A,FALSE,"Chi tiÆt"}</definedName>
    <definedName name="NEWNAME" localSheetId="3" hidden="1">{#N/A,#N/A,FALSE,"CCTV"}</definedName>
    <definedName name="NEWNAME" hidden="1">{#N/A,#N/A,FALSE,"CCTV"}</definedName>
    <definedName name="NF" hidden="1">#REF!</definedName>
    <definedName name="ñf">{"'Sheet1'!$L$16"}</definedName>
    <definedName name="NFDBDB" localSheetId="3" hidden="1">{"'Sheet1'!$L$16"}</definedName>
    <definedName name="NFDBDB" hidden="1">{"'Sheet1'!$L$16"}</definedName>
    <definedName name="NFDNDF" localSheetId="3" hidden="1">{"'Sheet1'!$L$16"}</definedName>
    <definedName name="NFDNDF" hidden="1">{"'Sheet1'!$L$16"}</definedName>
    <definedName name="NFGJH" localSheetId="3" hidden="1">{"'Sheet1'!$L$16"}</definedName>
    <definedName name="NFGJH" hidden="1">{"'Sheet1'!$L$16"}</definedName>
    <definedName name="NFGMGF" localSheetId="3" hidden="1">{"'Sheet1'!$L$16"}</definedName>
    <definedName name="NFGMGF" hidden="1">{"'Sheet1'!$L$16"}</definedName>
    <definedName name="NFGNDBDF" localSheetId="3" hidden="1">{"'Sheet1'!$L$16"}</definedName>
    <definedName name="NFGNDBDF" hidden="1">{"'Sheet1'!$L$16"}</definedName>
    <definedName name="NFHJYFF" localSheetId="3" hidden="1">{"'Sheet1'!$L$16"}</definedName>
    <definedName name="NFHJYFF" hidden="1">{"'Sheet1'!$L$16"}</definedName>
    <definedName name="NFNGFH" localSheetId="3" hidden="1">{"'Sheet1'!$L$16"}</definedName>
    <definedName name="NFNGFH" hidden="1">{"'Sheet1'!$L$16"}</definedName>
    <definedName name="ng" localSheetId="3" hidden="1">{"'Sheet1'!$L$16"}</definedName>
    <definedName name="ng" hidden="1">{"'Sheet1'!$L$16"}</definedName>
    <definedName name="ngan" localSheetId="3" hidden="1">{"'Sheet1'!$L$16"}</definedName>
    <definedName name="ngan" hidden="1">{"'Sheet1'!$L$16"}</definedName>
    <definedName name="ngay14" localSheetId="3" hidden="1">{"'Sheet1'!$L$16"}</definedName>
    <definedName name="ngay14" hidden="1">{"'Sheet1'!$L$16"}</definedName>
    <definedName name="NGAYGIO">#REF!</definedName>
    <definedName name="Ngaythangthicong">#REF!</definedName>
    <definedName name="NGFN" localSheetId="3" hidden="1">{"'Sheet1'!$L$16"}</definedName>
    <definedName name="NGFN" hidden="1">{"'Sheet1'!$L$16"}</definedName>
    <definedName name="NGHETINH1" localSheetId="3" hidden="1">{"'Sheet1'!$L$16"}</definedName>
    <definedName name="NGHETINH1" hidden="1">{"'Sheet1'!$L$16"}</definedName>
    <definedName name="nghgh" localSheetId="3" hidden="1">{"'Sheet1'!$L$16"}</definedName>
    <definedName name="nghgh" hidden="1">{"'Sheet1'!$L$16"}</definedName>
    <definedName name="ngljlj" localSheetId="3" hidden="1">{"'Sheet1'!$L$16"}</definedName>
    <definedName name="ngljlj" hidden="1">{"'Sheet1'!$L$16"}</definedName>
    <definedName name="Ngoi">#REF!</definedName>
    <definedName name="ngu" localSheetId="3" hidden="1">{"'Sheet1'!$L$16"}</definedName>
    <definedName name="ngu" hidden="1">{"'Sheet1'!$L$16"}</definedName>
    <definedName name="NguyenDiep" localSheetId="3" hidden="1">{"'Sheet1'!$L$16"}</definedName>
    <definedName name="NguyenDiep" hidden="1">{"'Sheet1'!$L$16"}</definedName>
    <definedName name="NH">#REF!</definedName>
    <definedName name="NHANH2_CG4" localSheetId="3" hidden="1">{"'Sheet1'!$L$16"}</definedName>
    <definedName name="NHANH2_CG4" hidden="1">{"'Sheet1'!$L$16"}</definedName>
    <definedName name="nhanuoc" localSheetId="3" hidden="1">{"'Sheet1'!$L$16"}</definedName>
    <definedName name="nhanuoc" hidden="1">{"'Sheet1'!$L$16"}</definedName>
    <definedName name="nhappppppppp" localSheetId="3" hidden="1">{"'Sheet1'!$L$16"}</definedName>
    <definedName name="nhappppppppp" hidden="1">{"'Sheet1'!$L$16"}</definedName>
    <definedName name="nharac" localSheetId="3" hidden="1">{#N/A,#N/A,FALSE,"Chi tiÆt"}</definedName>
    <definedName name="nharac" hidden="1">{#N/A,#N/A,FALSE,"Chi tiÆt"}</definedName>
    <definedName name="nhfffd">{"DZ-TDTB2.XLS","Dcksat.xls"}</definedName>
    <definedName name="Nhiem" localSheetId="3" hidden="1">{"'Sheet1'!$L$16"}</definedName>
    <definedName name="Nhiem" hidden="1">{"'Sheet1'!$L$16"}</definedName>
    <definedName name="nhn">#REF!</definedName>
    <definedName name="NHot">#REF!</definedName>
    <definedName name="NHTTCT" localSheetId="3" hidden="1">{"'Sheet1'!$L$16"}</definedName>
    <definedName name="NHTTCT" hidden="1">{"'Sheet1'!$L$16"}</definedName>
    <definedName name="nhua">#REF!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K">#REF!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n">#REF!</definedName>
    <definedName name="nn1p">#REF!</definedName>
    <definedName name="nn3p">#REF!</definedName>
    <definedName name="NNL" localSheetId="3" hidden="1">{"'boi duong nang nhoc'!$A$1"}</definedName>
    <definedName name="NNL" hidden="1">{"'boi duong nang nhoc'!$A$1"}</definedName>
    <definedName name="nnn" localSheetId="3" hidden="1">{"'Sheet1'!$L$16"}</definedName>
    <definedName name="nnn" hidden="1">{"'Sheet1'!$L$16"}</definedName>
    <definedName name="nnnc3p">#REF!</definedName>
    <definedName name="nnnnn" localSheetId="3" hidden="1">{"'Sheet1'!$L$16"}</definedName>
    <definedName name="nnnnn" hidden="1">{"'Sheet1'!$L$16"}</definedName>
    <definedName name="nnnnnnnnnnnnnn" localSheetId="3" hidden="1">{0}</definedName>
    <definedName name="nnnnnnnnnnnnnn" hidden="1">{0}</definedName>
    <definedName name="nnvl3p">#REF!</definedName>
    <definedName name="No">#REF!</definedName>
    <definedName name="No.10" localSheetId="3" hidden="1">{"'Sheet1'!$L$16"}</definedName>
    <definedName name="No.10" hidden="1">{"'Sheet1'!$L$16"}</definedName>
    <definedName name="No.9" localSheetId="3" hidden="1">{"'Sheet1'!$L$16"}</definedName>
    <definedName name="No.9" hidden="1">{"'Sheet1'!$L$16"}</definedName>
    <definedName name="Noicong">#REF!</definedName>
    <definedName name="none">#REF!</definedName>
    <definedName name="NRBFD" localSheetId="3" hidden="1">{"'Sheet1'!$L$16"}</definedName>
    <definedName name="NRBFD" hidden="1">{"'Sheet1'!$L$16"}</definedName>
    <definedName name="NRMTYM" localSheetId="3" hidden="1">{"NGUYEN QUI THIEP - Personal View",#N/A,FALSE,"XDCB.HT.FUR."}</definedName>
    <definedName name="NRMTYM" hidden="1">{"NGUYEN QUI THIEP - Personal View",#N/A,FALSE,"XDCB.HT.FUR."}</definedName>
    <definedName name="NRNRD" localSheetId="3" hidden="1">{"'Sheet1'!$L$16"}</definedName>
    <definedName name="NRNRD" hidden="1">{"'Sheet1'!$L$16"}</definedName>
    <definedName name="ns">#REF!</definedName>
    <definedName name="nt">#REF!</definedName>
    <definedName name="NTB" localSheetId="3" hidden="1">{#N/A,#N/A,FALSE,"Chi tiÆt"}</definedName>
    <definedName name="NTB" hidden="1">{#N/A,#N/A,FALSE,"Chi tiÆt"}</definedName>
    <definedName name="nuoc">#REF!</definedName>
    <definedName name="NUOCHKHOAN" localSheetId="3" hidden="1">{"'Sheet1'!$L$16"}</definedName>
    <definedName name="NUOCHKHOAN" hidden="1">{"'Sheet1'!$L$16"}</definedName>
    <definedName name="NUOCHKHOANMOI" localSheetId="3" hidden="1">{"'Sheet1'!$L$16"}</definedName>
    <definedName name="NUOCHKHOANMOI" hidden="1">{"'Sheet1'!$L$16"}</definedName>
    <definedName name="NUTGIAOK22" localSheetId="3" hidden="1">{#N/A,#N/A,FALSE,"Sheet1";#N/A,#N/A,FALSE,"Sheet1";#N/A,#N/A,FALSE,"Sheet1"}</definedName>
    <definedName name="NUTGIAOK22" hidden="1">{#N/A,#N/A,FALSE,"Sheet1";#N/A,#N/A,FALSE,"Sheet1";#N/A,#N/A,FALSE,"Sheet1"}</definedName>
    <definedName name="Nvb104b">#REF!</definedName>
    <definedName name="Nvb204b">#REF!</definedName>
    <definedName name="Nvb274b">#REF!</definedName>
    <definedName name="Nvb304b">#REF!</definedName>
    <definedName name="Nvb404b">#REF!</definedName>
    <definedName name="NVBNBNV" localSheetId="3" hidden="1">{#N/A,#N/A,FALSE,"Chi tiÆt"}</definedName>
    <definedName name="NVBNBNV" hidden="1">{#N/A,#N/A,FALSE,"Chi tiÆt"}</definedName>
    <definedName name="NVCB" localSheetId="3" hidden="1">{"'Sheet1'!$L$16"}</definedName>
    <definedName name="NVCB" hidden="1">{"'Sheet1'!$L$16"}</definedName>
    <definedName name="nvnjjgjh">{"PERSONAL.XLS","Km 1+515.xls"}</definedName>
    <definedName name="Nvs104s">#REF!</definedName>
    <definedName name="Nvs204s">#REF!</definedName>
    <definedName name="Nvs274s">#REF!</definedName>
    <definedName name="Nvs304s">#REF!</definedName>
    <definedName name="Nvs404s">#REF!</definedName>
    <definedName name="o" localSheetId="3" hidden="1">{"'Sheet1'!$L$16"}</definedName>
    <definedName name="o" hidden="1">{"'Sheet1'!$L$16"}</definedName>
    <definedName name="oa" hidden="1">#REF!</definedName>
    <definedName name="oanh" localSheetId="3" hidden="1">{"'Sheet1'!$L$16"}</definedName>
    <definedName name="oanh" hidden="1">{"'Sheet1'!$L$16"}</definedName>
    <definedName name="öªttyty568" hidden="1">#REF!</definedName>
    <definedName name="OC" localSheetId="3" hidden="1">{"'Sheet1'!$L$16"}</definedName>
    <definedName name="OC" hidden="1">{"'Sheet1'!$L$16"}</definedName>
    <definedName name="öe" localSheetId="3" hidden="1">{"'Sheet1'!$L$16"}</definedName>
    <definedName name="öe" hidden="1">{"'Sheet1'!$L$16"}</definedName>
    <definedName name="OIJYED" localSheetId="3" hidden="1">{"'Sheet1'!$L$16"}</definedName>
    <definedName name="OIJYED" hidden="1">{"'Sheet1'!$L$16"}</definedName>
    <definedName name="ok" localSheetId="3" hidden="1">{"'Sheet1'!$L$16"}</definedName>
    <definedName name="ok" hidden="1">{"'Sheet1'!$L$16"}</definedName>
    <definedName name="okei" localSheetId="3" hidden="1">{"'Sheet1'!$L$16"}</definedName>
    <definedName name="okei" hidden="1">{"'Sheet1'!$L$16"}</definedName>
    <definedName name="ongnuoc">#REF!</definedName>
    <definedName name="opy3kl" localSheetId="3" hidden="1">{"'Sheet1'!$L$16"}</definedName>
    <definedName name="opy3kl" hidden="1">{"'Sheet1'!$L$16"}</definedName>
    <definedName name="opykl" localSheetId="3" hidden="1">{"'Sheet1'!$L$16"}</definedName>
    <definedName name="opykl" hidden="1">{"'Sheet1'!$L$16"}</definedName>
    <definedName name="öqw" localSheetId="3" hidden="1">{"'Sheet1'!$L$16"}</definedName>
    <definedName name="öqw" hidden="1">{"'Sheet1'!$L$16"}</definedName>
    <definedName name="OrderTable" hidden="1">#REF!</definedName>
    <definedName name="oto5m3">#REF!</definedName>
    <definedName name="otonhua">#REF!</definedName>
    <definedName name="ouioyoigoigyiyugi" hidden="1">#REF!</definedName>
    <definedName name="Overhead">#REF!</definedName>
    <definedName name="P_1">#REF!</definedName>
    <definedName name="P_2">#REF!</definedName>
    <definedName name="P_3">#REF!</definedName>
    <definedName name="P_4">#REF!</definedName>
    <definedName name="P_5">#REF!</definedName>
    <definedName name="PA">#REF!</definedName>
    <definedName name="PA1.2" localSheetId="3" hidden="1">{"'Sheet1'!$L$16"}</definedName>
    <definedName name="PA1.2" hidden="1">{"'Sheet1'!$L$16"}</definedName>
    <definedName name="PAIII_" localSheetId="3" hidden="1">{"'Sheet1'!$L$16"}</definedName>
    <definedName name="PAIII_" hidden="1">{"'Sheet1'!$L$16"}</definedName>
    <definedName name="Panel" localSheetId="3" hidden="1">{#N/A,#N/A,TRUE,"SUM";#N/A,#N/A,TRUE,"EE";#N/A,#N/A,TRUE,"AC";#N/A,#N/A,TRUE,"SN"}</definedName>
    <definedName name="Panel" hidden="1">{#N/A,#N/A,TRUE,"SUM";#N/A,#N/A,TRUE,"EE";#N/A,#N/A,TRUE,"AC";#N/A,#N/A,TRUE,"SN"}</definedName>
    <definedName name="patrickk" localSheetId="3" hidden="1">{#N/A,#N/A,FALSE,"récap";#N/A,#N/A,FALSE,"hypothèses";#N/A,#N/A,FALSE,"Serv Génér";#N/A,#N/A,FALSE,"A-R paroi";#N/A,#N/A,FALSE,"paroi moulée";#N/A,#N/A,FALSE,"préfondés";#N/A,#N/A,FALSE,"A-R injection";#N/A,#N/A,FALSE,"forages";#N/A,#N/A,FALSE,"injection";#N/A,#N/A,FALSE,"pompage";#N/A,#N/A,FALSE,"comparatif";#N/A,#N/A,FALSE,"échéancier"}</definedName>
    <definedName name="patrickk" hidden="1">{#N/A,#N/A,FALSE,"récap";#N/A,#N/A,FALSE,"hypothèses";#N/A,#N/A,FALSE,"Serv Génér";#N/A,#N/A,FALSE,"A-R paroi";#N/A,#N/A,FALSE,"paroi moulée";#N/A,#N/A,FALSE,"préfondés";#N/A,#N/A,FALSE,"A-R injection";#N/A,#N/A,FALSE,"forages";#N/A,#N/A,FALSE,"injection";#N/A,#N/A,FALSE,"pompage";#N/A,#N/A,FALSE,"comparatif";#N/A,#N/A,FALSE,"échéancier"}</definedName>
    <definedName name="Pb">#REF!</definedName>
    <definedName name="PercentComplete" localSheetId="3">PercentCompleteBeyond*PeriodInPlan</definedName>
    <definedName name="PercentComplete">PercentCompleteBeyond*PeriodInPlan</definedName>
    <definedName name="ph" localSheetId="3" hidden="1">{"'Sheet1'!$L$16"}</definedName>
    <definedName name="ph" hidden="1">{"'Sheet1'!$L$16"}</definedName>
    <definedName name="phai" localSheetId="3" hidden="1">{"'Sheet1'!$L$16"}</definedName>
    <definedName name="phai" hidden="1">{"'Sheet1'!$L$16"}</definedName>
    <definedName name="Phai_BP">#REF!</definedName>
    <definedName name="phantich3" localSheetId="3" hidden="1">{"'Sheet1'!$L$16"}</definedName>
    <definedName name="phantich3" hidden="1">{"'Sheet1'!$L$16"}</definedName>
    <definedName name="phen">#REF!</definedName>
    <definedName name="phñto2" localSheetId="3" hidden="1">{"'Sheet1'!$L$16"}</definedName>
    <definedName name="phñto2" hidden="1">{"'Sheet1'!$L$16"}</definedName>
    <definedName name="phongnuoc">#REF!</definedName>
    <definedName name="phongve12KmTN" localSheetId="3" hidden="1">{"'Sheet1'!$L$16"}</definedName>
    <definedName name="phongve12KmTN" hidden="1">{"'Sheet1'!$L$16"}</definedName>
    <definedName name="phongve12KmTN1" localSheetId="3" hidden="1">{"'Sheet1'!$L$16"}</definedName>
    <definedName name="phongve12KmTN1" hidden="1">{"'Sheet1'!$L$16"}</definedName>
    <definedName name="phson">#REF!</definedName>
    <definedName name="Phßng" localSheetId="3" hidden="1">{"'Sheet1'!$L$16"}</definedName>
    <definedName name="Phßng" hidden="1">{"'Sheet1'!$L$16"}</definedName>
    <definedName name="phu_luc_vua">#REF!</definedName>
    <definedName name="Phucvu.1b">#REF!</definedName>
    <definedName name="Phucvu.1s">#REF!</definedName>
    <definedName name="Phucvu.2b">#REF!</definedName>
    <definedName name="Phucvu.2s">#REF!</definedName>
    <definedName name="Phucvu.3b">#REF!</definedName>
    <definedName name="Phucvu.3s">#REF!</definedName>
    <definedName name="Phucvu.4b">#REF!</definedName>
    <definedName name="Phucvu.4s">#REF!</definedName>
    <definedName name="phugia">#REF!</definedName>
    <definedName name="phuluc" localSheetId="3" hidden="1">{"'Sheet1'!$L$16"}</definedName>
    <definedName name="phuluc" hidden="1">{"'Sheet1'!$L$16"}</definedName>
    <definedName name="phuluc2" localSheetId="3" hidden="1">{"'Sheet1'!$L$16"}</definedName>
    <definedName name="phuluc2" hidden="1">{"'Sheet1'!$L$16"}</definedName>
    <definedName name="phuoc" localSheetId="3" hidden="1">{"'Sheet1'!$L$16"}</definedName>
    <definedName name="phuoc" hidden="1">{"'Sheet1'!$L$16"}</definedName>
    <definedName name="Phuong" localSheetId="3" hidden="1">{"'Sheet1'!$L$16"}</definedName>
    <definedName name="Phuong" hidden="1">{"'Sheet1'!$L$16"}</definedName>
    <definedName name="Pipe" localSheetId="3" hidden="1">{#N/A,#N/A,FALSE,"CCTV"}</definedName>
    <definedName name="Pipe" hidden="1">{#N/A,#N/A,FALSE,"CCTV"}</definedName>
    <definedName name="PKTN." localSheetId="3" hidden="1">{"'Sheet1'!$L$16"}</definedName>
    <definedName name="PKTN." hidden="1">{"'Sheet1'!$L$16"}</definedName>
    <definedName name="PL" localSheetId="3" hidden="1">{"'Sheet1'!$L$16"}</definedName>
    <definedName name="PL" hidden="1">{"'Sheet1'!$L$16"}</definedName>
    <definedName name="plkl" localSheetId="3" hidden="1">{"'Sheet1'!$L$16"}</definedName>
    <definedName name="plkl" hidden="1">{"'Sheet1'!$L$16"}</definedName>
    <definedName name="PLL" localSheetId="3" hidden="1">{"'Sheet1'!$L$16"}</definedName>
    <definedName name="PLL" hidden="1">{"'Sheet1'!$L$16"}</definedName>
    <definedName name="PlucBcaoTD" localSheetId="3" hidden="1">{"'Sheet1'!$L$16"}</definedName>
    <definedName name="PlucBcaoTD" hidden="1">{"'Sheet1'!$L$16"}</definedName>
    <definedName name="PLVXD_DG">#REF!</definedName>
    <definedName name="PLVXD_DM">#REF!</definedName>
    <definedName name="PLVXD_DV">#REF!</definedName>
    <definedName name="PLVXD_LVT">#REF!</definedName>
    <definedName name="PLVXD_MV">#REF!</definedName>
    <definedName name="PLVXD_MVT">#REF!</definedName>
    <definedName name="PLVXD_STT">#REF!</definedName>
    <definedName name="PLVXD_TT">#REF!</definedName>
    <definedName name="PMS" localSheetId="3" hidden="1">{"'Sheet1'!$L$16"}</definedName>
    <definedName name="PMS" hidden="1">{"'Sheet1'!$L$16"}</definedName>
    <definedName name="po" localSheetId="3" hidden="1">{"'Sheet1'!$L$16"}</definedName>
    <definedName name="po" hidden="1">{"'Sheet1'!$L$16"}</definedName>
    <definedName name="pope" localSheetId="3" hidden="1">{"'Sheet1'!$L$16"}</definedName>
    <definedName name="pope" hidden="1">{"'Sheet1'!$L$16"}</definedName>
    <definedName name="Port1" localSheetId="3" hidden="1">{#N/A,#N/A,FALSE,"特殊室（ＢＱ表）"}</definedName>
    <definedName name="Port1" hidden="1">{#N/A,#N/A,FALSE,"特殊室（ＢＱ表）"}</definedName>
    <definedName name="port11" localSheetId="3" hidden="1">{#N/A,#N/A,FALSE,"特殊室（ＢＱ表）"}</definedName>
    <definedName name="port11" hidden="1">{#N/A,#N/A,FALSE,"特殊室（ＢＱ表）"}</definedName>
    <definedName name="pp" localSheetId="3" hidden="1">{#N/A,#N/A,FALSE,"OUTPUT SHEET "}</definedName>
    <definedName name="pp" hidden="1">{#N/A,#N/A,FALSE,"OUTPUT SHEET "}</definedName>
    <definedName name="PPPP" localSheetId="3" hidden="1">{"'Sheet1'!$L$16"}</definedName>
    <definedName name="PPPP" hidden="1">{"'Sheet1'!$L$16"}</definedName>
    <definedName name="ｐｐｐｐ" localSheetId="3" hidden="1">{"'Sheet1'!$L$16"}</definedName>
    <definedName name="ｐｐｐｐ" hidden="1">{"'Sheet1'!$L$16"}</definedName>
    <definedName name="PQ">#REF!</definedName>
    <definedName name="preparation" localSheetId="3" hidden="1">{"'Sheet1'!$L$16"}</definedName>
    <definedName name="preparation" hidden="1">{"'Sheet1'!$L$16"}</definedName>
    <definedName name="pri" localSheetId="3" hidden="1">{#N/A,#N/A,TRUE,"Str.";#N/A,#N/A,TRUE,"Steel &amp; Roof";#N/A,#N/A,TRUE,"Arc.";#N/A,#N/A,TRUE,"Preliminary";#N/A,#N/A,TRUE,"Sum_Prelim"}</definedName>
    <definedName name="pri" hidden="1">{#N/A,#N/A,TRUE,"Str.";#N/A,#N/A,TRUE,"Steel &amp; Roof";#N/A,#N/A,TRUE,"Arc.";#N/A,#N/A,TRUE,"Preliminary";#N/A,#N/A,TRUE,"Sum_Prelim"}</definedName>
    <definedName name="PRICE">#REF!</definedName>
    <definedName name="PRICE1">#REF!</definedName>
    <definedName name="_xlnm.Print_Area" localSheetId="1">'BC 114+220'!$A$1:$AB$667</definedName>
    <definedName name="_xlnm.Print_Area" localSheetId="3">'DG 114+220'!$A$1:$AA$53</definedName>
    <definedName name="_xlnm.Print_Area" localSheetId="0">'MC 114+220'!$A$2:$AB$728</definedName>
    <definedName name="_xlnm.Print_Area" localSheetId="2">'SL 114+220'!$A$1:$O$670</definedName>
    <definedName name="_xlnm.Print_Area">#REF!</definedName>
    <definedName name="Print_Area10">#REF!</definedName>
    <definedName name="_xlnm.Print_Titles" localSheetId="1">'BC 114+220'!$1:$12</definedName>
    <definedName name="_xlnm.Print_Titles" localSheetId="0">'MC 114+220'!$12:$13</definedName>
    <definedName name="_xlnm.Print_Titles" localSheetId="2">'SL 114+220'!$12:$13</definedName>
    <definedName name="_xlnm.Print_Titles">#N/A</definedName>
    <definedName name="Print_Titles_MI">#REF!</definedName>
    <definedName name="Print_titles100">#REF!</definedName>
    <definedName name="PRINTA">#REF!</definedName>
    <definedName name="PRINTB">#REF!</definedName>
    <definedName name="PRINTC">#REF!</definedName>
    <definedName name="ProdForm" hidden="1">#REF!</definedName>
    <definedName name="prodForm1" hidden="1">#REF!</definedName>
    <definedName name="Product" hidden="1">#REF!</definedName>
    <definedName name="Profit">#REF!</definedName>
    <definedName name="Project">#REF!</definedName>
    <definedName name="PROPOSAL">#REF!</definedName>
    <definedName name="PS" localSheetId="3" hidden="1">{"'Sheet1'!$L$16"}</definedName>
    <definedName name="PS" hidden="1">{"'Sheet1'!$L$16"}</definedName>
    <definedName name="psm" localSheetId="3" hidden="1">{"'Sheet1'!$L$16"}</definedName>
    <definedName name="psm" hidden="1">{"'Sheet1'!$L$16"}</definedName>
    <definedName name="pst" localSheetId="3" hidden="1">{"'Sheet1'!$L$16"}</definedName>
    <definedName name="pst" hidden="1">{"'Sheet1'!$L$16"}</definedName>
    <definedName name="PT_Duong">#REF!</definedName>
    <definedName name="ptdg">#REF!</definedName>
    <definedName name="PTDG_cau">#REF!</definedName>
    <definedName name="ptdg_cong">#REF!</definedName>
    <definedName name="ptdg_duong">#REF!</definedName>
    <definedName name="ptdg_ke">#REF!</definedName>
    <definedName name="pth" localSheetId="3" hidden="1">{"'Sheet1'!$L$16"}</definedName>
    <definedName name="pth" hidden="1">{"'Sheet1'!$L$16"}</definedName>
    <definedName name="ptich3" localSheetId="3" hidden="1">{"'Sheet1'!$L$16"}</definedName>
    <definedName name="ptich3" hidden="1">{"'Sheet1'!$L$16"}</definedName>
    <definedName name="ptvtgiam" localSheetId="3" hidden="1">{"'Sheet1'!$L$16"}</definedName>
    <definedName name="ptvtgiam" hidden="1">{"'Sheet1'!$L$16"}</definedName>
    <definedName name="q" localSheetId="3" hidden="1">{"'Sheet1'!$L$16"}</definedName>
    <definedName name="q" hidden="1">{"'Sheet1'!$L$16"}</definedName>
    <definedName name="QA" localSheetId="3" hidden="1">{"'Sheet1'!$L$16"}</definedName>
    <definedName name="QA" hidden="1">{"'Sheet1'!$L$16"}</definedName>
    <definedName name="qd10_gt" localSheetId="3" hidden="1">{"'Sheet1'!$L$16"}</definedName>
    <definedName name="qd10_gt" hidden="1">{"'Sheet1'!$L$16"}</definedName>
    <definedName name="qd10_gt1" localSheetId="3" hidden="1">{"'Sheet1'!$L$16"}</definedName>
    <definedName name="qd10_gt1" hidden="1">{"'Sheet1'!$L$16"}</definedName>
    <definedName name="qềqg" localSheetId="3" hidden="1">{"'Sheet1'!$L$16"}</definedName>
    <definedName name="qềqg" hidden="1">{"'Sheet1'!$L$16"}</definedName>
    <definedName name="q­ewrtti" hidden="1">#REF!</definedName>
    <definedName name="QGFADB" localSheetId="3" hidden="1">{"'Sheet1'!$L$16"}</definedName>
    <definedName name="QGFADB" hidden="1">{"'Sheet1'!$L$16"}</definedName>
    <definedName name="qncjstkdehdwhrud" localSheetId="3" hidden="1">{#N/A,#N/A,TRUE,"1";#N/A,#N/A,TRUE,"2";#N/A,#N/A,TRUE,"3";#N/A,#N/A,TRUE,"4";#N/A,#N/A,TRUE,"5";#N/A,#N/A,TRUE,"6";#N/A,#N/A,TRUE,"7"}</definedName>
    <definedName name="qncjstkdehdwhrud" hidden="1">{#N/A,#N/A,TRUE,"1";#N/A,#N/A,TRUE,"2";#N/A,#N/A,TRUE,"3";#N/A,#N/A,TRUE,"4";#N/A,#N/A,TRUE,"5";#N/A,#N/A,TRUE,"6";#N/A,#N/A,TRUE,"7"}</definedName>
    <definedName name="qöeqwerqwereq" hidden="1">#REF!</definedName>
    <definedName name="qor">#REF!</definedName>
    <definedName name="qq">{#N/A,#N/A,FALSE,"단가표지"}</definedName>
    <definedName name="qqq" localSheetId="3" hidden="1">{"'Sheet1'!$L$16"}</definedName>
    <definedName name="qqq" hidden="1">{"'Sheet1'!$L$16"}</definedName>
    <definedName name="ｑｑｑ" localSheetId="3" hidden="1">{"'Sheet1'!$L$16"}</definedName>
    <definedName name="ｑｑｑ" hidden="1">{"'Sheet1'!$L$16"}</definedName>
    <definedName name="ｑｑｑｑ" localSheetId="3" hidden="1">{"'Sheet1'!$L$16"}</definedName>
    <definedName name="ｑｑｑｑ" hidden="1">{"'Sheet1'!$L$16"}</definedName>
    <definedName name="qqqqqqqq" localSheetId="3" hidden="1">{"'Sheet1'!$L$16"}</definedName>
    <definedName name="qqqqqqqq" hidden="1">{"'Sheet1'!$L$16"}</definedName>
    <definedName name="qrw" localSheetId="3" hidden="1">{#N/A,#N/A,FALSE,"Sheet2";#N/A,#N/A,FALSE,"Sheet4";#N/A,#N/A,FALSE,"Sheet6"}</definedName>
    <definedName name="qrw" hidden="1">{#N/A,#N/A,FALSE,"Sheet2";#N/A,#N/A,FALSE,"Sheet4";#N/A,#N/A,FALSE,"Sheet6"}</definedName>
    <definedName name="qt" localSheetId="3" hidden="1">{"'Sheet1'!$L$16"}</definedName>
    <definedName name="qt" hidden="1">{"'Sheet1'!$L$16"}</definedName>
    <definedName name="qtrwey" localSheetId="3" hidden="1">{"'Sheet1'!$L$16"}</definedName>
    <definedName name="qtrwey" hidden="1">{"'Sheet1'!$L$16"}</definedName>
    <definedName name="QTtrTTtr.1b">#REF!</definedName>
    <definedName name="QTtrTTtr.1s">#REF!</definedName>
    <definedName name="QTtrTTtr.2b">#REF!</definedName>
    <definedName name="QTtrTTtr.2s">#REF!</definedName>
    <definedName name="QTtrTTtr.3b">#REF!</definedName>
    <definedName name="QTtrTTtr.4b">#REF!</definedName>
    <definedName name="quan" localSheetId="3" hidden="1">{"'Sheet1'!$L$16"}</definedName>
    <definedName name="quan" hidden="1">{"'Sheet1'!$L$16"}</definedName>
    <definedName name="quan.P12" localSheetId="3" hidden="1">{"'Sheet1'!$L$16"}</definedName>
    <definedName name="quan.P12" hidden="1">{"'Sheet1'!$L$16"}</definedName>
    <definedName name="quang" localSheetId="3" hidden="1">{"'Sheet1'!$L$16"}</definedName>
    <definedName name="quang" hidden="1">{"'Sheet1'!$L$16"}</definedName>
    <definedName name="quang03" localSheetId="3" hidden="1">{"'Sheet1'!$L$16"}</definedName>
    <definedName name="quang03" hidden="1">{"'Sheet1'!$L$16"}</definedName>
    <definedName name="QUATANG" localSheetId="3" hidden="1">{"'Sheet1'!$L$16"}</definedName>
    <definedName name="QUATANG" hidden="1">{"'Sheet1'!$L$16"}</definedName>
    <definedName name="qưdqưdqưd" localSheetId="3" hidden="1">{"'Sheet1'!$L$16"}</definedName>
    <definedName name="qưdqưdqưd" hidden="1">{"'Sheet1'!$L$16"}</definedName>
    <definedName name="quehan">#REF!</definedName>
    <definedName name="quoi">{"'Sheet1'!$L$16"}</definedName>
    <definedName name="qưqw" hidden="1">#REF!</definedName>
    <definedName name="QuÝ1">{"Book1","NT O Truyen.xls","bang phat luong 05.xls"}</definedName>
    <definedName name="Quynh20" localSheetId="3" hidden="1">{"'Sheet1'!$L$16"}</definedName>
    <definedName name="Quynh20" hidden="1">{"'Sheet1'!$L$16"}</definedName>
    <definedName name="qw" localSheetId="3" hidden="1">{#N/A,#N/A,FALSE,"단가표지"}</definedName>
    <definedName name="qw" hidden="1">{#N/A,#N/A,FALSE,"단가표지"}</definedName>
    <definedName name="qwaz" localSheetId="3" hidden="1">{"'Sheet1'!$L$16"}</definedName>
    <definedName name="qwaz" hidden="1">{"'Sheet1'!$L$16"}</definedName>
    <definedName name="qwdd" localSheetId="3" hidden="1">{"'Sheet1'!$L$16"}</definedName>
    <definedName name="qwdd" hidden="1">{"'Sheet1'!$L$16"}</definedName>
    <definedName name="QWEQW" hidden="1">#REF!</definedName>
    <definedName name="qwer" localSheetId="3" hidden="1">{"'Sheet1'!$L$16"}</definedName>
    <definedName name="qwer" hidden="1">{"'Sheet1'!$L$16"}</definedName>
    <definedName name="qwertet" localSheetId="3" hidden="1">{"'Sheet1'!$L$16"}</definedName>
    <definedName name="qwertet" hidden="1">{"'Sheet1'!$L$16"}</definedName>
    <definedName name="qwwqe" localSheetId="3" hidden="1">{"'Sheet1'!$L$16"}</definedName>
    <definedName name="qwwqe" hidden="1">{"'Sheet1'!$L$16"}</definedName>
    <definedName name="R_">#REF!</definedName>
    <definedName name="ra11p">#REF!</definedName>
    <definedName name="ra13p">#REF!</definedName>
    <definedName name="rachCam">{"'Sheet1'!$L$16"}</definedName>
    <definedName name="radius">#REF!</definedName>
    <definedName name="ranh" localSheetId="3" hidden="1">{"'Sheet1'!$L$16"}</definedName>
    <definedName name="ranh" hidden="1">{"'Sheet1'!$L$16"}</definedName>
    <definedName name="Ranhphancach" localSheetId="3" hidden="1">{"'Sheet1'!$L$16"}</definedName>
    <definedName name="Ranhphancach" hidden="1">{"'Sheet1'!$L$16"}</definedName>
    <definedName name="ranhtrai" localSheetId="3" hidden="1">{"'Sheet1'!$L$16"}</definedName>
    <definedName name="ranhtrai" hidden="1">{"'Sheet1'!$L$16"}</definedName>
    <definedName name="Ranhxay" localSheetId="3" hidden="1">{"'Sheet1'!$L$16"}</definedName>
    <definedName name="Ranhxay" hidden="1">{"'Sheet1'!$L$16"}</definedName>
    <definedName name="rate">14000</definedName>
    <definedName name="rbsr" localSheetId="3" hidden="1">{"'Sheet1'!$L$16"}</definedName>
    <definedName name="rbsr" hidden="1">{"'Sheet1'!$L$16"}</definedName>
    <definedName name="RCArea" hidden="1">#REF!</definedName>
    <definedName name="rd" localSheetId="3" hidden="1">{"'Sheet1'!$L$16"}</definedName>
    <definedName name="rd" hidden="1">{"'Sheet1'!$L$16"}</definedName>
    <definedName name="rd_1">#REF!</definedName>
    <definedName name="rd_2">#REF!</definedName>
    <definedName name="rd_3">#REF!</definedName>
    <definedName name="rd_4">#REF!</definedName>
    <definedName name="rd_5">#REF!</definedName>
    <definedName name="rd_6">#REF!</definedName>
    <definedName name="rd_7">#REF!</definedName>
    <definedName name="rd_8">#REF!</definedName>
    <definedName name="rd_9">#REF!</definedName>
    <definedName name="_xlnm.Recorder" hidden="1">#REF!</definedName>
    <definedName name="RECOUT">#N/A</definedName>
    <definedName name="report1" localSheetId="3" hidden="1">{#N/A,#N/A,FALSE,"特殊室（ＢＱ表）"}</definedName>
    <definedName name="report1" hidden="1">{#N/A,#N/A,FALSE,"特殊室（ＢＱ表）"}</definedName>
    <definedName name="report2" localSheetId="3" hidden="1">{#N/A,#N/A,FALSE,"特殊室（ＢＱ表）"}</definedName>
    <definedName name="report2" hidden="1">{#N/A,#N/A,FALSE,"特殊室（ＢＱ表）"}</definedName>
    <definedName name="rer" localSheetId="3" hidden="1">{"Offgrid",#N/A,FALSE,"OFFGRID";"Region",#N/A,FALSE,"REGION";"Offgrid -2",#N/A,FALSE,"OFFGRID";"WTP",#N/A,FALSE,"WTP";"WTP -2",#N/A,FALSE,"WTP";"Project",#N/A,FALSE,"PROJECT";"Summary -2",#N/A,FALSE,"SUMMARY"}</definedName>
    <definedName name="rer" hidden="1">{"Offgrid",#N/A,FALSE,"OFFGRID";"Region",#N/A,FALSE,"REGION";"Offgrid -2",#N/A,FALSE,"OFFGRID";"WTP",#N/A,FALSE,"WTP";"WTP -2",#N/A,FALSE,"WTP";"Project",#N/A,FALSE,"PROJECT";"Summary -2",#N/A,FALSE,"SUMMARY"}</definedName>
    <definedName name="rertete" localSheetId="3" hidden="1">{"Offgrid",#N/A,FALSE,"OFFGRID";"Region",#N/A,FALSE,"REGION";"Offgrid -2",#N/A,FALSE,"OFFGRID";"WTP",#N/A,FALSE,"WTP";"WTP -2",#N/A,FALSE,"WTP";"Project",#N/A,FALSE,"PROJECT";"Summary -2",#N/A,FALSE,"SUMMARY"}</definedName>
    <definedName name="rertete" hidden="1">{"Offgrid",#N/A,FALSE,"OFFGRID";"Region",#N/A,FALSE,"REGION";"Offgrid -2",#N/A,FALSE,"OFFGRID";"WTP",#N/A,FALSE,"WTP";"WTP -2",#N/A,FALSE,"WTP";"Project",#N/A,FALSE,"PROJECT";"Summary -2",#N/A,FALSE,"SUMMARY"}</definedName>
    <definedName name="rêrwerrwererew" hidden="1">#REF!</definedName>
    <definedName name="Result21" localSheetId="3" hidden="1">{"'Sheet1'!$L$16"}</definedName>
    <definedName name="Result21" hidden="1">{"'Sheet1'!$L$16"}</definedName>
    <definedName name="rett" localSheetId="3" hidden="1">{"'Sheet1'!$L$16"}</definedName>
    <definedName name="rett" hidden="1">{"'Sheet1'!$L$16"}</definedName>
    <definedName name="rewr" localSheetId="3" hidden="1">{"'Sheet1'!$L$16"}</definedName>
    <definedName name="rewr" hidden="1">{"'Sheet1'!$L$16"}</definedName>
    <definedName name="RFP003A">#REF!</definedName>
    <definedName name="RFP003B">#REF!</definedName>
    <definedName name="RFP003C">#REF!</definedName>
    <definedName name="RFP003D">#REF!</definedName>
    <definedName name="RFP003E">#REF!</definedName>
    <definedName name="RFP003F">#REF!</definedName>
    <definedName name="rgdf" localSheetId="3" hidden="1">{"'Sheet1'!$L$16"}</definedName>
    <definedName name="rgdf" hidden="1">{"'Sheet1'!$L$16"}</definedName>
    <definedName name="rggsg" localSheetId="3" hidden="1">{"'Sheet1'!$L$16"}</definedName>
    <definedName name="rggsg" hidden="1">{"'Sheet1'!$L$16"}</definedName>
    <definedName name="rhgrs" localSheetId="3" hidden="1">{"'Sheet1'!$L$16"}</definedName>
    <definedName name="rhgrs" hidden="1">{"'Sheet1'!$L$16"}</definedName>
    <definedName name="RHODIA" localSheetId="3" hidden="1">{"'DocTypeCode'!$A$142:$A$226"}</definedName>
    <definedName name="RHODIA" hidden="1">{"'DocTypeCode'!$A$142:$A$226"}</definedName>
    <definedName name="right">2</definedName>
    <definedName name="risl">{#N/A,#N/A,FALSE,"속도"}</definedName>
    <definedName name="rits" localSheetId="3" hidden="1">{"'Sheet1'!$L$16"}</definedName>
    <definedName name="rits" hidden="1">{"'Sheet1'!$L$16"}</definedName>
    <definedName name="rkd" localSheetId="3" hidden="1">{#N/A,#N/A,FALSE,"CCTV"}</definedName>
    <definedName name="rkd" hidden="1">{#N/A,#N/A,FALSE,"CCTV"}</definedName>
    <definedName name="rnhum" localSheetId="3" hidden="1">{"'Sheet1'!$L$16"}</definedName>
    <definedName name="rnhum" hidden="1">{"'Sheet1'!$L$16"}</definedName>
    <definedName name="rnwhwh">{#N/A,#N/A,FALSE,"구조2"}</definedName>
    <definedName name="Ro_1">#REF!</definedName>
    <definedName name="Ro_2">#REF!</definedName>
    <definedName name="Road" localSheetId="3" hidden="1">{"'Sheet1'!$L$16"}</definedName>
    <definedName name="Road" hidden="1">{"'Sheet1'!$L$16"}</definedName>
    <definedName name="Roundabout2030" localSheetId="3" hidden="1">{"'Sheet1'!$L$16"}</definedName>
    <definedName name="Roundabout2030" hidden="1">{"'Sheet1'!$L$16"}</definedName>
    <definedName name="row" hidden="1">#REF!</definedName>
    <definedName name="RPLA" localSheetId="3" hidden="1">{"'Sheet1'!$L$16"}</definedName>
    <definedName name="RPLA" hidden="1">{"'Sheet1'!$L$16"}</definedName>
    <definedName name="rr" localSheetId="3" hidden="1">{"'Sheet1'!$L$16"}</definedName>
    <definedName name="rr" hidden="1">{"'Sheet1'!$L$16"}</definedName>
    <definedName name="rrr" localSheetId="3" hidden="1">{"'Sheet1'!$L$16"}</definedName>
    <definedName name="rrr" hidden="1">{"'Sheet1'!$L$16"}</definedName>
    <definedName name="rrrr" localSheetId="3" hidden="1">{"'Sheet1'!$L$16"}</definedName>
    <definedName name="rrrr" hidden="1">{"'Sheet1'!$L$16"}</definedName>
    <definedName name="ｒｒｒｒ" localSheetId="3" hidden="1">{"'Sheet1'!$L$16"}</definedName>
    <definedName name="ｒｒｒｒ" hidden="1">{"'Sheet1'!$L$16"}</definedName>
    <definedName name="rsls" localSheetId="3" hidden="1">{"'Sheet1'!$L$16"}</definedName>
    <definedName name="rsls" hidden="1">{"'Sheet1'!$L$16"}</definedName>
    <definedName name="rtÎ" localSheetId="3" hidden="1">{#N/A,#N/A,FALSE,"Chi tiÆt"}</definedName>
    <definedName name="rtÎ" hidden="1">{#N/A,#N/A,FALSE,"Chi tiÆt"}</definedName>
    <definedName name="RTJR" localSheetId="3" hidden="1">{"'Sheet1'!$L$16"}</definedName>
    <definedName name="RTJR" hidden="1">{"'Sheet1'!$L$16"}</definedName>
    <definedName name="rtr" localSheetId="3" hidden="1">{"'Sheet1'!$L$16"}</definedName>
    <definedName name="rtr" hidden="1">{"'Sheet1'!$L$16"}</definedName>
    <definedName name="RTWR" localSheetId="3" hidden="1">{"'Sheet1'!$L$16"}</definedName>
    <definedName name="RTWR" hidden="1">{"'Sheet1'!$L$16"}</definedName>
    <definedName name="rtyrtyt" hidden="1">#REF!</definedName>
    <definedName name="rtytiu×ghfgh" hidden="1">#REF!</definedName>
    <definedName name="rtytry" hidden="1">#REF!</definedName>
    <definedName name="rtytyïgh­345w567hj" hidden="1">#REF!</definedName>
    <definedName name="RỬ" hidden="1">#REF!</definedName>
    <definedName name="RƯET" localSheetId="3" hidden="1">{"'Sheet1'!$L$16"}</definedName>
    <definedName name="RƯET" hidden="1">{"'Sheet1'!$L$16"}</definedName>
    <definedName name="RƯT4WTW" localSheetId="3" hidden="1">{"'Sheet1'!$L$16"}</definedName>
    <definedName name="RƯT4WTW" hidden="1">{"'Sheet1'!$L$16"}</definedName>
    <definedName name="ruteyiuyui456467" hidden="1">#REF!</definedName>
    <definedName name="ry" localSheetId="3" hidden="1">{"'Sheet1'!$L$16"}</definedName>
    <definedName name="ry" hidden="1">{"'Sheet1'!$L$16"}</definedName>
    <definedName name="RYN">#REF!,#REF!,#REF!,#REF!,#REF!,#REF!,#REF!,#REF!,#REF!,#REF!,#REF!</definedName>
    <definedName name="s">#REF!,#REF!,#REF!,#REF!,#REF!,#REF!,#REF!,#REF!,#REF!,#REF!,#REF!,#REF!</definedName>
    <definedName name="s_c">#REF!</definedName>
    <definedName name="s_c1">#REF!</definedName>
    <definedName name="s_c2">#REF!</definedName>
    <definedName name="s_c3">#REF!</definedName>
    <definedName name="s_c4">#REF!</definedName>
    <definedName name="s_c5">#REF!</definedName>
    <definedName name="s_c6">#REF!</definedName>
    <definedName name="s_c7">#REF!</definedName>
    <definedName name="s_c8">#REF!</definedName>
    <definedName name="s_c9">#REF!</definedName>
    <definedName name="s_r">#REF!</definedName>
    <definedName name="s_r1">#REF!</definedName>
    <definedName name="s_r2">#REF!</definedName>
    <definedName name="s_r3">#REF!</definedName>
    <definedName name="s_r4">#REF!</definedName>
    <definedName name="s_r5">#REF!</definedName>
    <definedName name="s_r6">#REF!</definedName>
    <definedName name="s_r7">#REF!</definedName>
    <definedName name="s_r8">#REF!</definedName>
    <definedName name="s_r9">#REF!</definedName>
    <definedName name="S11H1">#REF!</definedName>
    <definedName name="S11H2">#REF!</definedName>
    <definedName name="S11H3">#REF!</definedName>
    <definedName name="S11H4">#REF!</definedName>
    <definedName name="S11T111">#REF!</definedName>
    <definedName name="S11T112">#REF!</definedName>
    <definedName name="S11T113">#REF!</definedName>
    <definedName name="S11T114">#REF!</definedName>
    <definedName name="S11T121">#REF!</definedName>
    <definedName name="S11T122">#REF!</definedName>
    <definedName name="S11T123">#REF!</definedName>
    <definedName name="S11T131">#REF!</definedName>
    <definedName name="S11T151">#REF!</definedName>
    <definedName name="S11T152">#REF!</definedName>
    <definedName name="S11T153">#REF!</definedName>
    <definedName name="S11T154">#REF!</definedName>
    <definedName name="S11T155">#REF!</definedName>
    <definedName name="S11T156">#REF!</definedName>
    <definedName name="S11T157">#REF!</definedName>
    <definedName name="S11T211">#REF!</definedName>
    <definedName name="S11T212">#REF!</definedName>
    <definedName name="S11T221">#REF!</definedName>
    <definedName name="S11T222">#REF!</definedName>
    <definedName name="S9H1">#REF!</definedName>
    <definedName name="S9H2">#REF!</definedName>
    <definedName name="S9H3">#REF!</definedName>
    <definedName name="S9H4">#REF!</definedName>
    <definedName name="S9T11">#REF!</definedName>
    <definedName name="S9T112">#REF!</definedName>
    <definedName name="S9T113">#REF!</definedName>
    <definedName name="S9T114">#REF!</definedName>
    <definedName name="S9T115">#REF!</definedName>
    <definedName name="S9T117">#REF!</definedName>
    <definedName name="S9T118">#REF!</definedName>
    <definedName name="S9T121">#REF!</definedName>
    <definedName name="S9T122">#REF!</definedName>
    <definedName name="S9T123">#REF!</definedName>
    <definedName name="S9T124">#REF!</definedName>
    <definedName name="S9T125">#REF!</definedName>
    <definedName name="S9T126">#REF!</definedName>
    <definedName name="S9T131">#REF!</definedName>
    <definedName name="S9T132">#REF!</definedName>
    <definedName name="S9T133">#REF!</definedName>
    <definedName name="S9T134">#REF!</definedName>
    <definedName name="S9T135">#REF!</definedName>
    <definedName name="S9T136">#REF!</definedName>
    <definedName name="S9T137">#REF!</definedName>
    <definedName name="S9T138">#REF!</definedName>
    <definedName name="S9T141">#REF!</definedName>
    <definedName name="S9T142">#REF!</definedName>
    <definedName name="S9T143">#REF!</definedName>
    <definedName name="S9T144">#REF!</definedName>
    <definedName name="S9T16">#REF!</definedName>
    <definedName name="S9T211">#REF!</definedName>
    <definedName name="S9T212">#REF!</definedName>
    <definedName name="S9T213">#REF!</definedName>
    <definedName name="S9T214">#REF!</definedName>
    <definedName name="S9T221">#REF!</definedName>
    <definedName name="S9T222">#REF!</definedName>
    <definedName name="S9T223">#REF!</definedName>
    <definedName name="S9T224">#REF!</definedName>
    <definedName name="sa" localSheetId="3" hidden="1">{"'Sheet1'!$L$16"}</definedName>
    <definedName name="sa" hidden="1">{"'Sheet1'!$L$16"}</definedName>
    <definedName name="sa?fà" localSheetId="3" hidden="1">{"'Sheet1'!$L$16"}</definedName>
    <definedName name="sa?fà" hidden="1">{"'Sheet1'!$L$16"}</definedName>
    <definedName name="saa" localSheetId="3" hidden="1">{#N/A,#N/A,FALSE,"Sheet2";#N/A,#N/A,FALSE,"Sheet4";#N/A,#N/A,FALSE,"Sheet6"}</definedName>
    <definedName name="saa" hidden="1">{#N/A,#N/A,FALSE,"Sheet2";#N/A,#N/A,FALSE,"Sheet4";#N/A,#N/A,FALSE,"Sheet6"}</definedName>
    <definedName name="saas" hidden="1">#REF!</definedName>
    <definedName name="sach" localSheetId="3" hidden="1">{"'Sheet1'!$L$16"}</definedName>
    <definedName name="sach" hidden="1">{"'Sheet1'!$L$16"}</definedName>
    <definedName name="sad" localSheetId="3" hidden="1">{"'Sheet1'!$L$16"}</definedName>
    <definedName name="sad" hidden="1">{"'Sheet1'!$L$16"}</definedName>
    <definedName name="sadasdadsad" hidden="1">#REF!</definedName>
    <definedName name="sadasdasda" hidden="1">#REF!</definedName>
    <definedName name="sadSa" localSheetId="3" hidden="1">{#N/A,#N/A,FALSE,"Chi tiÆt"}</definedName>
    <definedName name="sadSa" hidden="1">{#N/A,#N/A,FALSE,"Chi tiÆt"}</definedName>
    <definedName name="sadsad" hidden="1">#REF!</definedName>
    <definedName name="sadsgfjhkhluiluil" hidden="1">#REF!</definedName>
    <definedName name="sagawa" hidden="1">#REF!</definedName>
    <definedName name="sahdfjdgjds" localSheetId="3" hidden="1">{"'Sheet1'!$L$16"}</definedName>
    <definedName name="sahdfjdgjds" hidden="1">{"'Sheet1'!$L$16"}</definedName>
    <definedName name="SAPBEXrevision" hidden="1">1</definedName>
    <definedName name="SAPBEXsysID" hidden="1">"TA2"</definedName>
    <definedName name="SAPBEXwbID" hidden="1">"E9Q3LCWW911VAJ39BASH84PBR"</definedName>
    <definedName name="sas" localSheetId="3" hidden="1">{"'Sheet1'!$L$16"}</definedName>
    <definedName name="sas" hidden="1">{"'Sheet1'!$L$16"}</definedName>
    <definedName name="sasa" localSheetId="3" hidden="1">{#N/A,#N/A,FALSE,"Sheet1";#N/A,#N/A,FALSE,"Sheet3";#N/A,#N/A,FALSE,"Sheet5"}</definedName>
    <definedName name="sasa" hidden="1">{#N/A,#N/A,FALSE,"Sheet1";#N/A,#N/A,FALSE,"Sheet3";#N/A,#N/A,FALSE,"Sheet5"}</definedName>
    <definedName name="sasas" localSheetId="3" hidden="1">{"'Sheet1'!$L$16"}</definedName>
    <definedName name="sasas" hidden="1">{"'Sheet1'!$L$16"}</definedName>
    <definedName name="sasddas">#REF!</definedName>
    <definedName name="SBSDGBRS" localSheetId="3" hidden="1">{"'Sheet1'!$L$16"}</definedName>
    <definedName name="SBSDGBRS" hidden="1">{"'Sheet1'!$L$16"}</definedName>
    <definedName name="scẪ" localSheetId="3" hidden="1">{"'Sheet1'!$L$16"}</definedName>
    <definedName name="scẪ" hidden="1">{"'Sheet1'!$L$16"}</definedName>
    <definedName name="scÂC" localSheetId="3" hidden="1">{"'Sheet1'!$L$16"}</definedName>
    <definedName name="scÂC" hidden="1">{"'Sheet1'!$L$16"}</definedName>
    <definedName name="scao98">#REF!</definedName>
    <definedName name="SCH">#REF!</definedName>
    <definedName name="schedule" localSheetId="3" hidden="1">{"'Sheet1'!$L$16"}</definedName>
    <definedName name="schedule" hidden="1">{"'Sheet1'!$L$16"}</definedName>
    <definedName name="sCol" localSheetId="3" hidden="1">zIsDgiaCTiet_Gia.VTu*2+3</definedName>
    <definedName name="sCol" hidden="1">zIsDgiaCTiet_Gia.VTu*2+3</definedName>
    <definedName name="SD" localSheetId="3" hidden="1">{"'ELEC'!$A$2:$H$216","'ELEC'!$C$2:$D$2"}</definedName>
    <definedName name="SD" hidden="1">{"'ELEC'!$A$2:$H$216","'ELEC'!$C$2:$D$2"}</definedName>
    <definedName name="sdµ">{"'Sheet1'!$L$16"}</definedName>
    <definedName name="sdcsd" localSheetId="3" hidden="1">{"'Sheet1'!$L$16"}</definedName>
    <definedName name="sdcsd" hidden="1">{"'Sheet1'!$L$16"}</definedName>
    <definedName name="sdd" localSheetId="3" hidden="1">{"'Sheet1'!$L$16"}</definedName>
    <definedName name="sdd" hidden="1">{"'Sheet1'!$L$16"}</definedName>
    <definedName name="sdf" localSheetId="3" hidden="1">{"'Sheet1'!$L$16"}</definedName>
    <definedName name="sdf" hidden="1">{"'Sheet1'!$L$16"}</definedName>
    <definedName name="sđfá" localSheetId="3" hidden="1">{"'Sheet1'!$L$16"}</definedName>
    <definedName name="sđfá" hidden="1">{"'Sheet1'!$L$16"}</definedName>
    <definedName name="sdfasd" localSheetId="3" hidden="1">{0}</definedName>
    <definedName name="sdfasd" hidden="1">{0}</definedName>
    <definedName name="SDFASFSA" localSheetId="3" hidden="1">{"'Sheet1'!$L$16"}</definedName>
    <definedName name="SDFASFSA" hidden="1">{"'Sheet1'!$L$16"}</definedName>
    <definedName name="sdfastgawtwqetr" hidden="1">#REF!</definedName>
    <definedName name="sdfcvbkytw34576578" hidden="1">#REF!</definedName>
    <definedName name="sdfd" localSheetId="3" hidden="1">{"'Sheet1'!$L$16"}</definedName>
    <definedName name="sdfd" hidden="1">{"'Sheet1'!$L$16"}</definedName>
    <definedName name="sdfda" localSheetId="3" hidden="1">{"'Sheet1'!$L$16"}</definedName>
    <definedName name="sdfda" hidden="1">{"'Sheet1'!$L$16"}</definedName>
    <definedName name="sdfdf" hidden="1">#REF!</definedName>
    <definedName name="sdfdfghfjhghjkhjk" hidden="1">#REF!</definedName>
    <definedName name="sdfdsf" localSheetId="3" hidden="1">{#N/A,#N/A,FALSE,"Chi tiÆt"}</definedName>
    <definedName name="sdfdsf" hidden="1">{#N/A,#N/A,FALSE,"Chi tiÆt"}</definedName>
    <definedName name="sdfdsfdsf" hidden="1">#REF!</definedName>
    <definedName name="sdfg­ªtyeutui" hidden="1">#REF!</definedName>
    <definedName name="SDFGB">#REF!,#REF!</definedName>
    <definedName name="SDFGRB" hidden="1">#REF!</definedName>
    <definedName name="sđfgs" localSheetId="3" hidden="1">{"'Sheet1'!$L$16"}</definedName>
    <definedName name="sđfgs" hidden="1">{"'Sheet1'!$L$16"}</definedName>
    <definedName name="sdfÎge" localSheetId="3" hidden="1">{"'Sheet1'!$L$16"}</definedName>
    <definedName name="sdfÎge" hidden="1">{"'Sheet1'!$L$16"}</definedName>
    <definedName name="sdfsd">#REF!</definedName>
    <definedName name="sdfsdf" localSheetId="3" hidden="1">{"'Sheet1'!$L$16"}</definedName>
    <definedName name="sdfsdf" hidden="1">{"'Sheet1'!$L$16"}</definedName>
    <definedName name="sdfsdfsd" localSheetId="3" hidden="1">{"'Sheet1'!$L$16"}</definedName>
    <definedName name="sdfsdfsd" hidden="1">{"'Sheet1'!$L$16"}</definedName>
    <definedName name="sdfsdfsfsd" localSheetId="3" hidden="1">{"'Sheet1'!$L$16"}</definedName>
    <definedName name="sdfsdfsfsd" hidden="1">{"'Sheet1'!$L$16"}</definedName>
    <definedName name="SDFSDGD" localSheetId="3" hidden="1">{"'Sheet1'!$L$16"}</definedName>
    <definedName name="SDFSDGD" hidden="1">{"'Sheet1'!$L$16"}</definedName>
    <definedName name="SDFSDGF" localSheetId="3" hidden="1">{"'Sheet1'!$L$16"}</definedName>
    <definedName name="SDFSDGF" hidden="1">{"'Sheet1'!$L$16"}</definedName>
    <definedName name="SDFSE" localSheetId="3" hidden="1">{"'Sheet1'!$L$16"}</definedName>
    <definedName name="SDFSE" hidden="1">{"'Sheet1'!$L$16"}</definedName>
    <definedName name="SDG" localSheetId="3" hidden="1">{"'Sheet1'!$L$16"}</definedName>
    <definedName name="SDG" hidden="1">{"'Sheet1'!$L$16"}</definedName>
    <definedName name="sdgdsg" localSheetId="3" hidden="1">{"'Sheet1'!$L$16"}</definedName>
    <definedName name="sdgdsg" hidden="1">{"'Sheet1'!$L$16"}</definedName>
    <definedName name="sdgfjhfj" localSheetId="3" hidden="1">{"'Sheet1'!$L$16"}</definedName>
    <definedName name="sdgfjhfj" hidden="1">{"'Sheet1'!$L$16"}</definedName>
    <definedName name="sdgsaeg">{"'Sheet1'!$L$16"}</definedName>
    <definedName name="SDGSDG" localSheetId="3" hidden="1">{"'Sheet1'!$L$16"}</definedName>
    <definedName name="SDGSDG" hidden="1">{"'Sheet1'!$L$16"}</definedName>
    <definedName name="SDGSDHET" localSheetId="3" hidden="1">{"'Sheet1'!$L$16"}</definedName>
    <definedName name="SDGSDHET" hidden="1">{"'Sheet1'!$L$16"}</definedName>
    <definedName name="sdgsg">{"'Sheet1'!$L$16"}</definedName>
    <definedName name="SDGWRSRWG" localSheetId="3" hidden="1">{"'Sheet1'!$L$16"}</definedName>
    <definedName name="SDGWRSRWG" hidden="1">{"'Sheet1'!$L$16"}</definedName>
    <definedName name="SDMONG">#REF!</definedName>
    <definedName name="sds" localSheetId="3" hidden="1">{"'Sheet1'!$L$16"}</definedName>
    <definedName name="sds" hidden="1">{"'Sheet1'!$L$16"}</definedName>
    <definedName name="sdsad" hidden="1">#REF!</definedName>
    <definedName name="sdsadasdasd" localSheetId="3" hidden="1">{#N/A,#N/A,TRUE,"BT M200 da 10x20"}</definedName>
    <definedName name="sdsadasdasd" hidden="1">{#N/A,#N/A,TRUE,"BT M200 da 10x20"}</definedName>
    <definedName name="SDSD" localSheetId="3" hidden="1">{#N/A,#N/A,FALSE,"Sheet1";#N/A,#N/A,FALSE,"Sheet3";#N/A,#N/A,FALSE,"Sheet5"}</definedName>
    <definedName name="SDSD" hidden="1">{#N/A,#N/A,FALSE,"Sheet1";#N/A,#N/A,FALSE,"Sheet3";#N/A,#N/A,FALSE,"Sheet5"}</definedName>
    <definedName name="SDSDS" hidden="1">#REF!</definedName>
    <definedName name="SDSDSD" hidden="1">#REF!</definedName>
    <definedName name="sdsdwdwdd" hidden="1">#REF!</definedName>
    <definedName name="sdsf" hidden="1">#REF!</definedName>
    <definedName name="SDTB" hidden="1">#REF!</definedName>
    <definedName name="sduong">#REF!</definedName>
    <definedName name="sdvcxvcvxc" hidden="1">#REF!</definedName>
    <definedName name="sdz" localSheetId="3" hidden="1">{"'Sheet1'!$L$16"}</definedName>
    <definedName name="sdz" hidden="1">{"'Sheet1'!$L$16"}</definedName>
    <definedName name="SEC.C1" hidden="1">#REF!</definedName>
    <definedName name="sedt">#REF!</definedName>
    <definedName name="seet2" localSheetId="3" hidden="1">{"'Sheet1'!$L$16"}</definedName>
    <definedName name="seet2" hidden="1">{"'Sheet1'!$L$16"}</definedName>
    <definedName name="sẻewr" hidden="1">#REF!</definedName>
    <definedName name="SEGSD" localSheetId="3" hidden="1">{"NGUYEN QUI THIEP - Personal View",#N/A,FALSE,"XDCB.HT.FUR."}</definedName>
    <definedName name="SEGSD" hidden="1">{"NGUYEN QUI THIEP - Personal View",#N/A,FALSE,"XDCB.HT.FUR."}</definedName>
    <definedName name="sencount" hidden="1">1</definedName>
    <definedName name="seytru" localSheetId="3" hidden="1">{"'Sheet1'!$L$16"}</definedName>
    <definedName name="seytru" hidden="1">{"'Sheet1'!$L$16"}</definedName>
    <definedName name="sf" localSheetId="3" hidden="1">{"'Sheet1'!$L$16"}</definedName>
    <definedName name="sf" hidden="1">{"'Sheet1'!$L$16"}</definedName>
    <definedName name="SFA" hidden="1">#REF!</definedName>
    <definedName name="SFasfa" localSheetId="3" hidden="1">{"'Sheet1'!$L$16"}</definedName>
    <definedName name="SFasfa" hidden="1">{"'Sheet1'!$L$16"}</definedName>
    <definedName name="SFBAS" localSheetId="3" hidden="1">{"'Sheet1'!$L$16"}</definedName>
    <definedName name="SFBAS" hidden="1">{"'Sheet1'!$L$16"}</definedName>
    <definedName name="sfdgdfgfhgjgjgjghj" hidden="1">#REF!</definedName>
    <definedName name="sfdgnl"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fdgnl"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FEFSG" localSheetId="3" hidden="1">{"'Sheet1'!$L$16"}</definedName>
    <definedName name="SFEFSG" hidden="1">{"'Sheet1'!$L$16"}</definedName>
    <definedName name="sfgjh" hidden="1">#REF!</definedName>
    <definedName name="sfs" hidden="1">#REF!</definedName>
    <definedName name="sfsd" localSheetId="3" hidden="1">{"'Sheet1'!$L$16"}</definedName>
    <definedName name="sfsd" hidden="1">{"'Sheet1'!$L$16"}</definedName>
    <definedName name="sfsdg" localSheetId="3" hidden="1">{"'Sheet1'!$L$16"}</definedName>
    <definedName name="sfsdg" hidden="1">{"'Sheet1'!$L$16"}</definedName>
    <definedName name="sgfg" localSheetId="3" hidden="1">{#N/A,#N/A,FALSE,"Chi tiÆt"}</definedName>
    <definedName name="sgfg" hidden="1">{#N/A,#N/A,FALSE,"Chi tiÆt"}</definedName>
    <definedName name="sgfhsdhe" localSheetId="3" hidden="1">{"'Sheet1'!$L$16"}</definedName>
    <definedName name="sgfhsdhe" hidden="1">{"'Sheet1'!$L$16"}</definedName>
    <definedName name="SGG" localSheetId="3" hidden="1">{"'Sheet1'!$L$16"}</definedName>
    <definedName name="SGG" hidden="1">{"'Sheet1'!$L$16"}</definedName>
    <definedName name="sgjhk" localSheetId="3" hidden="1">{"'Sheet1'!$L$16"}</definedName>
    <definedName name="sgjhk" hidden="1">{"'Sheet1'!$L$16"}</definedName>
    <definedName name="sgsdg" localSheetId="3" hidden="1">{"'Sheet1'!$L$16"}</definedName>
    <definedName name="sgsdg" hidden="1">{"'Sheet1'!$L$16"}</definedName>
    <definedName name="sgsr" localSheetId="3" hidden="1">{"'Sheet1'!$L$16"}</definedName>
    <definedName name="sgsr" hidden="1">{"'Sheet1'!$L$16"}</definedName>
    <definedName name="sgt">#REF!</definedName>
    <definedName name="shape">#REF!</definedName>
    <definedName name="shdf" hidden="1">#REF!</definedName>
    <definedName name="sheet" localSheetId="3" hidden="1">{"'Sheet1'!$L$16"}</definedName>
    <definedName name="sheet" hidden="1">{"'Sheet1'!$L$16"}</definedName>
    <definedName name="Sheet1">#REF!</definedName>
    <definedName name="sheet2" localSheetId="3" hidden="1">{"'Sheet1'!$L$16"}</definedName>
    <definedName name="sheet2" hidden="1">{"'Sheet1'!$L$16"}</definedName>
    <definedName name="sheet3" localSheetId="3" hidden="1">{"NGUYEN QUI THIEP - Personal View",#N/A,FALSE,"XDCB.HT.FUR."}</definedName>
    <definedName name="sheet3" hidden="1">{"NGUYEN QUI THIEP - Personal View",#N/A,FALSE,"XDCB.HT.FUR."}</definedName>
    <definedName name="sheet4" localSheetId="3" hidden="1">{"NGUYEN QUI THIEP - Personal View",#N/A,FALSE,"XDCB.HT.FUR."}</definedName>
    <definedName name="sheet4" hidden="1">{"NGUYEN QUI THIEP - Personal View",#N/A,FALSE,"XDCB.HT.FUR."}</definedName>
    <definedName name="shet2">{"'Sheet1'!$L$16"}</definedName>
    <definedName name="Sheûet" localSheetId="3" hidden="1">{"'Sheet1'!$L$16"}</definedName>
    <definedName name="Sheûet" hidden="1">{"'Sheet1'!$L$16"}</definedName>
    <definedName name="Sheûet_1" localSheetId="3" hidden="1">{"'Sheet1'!$L$16"}</definedName>
    <definedName name="Sheûet_1" hidden="1">{"'Sheet1'!$L$16"}</definedName>
    <definedName name="shfgskfj" localSheetId="3" hidden="1">{"'Sheet1'!$L$16"}</definedName>
    <definedName name="shfgskfj" hidden="1">{"'Sheet1'!$L$16"}</definedName>
    <definedName name="SHGREGER" localSheetId="3" hidden="1">{"NGUYEN QUI THIEP - Personal View",#N/A,FALSE,"XDCB.HT.FUR."}</definedName>
    <definedName name="SHGREGER" hidden="1">{"NGUYEN QUI THIEP - Personal View",#N/A,FALSE,"XDCB.HT.FUR."}</definedName>
    <definedName name="shsrhtr" localSheetId="3" hidden="1">{"'Sheet1'!$L$16"}</definedName>
    <definedName name="shsrhtr" hidden="1">{"'Sheet1'!$L$16"}</definedName>
    <definedName name="sHsVlNcCm" localSheetId="3" hidden="1">VALUE(IF(LEFT(OFFSET([0]!Acell,0,-4),1)="A",dTHKP_HsVl,IF(LEFT(OFFSET([0]!Acell,0,-4),1)="B",dTHKP_HsNc,dTHKP_HsCm)))</definedName>
    <definedName name="sHsVlNcCm" hidden="1">VALUE(IF(LEFT(OFFSET(Acell,0,-4),1)="A",dTHKP_HsVl,IF(LEFT(OFFSET(Acell,0,-4),1)="B",dTHKP_HsNc,dTHKP_HsCm)))</definedName>
    <definedName name="sÎee" localSheetId="3" hidden="1">{"'Sheet1'!$L$16"}</definedName>
    <definedName name="sÎee" hidden="1">{"'Sheet1'!$L$16"}</definedName>
    <definedName name="sieucao">#REF!</definedName>
    <definedName name="sinh" localSheetId="3" hidden="1">{"'Sheet1'!$L$16"}</definedName>
    <definedName name="sinh" hidden="1">{"'Sheet1'!$L$16"}</definedName>
    <definedName name="sinh1" localSheetId="3" hidden="1">{"'Sheet1'!$L$16"}</definedName>
    <definedName name="sinh1" hidden="1">{"'Sheet1'!$L$16"}</definedName>
    <definedName name="SITE_EXPENSE" hidden="1">#REF!</definedName>
    <definedName name="site1" hidden="1">#REF!</definedName>
    <definedName name="SIZE">#REF!</definedName>
    <definedName name="SL_CRD">#REF!</definedName>
    <definedName name="SL_CRS">#REF!</definedName>
    <definedName name="SL_CS">#REF!</definedName>
    <definedName name="SL_DD">#REF!</definedName>
    <definedName name="SLT" localSheetId="3" hidden="1">{"'Sheet1'!$L$16"}</definedName>
    <definedName name="SLT" hidden="1">{"'Sheet1'!$L$16"}</definedName>
    <definedName name="sMh" localSheetId="3" hidden="1">IF(LEFT(OFFSET([0]!Acell,0,-6),1)="1",dVTu_Mh,IF(LEFT(OFFSET([0]!Acell,0,-6),1)="2",dNCong_Mh,dCMay_mh))</definedName>
    <definedName name="sMh" hidden="1">IF(LEFT(OFFSET(Acell,0,-6),1)="1",dVTu_Mh,IF(LEFT(OFFSET(Acell,0,-6),1)="2",dNCong_Mh,dCMay_mh))</definedName>
    <definedName name="sName" localSheetId="3" hidden="1">IF(LEFT(OFFSET([0]!Acell,0,-6),1)="1",dVTu_Name,IF(LEFT(OFFSET([0]!Acell,0,-6),1)="2",dNCong_Name,dCMay_Name))</definedName>
    <definedName name="sName" hidden="1">IF(LEFT(OFFSET(Acell,0,-6),1)="1",dVTu_Name,IF(LEFT(OFFSET(Acell,0,-6),1)="2",dNCong_Name,dCMay_Name))</definedName>
    <definedName name="So_Chu.Drop1">#REF!</definedName>
    <definedName name="So_Xau">#REF!</definedName>
    <definedName name="soc3p">#REF!</definedName>
    <definedName name="sodu" localSheetId="3" hidden="1">{"'Sheet1'!$L$16"}</definedName>
    <definedName name="sodu" hidden="1">{"'Sheet1'!$L$16"}</definedName>
    <definedName name="solieu10400">#REF!</definedName>
    <definedName name="solieu400">#REF!</definedName>
    <definedName name="Solop_BP">#REF!</definedName>
    <definedName name="son">#REF!</definedName>
    <definedName name="sonduong">#REF!</definedName>
    <definedName name="Songsong_BP">#REF!</definedName>
    <definedName name="SORT">#REF!</definedName>
    <definedName name="Sosanh2" localSheetId="3" hidden="1">{"'Sheet1'!$L$16"}</definedName>
    <definedName name="Sosanh2" hidden="1">{"'Sheet1'!$L$16"}</definedName>
    <definedName name="SPA">#REF!</definedName>
    <definedName name="Spanner_Auto_File">"C:\My Documents\tinh cdo.x2a"</definedName>
    <definedName name="SPEC">#REF!</definedName>
    <definedName name="SpecialPrice" hidden="1">#REF!</definedName>
    <definedName name="SPECSUMMARY">#REF!</definedName>
    <definedName name="SPhai1">#REF!</definedName>
    <definedName name="SPhai10">#REF!</definedName>
    <definedName name="SPhai11">#REF!</definedName>
    <definedName name="SPhai12">#REF!</definedName>
    <definedName name="SPhai13">#REF!</definedName>
    <definedName name="SPhai14">#REF!</definedName>
    <definedName name="SPhai15">#REF!</definedName>
    <definedName name="SPhai2">#REF!</definedName>
    <definedName name="SPhai3">#REF!</definedName>
    <definedName name="SPhai4">#REF!</definedName>
    <definedName name="SPhai5">#REF!</definedName>
    <definedName name="SPhai6">#REF!</definedName>
    <definedName name="SPhai7">#REF!</definedName>
    <definedName name="SPhai8">#REF!</definedName>
    <definedName name="SPhai9">#REF!</definedName>
    <definedName name="Sps">#REF!</definedName>
    <definedName name="sqs">{"'Sheet1'!$L$16"}</definedName>
    <definedName name="sRng" localSheetId="3" hidden="1">IF(LEFT(OFFSET([0]!Acell,0,-6),1)="1",dVTu_Rng,IF(LEFT(OFFSET([0]!Acell,0,-6),1)="2",dNCong_Rng,dCMay_Rng))</definedName>
    <definedName name="sRng" hidden="1">IF(LEFT(OFFSET(Acell,0,-6),1)="1",dVTu_Rng,IF(LEFT(OFFSET(Acell,0,-6),1)="2",dNCong_Rng,dCMay_Rng))</definedName>
    <definedName name="SRTWER" localSheetId="3" hidden="1">{"'Sheet1'!$L$16"}</definedName>
    <definedName name="SRTWER" hidden="1">{"'Sheet1'!$L$16"}</definedName>
    <definedName name="srtynetu6e7u" localSheetId="3" hidden="1">{"'Sheet1'!$L$16"}</definedName>
    <definedName name="srtynetu6e7u" hidden="1">{"'Sheet1'!$L$16"}</definedName>
    <definedName name="SS" localSheetId="3" hidden="1">{"'Sheet1'!$L$16"}</definedName>
    <definedName name="SS" hidden="1">{"'Sheet1'!$L$16"}</definedName>
    <definedName name="ssp">#REF!</definedName>
    <definedName name="ssq">#REF!</definedName>
    <definedName name="sss" localSheetId="3" hidden="1">{"'Sheet1'!$L$16"}</definedName>
    <definedName name="sss" hidden="1">{"'Sheet1'!$L$16"}</definedName>
    <definedName name="ssss" hidden="1">#REF!</definedName>
    <definedName name="ssssssss" localSheetId="3" hidden="1">{"Offgrid",#N/A,FALSE,"OFFGRID";"Region",#N/A,FALSE,"REGION";"Offgrid -2",#N/A,FALSE,"OFFGRID";"WTP",#N/A,FALSE,"WTP";"WTP -2",#N/A,FALSE,"WTP";"Project",#N/A,FALSE,"PROJECT";"Summary -2",#N/A,FALSE,"SUMMARY"}</definedName>
    <definedName name="ssssssss" hidden="1">{"Offgrid",#N/A,FALSE,"OFFGRID";"Region",#N/A,FALSE,"REGION";"Offgrid -2",#N/A,FALSE,"OFFGRID";"WTP",#N/A,FALSE,"WTP";"WTP -2",#N/A,FALSE,"WTP";"Project",#N/A,FALSE,"PROJECT";"Summary -2",#N/A,FALSE,"SUMMARY"}</definedName>
    <definedName name="St1CR">#REF!</definedName>
    <definedName name="St1DC">#REF!</definedName>
    <definedName name="St1DW">#REF!</definedName>
    <definedName name="St1LL">#REF!</definedName>
    <definedName name="St1N">#REF!</definedName>
    <definedName name="Stand">#REF!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HHHH" localSheetId="3" hidden="1">{"'Sheet1'!$L$16"}</definedName>
    <definedName name="STHHHH" hidden="1">{"'Sheet1'!$L$16"}</definedName>
    <definedName name="STrai1">#REF!</definedName>
    <definedName name="STrai10">#REF!</definedName>
    <definedName name="STrai11">#REF!</definedName>
    <definedName name="STrai12">#REF!</definedName>
    <definedName name="STrai13">#REF!</definedName>
    <definedName name="STrai14">#REF!</definedName>
    <definedName name="STrai15">#REF!</definedName>
    <definedName name="STrai2">#REF!</definedName>
    <definedName name="STrai3">#REF!</definedName>
    <definedName name="STrai4">#REF!</definedName>
    <definedName name="STrai5">#REF!</definedName>
    <definedName name="STrai6">#REF!</definedName>
    <definedName name="STrai7">#REF!</definedName>
    <definedName name="STrai8">#REF!</definedName>
    <definedName name="STrai9">#REF!</definedName>
    <definedName name="stt">#REF!</definedName>
    <definedName name="styb5y57u" localSheetId="3" hidden="1">{"'Sheet1'!$L$16"}</definedName>
    <definedName name="styb5y57u" hidden="1">{"'Sheet1'!$L$16"}</definedName>
    <definedName name="suacvi10600">#REF!</definedName>
    <definedName name="suacvi11040">#REF!</definedName>
    <definedName name="sum">#REF!,#REF!</definedName>
    <definedName name="sumimasenn" localSheetId="3" hidden="1">{"'Sheet1'!$L$16"}</definedName>
    <definedName name="sumimasenn" hidden="1">{"'Sheet1'!$L$16"}</definedName>
    <definedName name="summar" localSheetId="3" hidden="1">{#N/A,#N/A,TRUE,"SUM";#N/A,#N/A,TRUE,"EE";#N/A,#N/A,TRUE,"AC";#N/A,#N/A,TRUE,"SN"}</definedName>
    <definedName name="summar" hidden="1">{#N/A,#N/A,TRUE,"SUM";#N/A,#N/A,TRUE,"EE";#N/A,#N/A,TRUE,"AC";#N/A,#N/A,TRUE,"SN"}</definedName>
    <definedName name="SUMMARY">#REF!</definedName>
    <definedName name="SumNo.5" localSheetId="3" hidden="1">{"'Sheet1'!$L$16"}</definedName>
    <definedName name="SumNo.5" hidden="1">{"'Sheet1'!$L$16"}</definedName>
    <definedName name="SUOIDOI2" localSheetId="3" hidden="1">{"'Sheet1'!$L$16"}</definedName>
    <definedName name="SUOIDOI2" hidden="1">{"'Sheet1'!$L$16"}</definedName>
    <definedName name="Sv1CR">#REF!</definedName>
    <definedName name="Sv1DC">#REF!</definedName>
    <definedName name="Sv1DW">#REF!</definedName>
    <definedName name="Sv1LL">#REF!</definedName>
    <definedName name="Sv1N">#REF!</definedName>
    <definedName name="Sv3CR">#REF!</definedName>
    <definedName name="Sv3DC">#REF!</definedName>
    <definedName name="Sv3DW">#REF!</definedName>
    <definedName name="Sv3LL">#REF!</definedName>
    <definedName name="Sv3N">#REF!</definedName>
    <definedName name="sxsxs">#REF!</definedName>
    <definedName name="sz">#REF!,#REF!,#REF!,#REF!,#REF!,#REF!,#REF!,#REF!,#REF!,#REF!,#REF!,#REF!</definedName>
    <definedName name="T" hidden="1">#REF!</definedName>
    <definedName name="T.3" localSheetId="3" hidden="1">{"'Sheet1'!$L$16"}</definedName>
    <definedName name="T.3" hidden="1">{"'Sheet1'!$L$16"}</definedName>
    <definedName name="T_Hoanvon">#REF!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18TL2" localSheetId="3" hidden="1">{"'Sheet1'!$L$16"}</definedName>
    <definedName name="T18TL2" hidden="1">{"'Sheet1'!$L$16"}</definedName>
    <definedName name="T1PC" localSheetId="3" hidden="1">{"'Sheet1'!$L$16"}</definedName>
    <definedName name="T1PC" hidden="1">{"'Sheet1'!$L$16"}</definedName>
    <definedName name="T7Q3" localSheetId="3" hidden="1">{"'Sheet1'!$L$16"}</definedName>
    <definedName name="T7Q3" hidden="1">{"'Sheet1'!$L$16"}</definedName>
    <definedName name="TamdanTB" localSheetId="3" hidden="1">{"'Sheet1'!$L$16"}</definedName>
    <definedName name="TamdanTB" hidden="1">{"'Sheet1'!$L$16"}</definedName>
    <definedName name="tamm" localSheetId="3" hidden="1">{"'Sheet1'!$L$16"}</definedName>
    <definedName name="tamm" hidden="1">{"'Sheet1'!$L$16"}</definedName>
    <definedName name="tammm" localSheetId="3" hidden="1">{"'Sheet1'!$L$16"}</definedName>
    <definedName name="tammm" hidden="1">{"'Sheet1'!$L$16"}</definedName>
    <definedName name="tammmm" localSheetId="3" hidden="1">{#N/A,#N/A,FALSE,"Chi tiÆt"}</definedName>
    <definedName name="tammmm" hidden="1">{#N/A,#N/A,FALSE,"Chi tiÆt"}</definedName>
    <definedName name="tamvia">#REF!</definedName>
    <definedName name="tamviab">#REF!</definedName>
    <definedName name="tan" localSheetId="3" hidden="1">{"'Sheet1'!$L$16"}</definedName>
    <definedName name="tan" hidden="1">{"'Sheet1'!$L$16"}</definedName>
    <definedName name="Tang" localSheetId="3" hidden="1">{"'Sheet1'!$L$16"}</definedName>
    <definedName name="Tang" hidden="1">{"'Sheet1'!$L$16"}</definedName>
    <definedName name="TaxTV">10%</definedName>
    <definedName name="TaxXL">5%</definedName>
    <definedName name="TB_CS">#REF!</definedName>
    <definedName name="tbao" localSheetId="3" hidden="1">{"'Sheet1'!$L$16"}</definedName>
    <definedName name="tbao" hidden="1">{"'Sheet1'!$L$16"}</definedName>
    <definedName name="TBC" localSheetId="3" hidden="1">{"'Sheet1'!$L$16"}</definedName>
    <definedName name="TBC" hidden="1">{"'Sheet1'!$L$16"}</definedName>
    <definedName name="tbl_ProdInfo" hidden="1">#REF!</definedName>
    <definedName name="TBO장비기초단가" localSheetId="3" hidden="1">{"'Sheet1'!$L$16"}</definedName>
    <definedName name="TBO장비기초단가" hidden="1">{"'Sheet1'!$L$16"}</definedName>
    <definedName name="tbtram">#REF!</definedName>
    <definedName name="TC">#REF!</definedName>
    <definedName name="TC_NHANH1">#REF!</definedName>
    <definedName name="TCanhP_Rein">#REF!</definedName>
    <definedName name="TCanhT_Rein">#REF!</definedName>
    <definedName name="TCC" localSheetId="3" hidden="1">{"'Sheet1'!$L$16"}</definedName>
    <definedName name="TCC" hidden="1">{"'Sheet1'!$L$16"}</definedName>
    <definedName name="TCCQ" localSheetId="3" hidden="1">{"'Sheet1'!$L$16"}</definedName>
    <definedName name="TCCQ" hidden="1">{"'Sheet1'!$L$16"}</definedName>
    <definedName name="TCCq3" localSheetId="3" hidden="1">{"'Sheet1'!$L$16"}</definedName>
    <definedName name="TCCq3" hidden="1">{"'Sheet1'!$L$16"}</definedName>
    <definedName name="Tchuan">#REF!</definedName>
    <definedName name="TCVN">#REF!</definedName>
    <definedName name="TCVN_1651_08">#REF!</definedName>
    <definedName name="td1p">#REF!</definedName>
    <definedName name="td3p">#REF!</definedName>
    <definedName name="tda">#REF!</definedName>
    <definedName name="tdnc1p">#REF!</definedName>
    <definedName name="tdtr2cnc">#REF!</definedName>
    <definedName name="tdtr2cvl">#REF!</definedName>
    <definedName name="tdvl1p">#REF!</definedName>
    <definedName name="tecco" localSheetId="3" hidden="1">{"'Sheet1'!$L$16"}</definedName>
    <definedName name="tecco" hidden="1">{"'Sheet1'!$L$16"}</definedName>
    <definedName name="technical" hidden="1">#REF!</definedName>
    <definedName name="Ten_CDT">#REF!</definedName>
    <definedName name="Ten_du_an">#REF!</definedName>
    <definedName name="Ten_DV_1">#REF!</definedName>
    <definedName name="Ten_DV_2">#REF!</definedName>
    <definedName name="Ten_DV_3">#REF!</definedName>
    <definedName name="Ten_goi_thau">#REF!</definedName>
    <definedName name="Ten_Nguoi_1">#REF!</definedName>
    <definedName name="Ten_Nguoi_2">#REF!</definedName>
    <definedName name="Ten_Nguoi_3">#REF!</definedName>
    <definedName name="Ten_nha_thau">#REF!</definedName>
    <definedName name="ten_tab" localSheetId="3" hidden="1">#REF!</definedName>
    <definedName name="ten_tab" hidden="1">#REF!</definedName>
    <definedName name="Ten_TVGS">#REF!</definedName>
    <definedName name="teta">#REF!</definedName>
    <definedName name="tetrwererw" hidden="1">#REF!</definedName>
    <definedName name="tfg" localSheetId="3" hidden="1">{"'Sheet1'!$L$16"}</definedName>
    <definedName name="tfg" hidden="1">{"'Sheet1'!$L$16"}</definedName>
    <definedName name="tfgs" localSheetId="3" hidden="1">{"Offgrid",#N/A,FALSE,"OFFGRID";"Region",#N/A,FALSE,"REGION";"Offgrid -2",#N/A,FALSE,"OFFGRID";"WTP",#N/A,FALSE,"WTP";"WTP -2",#N/A,FALSE,"WTP";"Project",#N/A,FALSE,"PROJECT";"Summary -2",#N/A,FALSE,"SUMMARY"}</definedName>
    <definedName name="tfgs" hidden="1">{"Offgrid",#N/A,FALSE,"OFFGRID";"Region",#N/A,FALSE,"REGION";"Offgrid -2",#N/A,FALSE,"OFFGRID";"WTP",#N/A,FALSE,"WTP";"WTP -2",#N/A,FALSE,"WTP";"Project",#N/A,FALSE,"PROJECT";"Summary -2",#N/A,FALSE,"SUMMARY"}</definedName>
    <definedName name="tghj" localSheetId="3" hidden="1">{"'Sheet1'!$L$16"}</definedName>
    <definedName name="tghj" hidden="1">{"'Sheet1'!$L$16"}</definedName>
    <definedName name="tgưgz" localSheetId="3" hidden="1">{"'Sheet1'!$L$16"}</definedName>
    <definedName name="tgưgz" hidden="1">{"'Sheet1'!$L$16"}</definedName>
    <definedName name="th">#REF!</definedName>
    <definedName name="th.xls" localSheetId="3" hidden="1">{"'Sheet1'!$L$16"}</definedName>
    <definedName name="th.xls" hidden="1">{"'Sheet1'!$L$16"}</definedName>
    <definedName name="TH7SP" localSheetId="3" hidden="1">{"'Sheet1'!$L$16"}</definedName>
    <definedName name="TH7SP" hidden="1">{"'Sheet1'!$L$16"}</definedName>
    <definedName name="tha" localSheetId="3" hidden="1">{"'Sheet1'!$L$16"}</definedName>
    <definedName name="tha" hidden="1">{"'Sheet1'!$L$16"}</definedName>
    <definedName name="THAERG" localSheetId="3" hidden="1">{"'Sheet1'!$L$16"}</definedName>
    <definedName name="THAERG" hidden="1">{"'Sheet1'!$L$16"}</definedName>
    <definedName name="thai" localSheetId="3" hidden="1">{"'Sheet1'!$L$16"}</definedName>
    <definedName name="thai" hidden="1">{"'Sheet1'!$L$16"}</definedName>
    <definedName name="Thang" localSheetId="3" hidden="1">{"'Sheet1'!$L$16"}</definedName>
    <definedName name="Thang" hidden="1">{"'Sheet1'!$L$16"}</definedName>
    <definedName name="Thang1" localSheetId="3" hidden="1">{"'Sheet1'!$L$16"}</definedName>
    <definedName name="Thang1" hidden="1">{"'Sheet1'!$L$16"}</definedName>
    <definedName name="thang10" localSheetId="3" hidden="1">{"'Sheet1'!$L$16"}</definedName>
    <definedName name="thang10" hidden="1">{"'Sheet1'!$L$16"}</definedName>
    <definedName name="thang10.d3" localSheetId="3" hidden="1">{"'Sheet1'!$L$16"}</definedName>
    <definedName name="thang10.d3" hidden="1">{"'Sheet1'!$L$16"}</definedName>
    <definedName name="Thang12" localSheetId="3" hidden="1">{"'Sheet1'!$L$16"}</definedName>
    <definedName name="Thang12" hidden="1">{"'Sheet1'!$L$16"}</definedName>
    <definedName name="Thang2" localSheetId="3" hidden="1">{"'Sheet1'!$L$16"}</definedName>
    <definedName name="Thang2" hidden="1">{"'Sheet1'!$L$16"}</definedName>
    <definedName name="THANH" localSheetId="3" hidden="1">{"'Sheet1'!$L$16"}</definedName>
    <definedName name="THANH" hidden="1">{"'Sheet1'!$L$16"}</definedName>
    <definedName name="thao" localSheetId="3" hidden="1">{"'Sheet1'!$L$16"}</definedName>
    <definedName name="thao" hidden="1">{"'Sheet1'!$L$16"}</definedName>
    <definedName name="THC" localSheetId="3" hidden="1">{"'Sheet1'!$L$16"}</definedName>
    <definedName name="THC" hidden="1">{"'Sheet1'!$L$16"}</definedName>
    <definedName name="thcc" localSheetId="3" hidden="1">{"'Sheet1'!$L$16"}</definedName>
    <definedName name="thcc" hidden="1">{"'Sheet1'!$L$16"}</definedName>
    <definedName name="THcong" localSheetId="3" hidden="1">{"'Sheet1'!$L$16"}</definedName>
    <definedName name="THcong" hidden="1">{"'Sheet1'!$L$16"}</definedName>
    <definedName name="THCP_M">#REF!</definedName>
    <definedName name="THCP_TL">#REF!</definedName>
    <definedName name="THCP_VL">#REF!</definedName>
    <definedName name="THCP2" localSheetId="3" hidden="1">{"'Sheet1'!$L$16"}</definedName>
    <definedName name="THCP2" hidden="1">{"'Sheet1'!$L$16"}</definedName>
    <definedName name="thcp21">{"'Sheet1'!$L$16"}</definedName>
    <definedName name="THCPCTD" localSheetId="3" hidden="1">{"'Sheet1'!$L$16"}</definedName>
    <definedName name="THCPCTD" hidden="1">{"'Sheet1'!$L$16"}</definedName>
    <definedName name="THCT" localSheetId="3" hidden="1">{"'Sheet1'!$L$16"}</definedName>
    <definedName name="THCT" hidden="1">{"'Sheet1'!$L$16"}</definedName>
    <definedName name="THDT_CT_XOM_NOI">#REF!</definedName>
    <definedName name="THDT_HT_DAO_THUONG">#REF!</definedName>
    <definedName name="THDT_HT_XOM_NOI">#REF!</definedName>
    <definedName name="THDT_NPP_XOM_NOI">#REF!</definedName>
    <definedName name="THDT_TBA_XOM_NOI">#REF!</definedName>
    <definedName name="them01" hidden="1">#REF!</definedName>
    <definedName name="thepbuoc">#REF!</definedName>
    <definedName name="thephinh">#REF!</definedName>
    <definedName name="thepma">10500</definedName>
    <definedName name="Thepsan" localSheetId="3" hidden="1">{"'Sheet1'!$L$16"}</definedName>
    <definedName name="Thepsan" hidden="1">{"'Sheet1'!$L$16"}</definedName>
    <definedName name="thepsan2" localSheetId="3" hidden="1">{"'Sheet1'!$L$16"}</definedName>
    <definedName name="thepsan2" hidden="1">{"'Sheet1'!$L$16"}</definedName>
    <definedName name="THGO1pnc">#REF!</definedName>
    <definedName name="THHD" localSheetId="3" hidden="1">{"'Sheet1'!$L$16"}</definedName>
    <definedName name="THHD" hidden="1">{"'Sheet1'!$L$16"}</definedName>
    <definedName name="thht">#REF!</definedName>
    <definedName name="THHVT" localSheetId="3" hidden="1">{"'Sheet1'!$L$16"}</definedName>
    <definedName name="THHVT" hidden="1">{"'Sheet1'!$L$16"}</definedName>
    <definedName name="Thietbi" localSheetId="3" hidden="1">{"'Sheet1'!$L$16"}</definedName>
    <definedName name="Thietbi" hidden="1">{"'Sheet1'!$L$16"}</definedName>
    <definedName name="thkl" hidden="1">#REF!</definedName>
    <definedName name="thkl2" localSheetId="3" hidden="1">{"'Sheet1'!$L$16"}</definedName>
    <definedName name="thkl2" hidden="1">{"'Sheet1'!$L$16"}</definedName>
    <definedName name="thkl3" localSheetId="3" hidden="1">{"'Sheet1'!$L$16"}</definedName>
    <definedName name="thkl3" hidden="1">{"'Sheet1'!$L$16"}</definedName>
    <definedName name="THKLPSM" localSheetId="3" hidden="1">{"'Sheet1'!$L$16"}</definedName>
    <definedName name="THKLPSM" hidden="1">{"'Sheet1'!$L$16"}</definedName>
    <definedName name="THKP" localSheetId="3" hidden="1">{"'Sheet1'!$L$16"}</definedName>
    <definedName name="THKP" hidden="1">{"'Sheet1'!$L$16"}</definedName>
    <definedName name="THKP1" localSheetId="3" hidden="1">{"'Sheet1'!$L$16"}</definedName>
    <definedName name="THKP1" hidden="1">{"'Sheet1'!$L$16"}</definedName>
    <definedName name="thkp3">#REF!</definedName>
    <definedName name="THKP7YT" localSheetId="3" hidden="1">{"'Sheet1'!$L$16"}</definedName>
    <definedName name="THKP7YT" hidden="1">{"'Sheet1'!$L$16"}</definedName>
    <definedName name="THKPM8" localSheetId="3" hidden="1">{"'Sheet1'!$L$16"}</definedName>
    <definedName name="THKPM8" hidden="1">{"'Sheet1'!$L$16"}</definedName>
    <definedName name="THLeloi" localSheetId="3" hidden="1">{"'Sheet1'!$L$16"}</definedName>
    <definedName name="THLeloi" hidden="1">{"'Sheet1'!$L$16"}</definedName>
    <definedName name="THNgHue" localSheetId="3" hidden="1">{"'Sheet1'!$L$16"}</definedName>
    <definedName name="THNgHue" hidden="1">{"'Sheet1'!$L$16"}</definedName>
    <definedName name="THNgThHoc" localSheetId="3" hidden="1">{"'Sheet1'!$L$16"}</definedName>
    <definedName name="THNgThHoc" hidden="1">{"'Sheet1'!$L$16"}</definedName>
    <definedName name="tho3_7">26435</definedName>
    <definedName name="tho4_7">14506</definedName>
    <definedName name="tho45_7">15937</definedName>
    <definedName name="tho5_7">33356</definedName>
    <definedName name="Tholan.104">#REF!</definedName>
    <definedName name="Tholan.204">#REF!</definedName>
    <definedName name="Tholan.304">#REF!</definedName>
    <definedName name="Tholan.31">#REF!</definedName>
    <definedName name="Tholan.404">#REF!</definedName>
    <definedName name="TholanC1.12">#REF!</definedName>
    <definedName name="TholanC1.22">#REF!</definedName>
    <definedName name="THQT" localSheetId="3" hidden="1">{#N/A,#N/A,FALSE,"Chi tiÆt"}</definedName>
    <definedName name="THQT" hidden="1">{#N/A,#N/A,FALSE,"Chi tiÆt"}</definedName>
    <definedName name="thqtpsg" localSheetId="3" hidden="1">{"'Sheet1'!$L$16"}</definedName>
    <definedName name="thqtpsg" hidden="1">{"'Sheet1'!$L$16"}</definedName>
    <definedName name="THQuiCapChan" localSheetId="3" hidden="1">{"'Sheet1'!$L$16"}</definedName>
    <definedName name="THQuiCapChan" hidden="1">{"'Sheet1'!$L$16"}</definedName>
    <definedName name="thQuicaple" localSheetId="3" hidden="1">{"'Sheet1'!$L$16"}</definedName>
    <definedName name="thQuicaple" hidden="1">{"'Sheet1'!$L$16"}</definedName>
    <definedName name="THTLMcap">#REF!</definedName>
    <definedName name="THTranPhu" localSheetId="3" hidden="1">{"'Sheet1'!$L$16"}</definedName>
    <definedName name="THTranPhu" hidden="1">{"'Sheet1'!$L$16"}</definedName>
    <definedName name="thtt">#REF!</definedName>
    <definedName name="thtyhyjyjyjyjjjyujyj" hidden="1">#REF!</definedName>
    <definedName name="thu" localSheetId="3" hidden="1">{"'Sheet1'!$L$16"}</definedName>
    <definedName name="thu" hidden="1">{"'Sheet1'!$L$16"}</definedName>
    <definedName name="Thuan" localSheetId="3" hidden="1">{"'Sheet1'!$L$16"}</definedName>
    <definedName name="Thuan" hidden="1">{"'Sheet1'!$L$16"}</definedName>
    <definedName name="thue">6</definedName>
    <definedName name="thuocno">#REF!</definedName>
    <definedName name="thuû" localSheetId="3" hidden="1">{"'Sheet1'!$L$16"}</definedName>
    <definedName name="thuû" hidden="1">{"'Sheet1'!$L$16"}</definedName>
    <definedName name="thuy" localSheetId="3" hidden="1">{"'Sheet1'!$L$16"}</definedName>
    <definedName name="thuy" hidden="1">{"'Sheet1'!$L$16"}</definedName>
    <definedName name="ThuyThu.14ds">#REF!</definedName>
    <definedName name="ThuyThu.14ns">#REF!</definedName>
    <definedName name="ThuyThu.1b">#REF!</definedName>
    <definedName name="ThuyThu.2b">#REF!</definedName>
    <definedName name="ThuyThu.34ns">#REF!</definedName>
    <definedName name="ThuyThu.3b">#REF!</definedName>
    <definedName name="ThuyThu.44ds">#REF!</definedName>
    <definedName name="ThuyThu.44ns">#REF!</definedName>
    <definedName name="ThuyThu.4b">#REF!</definedName>
    <definedName name="thvlmoi" localSheetId="3" hidden="1">{"'Sheet1'!$L$16"}</definedName>
    <definedName name="thvlmoi" hidden="1">{"'Sheet1'!$L$16"}</definedName>
    <definedName name="thvlmoimoi" localSheetId="3" hidden="1">{"'Sheet1'!$L$16"}</definedName>
    <definedName name="thvlmoimoi" hidden="1">{"'Sheet1'!$L$16"}</definedName>
    <definedName name="THXD_CL">#REF!</definedName>
    <definedName name="THXD_CLK">#REF!</definedName>
    <definedName name="THXD_DV">#REF!</definedName>
    <definedName name="THXD_GG">#REF!</definedName>
    <definedName name="THXD_GHT">#REF!</definedName>
    <definedName name="THXD_GVTTT">#REF!</definedName>
    <definedName name="THXD_KL">#REF!</definedName>
    <definedName name="THXD_KLK">#REF!</definedName>
    <definedName name="THXD_MSVT">#REF!</definedName>
    <definedName name="THXD_NG">#REF!</definedName>
    <definedName name="THXD_STT">#REF!</definedName>
    <definedName name="THXD_TEN">#REF!</definedName>
    <definedName name="THXD_TT">#REF!</definedName>
    <definedName name="THXD_TTK">#REF!</definedName>
    <definedName name="THXD2" localSheetId="3" hidden="1">{"'Sheet1'!$L$16"}</definedName>
    <definedName name="THXD2" hidden="1">{"'Sheet1'!$L$16"}</definedName>
    <definedName name="ti">#REF!</definedName>
    <definedName name="Tien">#REF!</definedName>
    <definedName name="TIENDOGIAINGAN" hidden="1">#REF!</definedName>
    <definedName name="TIENLUONG">#REF!</definedName>
    <definedName name="Tiepdiama">9500</definedName>
    <definedName name="tieude2" localSheetId="3" hidden="1">{"'Sheet1'!$L$16"}</definedName>
    <definedName name="tieude2" hidden="1">{"'Sheet1'!$L$16"}</definedName>
    <definedName name="TIM" localSheetId="3" hidden="1">{"'Sheet1'!$L$16"}</definedName>
    <definedName name="TIM" hidden="1">{"'Sheet1'!$L$16"}</definedName>
    <definedName name="Tim_lan_xuat_hien">#REF!</definedName>
    <definedName name="tim_xuat_hien">#REF!</definedName>
    <definedName name="TINH" localSheetId="3" hidden="1">{#N/A,#N/A,FALSE,"CCTV"}</definedName>
    <definedName name="TINH" hidden="1">{#N/A,#N/A,FALSE,"CCTV"}</definedName>
    <definedName name="tinhlun" localSheetId="3" hidden="1">{"'Sheet1'!$L$16"}</definedName>
    <definedName name="tinhlun" hidden="1">{"'Sheet1'!$L$16"}</definedName>
    <definedName name="TITAN">#REF!</definedName>
    <definedName name="tjhtrjntrsjnsr" localSheetId="3" hidden="1">{"'Sheet1'!$L$16"}</definedName>
    <definedName name="tjhtrjntrsjnsr" hidden="1">{"'Sheet1'!$L$16"}</definedName>
    <definedName name="TKCT1" localSheetId="3" hidden="1">{"'Sheet1'!$L$16"}</definedName>
    <definedName name="TKCT1" hidden="1">{"'Sheet1'!$L$16"}</definedName>
    <definedName name="TKHKIIKT30C1" localSheetId="3" hidden="1">{"'Sheet1'!$L$16"}</definedName>
    <definedName name="TKHKIIKT30C1" hidden="1">{"'Sheet1'!$L$16"}</definedName>
    <definedName name="TKP">#REF!</definedName>
    <definedName name="TKYB">"TKYB"</definedName>
    <definedName name="TLAC120">#REF!</definedName>
    <definedName name="TLAC35">#REF!</definedName>
    <definedName name="TLAC50">#REF!</definedName>
    <definedName name="TLAC70">#REF!</definedName>
    <definedName name="TLAC95">#REF!</definedName>
    <definedName name="tlc" localSheetId="3" hidden="1">{"'Sheet1'!$L$16"}</definedName>
    <definedName name="tlc" hidden="1">{"'Sheet1'!$L$16"}</definedName>
    <definedName name="Tle">#REF!</definedName>
    <definedName name="TLP" localSheetId="3" hidden="1">{#N/A,#N/A,FALSE,"Chi tiÆt"}</definedName>
    <definedName name="TLP" hidden="1">{#N/A,#N/A,FALSE,"Chi tiÆt"}</definedName>
    <definedName name="TLPMG" localSheetId="3" hidden="1">{"'Sheet1'!$L$16"}</definedName>
    <definedName name="TLPMG" hidden="1">{"'Sheet1'!$L$16"}</definedName>
    <definedName name="tLRANH1" localSheetId="3" hidden="1">{"'Sheet1'!$L$16"}</definedName>
    <definedName name="tLRANH1" hidden="1">{"'Sheet1'!$L$16"}</definedName>
    <definedName name="tls" localSheetId="3" hidden="1">{"'Sheet1'!$L$16"}</definedName>
    <definedName name="tls" hidden="1">{"'Sheet1'!$L$16"}</definedName>
    <definedName name="TLVL" localSheetId="3" hidden="1">{"'Sheet1'!$L$16"}</definedName>
    <definedName name="TLVL" hidden="1">{"'Sheet1'!$L$16"}</definedName>
    <definedName name="TM" localSheetId="3" hidden="1">{"'Sheet1'!$L$16"}</definedName>
    <definedName name="TM" hidden="1">{"'Sheet1'!$L$16"}</definedName>
    <definedName name="TmayCkB.1b">#REF!</definedName>
    <definedName name="TmayCkB.2b">#REF!</definedName>
    <definedName name="TmayCkB.3b">#REF!</definedName>
    <definedName name="TmayCkB.4b">#REF!</definedName>
    <definedName name="TmayDVtd.1b">#REF!</definedName>
    <definedName name="TmayDVtd.2b">#REF!</definedName>
    <definedName name="TmayDVtd.3b">#REF!</definedName>
    <definedName name="TmayDVtd.4b">#REF!</definedName>
    <definedName name="TmayTdien.1ds">#REF!</definedName>
    <definedName name="TmayTdien.1ns">#REF!</definedName>
    <definedName name="TmayTdien.2ns">#REF!</definedName>
    <definedName name="TmayTdien.3ns">#REF!</definedName>
    <definedName name="TmayTdien.4ds">#REF!</definedName>
    <definedName name="TmayTdien.4ns">#REF!</definedName>
    <definedName name="tn">#REF!</definedName>
    <definedName name="tnclt9.2" localSheetId="3" hidden="1">{"'Sheet1'!$L$16"}</definedName>
    <definedName name="tnclt9.2" hidden="1">{"'Sheet1'!$L$16"}</definedName>
    <definedName name="to" localSheetId="3" hidden="1">{"'Sheet1'!$L$16"}</definedName>
    <definedName name="to" hidden="1">{"'Sheet1'!$L$16"}</definedName>
    <definedName name="toan" localSheetId="3" hidden="1">{"'Sheet1'!$L$16"}</definedName>
    <definedName name="toan" hidden="1">{"'Sheet1'!$L$16"}</definedName>
    <definedName name="toi">#REF!</definedName>
    <definedName name="tong">#REF!</definedName>
    <definedName name="tong2" localSheetId="3" hidden="1">{"'Sheet1'!$L$16"}</definedName>
    <definedName name="tong2" hidden="1">{"'Sheet1'!$L$16"}</definedName>
    <definedName name="TongKL">#REF!</definedName>
    <definedName name="Tp2KtvHutBung.1b">#REF!</definedName>
    <definedName name="Tp2KtvHutBung.2b">#REF!</definedName>
    <definedName name="Tp2KtvHutBung.3b">#REF!</definedName>
    <definedName name="Tp2KtvHutBung.4b">#REF!</definedName>
    <definedName name="Tp2M2.21s">#REF!</definedName>
    <definedName name="Tp2M2.22s">#REF!</definedName>
    <definedName name="Tp2M2.32s">#REF!</definedName>
    <definedName name="Tp2M2.41s">#REF!</definedName>
    <definedName name="Tp2M2.42s">#REF!</definedName>
    <definedName name="Tp3KtvHutBung.1b">#REF!</definedName>
    <definedName name="Tp3KtvHutBung.2b">#REF!</definedName>
    <definedName name="Tp3KtvHutBung.3b">#REF!</definedName>
    <definedName name="Tp3KtvHutBung.4b">#REF!</definedName>
    <definedName name="tphuoc" localSheetId="3" hidden="1">{"'Sheet1'!$L$16"}</definedName>
    <definedName name="tphuoc" hidden="1">{"'Sheet1'!$L$16"}</definedName>
    <definedName name="TPLRP">#REF!</definedName>
    <definedName name="TR" hidden="1">#REF!</definedName>
    <definedName name="Tra_Cot">#REF!</definedName>
    <definedName name="Tra_DM_su_dung">#REF!</definedName>
    <definedName name="Tra_don_gia_KS">#REF!</definedName>
    <definedName name="Tra_DTCT">#REF!</definedName>
    <definedName name="Tra_ten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i_BP">#REF!</definedName>
    <definedName name="Tram" localSheetId="3" hidden="1">{"'Sheet1'!$L$16"}</definedName>
    <definedName name="Tram" hidden="1">{"'Sheet1'!$L$16"}</definedName>
    <definedName name="TRAVL">#REF!</definedName>
    <definedName name="trd" localSheetId="3" hidden="1">{"'Sheet1'!$L$16"}</definedName>
    <definedName name="trd" hidden="1">{"'Sheet1'!$L$16"}</definedName>
    <definedName name="TREIJ" hidden="1">#REF!</definedName>
    <definedName name="trgy" localSheetId="3" hidden="1">{"'Sheet1'!$L$16"}</definedName>
    <definedName name="trgy" hidden="1">{"'Sheet1'!$L$16"}</definedName>
    <definedName name="TRHEH" localSheetId="3" hidden="1">{"'Sheet1'!$L$16"}</definedName>
    <definedName name="TRHEH" hidden="1">{"'Sheet1'!$L$16"}</definedName>
    <definedName name="tron250">#REF!</definedName>
    <definedName name="tron25th">#REF!</definedName>
    <definedName name="tron60th">#REF!</definedName>
    <definedName name="tron80">#REF!</definedName>
    <definedName name="Trong" localSheetId="3" hidden="1">{"'Sheet1'!$L$16"}</definedName>
    <definedName name="Trong" hidden="1">{"'Sheet1'!$L$16"}</definedName>
    <definedName name="trrh" localSheetId="3" hidden="1">{"'Sheet1'!$L$16"}</definedName>
    <definedName name="trrh" hidden="1">{"'Sheet1'!$L$16"}</definedName>
    <definedName name="trtr" localSheetId="3" hidden="1">{"'Sheet1'!$L$16"}</definedName>
    <definedName name="trtr" hidden="1">{"'Sheet1'!$L$16"}</definedName>
    <definedName name="trung">{"Thuxm2.xls","Sheet1"}</definedName>
    <definedName name="TRUNGNGUYEN" localSheetId="3" hidden="1">{#N/A,#N/A,FALSE,"Chi tiÆt"}</definedName>
    <definedName name="TRUNGNGUYEN" hidden="1">{#N/A,#N/A,FALSE,"Chi tiÆt"}</definedName>
    <definedName name="Truong" localSheetId="3" hidden="1">{#N/A,#N/A,FALSE,"Chi tiÆt"}</definedName>
    <definedName name="Truong" hidden="1">{#N/A,#N/A,FALSE,"Chi tiÆt"}</definedName>
    <definedName name="TRY" hidden="1">#REF!</definedName>
    <definedName name="TS_HS_VL1">#REF!</definedName>
    <definedName name="TS_TRU">#REF!</definedName>
    <definedName name="TT_1P">#REF!</definedName>
    <definedName name="TT_3p">#REF!</definedName>
    <definedName name="tthi">#REF!</definedName>
    <definedName name="Ttr.11s">#REF!</definedName>
    <definedName name="Ttr.12s">#REF!</definedName>
    <definedName name="Ttr.21s">#REF!</definedName>
    <definedName name="Ttr.31s">#REF!</definedName>
    <definedName name="Ttr.32s">#REF!</definedName>
    <definedName name="Ttr.41s">#REF!</definedName>
    <definedName name="Ttr.42s">#REF!</definedName>
    <definedName name="TTrHut150.1s">#REF!</definedName>
    <definedName name="TTrHut150.2s">#REF!</definedName>
    <definedName name="TTrHut300.1s">#REF!</definedName>
    <definedName name="TTrHut300.2s">#REF!</definedName>
    <definedName name="TTrHutCuoc300.1b">#REF!</definedName>
    <definedName name="TTrHutCuoc300.1s">#REF!</definedName>
    <definedName name="TTrHutCuoc300.2b">#REF!</definedName>
    <definedName name="TTrHutCuoc300.2s">#REF!</definedName>
    <definedName name="TTrHutCuoc800.1b">#REF!</definedName>
    <definedName name="TTrHutCuoc800.2b">#REF!</definedName>
    <definedName name="ttronmk">#REF!</definedName>
    <definedName name="TTSC" localSheetId="3" hidden="1">{"'Sheet1'!$L$16"}</definedName>
    <definedName name="TTSC" hidden="1">{"'Sheet1'!$L$16"}</definedName>
    <definedName name="ttt" localSheetId="3" hidden="1">{"'Sheet1'!$L$16"}</definedName>
    <definedName name="ttt" hidden="1">{"'Sheet1'!$L$16"}</definedName>
    <definedName name="ttttt" hidden="1">#REF!</definedName>
    <definedName name="ｔｔｔｔｔ" localSheetId="3" hidden="1">{"'Sheet1'!$L$16"}</definedName>
    <definedName name="ｔｔｔｔｔ" hidden="1">{"'Sheet1'!$L$16"}</definedName>
    <definedName name="TU" localSheetId="3" hidden="1">{"'Sheet1'!$L$16"}</definedName>
    <definedName name="TU" hidden="1">{"'Sheet1'!$L$16"}</definedName>
    <definedName name="tuam" localSheetId="3" hidden="1">{"'Sheet1'!$L$16"}</definedName>
    <definedName name="tuam" hidden="1">{"'Sheet1'!$L$16"}</definedName>
    <definedName name="tuan" localSheetId="3" hidden="1">{"'Sheet1'!$L$16"}</definedName>
    <definedName name="tuan" hidden="1">{"'Sheet1'!$L$16"}</definedName>
    <definedName name="tuan03" localSheetId="3" hidden="1">{"'Sheet1'!$L$16"}</definedName>
    <definedName name="tuan03" hidden="1">{"'Sheet1'!$L$16"}</definedName>
    <definedName name="tuan2" localSheetId="3" hidden="1">{"'Sheet1'!$L$16"}</definedName>
    <definedName name="tuan2" hidden="1">{"'Sheet1'!$L$16"}</definedName>
    <definedName name="tuan47" localSheetId="3" hidden="1">{"'Sheet1'!$L$16"}</definedName>
    <definedName name="tuan47" hidden="1">{"'Sheet1'!$L$16"}</definedName>
    <definedName name="tuan48" localSheetId="3" hidden="1">{"'Sheet1'!$L$16"}</definedName>
    <definedName name="tuan48" hidden="1">{"'Sheet1'!$L$16"}</definedName>
    <definedName name="Tuan49" localSheetId="3" hidden="1">{"'Sheet1'!$L$16"}</definedName>
    <definedName name="Tuan49" hidden="1">{"'Sheet1'!$L$16"}</definedName>
    <definedName name="tuan52" localSheetId="3" hidden="1">{"'Sheet1'!$L$16"}</definedName>
    <definedName name="tuan52" hidden="1">{"'Sheet1'!$L$16"}</definedName>
    <definedName name="tuan53" localSheetId="3" hidden="1">{"'Sheet1'!$L$16"}</definedName>
    <definedName name="tuan53" hidden="1">{"'Sheet1'!$L$16"}</definedName>
    <definedName name="tuan55" localSheetId="3" hidden="1">{"'Sheet1'!$L$16"}</definedName>
    <definedName name="tuan55" hidden="1">{"'Sheet1'!$L$16"}</definedName>
    <definedName name="tuan57" localSheetId="3" hidden="1">{"'Sheet1'!$L$16"}</definedName>
    <definedName name="tuan57" hidden="1">{"'Sheet1'!$L$16"}</definedName>
    <definedName name="TUANKHANHTUYET45" localSheetId="3" hidden="1">{0}</definedName>
    <definedName name="TUANKHANHTUYET45" hidden="1">{0}</definedName>
    <definedName name="TUKHKJT" localSheetId="3" hidden="1">{"'Sheet1'!$L$16"}</definedName>
    <definedName name="TUKHKJT" hidden="1">{"'Sheet1'!$L$16"}</definedName>
    <definedName name="tung">{"Book1","monthly update report.xls"}</definedName>
    <definedName name="Tuong">{"'Sheet1'!$L$16"}</definedName>
    <definedName name="tuyen" localSheetId="3" hidden="1">{"'Sheet1'!$L$16"}</definedName>
    <definedName name="tuyen" hidden="1">{"'Sheet1'!$L$16"}</definedName>
    <definedName name="tuyennhanh" localSheetId="3" hidden="1">{"'Sheet1'!$L$16"}</definedName>
    <definedName name="tuyennhanh" hidden="1">{"'Sheet1'!$L$16"}</definedName>
    <definedName name="tuyennhanh6" localSheetId="3" hidden="1">{"'Sheet1'!$L$16"}</definedName>
    <definedName name="tuyennhanh6" hidden="1">{"'Sheet1'!$L$16"}</definedName>
    <definedName name="tuynen" localSheetId="3" hidden="1">{"'Sheet1'!$L$16"}</definedName>
    <definedName name="tuynen" hidden="1">{"'Sheet1'!$L$16"}</definedName>
    <definedName name="tv75nc">#REF!</definedName>
    <definedName name="tv75vl">#REF!</definedName>
    <definedName name="tvgs">#REF!</definedName>
    <definedName name="tvh">#REF!</definedName>
    <definedName name="ty" localSheetId="3" hidden="1">{"'Sheet1'!$L$16"}</definedName>
    <definedName name="ty" hidden="1">{"'Sheet1'!$L$16"}</definedName>
    <definedName name="ty_le">#REF!</definedName>
    <definedName name="ty_le_BTN">#REF!</definedName>
    <definedName name="Ty_le1">#REF!</definedName>
    <definedName name="tyu" localSheetId="3" hidden="1">{"'Sheet1'!$L$16"}</definedName>
    <definedName name="tyu" hidden="1">{"'Sheet1'!$L$16"}</definedName>
    <definedName name="tyutuii" hidden="1">#REF!</definedName>
    <definedName name="tyututeyu" hidden="1">#REF!</definedName>
    <definedName name="tz">#REF!,#REF!,#REF!,#REF!,#REF!,#REF!,#REF!,#REF!,#REF!,#REF!,#REF!,#REF!</definedName>
    <definedName name="ư" localSheetId="3" hidden="1">{"'Sheet1'!$L$16"}</definedName>
    <definedName name="ư" hidden="1">{"'Sheet1'!$L$16"}</definedName>
    <definedName name="ự" localSheetId="3" hidden="1">{"'Sheet1'!$L$16"}</definedName>
    <definedName name="ự" hidden="1">{"'Sheet1'!$L$16"}</definedName>
    <definedName name="ư12ấdq">{"'Sheet1'!$L$16"}</definedName>
    <definedName name="ư3435" hidden="1">#REF!</definedName>
    <definedName name="uassw_sh" localSheetId="3" hidden="1">{"'Sheet1'!$L$16"}</definedName>
    <definedName name="uassw_sh" hidden="1">{"'Sheet1'!$L$16"}</definedName>
    <definedName name="UBDT" localSheetId="3" hidden="1">{"'Sheet1'!$L$16"}</definedName>
    <definedName name="UBDT" hidden="1">{"'Sheet1'!$L$16"}</definedName>
    <definedName name="Ud" hidden="1">#REF!</definedName>
    <definedName name="ừd" localSheetId="3" hidden="1">{"'Sheet1'!$L$16"}</definedName>
    <definedName name="ừd" hidden="1">{"'Sheet1'!$L$16"}</definedName>
    <definedName name="úengg" localSheetId="3" hidden="1">{"'Sheet1'!$L$16"}</definedName>
    <definedName name="úengg" hidden="1">{"'Sheet1'!$L$16"}</definedName>
    <definedName name="ƯERWER" localSheetId="3" hidden="1">{"'Sheet1'!$L$16"}</definedName>
    <definedName name="ƯERWER" hidden="1">{"'Sheet1'!$L$16"}</definedName>
    <definedName name="ưerwerewr" localSheetId="3" hidden="1">{"'Sheet1'!$L$16"}</definedName>
    <definedName name="ưerwerewr" hidden="1">{"'Sheet1'!$L$16"}</definedName>
    <definedName name="ukluy" localSheetId="3" hidden="1">{"'Sheet1'!$L$16"}</definedName>
    <definedName name="ukluy" hidden="1">{"'Sheet1'!$L$16"}</definedName>
    <definedName name="UL" localSheetId="3" hidden="1">{"'Sheet1'!$L$16"}</definedName>
    <definedName name="UL" hidden="1">{"'Sheet1'!$L$16"}</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 hidden="1">#REF!</definedName>
    <definedName name="unk" localSheetId="3" hidden="1">{"'Sheet1'!$L$16"}</definedName>
    <definedName name="unk" hidden="1">{"'Sheet1'!$L$16"}</definedName>
    <definedName name="ủnt" localSheetId="3" hidden="1">{"'Sheet1'!$L$16"}</definedName>
    <definedName name="ủnt" hidden="1">{"'Sheet1'!$L$16"}</definedName>
    <definedName name="UP">#REF!,#REF!,#REF!,#REF!,#REF!,#REF!,#REF!,#REF!,#REF!,#REF!,#REF!</definedName>
    <definedName name="ưqwqewq" hidden="1">#REF!</definedName>
    <definedName name="UTWER" localSheetId="3" hidden="1">{"'Sheet1'!$L$16"}</definedName>
    <definedName name="UTWER" hidden="1">{"'Sheet1'!$L$16"}</definedName>
    <definedName name="UU" localSheetId="3" hidden="1">{"'Sheet1'!$L$16"}</definedName>
    <definedName name="UU" hidden="1">{"'Sheet1'!$L$16"}</definedName>
    <definedName name="uuuu">#REF!,#REF!,#REF!,#REF!,#REF!,#REF!,#REF!,#REF!,#REF!,#REF!,#REF!,#REF!</definedName>
    <definedName name="Uy" hidden="1">#REF!</definedName>
    <definedName name="uyi" localSheetId="3" hidden="1">{"'Sheet1'!$L$16"}</definedName>
    <definedName name="uyi" hidden="1">{"'Sheet1'!$L$16"}</definedName>
    <definedName name="ủytỉt" localSheetId="3" hidden="1">{"'Sheet1'!$L$16"}</definedName>
    <definedName name="ủytỉt" hidden="1">{"'Sheet1'!$L$16"}</definedName>
    <definedName name="uytjhtdjtj" localSheetId="3" hidden="1">{"'Sheet1'!$L$16"}</definedName>
    <definedName name="uytjhtdjtj" hidden="1">{"'Sheet1'!$L$16"}</definedName>
    <definedName name="v" localSheetId="3" hidden="1">{"'Sheet1'!$L$16"}</definedName>
    <definedName name="v" hidden="1">{"'Sheet1'!$L$16"}</definedName>
    <definedName name="V.clvl3" localSheetId="3" hidden="1">{"'Sheet1'!$L$16"}</definedName>
    <definedName name="V.clvl3" hidden="1">{"'Sheet1'!$L$16"}</definedName>
    <definedName name="V_1">#REF!</definedName>
    <definedName name="V_2">#REF!</definedName>
    <definedName name="V_3">#REF!</definedName>
    <definedName name="V_a_b__t_ng_M200____1x2">[0]!ptdg</definedName>
    <definedName name="V_S">#REF!</definedName>
    <definedName name="V_u">#REF!</definedName>
    <definedName name="V8.Refresh" localSheetId="3" hidden="1">{"NGUYEN QUI THIEP - Personal View",#N/A,FALSE,"XDCB.HT.FUR."}</definedName>
    <definedName name="V8.Refresh" hidden="1">{"NGUYEN QUI THIEP - Personal View",#N/A,FALSE,"XDCB.HT.FUR."}</definedName>
    <definedName name="VAÄT_LIEÄU">"nhandongia"</definedName>
    <definedName name="VaDate" hidden="1">#REF!</definedName>
    <definedName name="vadvsa" localSheetId="3" hidden="1">{"'Sheet1'!$L$16"}</definedName>
    <definedName name="vadvsa" hidden="1">{"'Sheet1'!$L$16"}</definedName>
    <definedName name="vaidia">#REF!</definedName>
    <definedName name="Valve" localSheetId="3" hidden="1">{"'Sheet1'!$L$16"}</definedName>
    <definedName name="Valve" hidden="1">{"'Sheet1'!$L$16"}</definedName>
    <definedName name="van" localSheetId="3" hidden="1">{#N/A,#N/A,FALSE,"Chi tiÆt"}</definedName>
    <definedName name="van" hidden="1">{#N/A,#N/A,FALSE,"Chi tiÆt"}</definedName>
    <definedName name="Vanphong" localSheetId="3" hidden="1">{"'Sheet1'!$L$16"}</definedName>
    <definedName name="Vanphong" hidden="1">{"'Sheet1'!$L$16"}</definedName>
    <definedName name="VarDate" hidden="1">#REF!</definedName>
    <definedName name="VARIINST">#REF!</definedName>
    <definedName name="VARIPURC">#REF!</definedName>
    <definedName name="vat">#REF!</definedName>
    <definedName name="VATM" localSheetId="3" hidden="1">{"'Sheet1'!$L$16"}</definedName>
    <definedName name="VATM" hidden="1">{"'Sheet1'!$L$16"}</definedName>
    <definedName name="vb" localSheetId="3" hidden="1">{"'Sheet1'!$L$16"}</definedName>
    <definedName name="vb" hidden="1">{"'Sheet1'!$L$16"}</definedName>
    <definedName name="vbc" localSheetId="3" hidden="1">{"'Sheet1'!$L$16"}</definedName>
    <definedName name="vbc" hidden="1">{"'Sheet1'!$L$16"}</definedName>
    <definedName name="vc" localSheetId="3" hidden="1">{"'Sheet1'!$L$16"}</definedName>
    <definedName name="vc" hidden="1">{"'Sheet1'!$L$16"}</definedName>
    <definedName name="vcbo1" localSheetId="3" hidden="1">{"'Sheet1'!$L$16"}</definedName>
    <definedName name="vcbo1" hidden="1">{"'Sheet1'!$L$16"}</definedName>
    <definedName name="VCHT">#REF!</definedName>
    <definedName name="vcoto" localSheetId="3" hidden="1">{"'Sheet1'!$L$16"}</definedName>
    <definedName name="vcoto" hidden="1">{"'Sheet1'!$L$16"}</definedName>
    <definedName name="VCTT">#REF!</definedName>
    <definedName name="VCVL" localSheetId="3" hidden="1">{"'Sheet1'!$L$16"}</definedName>
    <definedName name="VCVL" hidden="1">{"'Sheet1'!$L$16"}</definedName>
    <definedName name="vcxvxsdfd" hidden="1">#REF!</definedName>
    <definedName name="vd">#REF!</definedName>
    <definedName name="vd3p">#REF!</definedName>
    <definedName name="vdb" localSheetId="3" hidden="1">{"'Sheet1'!$L$16"}</definedName>
    <definedName name="vdb" hidden="1">{"'Sheet1'!$L$16"}</definedName>
    <definedName name="VEN" localSheetId="3" hidden="1">{#N/A,#N/A,TRUE,"SUM";#N/A,#N/A,TRUE,"EE";#N/A,#N/A,TRUE,"AC";#N/A,#N/A,TRUE,"SN"}</definedName>
    <definedName name="VEN" hidden="1">{#N/A,#N/A,TRUE,"SUM";#N/A,#N/A,TRUE,"EE";#N/A,#N/A,TRUE,"AC";#N/A,#N/A,TRUE,"SN"}</definedName>
    <definedName name="vetbun" localSheetId="3" hidden="1">{"'Sheet1'!$L$16"}</definedName>
    <definedName name="vetbun" hidden="1">{"'Sheet1'!$L$16"}</definedName>
    <definedName name="vfdg" hidden="1">#REF!</definedName>
    <definedName name="vgb" localSheetId="3" hidden="1">{"'Sheet1'!$L$16"}</definedName>
    <definedName name="vgb" hidden="1">{"'Sheet1'!$L$16"}</definedName>
    <definedName name="vgho" localSheetId="3" hidden="1">{"'Sheet1'!$L$16"}</definedName>
    <definedName name="vgho" hidden="1">{"'Sheet1'!$L$16"}</definedName>
    <definedName name="vgxghhj" localSheetId="3" hidden="1">{"'Sheet1'!$L$16"}</definedName>
    <definedName name="vgxghhj" hidden="1">{"'Sheet1'!$L$16"}</definedName>
    <definedName name="vhnh">{"'Sheet1'!$L$16"}</definedName>
    <definedName name="viet" localSheetId="3" hidden="1">{"'Sheet1'!$L$16"}</definedName>
    <definedName name="viet" hidden="1">{"'Sheet1'!$L$16"}</definedName>
    <definedName name="vinavico" localSheetId="3" hidden="1">{"'Sheet1'!$L$16"}</definedName>
    <definedName name="vinavico" hidden="1">{"'Sheet1'!$L$16"}</definedName>
    <definedName name="vip" localSheetId="3" hidden="1">{"'Sheet1'!$L$16"}</definedName>
    <definedName name="vip" hidden="1">{"'Sheet1'!$L$16"}</definedName>
    <definedName name="vitri">#REF!</definedName>
    <definedName name="vkds">#REF!</definedName>
    <definedName name="vktc">#REF!</definedName>
    <definedName name="VL">#REF!</definedName>
    <definedName name="VL_CSC">#REF!</definedName>
    <definedName name="VL_CSCT">#REF!</definedName>
    <definedName name="VL_CTXD">#REF!</definedName>
    <definedName name="VL_RD">#REF!</definedName>
    <definedName name="VL_TD">#REF!</definedName>
    <definedName name="vl1p">#REF!</definedName>
    <definedName name="vl3p">#REF!</definedName>
    <definedName name="vlct" localSheetId="3" hidden="1">{"'Sheet1'!$L$16"}</definedName>
    <definedName name="vlct" hidden="1">{"'Sheet1'!$L$16"}</definedName>
    <definedName name="vldn400">#REF!</definedName>
    <definedName name="vldn600">#REF!</definedName>
    <definedName name="VLIEU">#REF!</definedName>
    <definedName name="VLP" localSheetId="3" hidden="1">{"'Sheet1'!$L$16"}</definedName>
    <definedName name="VLP" hidden="1">{"'Sheet1'!$L$16"}</definedName>
    <definedName name="vltram">#REF!</definedName>
    <definedName name="VLXD_CL">#REF!</definedName>
    <definedName name="VLXD_CLYHT">#REF!</definedName>
    <definedName name="VLXD_CPBX">#REF!</definedName>
    <definedName name="VLXD_CPBXHT">#REF!</definedName>
    <definedName name="VLXD_CPHH">#REF!</definedName>
    <definedName name="VLXD_CPHHBQ">#REF!</definedName>
    <definedName name="VLXD_CPVC">#REF!</definedName>
    <definedName name="VLXD_CPVCNB">#REF!</definedName>
    <definedName name="VLXD_DMBX">#REF!</definedName>
    <definedName name="VLXD_DMBXHT">#REF!</definedName>
    <definedName name="VLXD_DMHH">#REF!</definedName>
    <definedName name="VLXD_DMHHBQ">#REF!</definedName>
    <definedName name="VLXD_DMVC10T">#REF!</definedName>
    <definedName name="VLXD_DMVCB10">#REF!</definedName>
    <definedName name="VLXD_DV">#REF!</definedName>
    <definedName name="VLXD_GC">#REF!</definedName>
    <definedName name="VLXD_GG">#REF!</definedName>
    <definedName name="VLXD_GHT">#REF!</definedName>
    <definedName name="VLXD_GVLCCT">#REF!</definedName>
    <definedName name="VLXD_HSBH">#REF!</definedName>
    <definedName name="VLXD_HSDB">#REF!</definedName>
    <definedName name="VLXD_LD">#REF!</definedName>
    <definedName name="VLXD_LVL">#REF!</definedName>
    <definedName name="VLXD_MH">#REF!</definedName>
    <definedName name="VLXD_NC">#REF!</definedName>
    <definedName name="VLXD_NM">#REF!</definedName>
    <definedName name="VLXD_PTVC">#REF!</definedName>
    <definedName name="VLXD_STT">#REF!</definedName>
    <definedName name="VLXD_TLDV">#REF!</definedName>
    <definedName name="VN.2">#REF!</definedName>
    <definedName name="vnd_list" localSheetId="3" hidden="1">{"một";"hai";"ba";"bốn";"năm";"sáu";"bảy";"tám";"chín";"mười";"mươi";"mốt";"lăm";"trăm";"nghìn";"triệu";"tỷ";"lẻ";"không trăm";"Bằng chử : "}</definedName>
    <definedName name="vnd_list" hidden="1">{"một";"hai";"ba";"bốn";"năm";"sáu";"bảy";"tám";"chín";"mười";"mươi";"mốt";"lăm";"trăm";"nghìn";"triệu";"tỷ";"lẻ";"không trăm";"Bằng chử : "}</definedName>
    <definedName name="VOLTAGE" localSheetId="3" hidden="1">{#N/A,#N/A,FALSE,"Sheet1";#N/A,#N/A,FALSE,"Sheet3";#N/A,#N/A,FALSE,"Sheet5"}</definedName>
    <definedName name="VOLTAGE" hidden="1">{#N/A,#N/A,FALSE,"Sheet1";#N/A,#N/A,FALSE,"Sheet3";#N/A,#N/A,FALSE,"Sheet5"}</definedName>
    <definedName name="Vp">#REF!</definedName>
    <definedName name="VPhai1">#REF!</definedName>
    <definedName name="VPhai10">#REF!</definedName>
    <definedName name="VPhai11">#REF!</definedName>
    <definedName name="VPhai12">#REF!</definedName>
    <definedName name="VPhai13">#REF!</definedName>
    <definedName name="VPhai14">#REF!</definedName>
    <definedName name="VPhai15">#REF!</definedName>
    <definedName name="VPhai2">#REF!</definedName>
    <definedName name="VPhai3">#REF!</definedName>
    <definedName name="VPhai4">#REF!</definedName>
    <definedName name="VPhai5">#REF!</definedName>
    <definedName name="VPhai6">#REF!</definedName>
    <definedName name="VPhai7">#REF!</definedName>
    <definedName name="VPhai8">#REF!</definedName>
    <definedName name="VPhai9">#REF!</definedName>
    <definedName name="Vr">#REF!</definedName>
    <definedName name="vr3p">#REF!</definedName>
    <definedName name="Vs">#REF!</definedName>
    <definedName name="vthang">#REF!</definedName>
    <definedName name="VTPS_T" localSheetId="3" hidden="1">#REF!</definedName>
    <definedName name="VTPS_T" hidden="1">#REF!</definedName>
    <definedName name="VTrai1">#REF!</definedName>
    <definedName name="VTrai10">#REF!</definedName>
    <definedName name="VTrai11">#REF!</definedName>
    <definedName name="VTrai12">#REF!</definedName>
    <definedName name="VTrai13">#REF!</definedName>
    <definedName name="VTrai14">#REF!</definedName>
    <definedName name="VTrai15">#REF!</definedName>
    <definedName name="VTrai2">#REF!</definedName>
    <definedName name="VTrai3">#REF!</definedName>
    <definedName name="VTrai4">#REF!</definedName>
    <definedName name="VTrai5">#REF!</definedName>
    <definedName name="VTrai6">#REF!</definedName>
    <definedName name="VTrai7">#REF!</definedName>
    <definedName name="VTrai8">#REF!</definedName>
    <definedName name="VTrai9">#REF!</definedName>
    <definedName name="VTT" hidden="1">#REF!</definedName>
    <definedName name="vttc2" localSheetId="3" hidden="1">{#N/A,#N/A,FALSE,"Sheet1";#N/A,#N/A,FALSE,"Sheet1";#N/A,#N/A,FALSE,"Sheet1"}</definedName>
    <definedName name="vttc2" hidden="1">{#N/A,#N/A,FALSE,"Sheet1";#N/A,#N/A,FALSE,"Sheet1";#N/A,#N/A,FALSE,"Sheet1"}</definedName>
    <definedName name="Vu">#REF!</definedName>
    <definedName name="VUNG1">#REF!</definedName>
    <definedName name="Vuonggoc_BP">#REF!</definedName>
    <definedName name="vv" localSheetId="3" hidden="1">{"'Sheet1'!$L$16"}</definedName>
    <definedName name="vv" hidden="1">{"'Sheet1'!$L$16"}</definedName>
    <definedName name="vvb" hidden="1">#REF!</definedName>
    <definedName name="vvffg" hidden="1">#REF!</definedName>
    <definedName name="ｖｖｖ" localSheetId="3" hidden="1">{"'Sheet1'!$L$16"}</definedName>
    <definedName name="ｖｖｖ" hidden="1">{"'Sheet1'!$L$16"}</definedName>
    <definedName name="ｖｖｖｖｖ" localSheetId="3" hidden="1">{"'Sheet1'!$L$16"}</definedName>
    <definedName name="ｖｖｖｖｖ" hidden="1">{"'Sheet1'!$L$16"}</definedName>
    <definedName name="VVVVVV" localSheetId="3" hidden="1">{"'Sheet1'!$L$16"}</definedName>
    <definedName name="VVVVVV" hidden="1">{"'Sheet1'!$L$16"}</definedName>
    <definedName name="vvvvvvv" localSheetId="3" hidden="1">{#N/A,#N/A,FALSE,"Chi tiÆt"}</definedName>
    <definedName name="vvvvvvv" hidden="1">{#N/A,#N/A,FALSE,"Chi tiÆt"}</definedName>
    <definedName name="vvvvvvvvvvvvvv" localSheetId="3" hidden="1">{0}</definedName>
    <definedName name="vvvvvvvvvvvvvv" hidden="1">{0}</definedName>
    <definedName name="vxfsđs" localSheetId="3" hidden="1">{"'Sheet1'!$L$16"}</definedName>
    <definedName name="vxfsđs" hidden="1">{"'Sheet1'!$L$16"}</definedName>
    <definedName name="VZDVA" localSheetId="3" hidden="1">{"'Sheet1'!$L$16"}</definedName>
    <definedName name="VZDVA" hidden="1">{"'Sheet1'!$L$16"}</definedName>
    <definedName name="vzdxvd" localSheetId="3" hidden="1">{"'Sheet1'!$L$16"}</definedName>
    <definedName name="vzdxvd" hidden="1">{"'Sheet1'!$L$16"}</definedName>
    <definedName name="VZVZD" localSheetId="3" hidden="1">{"'Sheet1'!$L$16"}</definedName>
    <definedName name="VZVZD" hidden="1">{"'Sheet1'!$L$16"}</definedName>
    <definedName name="VZVZXCZ" localSheetId="3" hidden="1">{"'Sheet1'!$L$16"}</definedName>
    <definedName name="VZVZXCZ" hidden="1">{"'Sheet1'!$L$16"}</definedName>
    <definedName name="w">#REF!,#REF!,#REF!,#REF!,#REF!,#REF!,#REF!,#REF!,#REF!,#REF!,#REF!,#REF!</definedName>
    <definedName name="waddwwqe" hidden="1">#REF!</definedName>
    <definedName name="wafef" localSheetId="3" hidden="1">{"'Sheet1'!$L$16"}</definedName>
    <definedName name="wafef" hidden="1">{"'Sheet1'!$L$16"}</definedName>
    <definedName name="walkway" localSheetId="3" hidden="1">{"'Sheet1'!$L$16"}</definedName>
    <definedName name="walkway" hidden="1">{"'Sheet1'!$L$16"}</definedName>
    <definedName name="Wb">#REF!</definedName>
    <definedName name="wd" localSheetId="3" hidden="1">{"'Sheet1'!$L$16"}</definedName>
    <definedName name="wd" hidden="1">{"'Sheet1'!$L$16"}</definedName>
    <definedName name="Weight">#REF!</definedName>
    <definedName name="werar" localSheetId="3" hidden="1">{"'Sheet1'!$L$16"}</definedName>
    <definedName name="werar" hidden="1">{"'Sheet1'!$L$16"}</definedName>
    <definedName name="werwer" localSheetId="3"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werwer"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wgyw" localSheetId="3" hidden="1">{"'Sheet1'!$L$16"}</definedName>
    <definedName name="wgyw" hidden="1">{"'Sheet1'!$L$16"}</definedName>
    <definedName name="window" localSheetId="3" hidden="1">{"ECA Qtrs C",#N/A,TRUE,"ECA_Qtrs_C";"ECA Qtrs D",#N/A,TRUE,"ECA_Qtrs_D";"ECA Qtrs F",#N/A,TRUE,"ECA_Qtrs_F";"ECA Qtrs G",#N/A,TRUE,"ECA_Qtrs_G";"ECA SisterApt",#N/A,TRUE,"ECA_SisterApt";"ECA Nurses",#N/A,TRUE,"ECA_NursesHostel"}</definedName>
    <definedName name="window" hidden="1">{"ECA Qtrs C",#N/A,TRUE,"ECA_Qtrs_C";"ECA Qtrs D",#N/A,TRUE,"ECA_Qtrs_D";"ECA Qtrs F",#N/A,TRUE,"ECA_Qtrs_F";"ECA Qtrs G",#N/A,TRUE,"ECA_Qtrs_G";"ECA SisterApt",#N/A,TRUE,"ECA_SisterApt";"ECA Nurses",#N/A,TRUE,"ECA_NursesHostel"}</definedName>
    <definedName name="wipoi" localSheetId="3" hidden="1">{"'Sheet1'!$L$16"}</definedName>
    <definedName name="wipoi" hidden="1">{"'Sheet1'!$L$16"}</definedName>
    <definedName name="wis" hidden="1">#REF!</definedName>
    <definedName name="wjsr" hidden="1">#REF!</definedName>
    <definedName name="wkdidsps">{#N/A,#N/A,FALSE,"배수2"}</definedName>
    <definedName name="Wl">#REF!</definedName>
    <definedName name="wm.조골재1" localSheetId="3" hidden="1">{#N/A,#N/A,FALSE,"조골재"}</definedName>
    <definedName name="wm.조골재1" hidden="1">{#N/A,#N/A,FALSE,"조골재"}</definedName>
    <definedName name="wocld">{#N/A,#N/A,FALSE,"토공2"}</definedName>
    <definedName name="WQ" localSheetId="3" hidden="1">{"'Sheet1'!$L$16"}</definedName>
    <definedName name="WQ" hidden="1">{"'Sheet1'!$L$16"}</definedName>
    <definedName name="WRITE" localSheetId="3" hidden="1">{#N/A,#N/A,FALSE,"CCTV"}</definedName>
    <definedName name="WRITE" hidden="1">{#N/A,#N/A,FALSE,"CCTV"}</definedName>
    <definedName name="WRN" localSheetId="3" hidden="1">{#N/A,#N/A,FALSE,"CCTV"}</definedName>
    <definedName name="WRN" hidden="1">{#N/A,#N/A,FALSE,"CCTV"}</definedName>
    <definedName name="wrn.2번." localSheetId="3" hidden="1">{#N/A,#N/A,FALSE,"2~8번"}</definedName>
    <definedName name="wrn.2번." hidden="1">{#N/A,#N/A,FALSE,"2~8번"}</definedName>
    <definedName name="wrn.97년._.사업계획._.및._.예산지침." localSheetId="3" hidden="1">{#N/A,#N/A,TRUE,"1";#N/A,#N/A,TRUE,"2";#N/A,#N/A,TRUE,"3";#N/A,#N/A,TRUE,"4";#N/A,#N/A,TRUE,"5";#N/A,#N/A,TRUE,"6";#N/A,#N/A,TRUE,"7"}</definedName>
    <definedName name="wrn.97년._.사업계획._.및._.예산지침." hidden="1">{#N/A,#N/A,TRUE,"1";#N/A,#N/A,TRUE,"2";#N/A,#N/A,TRUE,"3";#N/A,#N/A,TRUE,"4";#N/A,#N/A,TRUE,"5";#N/A,#N/A,TRUE,"6";#N/A,#N/A,TRUE,"7"}</definedName>
    <definedName name="wrn.A." localSheetId="3" hidden="1">{#N/A,#N/A,TRUE,"SUM";#N/A,#N/A,TRUE,"EE";#N/A,#N/A,TRUE,"AC";#N/A,#N/A,TRUE,"SN"}</definedName>
    <definedName name="wrn.A." hidden="1">{#N/A,#N/A,TRUE,"SUM";#N/A,#N/A,TRUE,"EE";#N/A,#N/A,TRUE,"AC";#N/A,#N/A,TRUE,"SN"}</definedName>
    <definedName name="wrn.aaa" localSheetId="3" hidden="1">{#N/A,#N/A,FALSE,"Sheet1";#N/A,#N/A,FALSE,"Sheet1";#N/A,#N/A,FALSE,"Sheet1"}</definedName>
    <definedName name="wrn.aaa" hidden="1">{#N/A,#N/A,FALSE,"Sheet1";#N/A,#N/A,FALSE,"Sheet1";#N/A,#N/A,FALSE,"Sheet1"}</definedName>
    <definedName name="wrn.aaa." localSheetId="3" hidden="1">{#N/A,#N/A,FALSE,"Sheet1";#N/A,#N/A,FALSE,"Sheet1";#N/A,#N/A,FALSE,"Sheet1"}</definedName>
    <definedName name="wrn.aaa." hidden="1">{#N/A,#N/A,FALSE,"Sheet1";#N/A,#N/A,FALSE,"Sheet1";#N/A,#N/A,FALSE,"Sheet1"}</definedName>
    <definedName name="wrn.aaa.1" localSheetId="3" hidden="1">{#N/A,#N/A,FALSE,"Sheet1";#N/A,#N/A,FALSE,"Sheet1";#N/A,#N/A,FALSE,"Sheet1"}</definedName>
    <definedName name="wrn.aaa.1" hidden="1">{#N/A,#N/A,FALSE,"Sheet1";#N/A,#N/A,FALSE,"Sheet1";#N/A,#N/A,FALSE,"Sheet1"}</definedName>
    <definedName name="wrn.Bang._.ke._.nhan._.hang." localSheetId="3" hidden="1">{#N/A,#N/A,FALSE,"Ke khai NH"}</definedName>
    <definedName name="wrn.Bang._.ke._.nhan._.hang." hidden="1">{#N/A,#N/A,FALSE,"Ke khai NH"}</definedName>
    <definedName name="wrn.BAOCAO." localSheetId="3" hidden="1">{#N/A,#N/A,FALSE,"sum";#N/A,#N/A,FALSE,"MARTV";#N/A,#N/A,FALSE,"APRTV"}</definedName>
    <definedName name="wrn.BAOCAO." hidden="1">{#N/A,#N/A,FALSE,"sum";#N/A,#N/A,FALSE,"MARTV";#N/A,#N/A,FALSE,"APRTV"}</definedName>
    <definedName name="wrn.BIDSUM." localSheetId="3" hidden="1">{#N/A,#N/A,TRUE,"SUMMARY";#N/A,#N/A,TRUE,"ISBL";#N/A,#N/A,TRUE,"OSBL";#N/A,#N/A,TRUE,"OFFSITE";#N/A,#N/A,TRUE,"STEAM"}</definedName>
    <definedName name="wrn.BIDSUM." hidden="1">{#N/A,#N/A,TRUE,"SUMMARY";#N/A,#N/A,TRUE,"ISBL";#N/A,#N/A,TRUE,"OSBL";#N/A,#N/A,TRUE,"OFFSITE";#N/A,#N/A,TRUE,"STEAM"}</definedName>
    <definedName name="wrn.BILLS._.OF._.QUANTITY." localSheetId="3" hidden="1">{#N/A,#N/A,TRUE,"Str.";#N/A,#N/A,TRUE,"Steel &amp; Roof";#N/A,#N/A,TRUE,"Arc.";#N/A,#N/A,TRUE,"Preliminary";#N/A,#N/A,TRUE,"Sum_Prelim"}</definedName>
    <definedName name="wrn.BILLS._.OF._.QUANTITY." hidden="1">{#N/A,#N/A,TRUE,"Str.";#N/A,#N/A,TRUE,"Steel &amp; Roof";#N/A,#N/A,TRUE,"Arc.";#N/A,#N/A,TRUE,"Preliminary";#N/A,#N/A,TRUE,"Sum_Prelim"}</definedName>
    <definedName name="wrn.BM." localSheetId="3" hidden="1">{#N/A,#N/A,FALSE,"CCTV"}</definedName>
    <definedName name="wrn.BM." hidden="1">{#N/A,#N/A,FALSE,"CCTV"}</definedName>
    <definedName name="wrn.Che._.do._.duoc._.huong." localSheetId="3" hidden="1">{#N/A,#N/A,FALSE,"BN (2)"}</definedName>
    <definedName name="wrn.Che._.do._.duoc._.huong." hidden="1">{#N/A,#N/A,FALSE,"BN (2)"}</definedName>
    <definedName name="wrn.chi._.tiÆt." localSheetId="3" hidden="1">{#N/A,#N/A,FALSE,"Chi tiÆt"}</definedName>
    <definedName name="wrn.chi._.tiÆt." hidden="1">{#N/A,#N/A,FALSE,"Chi tiÆt"}</definedName>
    <definedName name="wrn.chi._.tiÆt._1" localSheetId="3" hidden="1">{#N/A,#N/A,FALSE,"Chi tiÆt"}</definedName>
    <definedName name="wrn.chi._.tiÆt._1" hidden="1">{#N/A,#N/A,FALSE,"Chi tiÆt"}</definedName>
    <definedName name="wrn.cong." localSheetId="3" hidden="1">{#N/A,#N/A,FALSE,"Sheet1"}</definedName>
    <definedName name="wrn.cong." hidden="1">{#N/A,#N/A,FALSE,"Sheet1"}</definedName>
    <definedName name="wrn.DIRLABR." localSheetId="3" hidden="1">{#N/A,#N/A,TRUE,"CS&amp;SS(AG)";#N/A,#N/A,TRUE,"CS(UG)";#N/A,#N/A,TRUE,"CSCL(UG)";#N/A,#N/A,TRUE,"KYNAR";#N/A,#N/A,TRUE,"ALLOY904";#N/A,#N/A,TRUE,"TITANIUM";#N/A,#N/A,TRUE,"STMTRACE"}</definedName>
    <definedName name="wrn.DIRLABR." hidden="1">{#N/A,#N/A,TRUE,"CS&amp;SS(AG)";#N/A,#N/A,TRUE,"CS(UG)";#N/A,#N/A,TRUE,"CSCL(UG)";#N/A,#N/A,TRUE,"KYNAR";#N/A,#N/A,TRUE,"ALLOY904";#N/A,#N/A,TRUE,"TITANIUM";#N/A,#N/A,TRUE,"STMTRACE"}</definedName>
    <definedName name="wrn.Du._.toan." localSheetId="3" hidden="1">{#N/A,#N/A,TRUE,"B";#N/A,#N/A,TRUE,"ND"}</definedName>
    <definedName name="wrn.Du._.toan." hidden="1">{#N/A,#N/A,TRUE,"B";#N/A,#N/A,TRUE,"ND"}</definedName>
    <definedName name="wrn.étude._.de._.coût." localSheetId="3" hidden="1">{#N/A,#N/A,FALSE,"récap";#N/A,#N/A,FALSE,"hypothèses";#N/A,#N/A,FALSE,"Serv Génér";#N/A,#N/A,FALSE,"A-R paroi";#N/A,#N/A,FALSE,"paroi moulée";#N/A,#N/A,FALSE,"préfondés";#N/A,#N/A,FALSE,"A-R injection";#N/A,#N/A,FALSE,"forages";#N/A,#N/A,FALSE,"injection";#N/A,#N/A,FALSE,"pompage";#N/A,#N/A,FALSE,"comparatif";#N/A,#N/A,FALSE,"échéancier"}</definedName>
    <definedName name="wrn.étude._.de._.coût." hidden="1">{#N/A,#N/A,FALSE,"récap";#N/A,#N/A,FALSE,"hypothèses";#N/A,#N/A,FALSE,"Serv Génér";#N/A,#N/A,FALSE,"A-R paroi";#N/A,#N/A,FALSE,"paroi moulée";#N/A,#N/A,FALSE,"préfondés";#N/A,#N/A,FALSE,"A-R injection";#N/A,#N/A,FALSE,"forages";#N/A,#N/A,FALSE,"injection";#N/A,#N/A,FALSE,"pompage";#N/A,#N/A,FALSE,"comparatif";#N/A,#N/A,FALSE,"échéancier"}</definedName>
    <definedName name="wrn.Giáy._.bao._.no." localSheetId="3" hidden="1">{#N/A,#N/A,FALSE,"BN"}</definedName>
    <definedName name="wrn.Giáy._.bao._.no." hidden="1">{#N/A,#N/A,FALSE,"BN"}</definedName>
    <definedName name="wrn.hgjh." localSheetId="3" hidden="1">{#N/A,#N/A,FALSE,"Sheet1"}</definedName>
    <definedName name="wrn.hgjh." hidden="1">{#N/A,#N/A,FALSE,"Sheet1"}</definedName>
    <definedName name="wrn.INDIRCOS." localSheetId="3" hidden="1">{#N/A,#N/A,TRUE,"FIELDOFF";#N/A,#N/A,TRUE,"SCAFF";#N/A,#N/A,TRUE,"CONSTEQP";#N/A,#N/A,TRUE,"FUELUBE";#N/A,#N/A,TRUE,"CONSUME";#N/A,#N/A,TRUE,"FIELDEXP";#N/A,#N/A,TRUE,"MANPLAN";#N/A,#N/A,TRUE,"EQPLAN"}</definedName>
    <definedName name="wrn.INDIRCOS." hidden="1">{#N/A,#N/A,TRUE,"FIELDOFF";#N/A,#N/A,TRUE,"SCAFF";#N/A,#N/A,TRUE,"CONSTEQP";#N/A,#N/A,TRUE,"FUELUBE";#N/A,#N/A,TRUE,"CONSUME";#N/A,#N/A,TRUE,"FIELDEXP";#N/A,#N/A,TRUE,"MANPLAN";#N/A,#N/A,TRUE,"EQPLAN"}</definedName>
    <definedName name="wrn.L." localSheetId="3" hidden="1">{#N/A,#N/A,FALSE,"Sheet2"}</definedName>
    <definedName name="wrn.L." hidden="1">{#N/A,#N/A,FALSE,"Sheet2"}</definedName>
    <definedName name="wrn.mai._.khanh." localSheetId="3" hidden="1">{"NGUYEN QUI THIEP - Personal View",#N/A,FALSE,"XDCB.HT.FUR."}</definedName>
    <definedName name="wrn.mai._.khanh." hidden="1">{"NGUYEN QUI THIEP - Personal View",#N/A,FALSE,"XDCB.HT.FUR."}</definedName>
    <definedName name="wrn.Monthly._.Statement." localSheetId="3" hidden="1">{#N/A,#N/A,FALSE,"Tabelle2";#N/A,#N/A,FALSE,"Tabelle1"}</definedName>
    <definedName name="wrn.Monthly._.Statement." hidden="1">{#N/A,#N/A,FALSE,"Tabelle2";#N/A,#N/A,FALSE,"Tabelle1"}</definedName>
    <definedName name="wrn.MTD1." localSheetId="3" hidden="1">{#N/A,#N/A,FALSE,"Sheet1";#N/A,#N/A,FALSE,"Sheet3";#N/A,#N/A,FALSE,"Sheet5"}</definedName>
    <definedName name="wrn.MTD1." hidden="1">{#N/A,#N/A,FALSE,"Sheet1";#N/A,#N/A,FALSE,"Sheet3";#N/A,#N/A,FALSE,"Sheet5"}</definedName>
    <definedName name="wrn.MTD2." localSheetId="3" hidden="1">{#N/A,#N/A,FALSE,"Sheet2";#N/A,#N/A,FALSE,"Sheet4";#N/A,#N/A,FALSE,"Sheet6"}</definedName>
    <definedName name="wrn.MTD2." hidden="1">{#N/A,#N/A,FALSE,"Sheet2";#N/A,#N/A,FALSE,"Sheet4";#N/A,#N/A,FALSE,"Sheet6"}</definedName>
    <definedName name="wrn.Print._.Output." localSheetId="3" hidden="1">{#N/A,#N/A,FALSE,"OUTPUT SHEET "}</definedName>
    <definedName name="wrn.Print._.Output." hidden="1">{#N/A,#N/A,FALSE,"OUTPUT SHEET "}</definedName>
    <definedName name="wrn.re_xoa2" localSheetId="3" hidden="1">{"Offgrid",#N/A,FALSE,"OFFGRID";"Region",#N/A,FALSE,"REGION";"Offgrid -2",#N/A,FALSE,"OFFGRID";"WTP",#N/A,FALSE,"WTP";"WTP -2",#N/A,FALSE,"WTP";"Project",#N/A,FALSE,"PROJECT";"Summary -2",#N/A,FALSE,"SUMMARY"}</definedName>
    <definedName name="wrn.re_xoa2" hidden="1">{"Offgrid",#N/A,FALSE,"OFFGRID";"Region",#N/A,FALSE,"REGION";"Offgrid -2",#N/A,FALSE,"OFFGRID";"WTP",#N/A,FALSE,"WTP";"WTP -2",#N/A,FALSE,"WTP";"Project",#N/A,FALSE,"PROJECT";"Summary -2",#N/A,FALSE,"SUMMARY"}</definedName>
    <definedName name="wrn.Report." localSheetId="3" hidden="1">{"Offgrid",#N/A,FALSE,"OFFGRID";"Region",#N/A,FALSE,"REGION";"Offgrid -2",#N/A,FALSE,"OFFGRID";"WTP",#N/A,FALSE,"WTP";"WTP -2",#N/A,FALSE,"WTP";"Project",#N/A,FALSE,"PROJECT";"Summary -2",#N/A,FALSE,"SUMMARY"}</definedName>
    <definedName name="wrn.Report." hidden="1">{"Offgrid",#N/A,FALSE,"OFFGRID";"Region",#N/A,FALSE,"REGION";"Offgrid -2",#N/A,FALSE,"OFFGRID";"WTP",#N/A,FALSE,"WTP";"WTP -2",#N/A,FALSE,"WTP";"Project",#N/A,FALSE,"PROJECT";"Summary -2",#N/A,FALSE,"SUMMARY"}</definedName>
    <definedName name="wrn.report1." localSheetId="3" hidden="1">{#N/A,#N/A,FALSE,"特殊室（ＢＱ表）"}</definedName>
    <definedName name="wrn.report1." hidden="1">{#N/A,#N/A,FALSE,"特殊室（ＢＱ表）"}</definedName>
    <definedName name="wrn.Residential." localSheetId="3" hidden="1">{"ECA Qtrs C",#N/A,TRUE,"ECA_Qtrs_C";"ECA Qtrs D",#N/A,TRUE,"ECA_Qtrs_D";"ECA Qtrs F",#N/A,TRUE,"ECA_Qtrs_F";"ECA Qtrs G",#N/A,TRUE,"ECA_Qtrs_G";"ECA SisterApt",#N/A,TRUE,"ECA_SisterApt";"ECA Nurses",#N/A,TRUE,"ECA_NursesHostel"}</definedName>
    <definedName name="wrn.Residential." hidden="1">{"ECA Qtrs C",#N/A,TRUE,"ECA_Qtrs_C";"ECA Qtrs D",#N/A,TRUE,"ECA_Qtrs_D";"ECA Qtrs F",#N/A,TRUE,"ECA_Qtrs_F";"ECA Qtrs G",#N/A,TRUE,"ECA_Qtrs_G";"ECA SisterApt",#N/A,TRUE,"ECA_SisterApt";"ECA Nurses",#N/A,TRUE,"ECA_NursesHostel"}</definedName>
    <definedName name="wrn.Site._.expenses." localSheetId="3" hidden="1">{#N/A,#N/A,FALSE,"Expenses";#N/A,#N/A,FALSE,"Expenses"}</definedName>
    <definedName name="wrn.Site._.expenses." hidden="1">{#N/A,#N/A,FALSE,"Expenses";#N/A,#N/A,FALSE,"Expenses"}</definedName>
    <definedName name="wrn.vd." localSheetId="3" hidden="1">{#N/A,#N/A,TRUE,"BT M200 da 10x20"}</definedName>
    <definedName name="wrn.vd." hidden="1">{#N/A,#N/A,TRUE,"BT M200 da 10x20"}</definedName>
    <definedName name="WRN.VOLTAGE." localSheetId="3" hidden="1">{#N/A,#N/A,FALSE,"Sheet2";#N/A,#N/A,FALSE,"Sheet4";#N/A,#N/A,FALSE,"Sheet6"}</definedName>
    <definedName name="WRN.VOLTAGE." hidden="1">{#N/A,#N/A,FALSE,"Sheet2";#N/A,#N/A,FALSE,"Sheet4";#N/A,#N/A,FALSE,"Sheet6"}</definedName>
    <definedName name="wrn.Work._.Report." localSheetId="3" hidden="1">{"accomplishment",#N/A,FALSE,"Summary Week 3"}</definedName>
    <definedName name="wrn.Work._.Report." hidden="1">{"accomplishment",#N/A,FALSE,"Summary Week 3"}</definedName>
    <definedName name="wrn.건설기계사업소._.상반기보고." localSheetId="3" hidden="1">{#N/A,#N/A,FALSE,"사업총괄";#N/A,#N/A,FALSE,"장비사업";#N/A,#N/A,FALSE,"철구사업";#N/A,#N/A,FALSE,"준설사업"}</definedName>
    <definedName name="wrn.건설기계사업소._.상반기보고." hidden="1">{#N/A,#N/A,FALSE,"사업총괄";#N/A,#N/A,FALSE,"장비사업";#N/A,#N/A,FALSE,"철구사업";#N/A,#N/A,FALSE,"준설사업"}</definedName>
    <definedName name="wrn.골재소요량." localSheetId="3" hidden="1">{#N/A,#N/A,FALSE,"골재소요량";#N/A,#N/A,FALSE,"골재소요량"}</definedName>
    <definedName name="wrn.골재소요량." hidden="1">{#N/A,#N/A,FALSE,"골재소요량";#N/A,#N/A,FALSE,"골재소요량"}</definedName>
    <definedName name="wrn.교육청." localSheetId="3" hidden="1">{#N/A,#N/A,FALSE,"전력간선"}</definedName>
    <definedName name="wrn.교육청." hidden="1">{#N/A,#N/A,FALSE,"전력간선"}</definedName>
    <definedName name="wrn.교육청.1" localSheetId="3" hidden="1">{#N/A,#N/A,FALSE,"전력간선"}</definedName>
    <definedName name="wrn.교육청.1" hidden="1">{#N/A,#N/A,FALSE,"전력간선"}</definedName>
    <definedName name="wrn.구조2." localSheetId="3" hidden="1">{#N/A,#N/A,FALSE,"구조2"}</definedName>
    <definedName name="wrn.구조2." hidden="1">{#N/A,#N/A,FALSE,"구조2"}</definedName>
    <definedName name="wrn.단가표지." localSheetId="3" hidden="1">{#N/A,#N/A,FALSE,"단가표지"}</definedName>
    <definedName name="wrn.단가표지." hidden="1">{#N/A,#N/A,FALSE,"단가표지"}</definedName>
    <definedName name="wrn.담배인삼공사._.실행품의." localSheetId="3" hidden="1">{#N/A,#N/A,FALSE,"품의서";#N/A,#N/A,FALSE,"견적실행대비분석표";#N/A,#N/A,FALSE,"공종별도급대비견적실행";#N/A,#N/A,FALSE,"외주공사 추정금액";#N/A,#N/A,FALSE,"공종별도급대비계약현황";#N/A,#N/A,FALSE,"공종별도급대비견적현황"}</definedName>
    <definedName name="wrn.담배인삼공사._.실행품의." hidden="1">{#N/A,#N/A,FALSE,"품의서";#N/A,#N/A,FALSE,"견적실행대비분석표";#N/A,#N/A,FALSE,"공종별도급대비견적실행";#N/A,#N/A,FALSE,"외주공사 추정금액";#N/A,#N/A,FALSE,"공종별도급대비계약현황";#N/A,#N/A,FALSE,"공종별도급대비견적현황"}</definedName>
    <definedName name="wrn.배수1." localSheetId="3" hidden="1">{#N/A,#N/A,FALSE,"배수1"}</definedName>
    <definedName name="wrn.배수1." hidden="1">{#N/A,#N/A,FALSE,"배수1"}</definedName>
    <definedName name="wrn.배수2." localSheetId="3" hidden="1">{#N/A,#N/A,FALSE,"배수2"}</definedName>
    <definedName name="wrn.배수2." hidden="1">{#N/A,#N/A,FALSE,"배수2"}</definedName>
    <definedName name="wrn.변경예산." localSheetId="3" hidden="1">{#N/A,#N/A,FALSE,"변경관리예산";#N/A,#N/A,FALSE,"변경장비예산";#N/A,#N/A,FALSE,"변경준설예산";#N/A,#N/A,FALSE,"변경철구예산"}</definedName>
    <definedName name="wrn.변경예산." hidden="1">{#N/A,#N/A,FALSE,"변경관리예산";#N/A,#N/A,FALSE,"변경장비예산";#N/A,#N/A,FALSE,"변경준설예산";#N/A,#N/A,FALSE,"변경철구예산"}</definedName>
    <definedName name="wrn.부대1." localSheetId="3" hidden="1">{#N/A,#N/A,FALSE,"부대1"}</definedName>
    <definedName name="wrn.부대1." hidden="1">{#N/A,#N/A,FALSE,"부대1"}</definedName>
    <definedName name="wrn.부대2." localSheetId="3" hidden="1">{#N/A,#N/A,FALSE,"부대2"}</definedName>
    <definedName name="wrn.부대2." hidden="1">{#N/A,#N/A,FALSE,"부대2"}</definedName>
    <definedName name="wrn.부산주경기장."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사업현황." localSheetId="3"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사업현황."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속도." localSheetId="3" hidden="1">{#N/A,#N/A,FALSE,"속도"}</definedName>
    <definedName name="wrn.속도." hidden="1">{#N/A,#N/A,FALSE,"속도"}</definedName>
    <definedName name="wrn.신용찬.">{#N/A,#N/A,TRUE,"토적및재료집계";#N/A,#N/A,TRUE,"토적및재료집계";#N/A,#N/A,TRUE,"단위량"}</definedName>
    <definedName name="wrn.실행품의." localSheetId="3"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예상손익." localSheetId="3" hidden="1">{#N/A,#N/A,FALSE,"예상손익";#N/A,#N/A,FALSE,"관리분석";#N/A,#N/A,FALSE,"장비분석";#N/A,#N/A,FALSE,"준설분석";#N/A,#N/A,FALSE,"철구분석"}</definedName>
    <definedName name="wrn.예상손익." hidden="1">{#N/A,#N/A,FALSE,"예상손익";#N/A,#N/A,FALSE,"관리분석";#N/A,#N/A,FALSE,"장비분석";#N/A,#N/A,FALSE,"준설분석";#N/A,#N/A,FALSE,"철구분석"}</definedName>
    <definedName name="wrn.운반시간." localSheetId="3" hidden="1">{#N/A,#N/A,FALSE,"운반시간"}</definedName>
    <definedName name="wrn.운반시간." hidden="1">{#N/A,#N/A,FALSE,"운반시간"}</definedName>
    <definedName name="wrn.이정표." localSheetId="3" hidden="1">{#N/A,#N/A,FALSE,"이정표"}</definedName>
    <definedName name="wrn.이정표." hidden="1">{#N/A,#N/A,FALSE,"이정표"}</definedName>
    <definedName name="wrn.조골재." localSheetId="3" hidden="1">{#N/A,#N/A,FALSE,"조골재"}</definedName>
    <definedName name="wrn.조골재." hidden="1">{#N/A,#N/A,FALSE,"조골재"}</definedName>
    <definedName name="wrn.진각빌딩." localSheetId="3" hidden="1">{#N/A,#N/A,FALSE,"품의서";#N/A,#N/A,FALSE,"견적실행대비분석표";#N/A,#N/A,FALSE,"공종별도급대비견적실행";#N/A,#N/A,FALSE,"외주공사 추정금액";#N/A,#N/A,FALSE,"공종별도급대비계약현황"}</definedName>
    <definedName name="wrn.진각빌딩." hidden="1">{#N/A,#N/A,FALSE,"품의서";#N/A,#N/A,FALSE,"견적실행대비분석표";#N/A,#N/A,FALSE,"공종별도급대비견적실행";#N/A,#N/A,FALSE,"외주공사 추정금액";#N/A,#N/A,FALSE,"공종별도급대비계약현황"}</definedName>
    <definedName name="wrn.철골집계표._.5칸." localSheetId="3" hidden="1">{#N/A,#N/A,FALSE,"Sheet1"}</definedName>
    <definedName name="wrn.철골집계표._.5칸." hidden="1">{#N/A,#N/A,FALSE,"Sheet1"}</definedName>
    <definedName name="wrn.토공1." localSheetId="3" hidden="1">{#N/A,#N/A,FALSE,"구조1"}</definedName>
    <definedName name="wrn.토공1." hidden="1">{#N/A,#N/A,FALSE,"구조1"}</definedName>
    <definedName name="wrn.토공2." localSheetId="3" hidden="1">{#N/A,#N/A,FALSE,"토공2"}</definedName>
    <definedName name="wrn.토공2." hidden="1">{#N/A,#N/A,FALSE,"토공2"}</definedName>
    <definedName name="wrn.통신지.">{#N/A,#N/A,FALSE,"기안지";#N/A,#N/A,FALSE,"통신지"}</definedName>
    <definedName name="wrn.포장1." localSheetId="3" hidden="1">{#N/A,#N/A,FALSE,"포장1";#N/A,#N/A,FALSE,"포장1"}</definedName>
    <definedName name="wrn.포장1." hidden="1">{#N/A,#N/A,FALSE,"포장1";#N/A,#N/A,FALSE,"포장1"}</definedName>
    <definedName name="wrn.포장2." localSheetId="3" hidden="1">{#N/A,#N/A,FALSE,"포장2"}</definedName>
    <definedName name="wrn.포장2." hidden="1">{#N/A,#N/A,FALSE,"포장2"}</definedName>
    <definedName name="wrn.표지." localSheetId="3" hidden="1">{#N/A,#N/A,FALSE,"표지"}</definedName>
    <definedName name="wrn.표지." hidden="1">{#N/A,#N/A,FALSE,"표지"}</definedName>
    <definedName name="wrn.표지목차." localSheetId="3" hidden="1">{#N/A,#N/A,FALSE,"표지목차"}</definedName>
    <definedName name="wrn.표지목차." hidden="1">{#N/A,#N/A,FALSE,"표지목차"}</definedName>
    <definedName name="wrn.혼합골재." localSheetId="3" hidden="1">{#N/A,#N/A,FALSE,"혼합골재"}</definedName>
    <definedName name="wrn.혼합골재." hidden="1">{#N/A,#N/A,FALSE,"혼합골재"}</definedName>
    <definedName name="wrn_xoa2" localSheetId="3" hidden="1">{#N/A,#N/A,FALSE,"Chi tiÆt"}</definedName>
    <definedName name="wrn_xoa2" hidden="1">{#N/A,#N/A,FALSE,"Chi tiÆt"}</definedName>
    <definedName name="wrnf.report" localSheetId="3" hidden="1">{"Offgrid",#N/A,FALSE,"OFFGRID";"Region",#N/A,FALSE,"REGION";"Offgrid -2",#N/A,FALSE,"OFFGRID";"WTP",#N/A,FALSE,"WTP";"WTP -2",#N/A,FALSE,"WTP";"Project",#N/A,FALSE,"PROJECT";"Summary -2",#N/A,FALSE,"SUMMARY"}</definedName>
    <definedName name="wrnf.report" hidden="1">{"Offgrid",#N/A,FALSE,"OFFGRID";"Region",#N/A,FALSE,"REGION";"Offgrid -2",#N/A,FALSE,"OFFGRID";"WTP",#N/A,FALSE,"WTP";"WTP -2",#N/A,FALSE,"WTP";"Project",#N/A,FALSE,"PROJECT";"Summary -2",#N/A,FALSE,"SUMMARY"}</definedName>
    <definedName name="wrnf_xoa2" localSheetId="3" hidden="1">{"Offgrid",#N/A,FALSE,"OFFGRID";"Region",#N/A,FALSE,"REGION";"Offgrid -2",#N/A,FALSE,"OFFGRID";"WTP",#N/A,FALSE,"WTP";"WTP -2",#N/A,FALSE,"WTP";"Project",#N/A,FALSE,"PROJECT";"Summary -2",#N/A,FALSE,"SUMMARY"}</definedName>
    <definedName name="wrnf_xoa2" hidden="1">{"Offgrid",#N/A,FALSE,"OFFGRID";"Region",#N/A,FALSE,"REGION";"Offgrid -2",#N/A,FALSE,"OFFGRID";"WTP",#N/A,FALSE,"WTP";"WTP -2",#N/A,FALSE,"WTP";"Project",#N/A,FALSE,"PROJECT";"Summary -2",#N/A,FALSE,"SUMMARY"}</definedName>
    <definedName name="WRTWE" localSheetId="3" hidden="1">{"'Sheet1'!$L$16"}</definedName>
    <definedName name="WRTWE" hidden="1">{"'Sheet1'!$L$16"}</definedName>
    <definedName name="wvu.박경희." localSheetId="3"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wvu.박경희." hidden="1">{TRUE,TRUE,1.75,2.5,474.75,251.25,FALSE,TRUE,TRUE,TRUE,0,12,#N/A,4,#N/A,15.0222222222222,12.7619047619048,1,FALSE,FALSE,1,TRUE,1,FALSE,100,"'950618.XLS'!R5C18","'950618.XLS'!R5C18",1,FALSE,FALSE,0.393700787401575,0.393700787401575,0.393700787401575,0.393700787401575,2,"","",FALSE,FALSE,FALSE,FALSE,1,100,#N/A,#N/A,FALSE,FALSE,#N/A,#N/A,FALSE,FALSE}</definedName>
    <definedName name="ww" localSheetId="3" hidden="1">{#N/A,#N/A,FALSE,"Sheet2";#N/A,#N/A,FALSE,"Sheet4";#N/A,#N/A,FALSE,"Sheet6"}</definedName>
    <definedName name="ww" hidden="1">{#N/A,#N/A,FALSE,"Sheet2";#N/A,#N/A,FALSE,"Sheet4";#N/A,#N/A,FALSE,"Sheet6"}</definedName>
    <definedName name="ｗｗ" localSheetId="3" hidden="1">{"'Sheet1'!$L$16"}</definedName>
    <definedName name="ｗｗ" hidden="1">{"'Sheet1'!$L$16"}</definedName>
    <definedName name="wwhwhwrh" localSheetId="3" hidden="1">{"'Sheet1'!$L$16"}</definedName>
    <definedName name="wwhwhwrh" hidden="1">{"'Sheet1'!$L$16"}</definedName>
    <definedName name="www" localSheetId="3" hidden="1">{"ECA Qtrs C",#N/A,TRUE,"ECA_Qtrs_C";"ECA Qtrs D",#N/A,TRUE,"ECA_Qtrs_D";"ECA Qtrs F",#N/A,TRUE,"ECA_Qtrs_F";"ECA Qtrs G",#N/A,TRUE,"ECA_Qtrs_G";"ECA SisterApt",#N/A,TRUE,"ECA_SisterApt";"ECA Nurses",#N/A,TRUE,"ECA_NursesHostel"}</definedName>
    <definedName name="www" hidden="1">{"ECA Qtrs C",#N/A,TRUE,"ECA_Qtrs_C";"ECA Qtrs D",#N/A,TRUE,"ECA_Qtrs_D";"ECA Qtrs F",#N/A,TRUE,"ECA_Qtrs_F";"ECA Qtrs G",#N/A,TRUE,"ECA_Qtrs_G";"ECA SisterApt",#N/A,TRUE,"ECA_SisterApt";"ECA Nurses",#N/A,TRUE,"ECA_NursesHostel"}</definedName>
    <definedName name="ｗｗｗｗ" localSheetId="3" hidden="1">{"'Sheet1'!$L$16"}</definedName>
    <definedName name="ｗｗｗｗ" hidden="1">{"'Sheet1'!$L$16"}</definedName>
    <definedName name="wwwwwww" localSheetId="3" hidden="1">{"Offgrid",#N/A,FALSE,"OFFGRID";"Region",#N/A,FALSE,"REGION";"Offgrid -2",#N/A,FALSE,"OFFGRID";"WTP",#N/A,FALSE,"WTP";"WTP -2",#N/A,FALSE,"WTP";"Project",#N/A,FALSE,"PROJECT";"Summary -2",#N/A,FALSE,"SUMMARY"}</definedName>
    <definedName name="wwwwwww" hidden="1">{"Offgrid",#N/A,FALSE,"OFFGRID";"Region",#N/A,FALSE,"REGION";"Offgrid -2",#N/A,FALSE,"OFFGRID";"WTP",#N/A,FALSE,"WTP";"WTP -2",#N/A,FALSE,"WTP";"Project",#N/A,FALSE,"PROJECT";"Summary -2",#N/A,FALSE,"SUMMARY"}</definedName>
    <definedName name="wwwwwwwwwwwwwwwwwwwwwwwwwwwww" localSheetId="3" hidden="1">{"'Sheet1'!$L$16"}</definedName>
    <definedName name="wwwwwwwwwwwwwwwwwwwwwwwwwwwww" hidden="1">{"'Sheet1'!$L$16"}</definedName>
    <definedName name="X">#REF!</definedName>
    <definedName name="x1pind">#REF!</definedName>
    <definedName name="x1ping">#REF!</definedName>
    <definedName name="x1pint">#REF!</definedName>
    <definedName name="XAY" localSheetId="3" hidden="1">{"'Sheet1'!$L$16"}</definedName>
    <definedName name="XAY" hidden="1">{"'Sheet1'!$L$16"}</definedName>
    <definedName name="XB_80">#REF!</definedName>
    <definedName name="XCB" hidden="1">#REF!</definedName>
    <definedName name="XCCT">0.5</definedName>
    <definedName name="xcvbfyôtui" hidden="1">#REF!</definedName>
    <definedName name="xddddd" localSheetId="3" hidden="1">{"'Sheet1'!$L$16"}</definedName>
    <definedName name="xddddd" hidden="1">{"'Sheet1'!$L$16"}</definedName>
    <definedName name="XDKT" localSheetId="3" hidden="1">{"NGUYEN QUI THIEP - Personal View",#N/A,FALSE,"XDCB.HT.FUR."}</definedName>
    <definedName name="XDKT" hidden="1">{"NGUYEN QUI THIEP - Personal View",#N/A,FALSE,"XDCB.HT.FUR."}</definedName>
    <definedName name="Xeduc" localSheetId="3" hidden="1">{"'Sheet1'!$L$16"}</definedName>
    <definedName name="Xeduc" hidden="1">{"'Sheet1'!$L$16"}</definedName>
    <definedName name="xekaman" localSheetId="3" hidden="1">{"'Sheet1'!$L$16"}</definedName>
    <definedName name="xekaman" hidden="1">{"'Sheet1'!$L$16"}</definedName>
    <definedName name="XFBDSBSB" localSheetId="3" hidden="1">{"'Sheet1'!$L$16"}</definedName>
    <definedName name="XFBDSBSB" hidden="1">{"'Sheet1'!$L$16"}</definedName>
    <definedName name="xfco">#REF!</definedName>
    <definedName name="xfco3p">#REF!</definedName>
    <definedName name="xfcotnc">#REF!</definedName>
    <definedName name="xfcotvl">#REF!</definedName>
    <definedName name="XFHGHTD" localSheetId="3" hidden="1">{"'Sheet1'!$L$16"}</definedName>
    <definedName name="XFHGHTD" hidden="1">{"'Sheet1'!$L$16"}</definedName>
    <definedName name="xh">#REF!</definedName>
    <definedName name="xhn">#REF!</definedName>
    <definedName name="Xi">#REF!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ls" localSheetId="3" hidden="1">{"'Sheet1'!$L$16"}</definedName>
    <definedName name="xls" hidden="1">{"'Sheet1'!$L$16"}</definedName>
    <definedName name="xlttbninh" localSheetId="3" hidden="1">{"'Sheet1'!$L$16"}</definedName>
    <definedName name="xlttbninh" hidden="1">{"'Sheet1'!$L$16"}</definedName>
    <definedName name="xm">#REF!</definedName>
    <definedName name="xn">#REF!</definedName>
    <definedName name="XN908nam2003" localSheetId="3" hidden="1">{"'Sheet1'!$L$16"}</definedName>
    <definedName name="XN908nam2003" hidden="1">{"'Sheet1'!$L$16"}</definedName>
    <definedName name="XNDMCV" hidden="1">#REF!</definedName>
    <definedName name="xoa_tab" localSheetId="3" hidden="1">#REF!</definedName>
    <definedName name="xoa_tab" hidden="1">#REF!</definedName>
    <definedName name="xoa1" localSheetId="3" hidden="1">{"'Sheet1'!$L$16"}</definedName>
    <definedName name="xoa1" hidden="1">{"'Sheet1'!$L$16"}</definedName>
    <definedName name="xoa2" localSheetId="3" hidden="1">{#N/A,#N/A,FALSE,"Chi tiÆt"}</definedName>
    <definedName name="xoa2" hidden="1">{#N/A,#N/A,FALSE,"Chi tiÆt"}</definedName>
    <definedName name="xoa3" localSheetId="3" hidden="1">{"Offgrid",#N/A,FALSE,"OFFGRID";"Region",#N/A,FALSE,"REGION";"Offgrid -2",#N/A,FALSE,"OFFGRID";"WTP",#N/A,FALSE,"WTP";"WTP -2",#N/A,FALSE,"WTP";"Project",#N/A,FALSE,"PROJECT";"Summary -2",#N/A,FALSE,"SUMMARY"}</definedName>
    <definedName name="xoa3" hidden="1">{"Offgrid",#N/A,FALSE,"OFFGRID";"Region",#N/A,FALSE,"REGION";"Offgrid -2",#N/A,FALSE,"OFFGRID";"WTP",#N/A,FALSE,"WTP";"WTP -2",#N/A,FALSE,"WTP";"Project",#N/A,FALSE,"PROJECT";"Summary -2",#N/A,FALSE,"SUMMARY"}</definedName>
    <definedName name="xoa4" localSheetId="3" hidden="1">{"Offgrid",#N/A,FALSE,"OFFGRID";"Region",#N/A,FALSE,"REGION";"Offgrid -2",#N/A,FALSE,"OFFGRID";"WTP",#N/A,FALSE,"WTP";"WTP -2",#N/A,FALSE,"WTP";"Project",#N/A,FALSE,"PROJECT";"Summary -2",#N/A,FALSE,"SUMMARY"}</definedName>
    <definedName name="xoa4" hidden="1">{"Offgrid",#N/A,FALSE,"OFFGRID";"Region",#N/A,FALSE,"REGION";"Offgrid -2",#N/A,FALSE,"OFFGRID";"WTP",#N/A,FALSE,"WTP";"WTP -2",#N/A,FALSE,"WTP";"Project",#N/A,FALSE,"PROJECT";"Summary -2",#N/A,FALSE,"SUMMARY"}</definedName>
    <definedName name="XUONG" localSheetId="3" hidden="1">{"'Sheet1'!$L$16"}</definedName>
    <definedName name="XUONG" hidden="1">{"'Sheet1'!$L$16"}</definedName>
    <definedName name="xvxcvxc" localSheetId="3" hidden="1">{"'Sheet1'!$L$16"}</definedName>
    <definedName name="xvxcvxc" hidden="1">{"'Sheet1'!$L$16"}</definedName>
    <definedName name="xx" hidden="1">#REF!</definedName>
    <definedName name="xxx" hidden="1">#REF!</definedName>
    <definedName name="ｘｘｘ" localSheetId="3" hidden="1">{"'Sheet1'!$L$16"}</definedName>
    <definedName name="ｘｘｘ" hidden="1">{"'Sheet1'!$L$16"}</definedName>
    <definedName name="XXXAAAA" localSheetId="3" hidden="1">{"'Sheet1'!$L$16"}</definedName>
    <definedName name="XXXAAAA" hidden="1">{"'Sheet1'!$L$16"}</definedName>
    <definedName name="ｘｘｘｘ" localSheetId="3" hidden="1">{"'Sheet1'!$L$16"}</definedName>
    <definedName name="ｘｘｘｘ" hidden="1">{"'Sheet1'!$L$16"}</definedName>
    <definedName name="ｘｘｘｘｘ" localSheetId="3" hidden="1">{"'Sheet1'!$L$16"}</definedName>
    <definedName name="ｘｘｘｘｘ" hidden="1">{"'Sheet1'!$L$16"}</definedName>
    <definedName name="xzfa" localSheetId="3" hidden="1">{"'Sheet1'!$L$16"}</definedName>
    <definedName name="xzfa" hidden="1">{"'Sheet1'!$L$16"}</definedName>
    <definedName name="Y" hidden="1">#REF!</definedName>
    <definedName name="Y5T45" localSheetId="3" hidden="1">{"'Sheet1'!$L$16"}</definedName>
    <definedName name="Y5T45" hidden="1">{"'Sheet1'!$L$16"}</definedName>
    <definedName name="y6ytyjtyjytjtyj" hidden="1">#REF!</definedName>
    <definedName name="YC">#REF!</definedName>
    <definedName name="Yd" hidden="1">#REF!</definedName>
    <definedName name="ỳdhgg" localSheetId="3" hidden="1">{"'Sheet1'!$L$16"}</definedName>
    <definedName name="ỳdhgg" hidden="1">{"'Sheet1'!$L$16"}</definedName>
    <definedName name="ỶE" hidden="1">#REF!</definedName>
    <definedName name="yen" localSheetId="3" hidden="1">{"'Sheet1'!$L$16"}</definedName>
    <definedName name="yen" hidden="1">{"'Sheet1'!$L$16"}</definedName>
    <definedName name="ýenda" localSheetId="3" hidden="1">{"'Sheet1'!$L$16"}</definedName>
    <definedName name="ýenda" hidden="1">{"'Sheet1'!$L$16"}</definedName>
    <definedName name="yeryt" localSheetId="3" hidden="1">{"'Sheet1'!$L$16"}</definedName>
    <definedName name="yeryt" hidden="1">{"'Sheet1'!$L$16"}</definedName>
    <definedName name="yeu" localSheetId="3" hidden="1">{"'Sheet1'!$L$16"}</definedName>
    <definedName name="yeu" hidden="1">{"'Sheet1'!$L$16"}</definedName>
    <definedName name="yhht">{"PERSONAL.XLS","Km 1+515.xls"}</definedName>
    <definedName name="yhhyhy" hidden="1">#REF!</definedName>
    <definedName name="YI7I" localSheetId="3" hidden="1">{"'Sheet1'!$L$16"}</definedName>
    <definedName name="YI7I" hidden="1">{"'Sheet1'!$L$16"}</definedName>
    <definedName name="yiuti" localSheetId="3" hidden="1">{"'Sheet1'!$L$16"}</definedName>
    <definedName name="yiuti" hidden="1">{"'Sheet1'!$L$16"}</definedName>
    <definedName name="YJ" hidden="1">#REF!</definedName>
    <definedName name="YSY" localSheetId="3" hidden="1">{#N/A,#N/A,FALSE,"Sheet2";#N/A,#N/A,FALSE,"Sheet4";#N/A,#N/A,FALSE,"Sheet6"}</definedName>
    <definedName name="YSY" hidden="1">{#N/A,#N/A,FALSE,"Sheet2";#N/A,#N/A,FALSE,"Sheet4";#N/A,#N/A,FALSE,"Sheet6"}</definedName>
    <definedName name="ytri" localSheetId="3" hidden="1">{"'Sheet1'!$L$16"}</definedName>
    <definedName name="ytri" hidden="1">{"'Sheet1'!$L$16"}</definedName>
    <definedName name="ytru" localSheetId="3" hidden="1">{"'Sheet1'!$L$16"}</definedName>
    <definedName name="ytru" hidden="1">{"'Sheet1'!$L$16"}</definedName>
    <definedName name="Yu" hidden="1">#REF!</definedName>
    <definedName name="ỵu" localSheetId="3" hidden="1">{"'Sheet1'!$L$16"}</definedName>
    <definedName name="ỵu" hidden="1">{"'Sheet1'!$L$16"}</definedName>
    <definedName name="yuiyÎtdghgjkjgkl" hidden="1">#REF!</definedName>
    <definedName name="YUJYI" hidden="1">#REF!</definedName>
    <definedName name="yuo" hidden="1">#REF!</definedName>
    <definedName name="yuyu">#REF!</definedName>
    <definedName name="yyjy_ukyu" localSheetId="3" hidden="1">{"'Sheet1'!$L$16"}</definedName>
    <definedName name="yyjy_ukyu" hidden="1">{"'Sheet1'!$L$16"}</definedName>
    <definedName name="ｙｙｙ" localSheetId="3" hidden="1">{"'Sheet1'!$L$16"}</definedName>
    <definedName name="ｙｙｙ" hidden="1">{"'Sheet1'!$L$16"}</definedName>
    <definedName name="yyyyy" localSheetId="3" hidden="1">{"'Sheet1'!$L$16"}</definedName>
    <definedName name="yyyyy" hidden="1">{"'Sheet1'!$L$16"}</definedName>
    <definedName name="yyyyyyy" localSheetId="3" hidden="1">{"'Sheet1'!$L$16"}</definedName>
    <definedName name="yyyyyyy" hidden="1">{"'Sheet1'!$L$16"}</definedName>
    <definedName name="Z">{"'Sheet1'!$L$16"}</definedName>
    <definedName name="Z_2BD578FA_E2CB_4B2F_9A88_B148DA6298A5_.wvu.Cols" hidden="1">#REF!</definedName>
    <definedName name="Z_2BD578FA_E2CB_4B2F_9A88_B148DA6298A5_.wvu.PrintArea" hidden="1">#REF!</definedName>
    <definedName name="Z_7D2E7434_5FC2_40F9_8019_5682C7C89786_.wvu.Rows" localSheetId="0" hidden="1">'MC 114+220'!#REF!</definedName>
    <definedName name="Z_B6D82DE0_6701_11DA_9820_00304F1E4471_.wvu.Cols" hidden="1">#REF!</definedName>
    <definedName name="za">#REF!</definedName>
    <definedName name="zcg" localSheetId="3" hidden="1">{"'Sheet1'!$L$16"}</definedName>
    <definedName name="zcg" hidden="1">{"'Sheet1'!$L$16"}</definedName>
    <definedName name="zcgxf" localSheetId="3" hidden="1">{"'Sheet1'!$L$16"}</definedName>
    <definedName name="zcgxf" hidden="1">{"'Sheet1'!$L$16"}</definedName>
    <definedName name="ZCZXC" localSheetId="3" hidden="1">{"'Sheet1'!$L$16"}</definedName>
    <definedName name="ZCZXC" hidden="1">{"'Sheet1'!$L$16"}</definedName>
    <definedName name="zdfer" localSheetId="3" hidden="1">{"'Sheet1'!$L$16"}</definedName>
    <definedName name="zdfer" hidden="1">{"'Sheet1'!$L$16"}</definedName>
    <definedName name="zDT_End" hidden="1">#REF!</definedName>
    <definedName name="zIsAnChuThich" hidden="1">FALSE</definedName>
    <definedName name="zIsAnDienGiai" hidden="1">FALSE</definedName>
    <definedName name="zIsBanTienLuong" hidden="1">FALSE</definedName>
    <definedName name="zIsCM_BuNLieu" hidden="1">TRUE</definedName>
    <definedName name="zIsDgiaCTiet_Gia.NcCm" hidden="1">1</definedName>
    <definedName name="zIsDgiaCTiet_Gia.VTu" hidden="1">2</definedName>
    <definedName name="zIsHThong_cDinhMuc" hidden="1">"DM#24#05#A|DM#33#05#A|DM#28#05#A"</definedName>
    <definedName name="zIsHThong_cDonGia" hidden="1">"DGia_0104XD|DGia_0104LD|DGia_0103KS|1"</definedName>
    <definedName name="zIsHThong_cGiaCmay" hidden="1">"GCM243305_HCM|GCM243305_HCM|GCM282005_HCM"</definedName>
    <definedName name="zIsHThong_cGiaNCong" hidden="1">"GNC243305_HCM|GNC243305_HCM|GNC282005_HCM"</definedName>
    <definedName name="zIsHThong_cGiaVLieu" hidden="1">"GVL243305_HCM|GVL243305_HCM|GVL282005_HCM"</definedName>
    <definedName name="zIsHThong_cMDB" hidden="1">"TP.HCM_Dgia|TP.HCM_Gia|ZZ_Dinh_Muc_ZZ|ZZ_PLuc_Vua_ZZ|ZZ_Danh_Muc_ZZ|ZZ_CuocVc_ZZ|ZZ_DMuc_MXD_ZZ"</definedName>
    <definedName name="zIsHThong_cPLVua" hidden="1">"PLV#2005#A|PLV#2005#A|None"</definedName>
    <definedName name="zIsHThong_cTDienCTac" hidden="1">"CVIEC#24#2005|CVIEC#33#2005|CVIEC#28#2005#A"</definedName>
    <definedName name="zIsHThong_cTDienHPhi" hidden="1">"HPHI#2433#05#A|HPHI#2433#05#A|HPHI#28#2005#A"</definedName>
    <definedName name="zIsHThong_cTThanh" hidden="1">"HCM"</definedName>
    <definedName name="zIsHThong_cVChuyen" hidden="1">"zVatGiaCP_89_00|zVatGiaCP_89_00|zVatGiaCP_89_00"</definedName>
    <definedName name="zIsHThong_ShChange" hidden="1">"True|False|False|False|False|False|False|True|True|True|True|True|True|True|True"</definedName>
    <definedName name="zIsPT_PTVua" hidden="1">TRUE</definedName>
    <definedName name="zIsPT_Vl.Nc.Cm" hidden="1">TRUE</definedName>
    <definedName name="zIsPT_VLieuKhac" hidden="1">1</definedName>
    <definedName name="zIsReDgia_Color" hidden="1">TRUE</definedName>
    <definedName name="zIsReDgia_DgiaVlNcCm" hidden="1">TRUE</definedName>
    <definedName name="zIsReDgia_RePhantich" hidden="1">TRUE</definedName>
    <definedName name="zIsReDgia_TenDvt" hidden="1">TRUE</definedName>
    <definedName name="zIsVC_BocXep" hidden="1">TRUE</definedName>
    <definedName name="zIsVC_HhBq" hidden="1">TRUE</definedName>
    <definedName name="zIsVC_HhVc" hidden="1">TRUE</definedName>
    <definedName name="zIsVC_VcBo" hidden="1">TRUE</definedName>
    <definedName name="zIsVC_VcNoiBo" hidden="1">TRUE</definedName>
    <definedName name="zIsVC_VcThuy" hidden="1">TRUE</definedName>
    <definedName name="zIsVTu_CLech.VTu" hidden="1">0</definedName>
    <definedName name="zIsVTu_GiaTBao" hidden="1">1</definedName>
    <definedName name="zKm2" localSheetId="3" hidden="1">{"'Sheet1'!$L$16"}</definedName>
    <definedName name="zKm2" hidden="1">{"'Sheet1'!$L$16"}</definedName>
    <definedName name="ZXzX" localSheetId="3" hidden="1">{"'Sheet1'!$L$16"}</definedName>
    <definedName name="ZXzX" hidden="1">{"'Sheet1'!$L$16"}</definedName>
    <definedName name="ZYX">#REF!</definedName>
    <definedName name="ZZZ">#REF!</definedName>
    <definedName name="ｚｚｚｚｚ" localSheetId="3" hidden="1">{"'Sheet1'!$L$16"}</definedName>
    <definedName name="ｚｚｚｚｚ" hidden="1">{"'Sheet1'!$L$16"}</definedName>
    <definedName name="ｚｚｚｚｚｚ" localSheetId="3" hidden="1">{"'Sheet1'!$L$16"}</definedName>
    <definedName name="ｚｚｚｚｚｚ" hidden="1">{"'Sheet1'!$L$16"}</definedName>
    <definedName name="zzzzzzzzzzz" localSheetId="3" hidden="1">{0,#N/A,FALSE,0;0,#N/A,FALSE,0;0,#N/A,FALSE,0;0,#N/A,FALSE,0;0,#N/A,FALSE,0;0,#N/A,FALSE,0;0,#N/A,FALSE,0}</definedName>
    <definedName name="zzzzzzzzzzz" hidden="1">{0,#N/A,FALSE,0;0,#N/A,FALSE,0;0,#N/A,FALSE,0;0,#N/A,FALSE,0;0,#N/A,FALSE,0;0,#N/A,FALSE,0;0,#N/A,FALSE,0}</definedName>
    <definedName name="あ" localSheetId="3" hidden="1">{"'Sheet1'!$L$16"}</definedName>
    <definedName name="あ" hidden="1">{"'Sheet1'!$L$16"}</definedName>
    <definedName name="ああ" localSheetId="3" hidden="1">{"'Sheet1'!$L$16"}</definedName>
    <definedName name="ああ" hidden="1">{"'Sheet1'!$L$16"}</definedName>
    <definedName name="あああ" localSheetId="3" hidden="1">{"'Sheet1'!$L$16"}</definedName>
    <definedName name="あああ" hidden="1">{"'Sheet1'!$L$16"}</definedName>
    <definedName name="ああああ" localSheetId="3" hidden="1">{"'Sheet1'!$L$16"}</definedName>
    <definedName name="ああああ" hidden="1">{"'Sheet1'!$L$16"}</definedName>
    <definedName name="あああああ" localSheetId="3" hidden="1">{"'Sheet1'!$L$16"}</definedName>
    <definedName name="あああああ" hidden="1">{"'Sheet1'!$L$16"}</definedName>
    <definedName name="ううう" localSheetId="3" hidden="1">{"'Sheet1'!$L$16"}</definedName>
    <definedName name="ううう" hidden="1">{"'Sheet1'!$L$16"}</definedName>
    <definedName name="えええ" localSheetId="3" hidden="1">{"'Sheet1'!$L$16"}</definedName>
    <definedName name="えええ" hidden="1">{"'Sheet1'!$L$16"}</definedName>
    <definedName name="っｋ" hidden="1">#REF!</definedName>
    <definedName name="んｎ" localSheetId="3" hidden="1">{"'Sheet1'!$L$16"}</definedName>
    <definedName name="んｎ" hidden="1">{"'Sheet1'!$L$16"}</definedName>
    <definedName name="んんｎ" localSheetId="3" hidden="1">{"'Sheet1'!$L$16"}</definedName>
    <definedName name="んんｎ" hidden="1">{"'Sheet1'!$L$16"}</definedName>
    <definedName name="ㄱㅈㅎ" hidden="1">#REF!</definedName>
    <definedName name="간접비" localSheetId="3"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3"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갑지" hidden="1">#REF!</definedName>
    <definedName name="건축">{#N/A,#N/A,TRUE,"토적및재료집계";#N/A,#N/A,TRUE,"토적및재료집계";#N/A,#N/A,TRUE,"단위량"}</definedName>
    <definedName name="건축비목집계" localSheetId="3" hidden="1">{#N/A,#N/A,FALSE,"표지"}</definedName>
    <definedName name="건축비목집계" hidden="1">{#N/A,#N/A,FALSE,"표지"}</definedName>
    <definedName name="견적" localSheetId="3" hidden="1">{#N/A,#N/A,FALSE,"CCTV"}</definedName>
    <definedName name="견적" hidden="1">{#N/A,#N/A,FALSE,"CCTV"}</definedName>
    <definedName name="견적2" localSheetId="3" hidden="1">{#N/A,#N/A,FALSE,"CCTV"}</definedName>
    <definedName name="견적2" hidden="1">{#N/A,#N/A,FALSE,"CCTV"}</definedName>
    <definedName name="견적SHEET" localSheetId="3" hidden="1">{#N/A,#N/A,FALSE,"CCTV"}</definedName>
    <definedName name="견적SHEET" hidden="1">{#N/A,#N/A,FALSE,"CCTV"}</definedName>
    <definedName name="견적서">{#N/A,#N/A,FALSE,"구조2"}</definedName>
    <definedName name="경상비2">{#N/A,#N/A,FALSE,"기안지";#N/A,#N/A,FALSE,"통신지"}</definedName>
    <definedName name="계측기기"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 localSheetId="3" hidden="1">{#N/A,#N/A,FALSE,"Sheet1"}</definedName>
    <definedName name="공" hidden="1">{#N/A,#N/A,FALSE,"Sheet1"}</definedName>
    <definedName name="공공도서"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사비" localSheetId="3" hidden="1">{#N/A,#N/A,FALSE,"전력간선"}</definedName>
    <definedName name="공사비" hidden="1">{#N/A,#N/A,FALSE,"전력간선"}</definedName>
    <definedName name="공사비분석" hidden="1">#REF!</definedName>
    <definedName name="공사원가계산서">{#N/A,#N/A,TRUE,"토적및재료집계";#N/A,#N/A,TRUE,"토적및재료집계";#N/A,#N/A,TRUE,"단위량"}</definedName>
    <definedName name="공종별집계표"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종별집계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관리비2" localSheetId="3"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근거"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근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계주차" localSheetId="3" hidden="1">{#N/A,#N/A,FALSE,"CCTV"}</definedName>
    <definedName name="기계주차" hidden="1">{#N/A,#N/A,FALSE,"CCTV"}</definedName>
    <definedName name="기기기">#REF!</definedName>
    <definedName name="기타경비">{#N/A,#N/A,TRUE,"토적및재료집계";#N/A,#N/A,TRUE,"토적및재료집계";#N/A,#N/A,TRUE,"단위량"}</definedName>
    <definedName name="김">#REF!</definedName>
    <definedName name="ㄴㄱㄹ" hidden="1">#REF!</definedName>
    <definedName name="ㄴㄷㄹ" localSheetId="3" hidden="1">{#N/A,#N/A,FALSE,"Sheet1"}</definedName>
    <definedName name="ㄴㄷㄹ" hidden="1">{#N/A,#N/A,FALSE,"Sheet1"}</definedName>
    <definedName name="ㄴㅁ" hidden="1">#REF!</definedName>
    <definedName name="내역산출근거" localSheetId="3" hidden="1">{#N/A,#N/A,TRUE,"1";#N/A,#N/A,TRUE,"2";#N/A,#N/A,TRUE,"3";#N/A,#N/A,TRUE,"4";#N/A,#N/A,TRUE,"5";#N/A,#N/A,TRUE,"6";#N/A,#N/A,TRUE,"7"}</definedName>
    <definedName name="내역산출근거" hidden="1">{#N/A,#N/A,TRUE,"1";#N/A,#N/A,TRUE,"2";#N/A,#N/A,TRUE,"3";#N/A,#N/A,TRUE,"4";#N/A,#N/A,TRUE,"5";#N/A,#N/A,TRUE,"6";#N/A,#N/A,TRUE,"7"}</definedName>
    <definedName name="노원문화"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3" hidden="1">{#N/A,#N/A,FALSE,"Sheet1"}</definedName>
    <definedName name="ㄷㄳ" hidden="1">{#N/A,#N/A,FALSE,"Sheet1"}</definedName>
    <definedName name="단ㄱ" localSheetId="3" hidden="1">{#N/A,#N/A,FALSE,"전력간선"}</definedName>
    <definedName name="단ㄱ" hidden="1">{#N/A,#N/A,FALSE,"전력간선"}</definedName>
    <definedName name="단가산">{#N/A,#N/A,FALSE,"기안지";#N/A,#N/A,FALSE,"통신지"}</definedName>
    <definedName name="단가산출서3">{#N/A,#N/A,FALSE,"기안지";#N/A,#N/A,FALSE,"통신지"}</definedName>
    <definedName name="대구공항"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동구연숩" localSheetId="3" hidden="1">{#N/A,#N/A,FALSE,"전력간선"}</definedName>
    <definedName name="동구연숩" hidden="1">{#N/A,#N/A,FALSE,"전력간선"}</definedName>
    <definedName name="동명공통가설관리비"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동명공통가설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hidden="1">#REF!</definedName>
    <definedName name="ㄹ호" hidden="1">#REF!</definedName>
    <definedName name="래그" localSheetId="3" hidden="1">{#N/A,#N/A,FALSE,"CCTV"}</definedName>
    <definedName name="래그" hidden="1">{#N/A,#N/A,FALSE,"CCTV"}</definedName>
    <definedName name="려ㅛㄹ"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려ㅛ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ㅀ">{#N/A,#N/A,TRUE,"토적및재료집계";#N/A,#N/A,TRUE,"토적및재료집계";#N/A,#N/A,TRUE,"단위량"}</definedName>
    <definedName name="ㅁ"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ㄴ" hidden="1">#REF!</definedName>
    <definedName name="ㅁㄴㄹ" localSheetId="3" hidden="1">{#N/A,#N/A,FALSE,"전력간선"}</definedName>
    <definedName name="ㅁㄴㄹ" hidden="1">{#N/A,#N/A,FALSE,"전력간선"}</definedName>
    <definedName name="ㅁㄻ" localSheetId="3" hidden="1">{#N/A,#N/A,FALSE,"Sheet1"}</definedName>
    <definedName name="ㅁㄻ" hidden="1">{#N/A,#N/A,FALSE,"Sheet1"}</definedName>
    <definedName name="ㅁㅁㅁ" hidden="1">#REF!</definedName>
    <definedName name="ㅁㅁㅁㅁㅁㅁ" hidden="1">#REF!</definedName>
    <definedName name="ㅁㅎㅁ" localSheetId="3" hidden="1">{#N/A,#N/A,FALSE,"Sheet1"}</definedName>
    <definedName name="ㅁㅎㅁ" hidden="1">{#N/A,#N/A,FALSE,"Sheet1"}</definedName>
    <definedName name="모" localSheetId="3" hidden="1">{#N/A,#N/A,FALSE,"변경관리예산";#N/A,#N/A,FALSE,"변경장비예산";#N/A,#N/A,FALSE,"변경준설예산";#N/A,#N/A,FALSE,"변경철구예산"}</definedName>
    <definedName name="모" hidden="1">{#N/A,#N/A,FALSE,"변경관리예산";#N/A,#N/A,FALSE,"변경장비예산";#N/A,#N/A,FALSE,"변경준설예산";#N/A,#N/A,FALSE,"변경철구예산"}</definedName>
    <definedName name="ㅂㅂ" localSheetId="3" hidden="1">{#N/A,#N/A,FALSE,"표지"}</definedName>
    <definedName name="ㅂㅂ" hidden="1">{#N/A,#N/A,FALSE,"표지"}</definedName>
    <definedName name="ㅂㅈ" localSheetId="3" hidden="1">{#N/A,#N/A,TRUE,"1";#N/A,#N/A,TRUE,"2";#N/A,#N/A,TRUE,"3";#N/A,#N/A,TRUE,"4";#N/A,#N/A,TRUE,"5";#N/A,#N/A,TRUE,"6";#N/A,#N/A,TRUE,"7"}</definedName>
    <definedName name="ㅂㅈ" hidden="1">{#N/A,#N/A,TRUE,"1";#N/A,#N/A,TRUE,"2";#N/A,#N/A,TRUE,"3";#N/A,#N/A,TRUE,"4";#N/A,#N/A,TRUE,"5";#N/A,#N/A,TRUE,"6";#N/A,#N/A,TRUE,"7"}</definedName>
    <definedName name="바붕" localSheetId="3" hidden="1">{#N/A,#N/A,FALSE,"전력간선"}</definedName>
    <definedName name="바붕" hidden="1">{#N/A,#N/A,FALSE,"전력간선"}</definedName>
    <definedName name="배기덕트공사" localSheetId="3" hidden="1">{#N/A,#N/A,FALSE,"CCTV"}</definedName>
    <definedName name="배기덕트공사" hidden="1">{#N/A,#N/A,FALSE,"CCTV"}</definedName>
    <definedName name="보오링그라우팅"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복지" hidden="1">#REF!</definedName>
    <definedName name="부대원본" localSheetId="3" hidden="1">{#N/A,#N/A,FALSE,"토공2"}</definedName>
    <definedName name="부대원본" hidden="1">{#N/A,#N/A,FALSE,"토공2"}</definedName>
    <definedName name="부천상동조경" localSheetId="3" hidden="1">{#N/A,#N/A,FALSE,"표지"}</definedName>
    <definedName name="부천상동조경" hidden="1">{#N/A,#N/A,FALSE,"표지"}</definedName>
    <definedName name="분석변경" localSheetId="3" hidden="1">{#N/A,#N/A,FALSE,"변경관리예산";#N/A,#N/A,FALSE,"변경장비예산";#N/A,#N/A,FALSE,"변경준설예산";#N/A,#N/A,FALSE,"변경철구예산"}</definedName>
    <definedName name="분석변경" hidden="1">{#N/A,#N/A,FALSE,"변경관리예산";#N/A,#N/A,FALSE,"변경장비예산";#N/A,#N/A,FALSE,"변경준설예산";#N/A,#N/A,FALSE,"변경철구예산"}</definedName>
    <definedName name="ㅅ">{#N/A,#N/A,TRUE,"토적및재료집계";#N/A,#N/A,TRUE,"토적및재료집계";#N/A,#N/A,TRUE,"단위량"}</definedName>
    <definedName name="사" hidden="1">#REF!</definedName>
    <definedName name="샘풀카피" localSheetId="3" hidden="1">{#N/A,#N/A,FALSE,"CCTV"}</definedName>
    <definedName name="샘풀카피" hidden="1">{#N/A,#N/A,FALSE,"CCTV"}</definedName>
    <definedName name="샘플카피2" localSheetId="3" hidden="1">{#N/A,#N/A,FALSE,"CCTV"}</definedName>
    <definedName name="샘플카피2" hidden="1">{#N/A,#N/A,FALSE,"CCTV"}</definedName>
    <definedName name="샘플카피3" localSheetId="3" hidden="1">{#N/A,#N/A,FALSE,"CCTV"}</definedName>
    <definedName name="샘플카피3" hidden="1">{#N/A,#N/A,FALSE,"CCTV"}</definedName>
    <definedName name="석재받은의뢰업체" hidden="1">255</definedName>
    <definedName name="수" hidden="1">#REF!</definedName>
    <definedName name="수량산출근거" localSheetId="3" hidden="1">{#N/A,#N/A,FALSE,"표지"}</definedName>
    <definedName name="수량산출근거" hidden="1">{#N/A,#N/A,FALSE,"표지"}</definedName>
    <definedName name="수량산출서2">{#N/A,#N/A,FALSE,"기안지";#N/A,#N/A,FALSE,"통신지"}</definedName>
    <definedName name="수량산출서new">{#N/A,#N/A,FALSE,"기안지";#N/A,#N/A,FALSE,"통신지"}</definedName>
    <definedName name="승인보고21차">{#N/A,#N/A,FALSE,"기안지";#N/A,#N/A,FALSE,"통신지"}</definedName>
    <definedName name="시다">{#N/A,#N/A,FALSE,"구조2"}</definedName>
    <definedName name="ㅇㄴㄹ" localSheetId="3" hidden="1">{#N/A,#N/A,FALSE,"Sheet1"}</definedName>
    <definedName name="ㅇㄴㄹ" hidden="1">{#N/A,#N/A,FALSE,"Sheet1"}</definedName>
    <definedName name="ㅇㄴㄿ" localSheetId="3" hidden="1">{#N/A,#N/A,FALSE,"CCTV"}</definedName>
    <definedName name="ㅇㄴㄿ" hidden="1">{#N/A,#N/A,FALSE,"CCTV"}</definedName>
    <definedName name="ㅇㄴㅁ">#REF!</definedName>
    <definedName name="ㅇㄹ" hidden="1">#REF!</definedName>
    <definedName name="ㅇㄹㄹ" hidden="1">#REF!</definedName>
    <definedName name="아싸" localSheetId="3" hidden="1">{#N/A,#N/A,FALSE,"CCTV"}</definedName>
    <definedName name="아싸" hidden="1">{#N/A,#N/A,FALSE,"CCTV"}</definedName>
    <definedName name="억이상" localSheetId="3" hidden="1">{#N/A,#N/A,FALSE,"2~8번"}</definedName>
    <definedName name="억이상" hidden="1">{#N/A,#N/A,FALSE,"2~8번"}</definedName>
    <definedName name="업체" hidden="1">#REF!</definedName>
    <definedName name="오">#REF!</definedName>
    <definedName name="우물통제외">{#N/A,#N/A,FALSE,"골재소요량";#N/A,#N/A,FALSE,"골재소요량"}</definedName>
    <definedName name="원가" localSheetId="3" hidden="1">{#N/A,#N/A,FALSE,"운반시간"}</definedName>
    <definedName name="원가" hidden="1">{#N/A,#N/A,FALSE,"운반시간"}</definedName>
    <definedName name="원남내역">#REF!</definedName>
    <definedName name="의" localSheetId="3" hidden="1">{#N/A,#N/A,FALSE,"운반시간"}</definedName>
    <definedName name="의" hidden="1">{#N/A,#N/A,FALSE,"운반시간"}</definedName>
    <definedName name="이릉" hidden="1">#REF!</definedName>
    <definedName name="이천순복음"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천순복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#REF!</definedName>
    <definedName name="자재단가근거" hidden="1">#REF!</definedName>
    <definedName name="장비TBO" localSheetId="3" hidden="1">{"'Sheet1'!$L$16"}</definedName>
    <definedName name="장비TBO" hidden="1">{"'Sheet1'!$L$16"}</definedName>
    <definedName name="전기산출" hidden="1">#REF!</definedName>
    <definedName name="전기산출내역" hidden="1">#REF!</definedName>
    <definedName name="조경공사" localSheetId="3" hidden="1">{#N/A,#N/A,FALSE,"표지"}</definedName>
    <definedName name="조경공사" hidden="1">{#N/A,#N/A,FALSE,"표지"}</definedName>
    <definedName name="조경사본" localSheetId="3" hidden="1">{#N/A,#N/A,FALSE,"표지"}</definedName>
    <definedName name="조경사본" hidden="1">{#N/A,#N/A,FALSE,"표지"}</definedName>
    <definedName name="조직"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차장" localSheetId="3" hidden="1">{#N/A,#N/A,FALSE,"표지"}</definedName>
    <definedName name="주차장" hidden="1">{#N/A,#N/A,FALSE,"표지"}</definedName>
    <definedName name="직매54P">{#N/A,#N/A,TRUE,"토적및재료집계";#N/A,#N/A,TRUE,"토적및재료집계";#N/A,#N/A,TRUE,"단위량"}</definedName>
    <definedName name="참고">{#N/A,#N/A,FALSE,"구조2"}</definedName>
    <definedName name="철근량" localSheetId="3" hidden="1">{#N/A,#N/A,FALSE,"전력간선"}</definedName>
    <definedName name="철근량" hidden="1">{#N/A,#N/A,FALSE,"전력간선"}</definedName>
    <definedName name="철콘부대외" localSheetId="3" hidden="1">{#N/A,#N/A,FALSE,"Sheet1"}</definedName>
    <definedName name="철콘부대외" hidden="1">{#N/A,#N/A,FALSE,"Sheet1"}</definedName>
    <definedName name="첨주">{#N/A,#N/A,FALSE,"구조2"}</definedName>
    <definedName name="총공사비2" localSheetId="3" hidden="1">{#N/A,#N/A,FALSE,"전력간선"}</definedName>
    <definedName name="총공사비2" hidden="1">{#N/A,#N/A,FALSE,"전력간선"}</definedName>
    <definedName name="총괄제출2차" hidden="1">#REF!</definedName>
    <definedName name="추가옵션01" hidden="1">#REF!</definedName>
    <definedName name="케이블간지">{#N/A,#N/A,TRUE,"토적및재료집계";#N/A,#N/A,TRUE,"토적및재료집계";#N/A,#N/A,TRUE,"단위량"}</definedName>
    <definedName name="켐온건축" localSheetId="3" hidden="1">{#N/A,#N/A,FALSE,"CCTV"}</definedName>
    <definedName name="켐온건축" hidden="1">{#N/A,#N/A,FALSE,"CCTV"}</definedName>
    <definedName name="토" hidden="1">#REF!</definedName>
    <definedName name="토목" localSheetId="3" hidden="1">{#N/A,#N/A,FALSE,"CCTV"}</definedName>
    <definedName name="토목" hidden="1">{#N/A,#N/A,FALSE,"CCTV"}</definedName>
    <definedName name="토목견적">{#N/A,#N/A,FALSE,"골재소요량";#N/A,#N/A,FALSE,"골재소요량"}</definedName>
    <definedName name="토목설계" localSheetId="3" hidden="1">{#N/A,#N/A,FALSE,"골재소요량";#N/A,#N/A,FALSE,"골재소요량"}</definedName>
    <definedName name="토목설계" hidden="1">{#N/A,#N/A,FALSE,"골재소요량";#N/A,#N/A,FALSE,"골재소요량"}</definedName>
    <definedName name="토목실행">{#N/A,#N/A,FALSE,"골재소요량";#N/A,#N/A,FALSE,"골재소요량"}</definedName>
    <definedName name="토지이용">{#N/A,#N/A,FALSE,"단가표지"}</definedName>
    <definedName name="ㅍㅍ">{#N/A,#N/A,TRUE,"토적및재료집계";#N/A,#N/A,TRUE,"토적및재료집계";#N/A,#N/A,TRUE,"단위량"}</definedName>
    <definedName name="팔" hidden="1">#REF!</definedName>
    <definedName name="평당견적" hidden="1">#REF!</definedName>
    <definedName name="표지2"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지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ㄹ오하ㅓ"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ㄹ오하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자">{#N/A,#N/A,FALSE,"구조2"}</definedName>
    <definedName name="한" hidden="1">#REF!</definedName>
    <definedName name="ㅔㅔ">#REF!</definedName>
    <definedName name="ㅜ"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ㅑㅑ">{#N/A,#N/A,FALSE,"단가표지"}</definedName>
    <definedName name="実行" localSheetId="3" hidden="1">{"'Sheet1'!$L$16"}</definedName>
    <definedName name="実行" hidden="1">{"'Sheet1'!$L$16"}</definedName>
    <definedName name="岡田" localSheetId="3" hidden="1">{#N/A,#N/A,TRUE,"SUM";#N/A,#N/A,TRUE,"EE";#N/A,#N/A,TRUE,"AC";#N/A,#N/A,TRUE,"SN"}</definedName>
    <definedName name="岡田" hidden="1">{#N/A,#N/A,TRUE,"SUM";#N/A,#N/A,TRUE,"EE";#N/A,#N/A,TRUE,"AC";#N/A,#N/A,TRUE,"SN"}</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2" l="1"/>
  <c r="W14" i="2"/>
  <c r="V14" i="2"/>
  <c r="U14" i="2"/>
  <c r="B14" i="3"/>
  <c r="Q4" i="5"/>
  <c r="O4" i="5"/>
  <c r="O3" i="5"/>
  <c r="B16" i="4" l="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337" i="4" s="1"/>
  <c r="B338" i="4" s="1"/>
  <c r="B339" i="4" s="1"/>
  <c r="B340" i="4" s="1"/>
  <c r="B341" i="4" s="1"/>
  <c r="B342" i="4" s="1"/>
  <c r="B343" i="4" s="1"/>
  <c r="B344" i="4" s="1"/>
  <c r="B345" i="4" s="1"/>
  <c r="B346" i="4" s="1"/>
  <c r="B347" i="4" s="1"/>
  <c r="B348" i="4" s="1"/>
  <c r="B349" i="4" s="1"/>
  <c r="B350" i="4" s="1"/>
  <c r="B351" i="4" s="1"/>
  <c r="B352" i="4" s="1"/>
  <c r="B353" i="4" s="1"/>
  <c r="B354" i="4" s="1"/>
  <c r="B355" i="4" s="1"/>
  <c r="B356" i="4" s="1"/>
  <c r="B357" i="4" s="1"/>
  <c r="B358" i="4" s="1"/>
  <c r="B359" i="4" s="1"/>
  <c r="B360" i="4" s="1"/>
  <c r="B361" i="4" s="1"/>
  <c r="B362" i="4" s="1"/>
  <c r="B363" i="4" s="1"/>
  <c r="B364" i="4" s="1"/>
  <c r="B365" i="4" s="1"/>
  <c r="B366" i="4" s="1"/>
  <c r="B367" i="4" s="1"/>
  <c r="B368" i="4" s="1"/>
  <c r="B369" i="4" s="1"/>
  <c r="B370" i="4" s="1"/>
  <c r="B371" i="4" s="1"/>
  <c r="B372" i="4" s="1"/>
  <c r="B373" i="4" s="1"/>
  <c r="B374" i="4" s="1"/>
  <c r="B375" i="4" s="1"/>
  <c r="B376" i="4" s="1"/>
  <c r="B377" i="4" s="1"/>
  <c r="B378" i="4" s="1"/>
  <c r="B379" i="4" s="1"/>
  <c r="B380" i="4" s="1"/>
  <c r="B381" i="4" s="1"/>
  <c r="B382" i="4" s="1"/>
  <c r="B383" i="4" s="1"/>
  <c r="B384" i="4" s="1"/>
  <c r="B385" i="4" s="1"/>
  <c r="B386" i="4" s="1"/>
  <c r="B387" i="4" s="1"/>
  <c r="B388" i="4" s="1"/>
  <c r="B389" i="4" s="1"/>
  <c r="B390" i="4" s="1"/>
  <c r="B391" i="4" s="1"/>
  <c r="B392" i="4" s="1"/>
  <c r="B393" i="4" s="1"/>
  <c r="B394" i="4" s="1"/>
  <c r="B395" i="4" s="1"/>
  <c r="B396" i="4" s="1"/>
  <c r="B397" i="4" s="1"/>
  <c r="B398" i="4" s="1"/>
  <c r="B399" i="4" s="1"/>
  <c r="B400" i="4" s="1"/>
  <c r="B401" i="4" s="1"/>
  <c r="B402" i="4" s="1"/>
  <c r="B403" i="4" s="1"/>
  <c r="B404" i="4" s="1"/>
  <c r="B405" i="4" s="1"/>
  <c r="B406" i="4" s="1"/>
  <c r="B407" i="4" s="1"/>
  <c r="B408" i="4" s="1"/>
  <c r="B409" i="4" s="1"/>
  <c r="B410" i="4" s="1"/>
  <c r="B411" i="4" s="1"/>
  <c r="B412" i="4" s="1"/>
  <c r="B413" i="4" s="1"/>
  <c r="B414" i="4" s="1"/>
  <c r="B415" i="4" s="1"/>
  <c r="B416" i="4" s="1"/>
  <c r="B417" i="4" s="1"/>
  <c r="B418" i="4" s="1"/>
  <c r="B419" i="4" s="1"/>
  <c r="B420" i="4" s="1"/>
  <c r="B421" i="4" s="1"/>
  <c r="B422" i="4" s="1"/>
  <c r="B423" i="4" s="1"/>
  <c r="B424" i="4" s="1"/>
  <c r="B425" i="4" s="1"/>
  <c r="B426" i="4" s="1"/>
  <c r="B427" i="4" s="1"/>
  <c r="B428" i="4" s="1"/>
  <c r="B429" i="4" s="1"/>
  <c r="B430" i="4" s="1"/>
  <c r="B431" i="4" s="1"/>
  <c r="B432" i="4" s="1"/>
  <c r="B433" i="4" s="1"/>
  <c r="B434" i="4" s="1"/>
  <c r="B435" i="4" s="1"/>
  <c r="B436" i="4" s="1"/>
  <c r="B437" i="4" s="1"/>
  <c r="B438" i="4" s="1"/>
  <c r="B439" i="4" s="1"/>
  <c r="B440" i="4" s="1"/>
  <c r="B441" i="4" s="1"/>
  <c r="B442" i="4" s="1"/>
  <c r="B443" i="4" s="1"/>
  <c r="B444" i="4" s="1"/>
  <c r="B445" i="4" s="1"/>
  <c r="B446" i="4" s="1"/>
  <c r="B447" i="4" s="1"/>
  <c r="B448" i="4" s="1"/>
  <c r="B449" i="4" s="1"/>
  <c r="B450" i="4" s="1"/>
  <c r="B451" i="4" s="1"/>
  <c r="B452" i="4" s="1"/>
  <c r="B453" i="4" s="1"/>
  <c r="B454" i="4" s="1"/>
  <c r="B455" i="4" s="1"/>
  <c r="B456" i="4" s="1"/>
  <c r="B457" i="4" s="1"/>
  <c r="B458" i="4" s="1"/>
  <c r="B459" i="4" s="1"/>
  <c r="B460" i="4" s="1"/>
  <c r="B461" i="4" s="1"/>
  <c r="B462" i="4" s="1"/>
  <c r="B463" i="4" s="1"/>
  <c r="B464" i="4" s="1"/>
  <c r="B465" i="4" s="1"/>
  <c r="B466" i="4" s="1"/>
  <c r="B467" i="4" s="1"/>
  <c r="B468" i="4" s="1"/>
  <c r="B469" i="4" s="1"/>
  <c r="B470" i="4" s="1"/>
  <c r="B471" i="4" s="1"/>
  <c r="B472" i="4" s="1"/>
  <c r="B473" i="4" s="1"/>
  <c r="B474" i="4" s="1"/>
  <c r="B475" i="4" s="1"/>
  <c r="B476" i="4" s="1"/>
  <c r="B477" i="4" s="1"/>
  <c r="B478" i="4" s="1"/>
  <c r="B479" i="4" s="1"/>
  <c r="B480" i="4" s="1"/>
  <c r="B481" i="4" s="1"/>
  <c r="B482" i="4" s="1"/>
  <c r="B483" i="4" s="1"/>
  <c r="B484" i="4" s="1"/>
  <c r="B485" i="4" s="1"/>
  <c r="B486" i="4" s="1"/>
  <c r="B487" i="4" s="1"/>
  <c r="B488" i="4" s="1"/>
  <c r="B489" i="4" s="1"/>
  <c r="B490" i="4" s="1"/>
  <c r="B491" i="4" s="1"/>
  <c r="B492" i="4" s="1"/>
  <c r="B493" i="4" s="1"/>
  <c r="B494" i="4" s="1"/>
  <c r="B495" i="4" s="1"/>
  <c r="B496" i="4" s="1"/>
  <c r="B497" i="4" s="1"/>
  <c r="B498" i="4" s="1"/>
  <c r="B499" i="4" s="1"/>
  <c r="B500" i="4" s="1"/>
  <c r="B501" i="4" s="1"/>
  <c r="B502" i="4" s="1"/>
  <c r="B503" i="4" s="1"/>
  <c r="B504" i="4" s="1"/>
  <c r="B505" i="4" s="1"/>
  <c r="B506" i="4" s="1"/>
  <c r="B507" i="4" s="1"/>
  <c r="B508" i="4" s="1"/>
  <c r="B509" i="4" s="1"/>
  <c r="B510" i="4" s="1"/>
  <c r="B511" i="4" s="1"/>
  <c r="B512" i="4" s="1"/>
  <c r="B513" i="4" s="1"/>
  <c r="B514" i="4" s="1"/>
  <c r="B515" i="4" s="1"/>
  <c r="B516" i="4" s="1"/>
  <c r="B517" i="4" s="1"/>
  <c r="B518" i="4" s="1"/>
  <c r="B519" i="4" s="1"/>
  <c r="B520" i="4" s="1"/>
  <c r="B521" i="4" s="1"/>
  <c r="B522" i="4" s="1"/>
  <c r="B523" i="4" s="1"/>
  <c r="B524" i="4" s="1"/>
  <c r="B525" i="4" s="1"/>
  <c r="B526" i="4" s="1"/>
  <c r="B527" i="4" s="1"/>
  <c r="B528" i="4" s="1"/>
  <c r="B529" i="4" s="1"/>
  <c r="B530" i="4" s="1"/>
  <c r="B531" i="4" s="1"/>
  <c r="B532" i="4" s="1"/>
  <c r="B533" i="4" s="1"/>
  <c r="B534" i="4" s="1"/>
  <c r="B535" i="4" s="1"/>
  <c r="B536" i="4" s="1"/>
  <c r="B537" i="4" s="1"/>
  <c r="B538" i="4" s="1"/>
  <c r="B539" i="4" s="1"/>
  <c r="B540" i="4" s="1"/>
  <c r="B541" i="4" s="1"/>
  <c r="B542" i="4" s="1"/>
  <c r="B543" i="4" s="1"/>
  <c r="B544" i="4" s="1"/>
  <c r="B545" i="4" s="1"/>
  <c r="B546" i="4" s="1"/>
  <c r="B547" i="4" s="1"/>
  <c r="B548" i="4" s="1"/>
  <c r="B549" i="4" s="1"/>
  <c r="B550" i="4" s="1"/>
  <c r="B551" i="4" s="1"/>
  <c r="B552" i="4" s="1"/>
  <c r="B553" i="4" s="1"/>
  <c r="B554" i="4" s="1"/>
  <c r="B555" i="4" s="1"/>
  <c r="B556" i="4" s="1"/>
  <c r="B557" i="4" s="1"/>
  <c r="B558" i="4" s="1"/>
  <c r="B559" i="4" s="1"/>
  <c r="B560" i="4" s="1"/>
  <c r="B561" i="4" s="1"/>
  <c r="B562" i="4" s="1"/>
  <c r="B563" i="4" s="1"/>
  <c r="B564" i="4" s="1"/>
  <c r="B565" i="4" s="1"/>
  <c r="B566" i="4" s="1"/>
  <c r="B567" i="4" s="1"/>
  <c r="B568" i="4" s="1"/>
  <c r="B569" i="4" s="1"/>
  <c r="B570" i="4" s="1"/>
  <c r="B571" i="4" s="1"/>
  <c r="B572" i="4" s="1"/>
  <c r="B573" i="4" s="1"/>
  <c r="B574" i="4" s="1"/>
  <c r="B575" i="4" s="1"/>
  <c r="B576" i="4" s="1"/>
  <c r="B577" i="4" s="1"/>
  <c r="B578" i="4" s="1"/>
  <c r="B579" i="4" s="1"/>
  <c r="B580" i="4" s="1"/>
  <c r="B581" i="4" s="1"/>
  <c r="B582" i="4" s="1"/>
  <c r="B583" i="4" s="1"/>
  <c r="B584" i="4" s="1"/>
  <c r="B585" i="4" s="1"/>
  <c r="B586" i="4" s="1"/>
  <c r="B587" i="4" s="1"/>
  <c r="B588" i="4" s="1"/>
  <c r="B589" i="4" s="1"/>
  <c r="B590" i="4" s="1"/>
  <c r="B591" i="4" s="1"/>
  <c r="B592" i="4" s="1"/>
  <c r="B593" i="4" s="1"/>
  <c r="B594" i="4" s="1"/>
  <c r="B595" i="4" s="1"/>
  <c r="B596" i="4" s="1"/>
  <c r="B597" i="4" s="1"/>
  <c r="B598" i="4" s="1"/>
  <c r="B599" i="4" s="1"/>
  <c r="B600" i="4" s="1"/>
  <c r="B601" i="4" s="1"/>
  <c r="B602" i="4" s="1"/>
  <c r="B603" i="4" s="1"/>
  <c r="B604" i="4" s="1"/>
  <c r="B605" i="4" s="1"/>
  <c r="B606" i="4" s="1"/>
  <c r="B607" i="4" s="1"/>
  <c r="B608" i="4" s="1"/>
  <c r="B609" i="4" s="1"/>
  <c r="B610" i="4" s="1"/>
  <c r="B611" i="4" s="1"/>
  <c r="B612" i="4" s="1"/>
  <c r="B613" i="4" s="1"/>
  <c r="B614" i="4" s="1"/>
  <c r="B615" i="4" s="1"/>
  <c r="B616" i="4" s="1"/>
  <c r="B617" i="4" s="1"/>
  <c r="B618" i="4" s="1"/>
  <c r="B619" i="4" s="1"/>
  <c r="B620" i="4" s="1"/>
  <c r="B621" i="4" s="1"/>
  <c r="B622" i="4" s="1"/>
  <c r="B623" i="4" s="1"/>
  <c r="B624" i="4" s="1"/>
  <c r="B625" i="4" s="1"/>
  <c r="B626" i="4" s="1"/>
  <c r="B627" i="4" s="1"/>
  <c r="B628" i="4" s="1"/>
  <c r="B629" i="4" s="1"/>
  <c r="B630" i="4" s="1"/>
  <c r="B631" i="4" s="1"/>
  <c r="B632" i="4" s="1"/>
  <c r="B633" i="4" s="1"/>
  <c r="B634" i="4" s="1"/>
  <c r="B635" i="4" s="1"/>
  <c r="B636" i="4" s="1"/>
  <c r="B637" i="4" s="1"/>
  <c r="B638" i="4" s="1"/>
  <c r="B639" i="4" s="1"/>
  <c r="B640" i="4" s="1"/>
  <c r="B641" i="4" s="1"/>
  <c r="B642" i="4" s="1"/>
  <c r="B643" i="4" s="1"/>
  <c r="B644" i="4" s="1"/>
  <c r="B645" i="4" s="1"/>
  <c r="B646" i="4" s="1"/>
  <c r="B647" i="4" s="1"/>
  <c r="B648" i="4" s="1"/>
  <c r="B649" i="4" s="1"/>
  <c r="B650" i="4" s="1"/>
  <c r="B651" i="4" s="1"/>
  <c r="B652" i="4" s="1"/>
  <c r="B653" i="4" s="1"/>
  <c r="B654" i="4" s="1"/>
  <c r="B655" i="4" s="1"/>
  <c r="B656" i="4" s="1"/>
  <c r="B657" i="4" s="1"/>
  <c r="B658" i="4" s="1"/>
  <c r="B659" i="4" s="1"/>
  <c r="B660" i="4" s="1"/>
  <c r="B661" i="4" s="1"/>
  <c r="B662" i="4" s="1"/>
  <c r="B663" i="4" s="1"/>
  <c r="B664" i="4" s="1"/>
  <c r="B665" i="4" s="1"/>
  <c r="B666" i="4" s="1"/>
  <c r="B667" i="4" s="1"/>
  <c r="B668" i="4" s="1"/>
  <c r="B669" i="4" s="1"/>
  <c r="B670" i="4" s="1"/>
  <c r="B671" i="4" s="1"/>
  <c r="B672" i="4" s="1"/>
  <c r="B673" i="4" s="1"/>
  <c r="B674" i="4" s="1"/>
  <c r="B675" i="4" s="1"/>
  <c r="B676" i="4" s="1"/>
  <c r="B677" i="4" s="1"/>
  <c r="B678" i="4" s="1"/>
  <c r="B679" i="4" s="1"/>
  <c r="B680" i="4" s="1"/>
  <c r="B681" i="4" s="1"/>
  <c r="B682" i="4" s="1"/>
  <c r="B683" i="4" s="1"/>
  <c r="B684" i="4" s="1"/>
  <c r="B685" i="4" s="1"/>
  <c r="B686" i="4" s="1"/>
  <c r="B687" i="4" s="1"/>
  <c r="B688" i="4" s="1"/>
  <c r="B689" i="4" s="1"/>
  <c r="B690" i="4" s="1"/>
  <c r="B691" i="4" s="1"/>
  <c r="B692" i="4" s="1"/>
  <c r="B693" i="4" s="1"/>
  <c r="B694" i="4" s="1"/>
  <c r="B695" i="4" s="1"/>
  <c r="B696" i="4" s="1"/>
  <c r="B697" i="4" s="1"/>
  <c r="B698" i="4" s="1"/>
  <c r="B699" i="4" s="1"/>
  <c r="B700" i="4" s="1"/>
  <c r="B701" i="4" s="1"/>
  <c r="B702" i="4" s="1"/>
  <c r="B703" i="4" s="1"/>
  <c r="B704" i="4" s="1"/>
  <c r="B705" i="4" s="1"/>
  <c r="B706" i="4" s="1"/>
  <c r="B707" i="4" s="1"/>
  <c r="B708" i="4" s="1"/>
  <c r="B709" i="4" s="1"/>
  <c r="B710" i="4" s="1"/>
  <c r="B711" i="4" s="1"/>
  <c r="B712" i="4" s="1"/>
  <c r="B713" i="4" s="1"/>
  <c r="B714" i="4" s="1"/>
  <c r="B715" i="4" s="1"/>
  <c r="B716" i="4" s="1"/>
  <c r="B717" i="4" s="1"/>
  <c r="B718" i="4" s="1"/>
  <c r="E14" i="4"/>
  <c r="B9" i="4"/>
  <c r="B3" i="5" s="1"/>
  <c r="P3" i="5" s="1"/>
  <c r="W729" i="3"/>
  <c r="Q729" i="3"/>
  <c r="K729" i="3"/>
  <c r="B729" i="3"/>
  <c r="E729" i="3" s="1"/>
  <c r="W728" i="3"/>
  <c r="Q728" i="3"/>
  <c r="K728" i="3"/>
  <c r="B728" i="3"/>
  <c r="C728" i="3" s="1"/>
  <c r="W727" i="3"/>
  <c r="Q727" i="3"/>
  <c r="K727" i="3"/>
  <c r="E727" i="3"/>
  <c r="B727" i="3"/>
  <c r="W726" i="3"/>
  <c r="Q726" i="3"/>
  <c r="K726" i="3"/>
  <c r="B726" i="3"/>
  <c r="W725" i="3"/>
  <c r="Q725" i="3"/>
  <c r="K725" i="3"/>
  <c r="B725" i="3"/>
  <c r="W724" i="3"/>
  <c r="Q724" i="3"/>
  <c r="K724" i="3"/>
  <c r="B724" i="3"/>
  <c r="E724" i="3" s="1"/>
  <c r="W723" i="3"/>
  <c r="Q723" i="3"/>
  <c r="K723" i="3"/>
  <c r="B723" i="3"/>
  <c r="W722" i="3"/>
  <c r="Q722" i="3"/>
  <c r="K722" i="3"/>
  <c r="B722" i="3"/>
  <c r="C722" i="3" s="1"/>
  <c r="W721" i="3"/>
  <c r="Q721" i="3"/>
  <c r="K721" i="3"/>
  <c r="B721" i="3"/>
  <c r="E721" i="3" s="1"/>
  <c r="W720" i="3"/>
  <c r="Q720" i="3"/>
  <c r="K720" i="3"/>
  <c r="B720" i="3"/>
  <c r="W719" i="3"/>
  <c r="Q719" i="3"/>
  <c r="K719" i="3"/>
  <c r="B719" i="3"/>
  <c r="E719" i="3" s="1"/>
  <c r="W718" i="3"/>
  <c r="Q718" i="3"/>
  <c r="K718" i="3"/>
  <c r="B718" i="3"/>
  <c r="W717" i="3"/>
  <c r="Q717" i="3"/>
  <c r="K717" i="3"/>
  <c r="W716" i="3"/>
  <c r="Q716" i="3"/>
  <c r="K716" i="3"/>
  <c r="W715" i="3"/>
  <c r="Q715" i="3"/>
  <c r="K715" i="3"/>
  <c r="W714" i="3"/>
  <c r="Q714" i="3"/>
  <c r="K714" i="3"/>
  <c r="W713" i="3"/>
  <c r="Q713" i="3"/>
  <c r="K713" i="3"/>
  <c r="W712" i="3"/>
  <c r="Q712" i="3"/>
  <c r="K712" i="3"/>
  <c r="W711" i="3"/>
  <c r="Q711" i="3"/>
  <c r="K711" i="3"/>
  <c r="W710" i="3"/>
  <c r="Q710" i="3"/>
  <c r="K710" i="3"/>
  <c r="W709" i="3"/>
  <c r="Q709" i="3"/>
  <c r="K709" i="3"/>
  <c r="W708" i="3"/>
  <c r="Q708" i="3"/>
  <c r="K708" i="3"/>
  <c r="W707" i="3"/>
  <c r="Q707" i="3"/>
  <c r="K707" i="3"/>
  <c r="W706" i="3"/>
  <c r="Q706" i="3"/>
  <c r="K706" i="3"/>
  <c r="W705" i="3"/>
  <c r="Q705" i="3"/>
  <c r="K705" i="3"/>
  <c r="W704" i="3"/>
  <c r="Q704" i="3"/>
  <c r="K704" i="3"/>
  <c r="W703" i="3"/>
  <c r="Q703" i="3"/>
  <c r="K703" i="3"/>
  <c r="W702" i="3"/>
  <c r="Q702" i="3"/>
  <c r="K702" i="3"/>
  <c r="W701" i="3"/>
  <c r="Q701" i="3"/>
  <c r="K701" i="3"/>
  <c r="W700" i="3"/>
  <c r="Q700" i="3"/>
  <c r="K700" i="3"/>
  <c r="W699" i="3"/>
  <c r="Q699" i="3"/>
  <c r="K699" i="3"/>
  <c r="W698" i="3"/>
  <c r="Q698" i="3"/>
  <c r="K698" i="3"/>
  <c r="W697" i="3"/>
  <c r="Q697" i="3"/>
  <c r="K697" i="3"/>
  <c r="W696" i="3"/>
  <c r="Q696" i="3"/>
  <c r="K696" i="3"/>
  <c r="W695" i="3"/>
  <c r="Q695" i="3"/>
  <c r="K695" i="3"/>
  <c r="W694" i="3"/>
  <c r="Q694" i="3"/>
  <c r="K694" i="3"/>
  <c r="W693" i="3"/>
  <c r="Q693" i="3"/>
  <c r="K693" i="3"/>
  <c r="W692" i="3"/>
  <c r="Q692" i="3"/>
  <c r="K692" i="3"/>
  <c r="W691" i="3"/>
  <c r="Q691" i="3"/>
  <c r="K691" i="3"/>
  <c r="W690" i="3"/>
  <c r="Q690" i="3"/>
  <c r="K690" i="3"/>
  <c r="W689" i="3"/>
  <c r="Q689" i="3"/>
  <c r="K689" i="3"/>
  <c r="W688" i="3"/>
  <c r="Q688" i="3"/>
  <c r="K688" i="3"/>
  <c r="W687" i="3"/>
  <c r="Q687" i="3"/>
  <c r="K687" i="3"/>
  <c r="W686" i="3"/>
  <c r="Q686" i="3"/>
  <c r="K686" i="3"/>
  <c r="W685" i="3"/>
  <c r="Q685" i="3"/>
  <c r="K685" i="3"/>
  <c r="W684" i="3"/>
  <c r="Q684" i="3"/>
  <c r="K684" i="3"/>
  <c r="W683" i="3"/>
  <c r="Q683" i="3"/>
  <c r="K683" i="3"/>
  <c r="W682" i="3"/>
  <c r="Q682" i="3"/>
  <c r="K682" i="3"/>
  <c r="W681" i="3"/>
  <c r="Q681" i="3"/>
  <c r="K681" i="3"/>
  <c r="W680" i="3"/>
  <c r="Q680" i="3"/>
  <c r="K680" i="3"/>
  <c r="W679" i="3"/>
  <c r="Q679" i="3"/>
  <c r="K679" i="3"/>
  <c r="W678" i="3"/>
  <c r="Q678" i="3"/>
  <c r="K678" i="3"/>
  <c r="W677" i="3"/>
  <c r="Q677" i="3"/>
  <c r="K677" i="3"/>
  <c r="W676" i="3"/>
  <c r="Q676" i="3"/>
  <c r="K676" i="3"/>
  <c r="W675" i="3"/>
  <c r="Q675" i="3"/>
  <c r="K675" i="3"/>
  <c r="W674" i="3"/>
  <c r="Q674" i="3"/>
  <c r="K674" i="3"/>
  <c r="W673" i="3"/>
  <c r="Q673" i="3"/>
  <c r="K673" i="3"/>
  <c r="W672" i="3"/>
  <c r="Q672" i="3"/>
  <c r="K672" i="3"/>
  <c r="W671" i="3"/>
  <c r="Q671" i="3"/>
  <c r="K671" i="3"/>
  <c r="W670" i="3"/>
  <c r="Q670" i="3"/>
  <c r="K670" i="3"/>
  <c r="W669" i="3"/>
  <c r="Q669" i="3"/>
  <c r="K669" i="3"/>
  <c r="W668" i="3"/>
  <c r="Q668" i="3"/>
  <c r="K668" i="3"/>
  <c r="W667" i="3"/>
  <c r="Q667" i="3"/>
  <c r="K667" i="3"/>
  <c r="W666" i="3"/>
  <c r="Q666" i="3"/>
  <c r="K666" i="3"/>
  <c r="W665" i="3"/>
  <c r="Q665" i="3"/>
  <c r="K665" i="3"/>
  <c r="W664" i="3"/>
  <c r="Q664" i="3"/>
  <c r="K664" i="3"/>
  <c r="W663" i="3"/>
  <c r="Q663" i="3"/>
  <c r="K663" i="3"/>
  <c r="W662" i="3"/>
  <c r="Q662" i="3"/>
  <c r="K662" i="3"/>
  <c r="W661" i="3"/>
  <c r="Q661" i="3"/>
  <c r="K661" i="3"/>
  <c r="W660" i="3"/>
  <c r="Q660" i="3"/>
  <c r="K660" i="3"/>
  <c r="W659" i="3"/>
  <c r="Q659" i="3"/>
  <c r="K659" i="3"/>
  <c r="W658" i="3"/>
  <c r="Q658" i="3"/>
  <c r="K658" i="3"/>
  <c r="W657" i="3"/>
  <c r="Q657" i="3"/>
  <c r="K657" i="3"/>
  <c r="W656" i="3"/>
  <c r="Q656" i="3"/>
  <c r="K656" i="3"/>
  <c r="W655" i="3"/>
  <c r="Q655" i="3"/>
  <c r="K655" i="3"/>
  <c r="W654" i="3"/>
  <c r="Q654" i="3"/>
  <c r="K654" i="3"/>
  <c r="W653" i="3"/>
  <c r="Q653" i="3"/>
  <c r="K653" i="3"/>
  <c r="W652" i="3"/>
  <c r="Q652" i="3"/>
  <c r="K652" i="3"/>
  <c r="W651" i="3"/>
  <c r="Q651" i="3"/>
  <c r="K651" i="3"/>
  <c r="W650" i="3"/>
  <c r="Q650" i="3"/>
  <c r="K650" i="3"/>
  <c r="W649" i="3"/>
  <c r="Q649" i="3"/>
  <c r="K649" i="3"/>
  <c r="W648" i="3"/>
  <c r="Q648" i="3"/>
  <c r="K648" i="3"/>
  <c r="W647" i="3"/>
  <c r="Q647" i="3"/>
  <c r="K647" i="3"/>
  <c r="W646" i="3"/>
  <c r="Q646" i="3"/>
  <c r="K646" i="3"/>
  <c r="W645" i="3"/>
  <c r="Q645" i="3"/>
  <c r="K645" i="3"/>
  <c r="W644" i="3"/>
  <c r="Q644" i="3"/>
  <c r="K644" i="3"/>
  <c r="W643" i="3"/>
  <c r="Q643" i="3"/>
  <c r="K643" i="3"/>
  <c r="W642" i="3"/>
  <c r="Q642" i="3"/>
  <c r="K642" i="3"/>
  <c r="W641" i="3"/>
  <c r="Q641" i="3"/>
  <c r="K641" i="3"/>
  <c r="W640" i="3"/>
  <c r="Q640" i="3"/>
  <c r="K640" i="3"/>
  <c r="W639" i="3"/>
  <c r="Q639" i="3"/>
  <c r="K639" i="3"/>
  <c r="W638" i="3"/>
  <c r="Q638" i="3"/>
  <c r="K638" i="3"/>
  <c r="W637" i="3"/>
  <c r="Q637" i="3"/>
  <c r="K637" i="3"/>
  <c r="W636" i="3"/>
  <c r="Q636" i="3"/>
  <c r="K636" i="3"/>
  <c r="W635" i="3"/>
  <c r="Q635" i="3"/>
  <c r="K635" i="3"/>
  <c r="W634" i="3"/>
  <c r="Q634" i="3"/>
  <c r="K634" i="3"/>
  <c r="W633" i="3"/>
  <c r="Q633" i="3"/>
  <c r="K633" i="3"/>
  <c r="W632" i="3"/>
  <c r="Q632" i="3"/>
  <c r="K632" i="3"/>
  <c r="W631" i="3"/>
  <c r="Q631" i="3"/>
  <c r="K631" i="3"/>
  <c r="W630" i="3"/>
  <c r="Q630" i="3"/>
  <c r="K630" i="3"/>
  <c r="W629" i="3"/>
  <c r="Q629" i="3"/>
  <c r="K629" i="3"/>
  <c r="W628" i="3"/>
  <c r="Q628" i="3"/>
  <c r="K628" i="3"/>
  <c r="W627" i="3"/>
  <c r="Q627" i="3"/>
  <c r="K627" i="3"/>
  <c r="W626" i="3"/>
  <c r="Q626" i="3"/>
  <c r="K626" i="3"/>
  <c r="W625" i="3"/>
  <c r="Q625" i="3"/>
  <c r="K625" i="3"/>
  <c r="W624" i="3"/>
  <c r="Q624" i="3"/>
  <c r="K624" i="3"/>
  <c r="W623" i="3"/>
  <c r="Q623" i="3"/>
  <c r="K623" i="3"/>
  <c r="W622" i="3"/>
  <c r="Q622" i="3"/>
  <c r="K622" i="3"/>
  <c r="W621" i="3"/>
  <c r="Q621" i="3"/>
  <c r="K621" i="3"/>
  <c r="W620" i="3"/>
  <c r="Q620" i="3"/>
  <c r="K620" i="3"/>
  <c r="W619" i="3"/>
  <c r="Q619" i="3"/>
  <c r="K619" i="3"/>
  <c r="W618" i="3"/>
  <c r="Q618" i="3"/>
  <c r="K618" i="3"/>
  <c r="W617" i="3"/>
  <c r="Q617" i="3"/>
  <c r="K617" i="3"/>
  <c r="W616" i="3"/>
  <c r="Q616" i="3"/>
  <c r="K616" i="3"/>
  <c r="W615" i="3"/>
  <c r="Q615" i="3"/>
  <c r="K615" i="3"/>
  <c r="W614" i="3"/>
  <c r="Q614" i="3"/>
  <c r="K614" i="3"/>
  <c r="W613" i="3"/>
  <c r="Q613" i="3"/>
  <c r="K613" i="3"/>
  <c r="W612" i="3"/>
  <c r="Q612" i="3"/>
  <c r="K612" i="3"/>
  <c r="W611" i="3"/>
  <c r="Q611" i="3"/>
  <c r="K611" i="3"/>
  <c r="W610" i="3"/>
  <c r="Q610" i="3"/>
  <c r="K610" i="3"/>
  <c r="W609" i="3"/>
  <c r="Q609" i="3"/>
  <c r="K609" i="3"/>
  <c r="W608" i="3"/>
  <c r="Q608" i="3"/>
  <c r="K608" i="3"/>
  <c r="W607" i="3"/>
  <c r="Q607" i="3"/>
  <c r="K607" i="3"/>
  <c r="W606" i="3"/>
  <c r="Q606" i="3"/>
  <c r="K606" i="3"/>
  <c r="W605" i="3"/>
  <c r="Q605" i="3"/>
  <c r="K605" i="3"/>
  <c r="W604" i="3"/>
  <c r="Q604" i="3"/>
  <c r="K604" i="3"/>
  <c r="W603" i="3"/>
  <c r="Q603" i="3"/>
  <c r="K603" i="3"/>
  <c r="W602" i="3"/>
  <c r="Q602" i="3"/>
  <c r="K602" i="3"/>
  <c r="W601" i="3"/>
  <c r="Q601" i="3"/>
  <c r="K601" i="3"/>
  <c r="W600" i="3"/>
  <c r="Q600" i="3"/>
  <c r="K600" i="3"/>
  <c r="W599" i="3"/>
  <c r="Q599" i="3"/>
  <c r="K599" i="3"/>
  <c r="W598" i="3"/>
  <c r="Q598" i="3"/>
  <c r="K598" i="3"/>
  <c r="W597" i="3"/>
  <c r="Q597" i="3"/>
  <c r="K597" i="3"/>
  <c r="W596" i="3"/>
  <c r="Q596" i="3"/>
  <c r="K596" i="3"/>
  <c r="W595" i="3"/>
  <c r="Q595" i="3"/>
  <c r="K595" i="3"/>
  <c r="W594" i="3"/>
  <c r="Q594" i="3"/>
  <c r="K594" i="3"/>
  <c r="W593" i="3"/>
  <c r="Q593" i="3"/>
  <c r="K593" i="3"/>
  <c r="W592" i="3"/>
  <c r="Q592" i="3"/>
  <c r="K592" i="3"/>
  <c r="W591" i="3"/>
  <c r="Q591" i="3"/>
  <c r="K591" i="3"/>
  <c r="W590" i="3"/>
  <c r="Q590" i="3"/>
  <c r="K590" i="3"/>
  <c r="W589" i="3"/>
  <c r="Q589" i="3"/>
  <c r="K589" i="3"/>
  <c r="W588" i="3"/>
  <c r="Q588" i="3"/>
  <c r="K588" i="3"/>
  <c r="W587" i="3"/>
  <c r="Q587" i="3"/>
  <c r="K587" i="3"/>
  <c r="W586" i="3"/>
  <c r="Q586" i="3"/>
  <c r="K586" i="3"/>
  <c r="W585" i="3"/>
  <c r="Q585" i="3"/>
  <c r="K585" i="3"/>
  <c r="W584" i="3"/>
  <c r="Q584" i="3"/>
  <c r="K584" i="3"/>
  <c r="W583" i="3"/>
  <c r="Q583" i="3"/>
  <c r="K583" i="3"/>
  <c r="W582" i="3"/>
  <c r="Q582" i="3"/>
  <c r="K582" i="3"/>
  <c r="W581" i="3"/>
  <c r="Q581" i="3"/>
  <c r="K581" i="3"/>
  <c r="W580" i="3"/>
  <c r="Q580" i="3"/>
  <c r="K580" i="3"/>
  <c r="W579" i="3"/>
  <c r="Q579" i="3"/>
  <c r="K579" i="3"/>
  <c r="W578" i="3"/>
  <c r="Q578" i="3"/>
  <c r="K578" i="3"/>
  <c r="W577" i="3"/>
  <c r="Q577" i="3"/>
  <c r="K577" i="3"/>
  <c r="W576" i="3"/>
  <c r="Q576" i="3"/>
  <c r="K576" i="3"/>
  <c r="W575" i="3"/>
  <c r="Q575" i="3"/>
  <c r="K575" i="3"/>
  <c r="W574" i="3"/>
  <c r="Q574" i="3"/>
  <c r="K574" i="3"/>
  <c r="W573" i="3"/>
  <c r="Q573" i="3"/>
  <c r="K573" i="3"/>
  <c r="W572" i="3"/>
  <c r="Q572" i="3"/>
  <c r="K572" i="3"/>
  <c r="W571" i="3"/>
  <c r="Q571" i="3"/>
  <c r="K571" i="3"/>
  <c r="W570" i="3"/>
  <c r="Q570" i="3"/>
  <c r="K570" i="3"/>
  <c r="W569" i="3"/>
  <c r="Q569" i="3"/>
  <c r="K569" i="3"/>
  <c r="W568" i="3"/>
  <c r="Q568" i="3"/>
  <c r="K568" i="3"/>
  <c r="W567" i="3"/>
  <c r="Q567" i="3"/>
  <c r="K567" i="3"/>
  <c r="W566" i="3"/>
  <c r="Q566" i="3"/>
  <c r="K566" i="3"/>
  <c r="W565" i="3"/>
  <c r="Q565" i="3"/>
  <c r="K565" i="3"/>
  <c r="W564" i="3"/>
  <c r="Q564" i="3"/>
  <c r="K564" i="3"/>
  <c r="W563" i="3"/>
  <c r="Q563" i="3"/>
  <c r="K563" i="3"/>
  <c r="W562" i="3"/>
  <c r="Q562" i="3"/>
  <c r="K562" i="3"/>
  <c r="W561" i="3"/>
  <c r="Q561" i="3"/>
  <c r="K561" i="3"/>
  <c r="W560" i="3"/>
  <c r="Q560" i="3"/>
  <c r="K560" i="3"/>
  <c r="W559" i="3"/>
  <c r="Q559" i="3"/>
  <c r="K559" i="3"/>
  <c r="W558" i="3"/>
  <c r="Q558" i="3"/>
  <c r="K558" i="3"/>
  <c r="W557" i="3"/>
  <c r="Q557" i="3"/>
  <c r="K557" i="3"/>
  <c r="W556" i="3"/>
  <c r="Q556" i="3"/>
  <c r="K556" i="3"/>
  <c r="W555" i="3"/>
  <c r="Q555" i="3"/>
  <c r="K555" i="3"/>
  <c r="W554" i="3"/>
  <c r="Q554" i="3"/>
  <c r="K554" i="3"/>
  <c r="W553" i="3"/>
  <c r="Q553" i="3"/>
  <c r="K553" i="3"/>
  <c r="W552" i="3"/>
  <c r="Q552" i="3"/>
  <c r="K552" i="3"/>
  <c r="W551" i="3"/>
  <c r="Q551" i="3"/>
  <c r="K551" i="3"/>
  <c r="W550" i="3"/>
  <c r="Q550" i="3"/>
  <c r="K550" i="3"/>
  <c r="W549" i="3"/>
  <c r="Q549" i="3"/>
  <c r="K549" i="3"/>
  <c r="W548" i="3"/>
  <c r="Q548" i="3"/>
  <c r="K548" i="3"/>
  <c r="W547" i="3"/>
  <c r="Q547" i="3"/>
  <c r="K547" i="3"/>
  <c r="W546" i="3"/>
  <c r="Q546" i="3"/>
  <c r="K546" i="3"/>
  <c r="W545" i="3"/>
  <c r="Q545" i="3"/>
  <c r="K545" i="3"/>
  <c r="W544" i="3"/>
  <c r="Q544" i="3"/>
  <c r="K544" i="3"/>
  <c r="W543" i="3"/>
  <c r="Q543" i="3"/>
  <c r="K543" i="3"/>
  <c r="W542" i="3"/>
  <c r="Q542" i="3"/>
  <c r="K542" i="3"/>
  <c r="W541" i="3"/>
  <c r="Q541" i="3"/>
  <c r="K541" i="3"/>
  <c r="W540" i="3"/>
  <c r="Q540" i="3"/>
  <c r="K540" i="3"/>
  <c r="W539" i="3"/>
  <c r="Q539" i="3"/>
  <c r="K539" i="3"/>
  <c r="W538" i="3"/>
  <c r="Q538" i="3"/>
  <c r="K538" i="3"/>
  <c r="W537" i="3"/>
  <c r="Q537" i="3"/>
  <c r="K537" i="3"/>
  <c r="W536" i="3"/>
  <c r="Q536" i="3"/>
  <c r="K536" i="3"/>
  <c r="W535" i="3"/>
  <c r="Q535" i="3"/>
  <c r="K535" i="3"/>
  <c r="W534" i="3"/>
  <c r="Q534" i="3"/>
  <c r="K534" i="3"/>
  <c r="W533" i="3"/>
  <c r="Q533" i="3"/>
  <c r="K533" i="3"/>
  <c r="W532" i="3"/>
  <c r="Q532" i="3"/>
  <c r="K532" i="3"/>
  <c r="W531" i="3"/>
  <c r="Q531" i="3"/>
  <c r="K531" i="3"/>
  <c r="W530" i="3"/>
  <c r="Q530" i="3"/>
  <c r="K530" i="3"/>
  <c r="W529" i="3"/>
  <c r="Q529" i="3"/>
  <c r="K529" i="3"/>
  <c r="W528" i="3"/>
  <c r="Q528" i="3"/>
  <c r="K528" i="3"/>
  <c r="W527" i="3"/>
  <c r="Q527" i="3"/>
  <c r="K527" i="3"/>
  <c r="W526" i="3"/>
  <c r="Q526" i="3"/>
  <c r="K526" i="3"/>
  <c r="W525" i="3"/>
  <c r="Q525" i="3"/>
  <c r="K525" i="3"/>
  <c r="W524" i="3"/>
  <c r="Q524" i="3"/>
  <c r="K524" i="3"/>
  <c r="W523" i="3"/>
  <c r="Q523" i="3"/>
  <c r="K523" i="3"/>
  <c r="W522" i="3"/>
  <c r="Q522" i="3"/>
  <c r="K522" i="3"/>
  <c r="W521" i="3"/>
  <c r="Q521" i="3"/>
  <c r="K521" i="3"/>
  <c r="W520" i="3"/>
  <c r="Q520" i="3"/>
  <c r="K520" i="3"/>
  <c r="W519" i="3"/>
  <c r="Q519" i="3"/>
  <c r="K519" i="3"/>
  <c r="W518" i="3"/>
  <c r="Q518" i="3"/>
  <c r="K518" i="3"/>
  <c r="W517" i="3"/>
  <c r="Q517" i="3"/>
  <c r="K517" i="3"/>
  <c r="W516" i="3"/>
  <c r="Q516" i="3"/>
  <c r="K516" i="3"/>
  <c r="W515" i="3"/>
  <c r="Q515" i="3"/>
  <c r="K515" i="3"/>
  <c r="W514" i="3"/>
  <c r="Q514" i="3"/>
  <c r="K514" i="3"/>
  <c r="W513" i="3"/>
  <c r="Q513" i="3"/>
  <c r="K513" i="3"/>
  <c r="W512" i="3"/>
  <c r="Q512" i="3"/>
  <c r="K512" i="3"/>
  <c r="W511" i="3"/>
  <c r="Q511" i="3"/>
  <c r="K511" i="3"/>
  <c r="W510" i="3"/>
  <c r="Q510" i="3"/>
  <c r="K510" i="3"/>
  <c r="W509" i="3"/>
  <c r="Q509" i="3"/>
  <c r="K509" i="3"/>
  <c r="W508" i="3"/>
  <c r="Q508" i="3"/>
  <c r="K508" i="3"/>
  <c r="W507" i="3"/>
  <c r="Q507" i="3"/>
  <c r="K507" i="3"/>
  <c r="W506" i="3"/>
  <c r="Q506" i="3"/>
  <c r="K506" i="3"/>
  <c r="W505" i="3"/>
  <c r="Q505" i="3"/>
  <c r="K505" i="3"/>
  <c r="W504" i="3"/>
  <c r="Q504" i="3"/>
  <c r="K504" i="3"/>
  <c r="W503" i="3"/>
  <c r="Q503" i="3"/>
  <c r="K503" i="3"/>
  <c r="W502" i="3"/>
  <c r="Q502" i="3"/>
  <c r="K502" i="3"/>
  <c r="W501" i="3"/>
  <c r="Q501" i="3"/>
  <c r="K501" i="3"/>
  <c r="W500" i="3"/>
  <c r="Q500" i="3"/>
  <c r="K500" i="3"/>
  <c r="W499" i="3"/>
  <c r="Q499" i="3"/>
  <c r="K499" i="3"/>
  <c r="W498" i="3"/>
  <c r="Q498" i="3"/>
  <c r="K498" i="3"/>
  <c r="W497" i="3"/>
  <c r="Q497" i="3"/>
  <c r="K497" i="3"/>
  <c r="W496" i="3"/>
  <c r="Q496" i="3"/>
  <c r="K496" i="3"/>
  <c r="W495" i="3"/>
  <c r="Q495" i="3"/>
  <c r="K495" i="3"/>
  <c r="W494" i="3"/>
  <c r="Q494" i="3"/>
  <c r="K494" i="3"/>
  <c r="W493" i="3"/>
  <c r="Q493" i="3"/>
  <c r="K493" i="3"/>
  <c r="W492" i="3"/>
  <c r="Q492" i="3"/>
  <c r="K492" i="3"/>
  <c r="W491" i="3"/>
  <c r="Q491" i="3"/>
  <c r="K491" i="3"/>
  <c r="W490" i="3"/>
  <c r="Q490" i="3"/>
  <c r="K490" i="3"/>
  <c r="W489" i="3"/>
  <c r="Q489" i="3"/>
  <c r="K489" i="3"/>
  <c r="W488" i="3"/>
  <c r="Q488" i="3"/>
  <c r="K488" i="3"/>
  <c r="W487" i="3"/>
  <c r="Q487" i="3"/>
  <c r="K487" i="3"/>
  <c r="W486" i="3"/>
  <c r="Q486" i="3"/>
  <c r="K486" i="3"/>
  <c r="W485" i="3"/>
  <c r="Q485" i="3"/>
  <c r="K485" i="3"/>
  <c r="W484" i="3"/>
  <c r="Q484" i="3"/>
  <c r="K484" i="3"/>
  <c r="W483" i="3"/>
  <c r="Q483" i="3"/>
  <c r="K483" i="3"/>
  <c r="W482" i="3"/>
  <c r="Q482" i="3"/>
  <c r="K482" i="3"/>
  <c r="W481" i="3"/>
  <c r="Q481" i="3"/>
  <c r="K481" i="3"/>
  <c r="W480" i="3"/>
  <c r="Q480" i="3"/>
  <c r="K480" i="3"/>
  <c r="W479" i="3"/>
  <c r="Q479" i="3"/>
  <c r="K479" i="3"/>
  <c r="W478" i="3"/>
  <c r="Q478" i="3"/>
  <c r="K478" i="3"/>
  <c r="W477" i="3"/>
  <c r="Q477" i="3"/>
  <c r="K477" i="3"/>
  <c r="W476" i="3"/>
  <c r="Q476" i="3"/>
  <c r="K476" i="3"/>
  <c r="W475" i="3"/>
  <c r="Q475" i="3"/>
  <c r="K475" i="3"/>
  <c r="W474" i="3"/>
  <c r="Q474" i="3"/>
  <c r="K474" i="3"/>
  <c r="W473" i="3"/>
  <c r="Q473" i="3"/>
  <c r="K473" i="3"/>
  <c r="W472" i="3"/>
  <c r="Q472" i="3"/>
  <c r="K472" i="3"/>
  <c r="W471" i="3"/>
  <c r="Q471" i="3"/>
  <c r="K471" i="3"/>
  <c r="W470" i="3"/>
  <c r="Q470" i="3"/>
  <c r="K470" i="3"/>
  <c r="W469" i="3"/>
  <c r="Q469" i="3"/>
  <c r="K469" i="3"/>
  <c r="W468" i="3"/>
  <c r="Q468" i="3"/>
  <c r="K468" i="3"/>
  <c r="W467" i="3"/>
  <c r="Q467" i="3"/>
  <c r="K467" i="3"/>
  <c r="W466" i="3"/>
  <c r="Q466" i="3"/>
  <c r="K466" i="3"/>
  <c r="W465" i="3"/>
  <c r="Q465" i="3"/>
  <c r="K465" i="3"/>
  <c r="W464" i="3"/>
  <c r="Q464" i="3"/>
  <c r="K464" i="3"/>
  <c r="W463" i="3"/>
  <c r="Q463" i="3"/>
  <c r="K463" i="3"/>
  <c r="W462" i="3"/>
  <c r="Q462" i="3"/>
  <c r="K462" i="3"/>
  <c r="W461" i="3"/>
  <c r="Q461" i="3"/>
  <c r="K461" i="3"/>
  <c r="W460" i="3"/>
  <c r="Q460" i="3"/>
  <c r="K460" i="3"/>
  <c r="W459" i="3"/>
  <c r="Q459" i="3"/>
  <c r="K459" i="3"/>
  <c r="W458" i="3"/>
  <c r="Q458" i="3"/>
  <c r="K458" i="3"/>
  <c r="W457" i="3"/>
  <c r="Q457" i="3"/>
  <c r="K457" i="3"/>
  <c r="W456" i="3"/>
  <c r="Q456" i="3"/>
  <c r="K456" i="3"/>
  <c r="W455" i="3"/>
  <c r="Q455" i="3"/>
  <c r="K455" i="3"/>
  <c r="W454" i="3"/>
  <c r="Q454" i="3"/>
  <c r="K454" i="3"/>
  <c r="W453" i="3"/>
  <c r="Q453" i="3"/>
  <c r="K453" i="3"/>
  <c r="W452" i="3"/>
  <c r="Q452" i="3"/>
  <c r="K452" i="3"/>
  <c r="W451" i="3"/>
  <c r="Q451" i="3"/>
  <c r="K451" i="3"/>
  <c r="W450" i="3"/>
  <c r="Q450" i="3"/>
  <c r="K450" i="3"/>
  <c r="W449" i="3"/>
  <c r="Q449" i="3"/>
  <c r="K449" i="3"/>
  <c r="W448" i="3"/>
  <c r="Q448" i="3"/>
  <c r="K448" i="3"/>
  <c r="W447" i="3"/>
  <c r="Q447" i="3"/>
  <c r="K447" i="3"/>
  <c r="W446" i="3"/>
  <c r="Q446" i="3"/>
  <c r="K446" i="3"/>
  <c r="W445" i="3"/>
  <c r="Q445" i="3"/>
  <c r="K445" i="3"/>
  <c r="W444" i="3"/>
  <c r="Q444" i="3"/>
  <c r="K444" i="3"/>
  <c r="W443" i="3"/>
  <c r="Q443" i="3"/>
  <c r="K443" i="3"/>
  <c r="W442" i="3"/>
  <c r="Q442" i="3"/>
  <c r="K442" i="3"/>
  <c r="W441" i="3"/>
  <c r="Q441" i="3"/>
  <c r="K441" i="3"/>
  <c r="W440" i="3"/>
  <c r="Q440" i="3"/>
  <c r="K440" i="3"/>
  <c r="W439" i="3"/>
  <c r="Q439" i="3"/>
  <c r="K439" i="3"/>
  <c r="W438" i="3"/>
  <c r="Q438" i="3"/>
  <c r="K438" i="3"/>
  <c r="W437" i="3"/>
  <c r="Q437" i="3"/>
  <c r="K437" i="3"/>
  <c r="W436" i="3"/>
  <c r="Q436" i="3"/>
  <c r="K436" i="3"/>
  <c r="W435" i="3"/>
  <c r="Q435" i="3"/>
  <c r="K435" i="3"/>
  <c r="W434" i="3"/>
  <c r="Q434" i="3"/>
  <c r="K434" i="3"/>
  <c r="W433" i="3"/>
  <c r="Q433" i="3"/>
  <c r="K433" i="3"/>
  <c r="W432" i="3"/>
  <c r="Q432" i="3"/>
  <c r="K432" i="3"/>
  <c r="W431" i="3"/>
  <c r="Q431" i="3"/>
  <c r="K431" i="3"/>
  <c r="W430" i="3"/>
  <c r="Q430" i="3"/>
  <c r="K430" i="3"/>
  <c r="W429" i="3"/>
  <c r="Q429" i="3"/>
  <c r="K429" i="3"/>
  <c r="W428" i="3"/>
  <c r="Q428" i="3"/>
  <c r="K428" i="3"/>
  <c r="W427" i="3"/>
  <c r="Q427" i="3"/>
  <c r="K427" i="3"/>
  <c r="W426" i="3"/>
  <c r="Q426" i="3"/>
  <c r="K426" i="3"/>
  <c r="W425" i="3"/>
  <c r="Q425" i="3"/>
  <c r="K425" i="3"/>
  <c r="W424" i="3"/>
  <c r="Q424" i="3"/>
  <c r="K424" i="3"/>
  <c r="W423" i="3"/>
  <c r="Q423" i="3"/>
  <c r="K423" i="3"/>
  <c r="W422" i="3"/>
  <c r="Q422" i="3"/>
  <c r="K422" i="3"/>
  <c r="W421" i="3"/>
  <c r="Q421" i="3"/>
  <c r="K421" i="3"/>
  <c r="W420" i="3"/>
  <c r="Q420" i="3"/>
  <c r="K420" i="3"/>
  <c r="W419" i="3"/>
  <c r="Q419" i="3"/>
  <c r="K419" i="3"/>
  <c r="W418" i="3"/>
  <c r="Q418" i="3"/>
  <c r="K418" i="3"/>
  <c r="W417" i="3"/>
  <c r="Q417" i="3"/>
  <c r="K417" i="3"/>
  <c r="W416" i="3"/>
  <c r="Q416" i="3"/>
  <c r="K416" i="3"/>
  <c r="W415" i="3"/>
  <c r="Q415" i="3"/>
  <c r="K415" i="3"/>
  <c r="W414" i="3"/>
  <c r="Q414" i="3"/>
  <c r="K414" i="3"/>
  <c r="W413" i="3"/>
  <c r="Q413" i="3"/>
  <c r="K413" i="3"/>
  <c r="W412" i="3"/>
  <c r="Q412" i="3"/>
  <c r="K412" i="3"/>
  <c r="W411" i="3"/>
  <c r="Q411" i="3"/>
  <c r="K411" i="3"/>
  <c r="W410" i="3"/>
  <c r="Q410" i="3"/>
  <c r="K410" i="3"/>
  <c r="W409" i="3"/>
  <c r="Q409" i="3"/>
  <c r="K409" i="3"/>
  <c r="W408" i="3"/>
  <c r="Q408" i="3"/>
  <c r="K408" i="3"/>
  <c r="W407" i="3"/>
  <c r="Q407" i="3"/>
  <c r="K407" i="3"/>
  <c r="W406" i="3"/>
  <c r="Q406" i="3"/>
  <c r="K406" i="3"/>
  <c r="W405" i="3"/>
  <c r="Q405" i="3"/>
  <c r="K405" i="3"/>
  <c r="W404" i="3"/>
  <c r="Q404" i="3"/>
  <c r="K404" i="3"/>
  <c r="W403" i="3"/>
  <c r="Q403" i="3"/>
  <c r="K403" i="3"/>
  <c r="W402" i="3"/>
  <c r="Q402" i="3"/>
  <c r="K402" i="3"/>
  <c r="W401" i="3"/>
  <c r="Q401" i="3"/>
  <c r="K401" i="3"/>
  <c r="W400" i="3"/>
  <c r="Q400" i="3"/>
  <c r="K400" i="3"/>
  <c r="W399" i="3"/>
  <c r="Q399" i="3"/>
  <c r="K399" i="3"/>
  <c r="W398" i="3"/>
  <c r="Q398" i="3"/>
  <c r="K398" i="3"/>
  <c r="W397" i="3"/>
  <c r="Q397" i="3"/>
  <c r="K397" i="3"/>
  <c r="W396" i="3"/>
  <c r="Q396" i="3"/>
  <c r="K396" i="3"/>
  <c r="W395" i="3"/>
  <c r="Q395" i="3"/>
  <c r="K395" i="3"/>
  <c r="W394" i="3"/>
  <c r="Q394" i="3"/>
  <c r="K394" i="3"/>
  <c r="W393" i="3"/>
  <c r="Q393" i="3"/>
  <c r="K393" i="3"/>
  <c r="W392" i="3"/>
  <c r="Q392" i="3"/>
  <c r="K392" i="3"/>
  <c r="W391" i="3"/>
  <c r="Q391" i="3"/>
  <c r="K391" i="3"/>
  <c r="W390" i="3"/>
  <c r="Q390" i="3"/>
  <c r="K390" i="3"/>
  <c r="W389" i="3"/>
  <c r="Q389" i="3"/>
  <c r="K389" i="3"/>
  <c r="W388" i="3"/>
  <c r="Q388" i="3"/>
  <c r="K388" i="3"/>
  <c r="W387" i="3"/>
  <c r="Q387" i="3"/>
  <c r="K387" i="3"/>
  <c r="W386" i="3"/>
  <c r="Q386" i="3"/>
  <c r="K386" i="3"/>
  <c r="W385" i="3"/>
  <c r="Q385" i="3"/>
  <c r="K385" i="3"/>
  <c r="W384" i="3"/>
  <c r="Q384" i="3"/>
  <c r="K384" i="3"/>
  <c r="W383" i="3"/>
  <c r="Q383" i="3"/>
  <c r="K383" i="3"/>
  <c r="W382" i="3"/>
  <c r="Q382" i="3"/>
  <c r="K382" i="3"/>
  <c r="W381" i="3"/>
  <c r="Q381" i="3"/>
  <c r="K381" i="3"/>
  <c r="W380" i="3"/>
  <c r="Q380" i="3"/>
  <c r="K380" i="3"/>
  <c r="W379" i="3"/>
  <c r="Q379" i="3"/>
  <c r="K379" i="3"/>
  <c r="W378" i="3"/>
  <c r="Q378" i="3"/>
  <c r="K378" i="3"/>
  <c r="W377" i="3"/>
  <c r="Q377" i="3"/>
  <c r="K377" i="3"/>
  <c r="W376" i="3"/>
  <c r="Q376" i="3"/>
  <c r="K376" i="3"/>
  <c r="W375" i="3"/>
  <c r="Q375" i="3"/>
  <c r="K375" i="3"/>
  <c r="W374" i="3"/>
  <c r="Q374" i="3"/>
  <c r="K374" i="3"/>
  <c r="W373" i="3"/>
  <c r="Q373" i="3"/>
  <c r="K373" i="3"/>
  <c r="W372" i="3"/>
  <c r="Q372" i="3"/>
  <c r="K372" i="3"/>
  <c r="W371" i="3"/>
  <c r="Q371" i="3"/>
  <c r="K371" i="3"/>
  <c r="W370" i="3"/>
  <c r="Q370" i="3"/>
  <c r="K370" i="3"/>
  <c r="W369" i="3"/>
  <c r="Q369" i="3"/>
  <c r="K369" i="3"/>
  <c r="W368" i="3"/>
  <c r="Q368" i="3"/>
  <c r="K368" i="3"/>
  <c r="W367" i="3"/>
  <c r="Q367" i="3"/>
  <c r="K367" i="3"/>
  <c r="W366" i="3"/>
  <c r="Q366" i="3"/>
  <c r="K366" i="3"/>
  <c r="W365" i="3"/>
  <c r="Q365" i="3"/>
  <c r="K365" i="3"/>
  <c r="W364" i="3"/>
  <c r="Q364" i="3"/>
  <c r="K364" i="3"/>
  <c r="W363" i="3"/>
  <c r="Q363" i="3"/>
  <c r="K363" i="3"/>
  <c r="W362" i="3"/>
  <c r="Q362" i="3"/>
  <c r="K362" i="3"/>
  <c r="W361" i="3"/>
  <c r="Q361" i="3"/>
  <c r="K361" i="3"/>
  <c r="W360" i="3"/>
  <c r="Q360" i="3"/>
  <c r="K360" i="3"/>
  <c r="W359" i="3"/>
  <c r="Q359" i="3"/>
  <c r="K359" i="3"/>
  <c r="W358" i="3"/>
  <c r="Q358" i="3"/>
  <c r="K358" i="3"/>
  <c r="W357" i="3"/>
  <c r="Q357" i="3"/>
  <c r="K357" i="3"/>
  <c r="W356" i="3"/>
  <c r="Q356" i="3"/>
  <c r="K356" i="3"/>
  <c r="W355" i="3"/>
  <c r="Q355" i="3"/>
  <c r="K355" i="3"/>
  <c r="W354" i="3"/>
  <c r="Q354" i="3"/>
  <c r="K354" i="3"/>
  <c r="W353" i="3"/>
  <c r="Q353" i="3"/>
  <c r="K353" i="3"/>
  <c r="W352" i="3"/>
  <c r="Q352" i="3"/>
  <c r="K352" i="3"/>
  <c r="W351" i="3"/>
  <c r="Q351" i="3"/>
  <c r="K351" i="3"/>
  <c r="W350" i="3"/>
  <c r="Q350" i="3"/>
  <c r="K350" i="3"/>
  <c r="W349" i="3"/>
  <c r="Q349" i="3"/>
  <c r="K349" i="3"/>
  <c r="W348" i="3"/>
  <c r="Q348" i="3"/>
  <c r="K348" i="3"/>
  <c r="W347" i="3"/>
  <c r="Q347" i="3"/>
  <c r="K347" i="3"/>
  <c r="W346" i="3"/>
  <c r="Q346" i="3"/>
  <c r="K346" i="3"/>
  <c r="W345" i="3"/>
  <c r="Q345" i="3"/>
  <c r="K345" i="3"/>
  <c r="W344" i="3"/>
  <c r="Q344" i="3"/>
  <c r="K344" i="3"/>
  <c r="W343" i="3"/>
  <c r="Q343" i="3"/>
  <c r="K343" i="3"/>
  <c r="W342" i="3"/>
  <c r="Q342" i="3"/>
  <c r="K342" i="3"/>
  <c r="W341" i="3"/>
  <c r="Q341" i="3"/>
  <c r="K341" i="3"/>
  <c r="W340" i="3"/>
  <c r="Q340" i="3"/>
  <c r="K340" i="3"/>
  <c r="W339" i="3"/>
  <c r="Q339" i="3"/>
  <c r="K339" i="3"/>
  <c r="W338" i="3"/>
  <c r="Q338" i="3"/>
  <c r="K338" i="3"/>
  <c r="W337" i="3"/>
  <c r="Q337" i="3"/>
  <c r="K337" i="3"/>
  <c r="W336" i="3"/>
  <c r="Q336" i="3"/>
  <c r="K336" i="3"/>
  <c r="W335" i="3"/>
  <c r="Q335" i="3"/>
  <c r="K335" i="3"/>
  <c r="W334" i="3"/>
  <c r="Q334" i="3"/>
  <c r="K334" i="3"/>
  <c r="W333" i="3"/>
  <c r="Q333" i="3"/>
  <c r="K333" i="3"/>
  <c r="W332" i="3"/>
  <c r="Q332" i="3"/>
  <c r="K332" i="3"/>
  <c r="W331" i="3"/>
  <c r="Q331" i="3"/>
  <c r="K331" i="3"/>
  <c r="W330" i="3"/>
  <c r="Q330" i="3"/>
  <c r="K330" i="3"/>
  <c r="W329" i="3"/>
  <c r="Q329" i="3"/>
  <c r="K329" i="3"/>
  <c r="W328" i="3"/>
  <c r="Q328" i="3"/>
  <c r="K328" i="3"/>
  <c r="W327" i="3"/>
  <c r="Q327" i="3"/>
  <c r="K327" i="3"/>
  <c r="W326" i="3"/>
  <c r="Q326" i="3"/>
  <c r="K326" i="3"/>
  <c r="W325" i="3"/>
  <c r="Q325" i="3"/>
  <c r="K325" i="3"/>
  <c r="W324" i="3"/>
  <c r="Q324" i="3"/>
  <c r="K324" i="3"/>
  <c r="W323" i="3"/>
  <c r="Q323" i="3"/>
  <c r="K323" i="3"/>
  <c r="W322" i="3"/>
  <c r="Q322" i="3"/>
  <c r="K322" i="3"/>
  <c r="W321" i="3"/>
  <c r="Q321" i="3"/>
  <c r="K321" i="3"/>
  <c r="W320" i="3"/>
  <c r="Q320" i="3"/>
  <c r="K320" i="3"/>
  <c r="W319" i="3"/>
  <c r="Q319" i="3"/>
  <c r="K319" i="3"/>
  <c r="W318" i="3"/>
  <c r="Q318" i="3"/>
  <c r="K318" i="3"/>
  <c r="W317" i="3"/>
  <c r="Q317" i="3"/>
  <c r="K317" i="3"/>
  <c r="W316" i="3"/>
  <c r="Q316" i="3"/>
  <c r="K316" i="3"/>
  <c r="W315" i="3"/>
  <c r="Q315" i="3"/>
  <c r="K315" i="3"/>
  <c r="W314" i="3"/>
  <c r="Q314" i="3"/>
  <c r="K314" i="3"/>
  <c r="W313" i="3"/>
  <c r="Q313" i="3"/>
  <c r="K313" i="3"/>
  <c r="W312" i="3"/>
  <c r="Q312" i="3"/>
  <c r="K312" i="3"/>
  <c r="W311" i="3"/>
  <c r="Q311" i="3"/>
  <c r="K311" i="3"/>
  <c r="W310" i="3"/>
  <c r="Q310" i="3"/>
  <c r="K310" i="3"/>
  <c r="W309" i="3"/>
  <c r="Q309" i="3"/>
  <c r="K309" i="3"/>
  <c r="W308" i="3"/>
  <c r="Q308" i="3"/>
  <c r="K308" i="3"/>
  <c r="W307" i="3"/>
  <c r="Q307" i="3"/>
  <c r="K307" i="3"/>
  <c r="W306" i="3"/>
  <c r="Q306" i="3"/>
  <c r="K306" i="3"/>
  <c r="W305" i="3"/>
  <c r="Q305" i="3"/>
  <c r="K305" i="3"/>
  <c r="W304" i="3"/>
  <c r="Q304" i="3"/>
  <c r="K304" i="3"/>
  <c r="W303" i="3"/>
  <c r="Q303" i="3"/>
  <c r="K303" i="3"/>
  <c r="W302" i="3"/>
  <c r="Q302" i="3"/>
  <c r="K302" i="3"/>
  <c r="W301" i="3"/>
  <c r="Q301" i="3"/>
  <c r="K301" i="3"/>
  <c r="W300" i="3"/>
  <c r="Q300" i="3"/>
  <c r="K300" i="3"/>
  <c r="W299" i="3"/>
  <c r="Q299" i="3"/>
  <c r="K299" i="3"/>
  <c r="W298" i="3"/>
  <c r="Q298" i="3"/>
  <c r="K298" i="3"/>
  <c r="W297" i="3"/>
  <c r="Q297" i="3"/>
  <c r="K297" i="3"/>
  <c r="W296" i="3"/>
  <c r="Q296" i="3"/>
  <c r="K296" i="3"/>
  <c r="W295" i="3"/>
  <c r="Q295" i="3"/>
  <c r="K295" i="3"/>
  <c r="W294" i="3"/>
  <c r="Q294" i="3"/>
  <c r="K294" i="3"/>
  <c r="W293" i="3"/>
  <c r="Q293" i="3"/>
  <c r="K293" i="3"/>
  <c r="W292" i="3"/>
  <c r="Q292" i="3"/>
  <c r="K292" i="3"/>
  <c r="W291" i="3"/>
  <c r="Q291" i="3"/>
  <c r="K291" i="3"/>
  <c r="W290" i="3"/>
  <c r="Q290" i="3"/>
  <c r="K290" i="3"/>
  <c r="W289" i="3"/>
  <c r="Q289" i="3"/>
  <c r="K289" i="3"/>
  <c r="W288" i="3"/>
  <c r="Q288" i="3"/>
  <c r="K288" i="3"/>
  <c r="W287" i="3"/>
  <c r="Q287" i="3"/>
  <c r="K287" i="3"/>
  <c r="W286" i="3"/>
  <c r="Q286" i="3"/>
  <c r="K286" i="3"/>
  <c r="W285" i="3"/>
  <c r="Q285" i="3"/>
  <c r="K285" i="3"/>
  <c r="W284" i="3"/>
  <c r="Q284" i="3"/>
  <c r="K284" i="3"/>
  <c r="W283" i="3"/>
  <c r="Q283" i="3"/>
  <c r="K283" i="3"/>
  <c r="W282" i="3"/>
  <c r="Q282" i="3"/>
  <c r="K282" i="3"/>
  <c r="W281" i="3"/>
  <c r="Q281" i="3"/>
  <c r="K281" i="3"/>
  <c r="W280" i="3"/>
  <c r="Q280" i="3"/>
  <c r="K280" i="3"/>
  <c r="W279" i="3"/>
  <c r="Q279" i="3"/>
  <c r="K279" i="3"/>
  <c r="W278" i="3"/>
  <c r="Q278" i="3"/>
  <c r="K278" i="3"/>
  <c r="W277" i="3"/>
  <c r="Q277" i="3"/>
  <c r="K277" i="3"/>
  <c r="W276" i="3"/>
  <c r="Q276" i="3"/>
  <c r="K276" i="3"/>
  <c r="W275" i="3"/>
  <c r="Q275" i="3"/>
  <c r="K275" i="3"/>
  <c r="W274" i="3"/>
  <c r="Q274" i="3"/>
  <c r="K274" i="3"/>
  <c r="W273" i="3"/>
  <c r="Q273" i="3"/>
  <c r="K273" i="3"/>
  <c r="W272" i="3"/>
  <c r="Q272" i="3"/>
  <c r="K272" i="3"/>
  <c r="W271" i="3"/>
  <c r="Q271" i="3"/>
  <c r="K271" i="3"/>
  <c r="W270" i="3"/>
  <c r="Q270" i="3"/>
  <c r="K270" i="3"/>
  <c r="W269" i="3"/>
  <c r="Q269" i="3"/>
  <c r="K269" i="3"/>
  <c r="W268" i="3"/>
  <c r="Q268" i="3"/>
  <c r="K268" i="3"/>
  <c r="W267" i="3"/>
  <c r="Q267" i="3"/>
  <c r="K267" i="3"/>
  <c r="W266" i="3"/>
  <c r="Q266" i="3"/>
  <c r="K266" i="3"/>
  <c r="W265" i="3"/>
  <c r="Q265" i="3"/>
  <c r="K265" i="3"/>
  <c r="W264" i="3"/>
  <c r="Q264" i="3"/>
  <c r="K264" i="3"/>
  <c r="W263" i="3"/>
  <c r="Q263" i="3"/>
  <c r="K263" i="3"/>
  <c r="W262" i="3"/>
  <c r="Q262" i="3"/>
  <c r="K262" i="3"/>
  <c r="W261" i="3"/>
  <c r="Q261" i="3"/>
  <c r="K261" i="3"/>
  <c r="W260" i="3"/>
  <c r="Q260" i="3"/>
  <c r="K260" i="3"/>
  <c r="W259" i="3"/>
  <c r="Q259" i="3"/>
  <c r="K259" i="3"/>
  <c r="W258" i="3"/>
  <c r="Q258" i="3"/>
  <c r="K258" i="3"/>
  <c r="W257" i="3"/>
  <c r="Q257" i="3"/>
  <c r="K257" i="3"/>
  <c r="W256" i="3"/>
  <c r="Q256" i="3"/>
  <c r="K256" i="3"/>
  <c r="W255" i="3"/>
  <c r="Q255" i="3"/>
  <c r="K255" i="3"/>
  <c r="W254" i="3"/>
  <c r="Q254" i="3"/>
  <c r="K254" i="3"/>
  <c r="W253" i="3"/>
  <c r="Q253" i="3"/>
  <c r="K253" i="3"/>
  <c r="W252" i="3"/>
  <c r="Q252" i="3"/>
  <c r="K252" i="3"/>
  <c r="W251" i="3"/>
  <c r="Q251" i="3"/>
  <c r="K251" i="3"/>
  <c r="W250" i="3"/>
  <c r="Q250" i="3"/>
  <c r="K250" i="3"/>
  <c r="W249" i="3"/>
  <c r="Q249" i="3"/>
  <c r="K249" i="3"/>
  <c r="W248" i="3"/>
  <c r="Q248" i="3"/>
  <c r="K248" i="3"/>
  <c r="W247" i="3"/>
  <c r="Q247" i="3"/>
  <c r="K247" i="3"/>
  <c r="W246" i="3"/>
  <c r="Q246" i="3"/>
  <c r="K246" i="3"/>
  <c r="W245" i="3"/>
  <c r="Q245" i="3"/>
  <c r="K245" i="3"/>
  <c r="W244" i="3"/>
  <c r="Q244" i="3"/>
  <c r="K244" i="3"/>
  <c r="W243" i="3"/>
  <c r="Q243" i="3"/>
  <c r="K243" i="3"/>
  <c r="W242" i="3"/>
  <c r="Q242" i="3"/>
  <c r="K242" i="3"/>
  <c r="W241" i="3"/>
  <c r="Q241" i="3"/>
  <c r="K241" i="3"/>
  <c r="W240" i="3"/>
  <c r="Q240" i="3"/>
  <c r="K240" i="3"/>
  <c r="W239" i="3"/>
  <c r="Q239" i="3"/>
  <c r="K239" i="3"/>
  <c r="W238" i="3"/>
  <c r="Q238" i="3"/>
  <c r="K238" i="3"/>
  <c r="W237" i="3"/>
  <c r="Q237" i="3"/>
  <c r="K237" i="3"/>
  <c r="W236" i="3"/>
  <c r="Q236" i="3"/>
  <c r="K236" i="3"/>
  <c r="W235" i="3"/>
  <c r="Q235" i="3"/>
  <c r="K235" i="3"/>
  <c r="W234" i="3"/>
  <c r="Q234" i="3"/>
  <c r="K234" i="3"/>
  <c r="W233" i="3"/>
  <c r="Q233" i="3"/>
  <c r="K233" i="3"/>
  <c r="W232" i="3"/>
  <c r="Q232" i="3"/>
  <c r="K232" i="3"/>
  <c r="W231" i="3"/>
  <c r="Q231" i="3"/>
  <c r="K231" i="3"/>
  <c r="W230" i="3"/>
  <c r="Q230" i="3"/>
  <c r="K230" i="3"/>
  <c r="W229" i="3"/>
  <c r="Q229" i="3"/>
  <c r="K229" i="3"/>
  <c r="W228" i="3"/>
  <c r="Q228" i="3"/>
  <c r="K228" i="3"/>
  <c r="W227" i="3"/>
  <c r="Q227" i="3"/>
  <c r="K227" i="3"/>
  <c r="W226" i="3"/>
  <c r="Q226" i="3"/>
  <c r="K226" i="3"/>
  <c r="W225" i="3"/>
  <c r="Q225" i="3"/>
  <c r="K225" i="3"/>
  <c r="W224" i="3"/>
  <c r="Q224" i="3"/>
  <c r="K224" i="3"/>
  <c r="W223" i="3"/>
  <c r="Q223" i="3"/>
  <c r="K223" i="3"/>
  <c r="W222" i="3"/>
  <c r="Q222" i="3"/>
  <c r="K222" i="3"/>
  <c r="W221" i="3"/>
  <c r="Q221" i="3"/>
  <c r="K221" i="3"/>
  <c r="W220" i="3"/>
  <c r="Q220" i="3"/>
  <c r="K220" i="3"/>
  <c r="W219" i="3"/>
  <c r="Q219" i="3"/>
  <c r="K219" i="3"/>
  <c r="W218" i="3"/>
  <c r="Q218" i="3"/>
  <c r="K218" i="3"/>
  <c r="W217" i="3"/>
  <c r="Q217" i="3"/>
  <c r="K217" i="3"/>
  <c r="W216" i="3"/>
  <c r="Q216" i="3"/>
  <c r="K216" i="3"/>
  <c r="W215" i="3"/>
  <c r="Q215" i="3"/>
  <c r="K215" i="3"/>
  <c r="W214" i="3"/>
  <c r="Q214" i="3"/>
  <c r="K214" i="3"/>
  <c r="W213" i="3"/>
  <c r="Q213" i="3"/>
  <c r="K213" i="3"/>
  <c r="W212" i="3"/>
  <c r="Q212" i="3"/>
  <c r="K212" i="3"/>
  <c r="W211" i="3"/>
  <c r="Q211" i="3"/>
  <c r="K211" i="3"/>
  <c r="W210" i="3"/>
  <c r="Q210" i="3"/>
  <c r="K210" i="3"/>
  <c r="W209" i="3"/>
  <c r="Q209" i="3"/>
  <c r="K209" i="3"/>
  <c r="W208" i="3"/>
  <c r="Q208" i="3"/>
  <c r="K208" i="3"/>
  <c r="W207" i="3"/>
  <c r="Q207" i="3"/>
  <c r="K207" i="3"/>
  <c r="W206" i="3"/>
  <c r="Q206" i="3"/>
  <c r="K206" i="3"/>
  <c r="W205" i="3"/>
  <c r="Q205" i="3"/>
  <c r="K205" i="3"/>
  <c r="W204" i="3"/>
  <c r="Q204" i="3"/>
  <c r="K204" i="3"/>
  <c r="W203" i="3"/>
  <c r="Q203" i="3"/>
  <c r="K203" i="3"/>
  <c r="W202" i="3"/>
  <c r="Q202" i="3"/>
  <c r="K202" i="3"/>
  <c r="W201" i="3"/>
  <c r="Q201" i="3"/>
  <c r="K201" i="3"/>
  <c r="W200" i="3"/>
  <c r="Q200" i="3"/>
  <c r="K200" i="3"/>
  <c r="W199" i="3"/>
  <c r="Q199" i="3"/>
  <c r="K199" i="3"/>
  <c r="W198" i="3"/>
  <c r="Q198" i="3"/>
  <c r="K198" i="3"/>
  <c r="W197" i="3"/>
  <c r="Q197" i="3"/>
  <c r="K197" i="3"/>
  <c r="W196" i="3"/>
  <c r="Q196" i="3"/>
  <c r="K196" i="3"/>
  <c r="W195" i="3"/>
  <c r="Q195" i="3"/>
  <c r="K195" i="3"/>
  <c r="W194" i="3"/>
  <c r="Q194" i="3"/>
  <c r="K194" i="3"/>
  <c r="W193" i="3"/>
  <c r="Q193" i="3"/>
  <c r="K193" i="3"/>
  <c r="W192" i="3"/>
  <c r="Q192" i="3"/>
  <c r="K192" i="3"/>
  <c r="W191" i="3"/>
  <c r="Q191" i="3"/>
  <c r="K191" i="3"/>
  <c r="W190" i="3"/>
  <c r="Q190" i="3"/>
  <c r="K190" i="3"/>
  <c r="W189" i="3"/>
  <c r="Q189" i="3"/>
  <c r="K189" i="3"/>
  <c r="W188" i="3"/>
  <c r="Q188" i="3"/>
  <c r="K188" i="3"/>
  <c r="W187" i="3"/>
  <c r="Q187" i="3"/>
  <c r="K187" i="3"/>
  <c r="W186" i="3"/>
  <c r="Q186" i="3"/>
  <c r="K186" i="3"/>
  <c r="W185" i="3"/>
  <c r="Q185" i="3"/>
  <c r="K185" i="3"/>
  <c r="W184" i="3"/>
  <c r="Q184" i="3"/>
  <c r="K184" i="3"/>
  <c r="W183" i="3"/>
  <c r="Q183" i="3"/>
  <c r="K183" i="3"/>
  <c r="W182" i="3"/>
  <c r="Q182" i="3"/>
  <c r="K182" i="3"/>
  <c r="W181" i="3"/>
  <c r="Q181" i="3"/>
  <c r="K181" i="3"/>
  <c r="W180" i="3"/>
  <c r="Q180" i="3"/>
  <c r="K180" i="3"/>
  <c r="W179" i="3"/>
  <c r="Q179" i="3"/>
  <c r="K179" i="3"/>
  <c r="W178" i="3"/>
  <c r="Q178" i="3"/>
  <c r="K178" i="3"/>
  <c r="W177" i="3"/>
  <c r="Q177" i="3"/>
  <c r="K177" i="3"/>
  <c r="W176" i="3"/>
  <c r="Q176" i="3"/>
  <c r="K176" i="3"/>
  <c r="W175" i="3"/>
  <c r="Q175" i="3"/>
  <c r="K175" i="3"/>
  <c r="W174" i="3"/>
  <c r="Q174" i="3"/>
  <c r="K174" i="3"/>
  <c r="W173" i="3"/>
  <c r="Q173" i="3"/>
  <c r="K173" i="3"/>
  <c r="W172" i="3"/>
  <c r="Q172" i="3"/>
  <c r="K172" i="3"/>
  <c r="W171" i="3"/>
  <c r="Q171" i="3"/>
  <c r="K171" i="3"/>
  <c r="W170" i="3"/>
  <c r="Q170" i="3"/>
  <c r="K170" i="3"/>
  <c r="W169" i="3"/>
  <c r="Q169" i="3"/>
  <c r="K169" i="3"/>
  <c r="W168" i="3"/>
  <c r="Q168" i="3"/>
  <c r="K168" i="3"/>
  <c r="W167" i="3"/>
  <c r="Q167" i="3"/>
  <c r="K167" i="3"/>
  <c r="W166" i="3"/>
  <c r="Q166" i="3"/>
  <c r="K166" i="3"/>
  <c r="W165" i="3"/>
  <c r="Q165" i="3"/>
  <c r="K165" i="3"/>
  <c r="W164" i="3"/>
  <c r="Q164" i="3"/>
  <c r="K164" i="3"/>
  <c r="W163" i="3"/>
  <c r="Q163" i="3"/>
  <c r="K163" i="3"/>
  <c r="W162" i="3"/>
  <c r="Q162" i="3"/>
  <c r="K162" i="3"/>
  <c r="W161" i="3"/>
  <c r="Q161" i="3"/>
  <c r="K161" i="3"/>
  <c r="W160" i="3"/>
  <c r="Q160" i="3"/>
  <c r="K160" i="3"/>
  <c r="W159" i="3"/>
  <c r="Q159" i="3"/>
  <c r="K159" i="3"/>
  <c r="W158" i="3"/>
  <c r="Q158" i="3"/>
  <c r="K158" i="3"/>
  <c r="W157" i="3"/>
  <c r="Q157" i="3"/>
  <c r="K157" i="3"/>
  <c r="W156" i="3"/>
  <c r="Q156" i="3"/>
  <c r="K156" i="3"/>
  <c r="W155" i="3"/>
  <c r="Q155" i="3"/>
  <c r="K155" i="3"/>
  <c r="W154" i="3"/>
  <c r="Q154" i="3"/>
  <c r="K154" i="3"/>
  <c r="W153" i="3"/>
  <c r="Q153" i="3"/>
  <c r="K153" i="3"/>
  <c r="W152" i="3"/>
  <c r="Q152" i="3"/>
  <c r="K152" i="3"/>
  <c r="W151" i="3"/>
  <c r="Q151" i="3"/>
  <c r="K151" i="3"/>
  <c r="W150" i="3"/>
  <c r="Q150" i="3"/>
  <c r="K150" i="3"/>
  <c r="W149" i="3"/>
  <c r="Q149" i="3"/>
  <c r="K149" i="3"/>
  <c r="W148" i="3"/>
  <c r="Q148" i="3"/>
  <c r="K148" i="3"/>
  <c r="W147" i="3"/>
  <c r="Q147" i="3"/>
  <c r="K147" i="3"/>
  <c r="W146" i="3"/>
  <c r="Q146" i="3"/>
  <c r="K146" i="3"/>
  <c r="W145" i="3"/>
  <c r="Q145" i="3"/>
  <c r="K145" i="3"/>
  <c r="W144" i="3"/>
  <c r="Q144" i="3"/>
  <c r="K144" i="3"/>
  <c r="W143" i="3"/>
  <c r="Q143" i="3"/>
  <c r="K143" i="3"/>
  <c r="W142" i="3"/>
  <c r="Q142" i="3"/>
  <c r="K142" i="3"/>
  <c r="W141" i="3"/>
  <c r="Q141" i="3"/>
  <c r="K141" i="3"/>
  <c r="W140" i="3"/>
  <c r="Q140" i="3"/>
  <c r="K140" i="3"/>
  <c r="W139" i="3"/>
  <c r="Q139" i="3"/>
  <c r="K139" i="3"/>
  <c r="W138" i="3"/>
  <c r="Q138" i="3"/>
  <c r="K138" i="3"/>
  <c r="W137" i="3"/>
  <c r="Q137" i="3"/>
  <c r="K137" i="3"/>
  <c r="W136" i="3"/>
  <c r="Q136" i="3"/>
  <c r="K136" i="3"/>
  <c r="W135" i="3"/>
  <c r="Q135" i="3"/>
  <c r="K135" i="3"/>
  <c r="W134" i="3"/>
  <c r="Q134" i="3"/>
  <c r="K134" i="3"/>
  <c r="W133" i="3"/>
  <c r="Q133" i="3"/>
  <c r="K133" i="3"/>
  <c r="W132" i="3"/>
  <c r="Q132" i="3"/>
  <c r="K132" i="3"/>
  <c r="W131" i="3"/>
  <c r="Q131" i="3"/>
  <c r="K131" i="3"/>
  <c r="W130" i="3"/>
  <c r="Q130" i="3"/>
  <c r="K130" i="3"/>
  <c r="W129" i="3"/>
  <c r="Q129" i="3"/>
  <c r="K129" i="3"/>
  <c r="W128" i="3"/>
  <c r="Q128" i="3"/>
  <c r="K128" i="3"/>
  <c r="W127" i="3"/>
  <c r="Q127" i="3"/>
  <c r="K127" i="3"/>
  <c r="W126" i="3"/>
  <c r="Q126" i="3"/>
  <c r="K126" i="3"/>
  <c r="W125" i="3"/>
  <c r="Q125" i="3"/>
  <c r="K125" i="3"/>
  <c r="W124" i="3"/>
  <c r="Q124" i="3"/>
  <c r="K124" i="3"/>
  <c r="W123" i="3"/>
  <c r="Q123" i="3"/>
  <c r="K123" i="3"/>
  <c r="W122" i="3"/>
  <c r="Q122" i="3"/>
  <c r="K122" i="3"/>
  <c r="W121" i="3"/>
  <c r="Q121" i="3"/>
  <c r="K121" i="3"/>
  <c r="W120" i="3"/>
  <c r="Q120" i="3"/>
  <c r="K120" i="3"/>
  <c r="W119" i="3"/>
  <c r="Q119" i="3"/>
  <c r="K119" i="3"/>
  <c r="W118" i="3"/>
  <c r="Q118" i="3"/>
  <c r="K118" i="3"/>
  <c r="W117" i="3"/>
  <c r="Q117" i="3"/>
  <c r="K117" i="3"/>
  <c r="W116" i="3"/>
  <c r="Q116" i="3"/>
  <c r="K116" i="3"/>
  <c r="W115" i="3"/>
  <c r="Q115" i="3"/>
  <c r="K115" i="3"/>
  <c r="W114" i="3"/>
  <c r="Q114" i="3"/>
  <c r="K114" i="3"/>
  <c r="W113" i="3"/>
  <c r="Q113" i="3"/>
  <c r="K113" i="3"/>
  <c r="W112" i="3"/>
  <c r="Q112" i="3"/>
  <c r="K112" i="3"/>
  <c r="W111" i="3"/>
  <c r="Q111" i="3"/>
  <c r="K111" i="3"/>
  <c r="W110" i="3"/>
  <c r="Q110" i="3"/>
  <c r="K110" i="3"/>
  <c r="W109" i="3"/>
  <c r="Q109" i="3"/>
  <c r="K109" i="3"/>
  <c r="W108" i="3"/>
  <c r="Q108" i="3"/>
  <c r="K108" i="3"/>
  <c r="W107" i="3"/>
  <c r="Q107" i="3"/>
  <c r="K107" i="3"/>
  <c r="W106" i="3"/>
  <c r="Q106" i="3"/>
  <c r="K106" i="3"/>
  <c r="W105" i="3"/>
  <c r="Q105" i="3"/>
  <c r="K105" i="3"/>
  <c r="W104" i="3"/>
  <c r="Q104" i="3"/>
  <c r="K104" i="3"/>
  <c r="W103" i="3"/>
  <c r="Q103" i="3"/>
  <c r="K103" i="3"/>
  <c r="W102" i="3"/>
  <c r="Q102" i="3"/>
  <c r="K102" i="3"/>
  <c r="W101" i="3"/>
  <c r="Q101" i="3"/>
  <c r="K101" i="3"/>
  <c r="W100" i="3"/>
  <c r="Q100" i="3"/>
  <c r="K100" i="3"/>
  <c r="W99" i="3"/>
  <c r="Q99" i="3"/>
  <c r="K99" i="3"/>
  <c r="W98" i="3"/>
  <c r="Q98" i="3"/>
  <c r="K98" i="3"/>
  <c r="W97" i="3"/>
  <c r="Q97" i="3"/>
  <c r="K97" i="3"/>
  <c r="W96" i="3"/>
  <c r="Q96" i="3"/>
  <c r="K96" i="3"/>
  <c r="W95" i="3"/>
  <c r="Q95" i="3"/>
  <c r="K95" i="3"/>
  <c r="W94" i="3"/>
  <c r="Q94" i="3"/>
  <c r="K94" i="3"/>
  <c r="W93" i="3"/>
  <c r="Q93" i="3"/>
  <c r="K93" i="3"/>
  <c r="W92" i="3"/>
  <c r="Q92" i="3"/>
  <c r="K92" i="3"/>
  <c r="W91" i="3"/>
  <c r="Q91" i="3"/>
  <c r="K91" i="3"/>
  <c r="W90" i="3"/>
  <c r="Q90" i="3"/>
  <c r="K90" i="3"/>
  <c r="W89" i="3"/>
  <c r="Q89" i="3"/>
  <c r="K89" i="3"/>
  <c r="W88" i="3"/>
  <c r="Q88" i="3"/>
  <c r="K88" i="3"/>
  <c r="W87" i="3"/>
  <c r="Q87" i="3"/>
  <c r="K87" i="3"/>
  <c r="W86" i="3"/>
  <c r="Q86" i="3"/>
  <c r="K86" i="3"/>
  <c r="W85" i="3"/>
  <c r="Q85" i="3"/>
  <c r="K85" i="3"/>
  <c r="W84" i="3"/>
  <c r="Q84" i="3"/>
  <c r="K84" i="3"/>
  <c r="W83" i="3"/>
  <c r="Q83" i="3"/>
  <c r="K83" i="3"/>
  <c r="W82" i="3"/>
  <c r="Q82" i="3"/>
  <c r="K82" i="3"/>
  <c r="W81" i="3"/>
  <c r="Q81" i="3"/>
  <c r="K81" i="3"/>
  <c r="W80" i="3"/>
  <c r="Q80" i="3"/>
  <c r="K80" i="3"/>
  <c r="W79" i="3"/>
  <c r="Q79" i="3"/>
  <c r="K79" i="3"/>
  <c r="W78" i="3"/>
  <c r="Q78" i="3"/>
  <c r="K78" i="3"/>
  <c r="W77" i="3"/>
  <c r="Q77" i="3"/>
  <c r="K77" i="3"/>
  <c r="W76" i="3"/>
  <c r="Q76" i="3"/>
  <c r="K76" i="3"/>
  <c r="W75" i="3"/>
  <c r="Q75" i="3"/>
  <c r="K75" i="3"/>
  <c r="W74" i="3"/>
  <c r="Q74" i="3"/>
  <c r="K74" i="3"/>
  <c r="W73" i="3"/>
  <c r="Q73" i="3"/>
  <c r="K73" i="3"/>
  <c r="W72" i="3"/>
  <c r="Q72" i="3"/>
  <c r="K72" i="3"/>
  <c r="W71" i="3"/>
  <c r="Q71" i="3"/>
  <c r="K71" i="3"/>
  <c r="W70" i="3"/>
  <c r="Q70" i="3"/>
  <c r="K70" i="3"/>
  <c r="W69" i="3"/>
  <c r="Q69" i="3"/>
  <c r="K69" i="3"/>
  <c r="W68" i="3"/>
  <c r="Q68" i="3"/>
  <c r="K68" i="3"/>
  <c r="W67" i="3"/>
  <c r="Q67" i="3"/>
  <c r="K67" i="3"/>
  <c r="W66" i="3"/>
  <c r="Q66" i="3"/>
  <c r="K66" i="3"/>
  <c r="W65" i="3"/>
  <c r="Q65" i="3"/>
  <c r="K65" i="3"/>
  <c r="W64" i="3"/>
  <c r="Q64" i="3"/>
  <c r="K64" i="3"/>
  <c r="W63" i="3"/>
  <c r="Q63" i="3"/>
  <c r="K63" i="3"/>
  <c r="W62" i="3"/>
  <c r="Q62" i="3"/>
  <c r="K62" i="3"/>
  <c r="W61" i="3"/>
  <c r="Q61" i="3"/>
  <c r="K61" i="3"/>
  <c r="W60" i="3"/>
  <c r="Q60" i="3"/>
  <c r="K60" i="3"/>
  <c r="W59" i="3"/>
  <c r="Q59" i="3"/>
  <c r="K59" i="3"/>
  <c r="W58" i="3"/>
  <c r="Q58" i="3"/>
  <c r="K58" i="3"/>
  <c r="W57" i="3"/>
  <c r="Q57" i="3"/>
  <c r="K57" i="3"/>
  <c r="W56" i="3"/>
  <c r="Q56" i="3"/>
  <c r="K56" i="3"/>
  <c r="W55" i="3"/>
  <c r="Q55" i="3"/>
  <c r="K55" i="3"/>
  <c r="W54" i="3"/>
  <c r="Q54" i="3"/>
  <c r="K54" i="3"/>
  <c r="W53" i="3"/>
  <c r="Q53" i="3"/>
  <c r="K53" i="3"/>
  <c r="W52" i="3"/>
  <c r="Q52" i="3"/>
  <c r="K52" i="3"/>
  <c r="W51" i="3"/>
  <c r="Q51" i="3"/>
  <c r="K51" i="3"/>
  <c r="W50" i="3"/>
  <c r="Q50" i="3"/>
  <c r="K50" i="3"/>
  <c r="W49" i="3"/>
  <c r="Q49" i="3"/>
  <c r="K49" i="3"/>
  <c r="W48" i="3"/>
  <c r="Q48" i="3"/>
  <c r="K48" i="3"/>
  <c r="W47" i="3"/>
  <c r="Q47" i="3"/>
  <c r="K47" i="3"/>
  <c r="W46" i="3"/>
  <c r="Q46" i="3"/>
  <c r="K46" i="3"/>
  <c r="W45" i="3"/>
  <c r="Q45" i="3"/>
  <c r="K45" i="3"/>
  <c r="W44" i="3"/>
  <c r="Q44" i="3"/>
  <c r="K44" i="3"/>
  <c r="W43" i="3"/>
  <c r="Q43" i="3"/>
  <c r="K43" i="3"/>
  <c r="W42" i="3"/>
  <c r="Q42" i="3"/>
  <c r="K42" i="3"/>
  <c r="W41" i="3"/>
  <c r="Q41" i="3"/>
  <c r="K41" i="3"/>
  <c r="W40" i="3"/>
  <c r="Q40" i="3"/>
  <c r="K40" i="3"/>
  <c r="W39" i="3"/>
  <c r="Q39" i="3"/>
  <c r="K39" i="3"/>
  <c r="W38" i="3"/>
  <c r="Q38" i="3"/>
  <c r="K38" i="3"/>
  <c r="W37" i="3"/>
  <c r="Q37" i="3"/>
  <c r="K37" i="3"/>
  <c r="W36" i="3"/>
  <c r="Q36" i="3"/>
  <c r="K36" i="3"/>
  <c r="W35" i="3"/>
  <c r="Q35" i="3"/>
  <c r="K35" i="3"/>
  <c r="W34" i="3"/>
  <c r="Q34" i="3"/>
  <c r="K34" i="3"/>
  <c r="W33" i="3"/>
  <c r="Q33" i="3"/>
  <c r="K33" i="3"/>
  <c r="W32" i="3"/>
  <c r="Q32" i="3"/>
  <c r="K32" i="3"/>
  <c r="W31" i="3"/>
  <c r="Q31" i="3"/>
  <c r="K31" i="3"/>
  <c r="W30" i="3"/>
  <c r="Q30" i="3"/>
  <c r="K30" i="3"/>
  <c r="W29" i="3"/>
  <c r="Q29" i="3"/>
  <c r="K29" i="3"/>
  <c r="W28" i="3"/>
  <c r="Q28" i="3"/>
  <c r="K28" i="3"/>
  <c r="W27" i="3"/>
  <c r="Q27" i="3"/>
  <c r="K27" i="3"/>
  <c r="W26" i="3"/>
  <c r="Q26" i="3"/>
  <c r="K26" i="3"/>
  <c r="W25" i="3"/>
  <c r="Q25" i="3"/>
  <c r="K25" i="3"/>
  <c r="W24" i="3"/>
  <c r="Q24" i="3"/>
  <c r="K24" i="3"/>
  <c r="W23" i="3"/>
  <c r="Q23" i="3"/>
  <c r="K23" i="3"/>
  <c r="W22" i="3"/>
  <c r="Q22" i="3"/>
  <c r="K22" i="3"/>
  <c r="W21" i="3"/>
  <c r="Q21" i="3"/>
  <c r="K21" i="3"/>
  <c r="W20" i="3"/>
  <c r="Q20" i="3"/>
  <c r="K20" i="3"/>
  <c r="W19" i="3"/>
  <c r="Q19" i="3"/>
  <c r="K19" i="3"/>
  <c r="W18" i="3"/>
  <c r="Q18" i="3"/>
  <c r="K18" i="3"/>
  <c r="W17" i="3"/>
  <c r="Q17" i="3"/>
  <c r="K17" i="3"/>
  <c r="W16" i="3"/>
  <c r="Q16" i="3"/>
  <c r="K16" i="3"/>
  <c r="A16" i="3"/>
  <c r="A17" i="3" s="1"/>
  <c r="A18" i="3" s="1"/>
  <c r="A19" i="3" s="1"/>
  <c r="A20" i="3" s="1"/>
  <c r="A21" i="3" s="1"/>
  <c r="W15" i="3"/>
  <c r="Q15" i="3"/>
  <c r="K15" i="3"/>
  <c r="W14" i="3"/>
  <c r="X14" i="3" s="1"/>
  <c r="Q14" i="3"/>
  <c r="R14" i="3" s="1"/>
  <c r="K14" i="3"/>
  <c r="L14" i="3" s="1"/>
  <c r="Z13" i="3"/>
  <c r="AA13" i="3" s="1"/>
  <c r="W13" i="3"/>
  <c r="Q13" i="3"/>
  <c r="K13" i="3"/>
  <c r="B13" i="3"/>
  <c r="A14" i="4" s="1"/>
  <c r="B4" i="5" s="1"/>
  <c r="P4" i="5" s="1"/>
  <c r="C9" i="3"/>
  <c r="C8" i="3"/>
  <c r="N7" i="3"/>
  <c r="C7" i="3"/>
  <c r="J14" i="2"/>
  <c r="G14" i="2" s="1"/>
  <c r="I14" i="2"/>
  <c r="F14" i="2" s="1"/>
  <c r="E14" i="2"/>
  <c r="M10" i="2"/>
  <c r="M9" i="2"/>
  <c r="I6" i="2"/>
  <c r="A4" i="2"/>
  <c r="D1" i="2"/>
  <c r="E1" i="2" s="1"/>
  <c r="F1" i="2" s="1"/>
  <c r="G1" i="2" s="1"/>
  <c r="H1" i="2" s="1"/>
  <c r="I1" i="2" s="1"/>
  <c r="J1" i="2" s="1"/>
  <c r="K1" i="2" s="1"/>
  <c r="L1" i="2" s="1"/>
  <c r="M1" i="2" s="1"/>
  <c r="N1" i="2" s="1"/>
  <c r="O1" i="2" s="1"/>
  <c r="P1" i="2" s="1"/>
  <c r="Q1" i="2" s="1"/>
  <c r="R1" i="2" s="1"/>
  <c r="S1" i="2" s="1"/>
  <c r="T1" i="2" s="1"/>
  <c r="U1" i="2" s="1"/>
  <c r="V1" i="2" s="1"/>
  <c r="W1" i="2" s="1"/>
  <c r="Y1" i="2" s="1"/>
  <c r="Z1" i="2" s="1"/>
  <c r="AA1" i="2" s="1"/>
  <c r="AB1" i="2" s="1"/>
  <c r="C1" i="2"/>
  <c r="J13" i="3" l="1"/>
  <c r="G14" i="4" s="1"/>
  <c r="L14" i="4" s="1"/>
  <c r="M13" i="3"/>
  <c r="C14" i="4" s="1"/>
  <c r="P13" i="3"/>
  <c r="I14" i="4" s="1"/>
  <c r="M14" i="4" s="1"/>
  <c r="H13" i="3"/>
  <c r="V13" i="3"/>
  <c r="K14" i="4" s="1"/>
  <c r="C723" i="3"/>
  <c r="T13" i="3"/>
  <c r="D13" i="3"/>
  <c r="G13" i="3"/>
  <c r="E13" i="3"/>
  <c r="C14" i="3"/>
  <c r="L15" i="3"/>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351" i="3" s="1"/>
  <c r="L352" i="3" s="1"/>
  <c r="L353" i="3" s="1"/>
  <c r="L354" i="3" s="1"/>
  <c r="L355" i="3" s="1"/>
  <c r="L356" i="3" s="1"/>
  <c r="L357" i="3" s="1"/>
  <c r="L358" i="3" s="1"/>
  <c r="L359" i="3" s="1"/>
  <c r="L360" i="3" s="1"/>
  <c r="L361" i="3" s="1"/>
  <c r="L362" i="3" s="1"/>
  <c r="L363" i="3" s="1"/>
  <c r="L364" i="3" s="1"/>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443" i="3" s="1"/>
  <c r="L444" i="3" s="1"/>
  <c r="L445" i="3" s="1"/>
  <c r="L446" i="3" s="1"/>
  <c r="L447"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23" i="3" s="1"/>
  <c r="L724" i="3" s="1"/>
  <c r="L725" i="3" s="1"/>
  <c r="L726" i="3" s="1"/>
  <c r="L727" i="3" s="1"/>
  <c r="L728" i="3" s="1"/>
  <c r="L729" i="3" s="1"/>
  <c r="C727" i="3"/>
  <c r="C719" i="3"/>
  <c r="T14" i="2"/>
  <c r="X15" i="3"/>
  <c r="X16" i="3" s="1"/>
  <c r="X17" i="3" s="1"/>
  <c r="X18" i="3" s="1"/>
  <c r="X19" i="3" s="1"/>
  <c r="X20" i="3" s="1"/>
  <c r="X21" i="3" s="1"/>
  <c r="X22" i="3" s="1"/>
  <c r="X23" i="3" s="1"/>
  <c r="X24" i="3" s="1"/>
  <c r="X25" i="3" s="1"/>
  <c r="X26" i="3" s="1"/>
  <c r="X27" i="3" s="1"/>
  <c r="X28" i="3" s="1"/>
  <c r="X29" i="3" s="1"/>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X54" i="3" s="1"/>
  <c r="X55" i="3" s="1"/>
  <c r="X56" i="3" s="1"/>
  <c r="X57" i="3" s="1"/>
  <c r="X58" i="3" s="1"/>
  <c r="X59" i="3" s="1"/>
  <c r="X60" i="3" s="1"/>
  <c r="X61" i="3" s="1"/>
  <c r="X62" i="3" s="1"/>
  <c r="X63" i="3" s="1"/>
  <c r="X64" i="3" s="1"/>
  <c r="X65" i="3" s="1"/>
  <c r="X66" i="3" s="1"/>
  <c r="X67" i="3" s="1"/>
  <c r="X68" i="3" s="1"/>
  <c r="X69" i="3" s="1"/>
  <c r="X70" i="3" s="1"/>
  <c r="X71" i="3" s="1"/>
  <c r="X72" i="3" s="1"/>
  <c r="X73" i="3" s="1"/>
  <c r="X74" i="3" s="1"/>
  <c r="X75" i="3" s="1"/>
  <c r="X76" i="3" s="1"/>
  <c r="X77" i="3" s="1"/>
  <c r="X78" i="3" s="1"/>
  <c r="X79" i="3" s="1"/>
  <c r="X80" i="3" s="1"/>
  <c r="X81" i="3" s="1"/>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X108" i="3" s="1"/>
  <c r="X109" i="3" s="1"/>
  <c r="X110" i="3" s="1"/>
  <c r="X111" i="3" s="1"/>
  <c r="X112" i="3" s="1"/>
  <c r="X113" i="3" s="1"/>
  <c r="X114" i="3" s="1"/>
  <c r="X115" i="3" s="1"/>
  <c r="X116" i="3" s="1"/>
  <c r="X117" i="3" s="1"/>
  <c r="X118" i="3" s="1"/>
  <c r="X119" i="3" s="1"/>
  <c r="X120" i="3" s="1"/>
  <c r="X121" i="3" s="1"/>
  <c r="X122" i="3" s="1"/>
  <c r="X123" i="3" s="1"/>
  <c r="X124" i="3" s="1"/>
  <c r="X125" i="3" s="1"/>
  <c r="X126" i="3" s="1"/>
  <c r="X127" i="3" s="1"/>
  <c r="X128" i="3" s="1"/>
  <c r="X129" i="3" s="1"/>
  <c r="X130" i="3" s="1"/>
  <c r="X131" i="3" s="1"/>
  <c r="X132" i="3" s="1"/>
  <c r="X133" i="3" s="1"/>
  <c r="X134" i="3" s="1"/>
  <c r="X135" i="3" s="1"/>
  <c r="X136" i="3" s="1"/>
  <c r="X137" i="3" s="1"/>
  <c r="X138" i="3" s="1"/>
  <c r="X139" i="3" s="1"/>
  <c r="X140" i="3" s="1"/>
  <c r="X141" i="3" s="1"/>
  <c r="X142" i="3" s="1"/>
  <c r="X143" i="3" s="1"/>
  <c r="X144" i="3" s="1"/>
  <c r="X145" i="3" s="1"/>
  <c r="X146" i="3" s="1"/>
  <c r="X147" i="3" s="1"/>
  <c r="X148" i="3" s="1"/>
  <c r="X149" i="3" s="1"/>
  <c r="X150" i="3" s="1"/>
  <c r="X151" i="3" s="1"/>
  <c r="X152" i="3" s="1"/>
  <c r="X153" i="3" s="1"/>
  <c r="X154" i="3" s="1"/>
  <c r="X155" i="3" s="1"/>
  <c r="X156" i="3" s="1"/>
  <c r="X157" i="3" s="1"/>
  <c r="X158" i="3" s="1"/>
  <c r="X159" i="3" s="1"/>
  <c r="X160" i="3" s="1"/>
  <c r="X161" i="3" s="1"/>
  <c r="X162" i="3" s="1"/>
  <c r="X163" i="3" s="1"/>
  <c r="X164" i="3" s="1"/>
  <c r="X165" i="3" s="1"/>
  <c r="X166" i="3" s="1"/>
  <c r="X167" i="3" s="1"/>
  <c r="X168" i="3" s="1"/>
  <c r="X169" i="3" s="1"/>
  <c r="X170" i="3" s="1"/>
  <c r="X171" i="3" s="1"/>
  <c r="X172" i="3" s="1"/>
  <c r="X173" i="3" s="1"/>
  <c r="X174" i="3" s="1"/>
  <c r="X175" i="3" s="1"/>
  <c r="X176" i="3" s="1"/>
  <c r="X177" i="3" s="1"/>
  <c r="X178" i="3" s="1"/>
  <c r="X179" i="3" s="1"/>
  <c r="X180" i="3" s="1"/>
  <c r="X181" i="3" s="1"/>
  <c r="X182" i="3" s="1"/>
  <c r="X183" i="3" s="1"/>
  <c r="X184" i="3" s="1"/>
  <c r="X185" i="3" s="1"/>
  <c r="X186" i="3" s="1"/>
  <c r="X187" i="3" s="1"/>
  <c r="X188" i="3" s="1"/>
  <c r="X189" i="3" s="1"/>
  <c r="X190" i="3" s="1"/>
  <c r="X191" i="3" s="1"/>
  <c r="X192" i="3" s="1"/>
  <c r="X193" i="3" s="1"/>
  <c r="X194" i="3" s="1"/>
  <c r="X195" i="3" s="1"/>
  <c r="X196" i="3" s="1"/>
  <c r="X197" i="3" s="1"/>
  <c r="X198" i="3" s="1"/>
  <c r="X199" i="3" s="1"/>
  <c r="X200" i="3" s="1"/>
  <c r="X201" i="3" s="1"/>
  <c r="X202" i="3" s="1"/>
  <c r="X203" i="3" s="1"/>
  <c r="X204" i="3" s="1"/>
  <c r="X205" i="3" s="1"/>
  <c r="X206" i="3" s="1"/>
  <c r="X207" i="3" s="1"/>
  <c r="X208" i="3" s="1"/>
  <c r="X209" i="3" s="1"/>
  <c r="X210" i="3" s="1"/>
  <c r="X211" i="3" s="1"/>
  <c r="X212" i="3" s="1"/>
  <c r="X213" i="3" s="1"/>
  <c r="X214" i="3" s="1"/>
  <c r="X215" i="3" s="1"/>
  <c r="X216" i="3" s="1"/>
  <c r="X217" i="3" s="1"/>
  <c r="X218" i="3" s="1"/>
  <c r="X219" i="3" s="1"/>
  <c r="X220" i="3" s="1"/>
  <c r="X221" i="3" s="1"/>
  <c r="X222" i="3" s="1"/>
  <c r="X223" i="3" s="1"/>
  <c r="X224" i="3" s="1"/>
  <c r="X225" i="3" s="1"/>
  <c r="X226" i="3" s="1"/>
  <c r="X227" i="3" s="1"/>
  <c r="X228" i="3" s="1"/>
  <c r="X229" i="3" s="1"/>
  <c r="X230" i="3" s="1"/>
  <c r="X231" i="3" s="1"/>
  <c r="X232" i="3" s="1"/>
  <c r="X233" i="3" s="1"/>
  <c r="X234" i="3" s="1"/>
  <c r="X235" i="3" s="1"/>
  <c r="X236" i="3" s="1"/>
  <c r="X237" i="3" s="1"/>
  <c r="X238" i="3" s="1"/>
  <c r="X239" i="3" s="1"/>
  <c r="X240" i="3" s="1"/>
  <c r="X241" i="3" s="1"/>
  <c r="X242" i="3" s="1"/>
  <c r="X243" i="3" s="1"/>
  <c r="X244" i="3" s="1"/>
  <c r="X245" i="3" s="1"/>
  <c r="X246" i="3" s="1"/>
  <c r="X247" i="3" s="1"/>
  <c r="X248" i="3" s="1"/>
  <c r="X249" i="3" s="1"/>
  <c r="X250" i="3" s="1"/>
  <c r="X251" i="3" s="1"/>
  <c r="X252" i="3" s="1"/>
  <c r="X253" i="3" s="1"/>
  <c r="X254" i="3" s="1"/>
  <c r="X255" i="3" s="1"/>
  <c r="X256" i="3" s="1"/>
  <c r="X257" i="3" s="1"/>
  <c r="X258" i="3" s="1"/>
  <c r="X259" i="3" s="1"/>
  <c r="X260" i="3" s="1"/>
  <c r="X261" i="3" s="1"/>
  <c r="X262" i="3" s="1"/>
  <c r="X263" i="3" s="1"/>
  <c r="X264" i="3" s="1"/>
  <c r="X265" i="3" s="1"/>
  <c r="X266" i="3" s="1"/>
  <c r="X267" i="3" s="1"/>
  <c r="X268" i="3" s="1"/>
  <c r="X269" i="3" s="1"/>
  <c r="X270" i="3" s="1"/>
  <c r="X271" i="3" s="1"/>
  <c r="X272" i="3" s="1"/>
  <c r="X273" i="3" s="1"/>
  <c r="X274" i="3" s="1"/>
  <c r="X275" i="3" s="1"/>
  <c r="X276" i="3" s="1"/>
  <c r="X277" i="3" s="1"/>
  <c r="X278" i="3" s="1"/>
  <c r="X279" i="3" s="1"/>
  <c r="X280" i="3" s="1"/>
  <c r="X281" i="3" s="1"/>
  <c r="X282" i="3" s="1"/>
  <c r="X283" i="3" s="1"/>
  <c r="X284" i="3" s="1"/>
  <c r="X285" i="3" s="1"/>
  <c r="X286" i="3" s="1"/>
  <c r="X287" i="3" s="1"/>
  <c r="X288" i="3" s="1"/>
  <c r="X289" i="3" s="1"/>
  <c r="X290" i="3" s="1"/>
  <c r="X291" i="3" s="1"/>
  <c r="X292" i="3" s="1"/>
  <c r="X293" i="3" s="1"/>
  <c r="X294" i="3" s="1"/>
  <c r="X295" i="3" s="1"/>
  <c r="X296" i="3" s="1"/>
  <c r="X297" i="3" s="1"/>
  <c r="X298" i="3" s="1"/>
  <c r="X299" i="3" s="1"/>
  <c r="X300" i="3" s="1"/>
  <c r="X301" i="3" s="1"/>
  <c r="X302" i="3" s="1"/>
  <c r="X303" i="3" s="1"/>
  <c r="X304" i="3" s="1"/>
  <c r="X305" i="3" s="1"/>
  <c r="X306" i="3" s="1"/>
  <c r="X307" i="3" s="1"/>
  <c r="X308" i="3" s="1"/>
  <c r="X309" i="3" s="1"/>
  <c r="X310" i="3" s="1"/>
  <c r="X311" i="3" s="1"/>
  <c r="X312" i="3" s="1"/>
  <c r="X313" i="3" s="1"/>
  <c r="X314" i="3" s="1"/>
  <c r="X315" i="3" s="1"/>
  <c r="X316" i="3" s="1"/>
  <c r="X317" i="3" s="1"/>
  <c r="X318" i="3" s="1"/>
  <c r="X319" i="3" s="1"/>
  <c r="X320" i="3" s="1"/>
  <c r="X321" i="3" s="1"/>
  <c r="X322" i="3" s="1"/>
  <c r="X323" i="3" s="1"/>
  <c r="X324" i="3" s="1"/>
  <c r="X325" i="3" s="1"/>
  <c r="X326" i="3" s="1"/>
  <c r="X327" i="3" s="1"/>
  <c r="X328" i="3" s="1"/>
  <c r="X329" i="3" s="1"/>
  <c r="X330" i="3" s="1"/>
  <c r="X331" i="3" s="1"/>
  <c r="X332" i="3" s="1"/>
  <c r="X333" i="3" s="1"/>
  <c r="X334" i="3" s="1"/>
  <c r="X335" i="3" s="1"/>
  <c r="X336" i="3" s="1"/>
  <c r="X337" i="3" s="1"/>
  <c r="X338" i="3" s="1"/>
  <c r="X339" i="3" s="1"/>
  <c r="X340" i="3" s="1"/>
  <c r="X341" i="3" s="1"/>
  <c r="X342" i="3" s="1"/>
  <c r="X343" i="3" s="1"/>
  <c r="X344" i="3" s="1"/>
  <c r="X345" i="3" s="1"/>
  <c r="X346" i="3" s="1"/>
  <c r="X347" i="3" s="1"/>
  <c r="X348" i="3" s="1"/>
  <c r="X349" i="3" s="1"/>
  <c r="X350" i="3" s="1"/>
  <c r="X351" i="3" s="1"/>
  <c r="X352" i="3" s="1"/>
  <c r="X353" i="3" s="1"/>
  <c r="X354" i="3" s="1"/>
  <c r="X355" i="3" s="1"/>
  <c r="X356" i="3" s="1"/>
  <c r="X357" i="3" s="1"/>
  <c r="X358" i="3" s="1"/>
  <c r="X359" i="3" s="1"/>
  <c r="X360" i="3" s="1"/>
  <c r="X361" i="3" s="1"/>
  <c r="X362" i="3" s="1"/>
  <c r="X363" i="3" s="1"/>
  <c r="X364" i="3" s="1"/>
  <c r="X365" i="3" s="1"/>
  <c r="X366" i="3" s="1"/>
  <c r="X367" i="3" s="1"/>
  <c r="X368" i="3" s="1"/>
  <c r="X369" i="3" s="1"/>
  <c r="X370" i="3" s="1"/>
  <c r="X371" i="3" s="1"/>
  <c r="X372" i="3" s="1"/>
  <c r="X373" i="3" s="1"/>
  <c r="X374" i="3" s="1"/>
  <c r="X375" i="3" s="1"/>
  <c r="X376" i="3" s="1"/>
  <c r="X377" i="3" s="1"/>
  <c r="X378" i="3" s="1"/>
  <c r="X379" i="3" s="1"/>
  <c r="X380" i="3" s="1"/>
  <c r="X381" i="3" s="1"/>
  <c r="X382" i="3" s="1"/>
  <c r="X383" i="3" s="1"/>
  <c r="X384" i="3" s="1"/>
  <c r="X385" i="3" s="1"/>
  <c r="X386" i="3" s="1"/>
  <c r="X387" i="3" s="1"/>
  <c r="X388" i="3" s="1"/>
  <c r="X389" i="3" s="1"/>
  <c r="X390" i="3" s="1"/>
  <c r="X391" i="3" s="1"/>
  <c r="X392" i="3" s="1"/>
  <c r="X393" i="3" s="1"/>
  <c r="X394" i="3" s="1"/>
  <c r="X395" i="3" s="1"/>
  <c r="X396" i="3" s="1"/>
  <c r="X397" i="3" s="1"/>
  <c r="X398" i="3" s="1"/>
  <c r="X399" i="3" s="1"/>
  <c r="X400" i="3" s="1"/>
  <c r="X401" i="3" s="1"/>
  <c r="X402" i="3" s="1"/>
  <c r="X403" i="3" s="1"/>
  <c r="X404" i="3" s="1"/>
  <c r="X405" i="3" s="1"/>
  <c r="X406" i="3" s="1"/>
  <c r="X407" i="3" s="1"/>
  <c r="X408" i="3" s="1"/>
  <c r="X409" i="3" s="1"/>
  <c r="X410" i="3" s="1"/>
  <c r="X411" i="3" s="1"/>
  <c r="X412" i="3" s="1"/>
  <c r="X413" i="3" s="1"/>
  <c r="X414" i="3" s="1"/>
  <c r="X415" i="3" s="1"/>
  <c r="X416" i="3" s="1"/>
  <c r="X417" i="3" s="1"/>
  <c r="X418" i="3" s="1"/>
  <c r="X419" i="3" s="1"/>
  <c r="X420" i="3" s="1"/>
  <c r="X421" i="3" s="1"/>
  <c r="X422" i="3" s="1"/>
  <c r="X423" i="3" s="1"/>
  <c r="X424" i="3" s="1"/>
  <c r="X425" i="3" s="1"/>
  <c r="X426" i="3" s="1"/>
  <c r="X427" i="3" s="1"/>
  <c r="X428" i="3" s="1"/>
  <c r="X429" i="3" s="1"/>
  <c r="X430" i="3" s="1"/>
  <c r="X431" i="3" s="1"/>
  <c r="X432" i="3" s="1"/>
  <c r="X433" i="3" s="1"/>
  <c r="X434" i="3" s="1"/>
  <c r="X435" i="3" s="1"/>
  <c r="X436" i="3" s="1"/>
  <c r="X437" i="3" s="1"/>
  <c r="X438" i="3" s="1"/>
  <c r="X439" i="3" s="1"/>
  <c r="X440" i="3" s="1"/>
  <c r="X441" i="3" s="1"/>
  <c r="X442" i="3" s="1"/>
  <c r="X443" i="3" s="1"/>
  <c r="X444" i="3" s="1"/>
  <c r="X445" i="3" s="1"/>
  <c r="X446" i="3" s="1"/>
  <c r="X447" i="3" s="1"/>
  <c r="X448" i="3" s="1"/>
  <c r="X449" i="3" s="1"/>
  <c r="X450" i="3" s="1"/>
  <c r="X451" i="3" s="1"/>
  <c r="X452" i="3" s="1"/>
  <c r="X453" i="3" s="1"/>
  <c r="X454" i="3" s="1"/>
  <c r="X455" i="3" s="1"/>
  <c r="X456" i="3" s="1"/>
  <c r="X457" i="3" s="1"/>
  <c r="X458" i="3" s="1"/>
  <c r="X459" i="3" s="1"/>
  <c r="X460" i="3" s="1"/>
  <c r="X461" i="3" s="1"/>
  <c r="X462" i="3" s="1"/>
  <c r="X463" i="3" s="1"/>
  <c r="X464" i="3" s="1"/>
  <c r="X465" i="3" s="1"/>
  <c r="X466" i="3" s="1"/>
  <c r="X467" i="3" s="1"/>
  <c r="X468" i="3" s="1"/>
  <c r="X469" i="3" s="1"/>
  <c r="X470" i="3" s="1"/>
  <c r="X471" i="3" s="1"/>
  <c r="X472" i="3" s="1"/>
  <c r="X473" i="3" s="1"/>
  <c r="X474" i="3" s="1"/>
  <c r="X475" i="3" s="1"/>
  <c r="X476" i="3" s="1"/>
  <c r="X477" i="3" s="1"/>
  <c r="X478" i="3" s="1"/>
  <c r="X479" i="3" s="1"/>
  <c r="X480" i="3" s="1"/>
  <c r="X481" i="3" s="1"/>
  <c r="X482" i="3" s="1"/>
  <c r="X483" i="3" s="1"/>
  <c r="X484" i="3" s="1"/>
  <c r="X485" i="3" s="1"/>
  <c r="X486" i="3" s="1"/>
  <c r="X487" i="3" s="1"/>
  <c r="X488" i="3" s="1"/>
  <c r="X489" i="3" s="1"/>
  <c r="X490" i="3" s="1"/>
  <c r="X491" i="3" s="1"/>
  <c r="X492" i="3" s="1"/>
  <c r="X493" i="3" s="1"/>
  <c r="X494" i="3" s="1"/>
  <c r="X495" i="3" s="1"/>
  <c r="X496" i="3" s="1"/>
  <c r="X497" i="3" s="1"/>
  <c r="X498" i="3" s="1"/>
  <c r="X499" i="3" s="1"/>
  <c r="X500" i="3" s="1"/>
  <c r="X501" i="3" s="1"/>
  <c r="X502" i="3" s="1"/>
  <c r="X503" i="3" s="1"/>
  <c r="X504" i="3" s="1"/>
  <c r="X505" i="3" s="1"/>
  <c r="X506" i="3" s="1"/>
  <c r="X507" i="3" s="1"/>
  <c r="X508" i="3" s="1"/>
  <c r="X509" i="3" s="1"/>
  <c r="X510" i="3" s="1"/>
  <c r="X511" i="3" s="1"/>
  <c r="X512" i="3" s="1"/>
  <c r="X513" i="3" s="1"/>
  <c r="X514" i="3" s="1"/>
  <c r="X515" i="3" s="1"/>
  <c r="X516" i="3" s="1"/>
  <c r="X517" i="3" s="1"/>
  <c r="X518" i="3" s="1"/>
  <c r="X519" i="3" s="1"/>
  <c r="X520" i="3" s="1"/>
  <c r="X521" i="3" s="1"/>
  <c r="X522" i="3" s="1"/>
  <c r="X523" i="3" s="1"/>
  <c r="X524" i="3" s="1"/>
  <c r="X525" i="3" s="1"/>
  <c r="X526" i="3" s="1"/>
  <c r="X527" i="3" s="1"/>
  <c r="X528" i="3" s="1"/>
  <c r="X529" i="3" s="1"/>
  <c r="X530" i="3" s="1"/>
  <c r="X531" i="3" s="1"/>
  <c r="X532" i="3" s="1"/>
  <c r="X533" i="3" s="1"/>
  <c r="X534" i="3" s="1"/>
  <c r="X535" i="3" s="1"/>
  <c r="X536" i="3" s="1"/>
  <c r="X537" i="3" s="1"/>
  <c r="X538" i="3" s="1"/>
  <c r="X539" i="3" s="1"/>
  <c r="X540" i="3" s="1"/>
  <c r="X541" i="3" s="1"/>
  <c r="X542" i="3" s="1"/>
  <c r="X543" i="3" s="1"/>
  <c r="X544" i="3" s="1"/>
  <c r="X545" i="3" s="1"/>
  <c r="X546" i="3" s="1"/>
  <c r="X547" i="3" s="1"/>
  <c r="X548" i="3" s="1"/>
  <c r="X549" i="3" s="1"/>
  <c r="X550" i="3" s="1"/>
  <c r="X551" i="3" s="1"/>
  <c r="X552" i="3" s="1"/>
  <c r="X553" i="3" s="1"/>
  <c r="X554" i="3" s="1"/>
  <c r="X555" i="3" s="1"/>
  <c r="X556" i="3" s="1"/>
  <c r="X557" i="3" s="1"/>
  <c r="X558" i="3" s="1"/>
  <c r="X559" i="3" s="1"/>
  <c r="X560" i="3" s="1"/>
  <c r="X561" i="3" s="1"/>
  <c r="X562" i="3" s="1"/>
  <c r="X563" i="3" s="1"/>
  <c r="X564" i="3" s="1"/>
  <c r="X565" i="3" s="1"/>
  <c r="X566" i="3" s="1"/>
  <c r="X567" i="3" s="1"/>
  <c r="X568" i="3" s="1"/>
  <c r="X569" i="3" s="1"/>
  <c r="X570" i="3" s="1"/>
  <c r="X571" i="3" s="1"/>
  <c r="X572" i="3" s="1"/>
  <c r="X573" i="3" s="1"/>
  <c r="X574" i="3" s="1"/>
  <c r="X575" i="3" s="1"/>
  <c r="X576" i="3" s="1"/>
  <c r="X577" i="3" s="1"/>
  <c r="X578" i="3" s="1"/>
  <c r="X579" i="3" s="1"/>
  <c r="X580" i="3" s="1"/>
  <c r="X581" i="3" s="1"/>
  <c r="X582" i="3" s="1"/>
  <c r="X583" i="3" s="1"/>
  <c r="X584" i="3" s="1"/>
  <c r="X585" i="3" s="1"/>
  <c r="X586" i="3" s="1"/>
  <c r="X587" i="3" s="1"/>
  <c r="X588" i="3" s="1"/>
  <c r="X589" i="3" s="1"/>
  <c r="X590" i="3" s="1"/>
  <c r="X591" i="3" s="1"/>
  <c r="X592" i="3" s="1"/>
  <c r="X593" i="3" s="1"/>
  <c r="X594" i="3" s="1"/>
  <c r="X595" i="3" s="1"/>
  <c r="X596" i="3" s="1"/>
  <c r="X597" i="3" s="1"/>
  <c r="X598" i="3" s="1"/>
  <c r="X599" i="3" s="1"/>
  <c r="X600" i="3" s="1"/>
  <c r="X601" i="3" s="1"/>
  <c r="X602" i="3" s="1"/>
  <c r="X603" i="3" s="1"/>
  <c r="X604" i="3" s="1"/>
  <c r="X605" i="3" s="1"/>
  <c r="X606" i="3" s="1"/>
  <c r="X607" i="3" s="1"/>
  <c r="X608" i="3" s="1"/>
  <c r="X609" i="3" s="1"/>
  <c r="X610" i="3" s="1"/>
  <c r="X611" i="3" s="1"/>
  <c r="X612" i="3" s="1"/>
  <c r="X613" i="3" s="1"/>
  <c r="X614" i="3" s="1"/>
  <c r="X615" i="3" s="1"/>
  <c r="X616" i="3" s="1"/>
  <c r="X617" i="3" s="1"/>
  <c r="X618" i="3" s="1"/>
  <c r="X619" i="3" s="1"/>
  <c r="X620" i="3" s="1"/>
  <c r="X621" i="3" s="1"/>
  <c r="X622" i="3" s="1"/>
  <c r="X623" i="3" s="1"/>
  <c r="X624" i="3" s="1"/>
  <c r="X625" i="3" s="1"/>
  <c r="X626" i="3" s="1"/>
  <c r="X627" i="3" s="1"/>
  <c r="X628" i="3" s="1"/>
  <c r="X629" i="3" s="1"/>
  <c r="X630" i="3" s="1"/>
  <c r="X631" i="3" s="1"/>
  <c r="X632" i="3" s="1"/>
  <c r="X633" i="3" s="1"/>
  <c r="X634" i="3" s="1"/>
  <c r="X635" i="3" s="1"/>
  <c r="X636" i="3" s="1"/>
  <c r="X637" i="3" s="1"/>
  <c r="X638" i="3" s="1"/>
  <c r="X639" i="3" s="1"/>
  <c r="X640" i="3" s="1"/>
  <c r="X641" i="3" s="1"/>
  <c r="X642" i="3" s="1"/>
  <c r="X643" i="3" s="1"/>
  <c r="X644" i="3" s="1"/>
  <c r="X645" i="3" s="1"/>
  <c r="X646" i="3" s="1"/>
  <c r="X647" i="3" s="1"/>
  <c r="X648" i="3" s="1"/>
  <c r="X649" i="3" s="1"/>
  <c r="X650" i="3" s="1"/>
  <c r="X651" i="3" s="1"/>
  <c r="X652" i="3" s="1"/>
  <c r="X653" i="3" s="1"/>
  <c r="X654" i="3" s="1"/>
  <c r="X655" i="3" s="1"/>
  <c r="X656" i="3" s="1"/>
  <c r="X657" i="3" s="1"/>
  <c r="X658" i="3" s="1"/>
  <c r="X659" i="3" s="1"/>
  <c r="X660" i="3" s="1"/>
  <c r="X661" i="3" s="1"/>
  <c r="X662" i="3" s="1"/>
  <c r="X663" i="3" s="1"/>
  <c r="X664" i="3" s="1"/>
  <c r="X665" i="3" s="1"/>
  <c r="X666" i="3" s="1"/>
  <c r="X667" i="3" s="1"/>
  <c r="X668" i="3" s="1"/>
  <c r="X669" i="3" s="1"/>
  <c r="X670" i="3" s="1"/>
  <c r="X671" i="3" s="1"/>
  <c r="X672" i="3" s="1"/>
  <c r="X673" i="3" s="1"/>
  <c r="X674" i="3" s="1"/>
  <c r="X675" i="3" s="1"/>
  <c r="X676" i="3" s="1"/>
  <c r="X677" i="3" s="1"/>
  <c r="X678" i="3" s="1"/>
  <c r="X679" i="3" s="1"/>
  <c r="X680" i="3" s="1"/>
  <c r="X681" i="3" s="1"/>
  <c r="X682" i="3" s="1"/>
  <c r="X683" i="3" s="1"/>
  <c r="X684" i="3" s="1"/>
  <c r="X685" i="3" s="1"/>
  <c r="X686" i="3" s="1"/>
  <c r="X687" i="3" s="1"/>
  <c r="X688" i="3" s="1"/>
  <c r="X689" i="3" s="1"/>
  <c r="X690" i="3" s="1"/>
  <c r="X691" i="3" s="1"/>
  <c r="X692" i="3" s="1"/>
  <c r="X693" i="3" s="1"/>
  <c r="X694" i="3" s="1"/>
  <c r="X695" i="3" s="1"/>
  <c r="X696" i="3" s="1"/>
  <c r="X697" i="3" s="1"/>
  <c r="X698" i="3" s="1"/>
  <c r="X699" i="3" s="1"/>
  <c r="X700" i="3" s="1"/>
  <c r="X701" i="3" s="1"/>
  <c r="X702" i="3" s="1"/>
  <c r="X703" i="3" s="1"/>
  <c r="X704" i="3" s="1"/>
  <c r="X705" i="3" s="1"/>
  <c r="X706" i="3" s="1"/>
  <c r="X707" i="3" s="1"/>
  <c r="X708" i="3" s="1"/>
  <c r="X709" i="3" s="1"/>
  <c r="X710" i="3" s="1"/>
  <c r="X711" i="3" s="1"/>
  <c r="X712" i="3" s="1"/>
  <c r="X713" i="3" s="1"/>
  <c r="X714" i="3" s="1"/>
  <c r="X715" i="3" s="1"/>
  <c r="X716" i="3" s="1"/>
  <c r="X717" i="3" s="1"/>
  <c r="X718" i="3" s="1"/>
  <c r="X719" i="3" s="1"/>
  <c r="X720" i="3" s="1"/>
  <c r="X721" i="3" s="1"/>
  <c r="X722" i="3" s="1"/>
  <c r="X723" i="3" s="1"/>
  <c r="X724" i="3" s="1"/>
  <c r="X725" i="3" s="1"/>
  <c r="X726" i="3" s="1"/>
  <c r="X727" i="3" s="1"/>
  <c r="X728" i="3" s="1"/>
  <c r="X729" i="3" s="1"/>
  <c r="B15" i="3"/>
  <c r="M8" i="4"/>
  <c r="N8" i="3"/>
  <c r="M9" i="4"/>
  <c r="N9" i="3"/>
  <c r="D14" i="4"/>
  <c r="R15" i="3"/>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R54" i="3" s="1"/>
  <c r="R55" i="3" s="1"/>
  <c r="R56" i="3" s="1"/>
  <c r="R57" i="3" s="1"/>
  <c r="R58" i="3" s="1"/>
  <c r="R59" i="3" s="1"/>
  <c r="R60" i="3" s="1"/>
  <c r="R61" i="3" s="1"/>
  <c r="R62" i="3" s="1"/>
  <c r="R63" i="3" s="1"/>
  <c r="R64" i="3" s="1"/>
  <c r="R65" i="3" s="1"/>
  <c r="R66" i="3" s="1"/>
  <c r="R67" i="3" s="1"/>
  <c r="R68" i="3" s="1"/>
  <c r="R69" i="3" s="1"/>
  <c r="R70" i="3" s="1"/>
  <c r="R71" i="3" s="1"/>
  <c r="R72" i="3" s="1"/>
  <c r="R73" i="3" s="1"/>
  <c r="R74" i="3" s="1"/>
  <c r="R75" i="3" s="1"/>
  <c r="R76" i="3" s="1"/>
  <c r="R77" i="3" s="1"/>
  <c r="R78" i="3" s="1"/>
  <c r="R79" i="3" s="1"/>
  <c r="R80" i="3" s="1"/>
  <c r="R81" i="3" s="1"/>
  <c r="R82" i="3" s="1"/>
  <c r="R83" i="3" s="1"/>
  <c r="R84" i="3" s="1"/>
  <c r="R85" i="3" s="1"/>
  <c r="R86" i="3" s="1"/>
  <c r="R87" i="3" s="1"/>
  <c r="R88" i="3" s="1"/>
  <c r="R89" i="3" s="1"/>
  <c r="R90" i="3" s="1"/>
  <c r="R91" i="3" s="1"/>
  <c r="R92" i="3" s="1"/>
  <c r="R93" i="3" s="1"/>
  <c r="R94" i="3" s="1"/>
  <c r="R95" i="3" s="1"/>
  <c r="R96" i="3" s="1"/>
  <c r="R97" i="3" s="1"/>
  <c r="R98" i="3" s="1"/>
  <c r="R99" i="3" s="1"/>
  <c r="R100" i="3" s="1"/>
  <c r="R101" i="3" s="1"/>
  <c r="R102" i="3" s="1"/>
  <c r="R103" i="3" s="1"/>
  <c r="R104" i="3" s="1"/>
  <c r="R105" i="3" s="1"/>
  <c r="R106" i="3" s="1"/>
  <c r="R107" i="3" s="1"/>
  <c r="R108" i="3" s="1"/>
  <c r="R109" i="3" s="1"/>
  <c r="R110" i="3" s="1"/>
  <c r="R111" i="3" s="1"/>
  <c r="R112" i="3" s="1"/>
  <c r="R113" i="3" s="1"/>
  <c r="R114" i="3" s="1"/>
  <c r="R115" i="3" s="1"/>
  <c r="R116" i="3" s="1"/>
  <c r="R117" i="3" s="1"/>
  <c r="R118" i="3" s="1"/>
  <c r="R119" i="3" s="1"/>
  <c r="R120" i="3" s="1"/>
  <c r="R121" i="3" s="1"/>
  <c r="R122" i="3" s="1"/>
  <c r="R123" i="3" s="1"/>
  <c r="R124" i="3" s="1"/>
  <c r="R125" i="3" s="1"/>
  <c r="R126" i="3" s="1"/>
  <c r="R127" i="3" s="1"/>
  <c r="R128" i="3" s="1"/>
  <c r="R129" i="3" s="1"/>
  <c r="R130" i="3" s="1"/>
  <c r="R131" i="3" s="1"/>
  <c r="R132" i="3" s="1"/>
  <c r="R133" i="3" s="1"/>
  <c r="R134" i="3" s="1"/>
  <c r="R135" i="3" s="1"/>
  <c r="R136" i="3" s="1"/>
  <c r="R137" i="3" s="1"/>
  <c r="R138" i="3" s="1"/>
  <c r="R139" i="3" s="1"/>
  <c r="R140" i="3" s="1"/>
  <c r="R141" i="3" s="1"/>
  <c r="R142" i="3" s="1"/>
  <c r="R143" i="3" s="1"/>
  <c r="R144" i="3" s="1"/>
  <c r="R145" i="3" s="1"/>
  <c r="R146" i="3" s="1"/>
  <c r="R147" i="3" s="1"/>
  <c r="R148" i="3" s="1"/>
  <c r="R149" i="3" s="1"/>
  <c r="R150" i="3" s="1"/>
  <c r="R151" i="3" s="1"/>
  <c r="R152" i="3" s="1"/>
  <c r="R153" i="3" s="1"/>
  <c r="R154" i="3" s="1"/>
  <c r="R155" i="3" s="1"/>
  <c r="R156" i="3" s="1"/>
  <c r="R157" i="3" s="1"/>
  <c r="R158" i="3" s="1"/>
  <c r="R159" i="3" s="1"/>
  <c r="R160" i="3" s="1"/>
  <c r="R161" i="3" s="1"/>
  <c r="R162" i="3" s="1"/>
  <c r="R163" i="3" s="1"/>
  <c r="R164" i="3" s="1"/>
  <c r="R165" i="3" s="1"/>
  <c r="R166" i="3" s="1"/>
  <c r="R167" i="3" s="1"/>
  <c r="R168" i="3" s="1"/>
  <c r="R169" i="3" s="1"/>
  <c r="R170" i="3" s="1"/>
  <c r="R171" i="3" s="1"/>
  <c r="R172" i="3" s="1"/>
  <c r="R173" i="3" s="1"/>
  <c r="R174" i="3" s="1"/>
  <c r="R175" i="3" s="1"/>
  <c r="R176" i="3" s="1"/>
  <c r="R177" i="3" s="1"/>
  <c r="R178" i="3" s="1"/>
  <c r="R179" i="3" s="1"/>
  <c r="R180" i="3" s="1"/>
  <c r="R181" i="3" s="1"/>
  <c r="R182" i="3" s="1"/>
  <c r="R183" i="3" s="1"/>
  <c r="R184" i="3" s="1"/>
  <c r="R185" i="3" s="1"/>
  <c r="R186" i="3" s="1"/>
  <c r="R187" i="3" s="1"/>
  <c r="R188" i="3" s="1"/>
  <c r="R189" i="3" s="1"/>
  <c r="R190" i="3" s="1"/>
  <c r="R191" i="3" s="1"/>
  <c r="R192" i="3" s="1"/>
  <c r="R193" i="3" s="1"/>
  <c r="R194" i="3" s="1"/>
  <c r="R195" i="3" s="1"/>
  <c r="R196" i="3" s="1"/>
  <c r="R197" i="3" s="1"/>
  <c r="R198" i="3" s="1"/>
  <c r="R199" i="3" s="1"/>
  <c r="R200" i="3" s="1"/>
  <c r="R201" i="3" s="1"/>
  <c r="R202" i="3" s="1"/>
  <c r="R203" i="3" s="1"/>
  <c r="R204" i="3" s="1"/>
  <c r="R205" i="3" s="1"/>
  <c r="R206" i="3" s="1"/>
  <c r="R207" i="3" s="1"/>
  <c r="R208" i="3" s="1"/>
  <c r="R209" i="3" s="1"/>
  <c r="R210" i="3" s="1"/>
  <c r="R211" i="3" s="1"/>
  <c r="R212" i="3" s="1"/>
  <c r="R213" i="3" s="1"/>
  <c r="R214" i="3" s="1"/>
  <c r="R215" i="3" s="1"/>
  <c r="R216" i="3" s="1"/>
  <c r="R217" i="3" s="1"/>
  <c r="R218" i="3" s="1"/>
  <c r="R219" i="3" s="1"/>
  <c r="R220" i="3" s="1"/>
  <c r="R221" i="3" s="1"/>
  <c r="R222" i="3" s="1"/>
  <c r="R223" i="3" s="1"/>
  <c r="R224" i="3" s="1"/>
  <c r="R225" i="3" s="1"/>
  <c r="R226" i="3" s="1"/>
  <c r="R227" i="3" s="1"/>
  <c r="R228" i="3" s="1"/>
  <c r="R229" i="3" s="1"/>
  <c r="R230" i="3" s="1"/>
  <c r="R231" i="3" s="1"/>
  <c r="R232" i="3" s="1"/>
  <c r="R233" i="3" s="1"/>
  <c r="R234" i="3" s="1"/>
  <c r="R235" i="3" s="1"/>
  <c r="R236" i="3" s="1"/>
  <c r="R237" i="3" s="1"/>
  <c r="R238" i="3" s="1"/>
  <c r="R239" i="3" s="1"/>
  <c r="R240" i="3" s="1"/>
  <c r="R241" i="3" s="1"/>
  <c r="R242" i="3" s="1"/>
  <c r="R243" i="3" s="1"/>
  <c r="R244" i="3" s="1"/>
  <c r="R245" i="3" s="1"/>
  <c r="R246" i="3" s="1"/>
  <c r="R247" i="3" s="1"/>
  <c r="R248" i="3" s="1"/>
  <c r="R249" i="3" s="1"/>
  <c r="R250" i="3" s="1"/>
  <c r="R251" i="3" s="1"/>
  <c r="R252" i="3" s="1"/>
  <c r="R253" i="3" s="1"/>
  <c r="R254" i="3" s="1"/>
  <c r="R255" i="3" s="1"/>
  <c r="R256" i="3" s="1"/>
  <c r="R257" i="3" s="1"/>
  <c r="R258" i="3" s="1"/>
  <c r="R259" i="3" s="1"/>
  <c r="R260" i="3" s="1"/>
  <c r="R261" i="3" s="1"/>
  <c r="R262" i="3" s="1"/>
  <c r="R263" i="3" s="1"/>
  <c r="R264" i="3" s="1"/>
  <c r="R265" i="3" s="1"/>
  <c r="R266" i="3" s="1"/>
  <c r="R267" i="3" s="1"/>
  <c r="R268" i="3" s="1"/>
  <c r="R269" i="3" s="1"/>
  <c r="R270" i="3" s="1"/>
  <c r="R271" i="3" s="1"/>
  <c r="R272" i="3" s="1"/>
  <c r="R273" i="3" s="1"/>
  <c r="R274" i="3" s="1"/>
  <c r="R275" i="3" s="1"/>
  <c r="R276" i="3" s="1"/>
  <c r="R277" i="3" s="1"/>
  <c r="R278" i="3" s="1"/>
  <c r="R279" i="3" s="1"/>
  <c r="R280" i="3" s="1"/>
  <c r="R281" i="3" s="1"/>
  <c r="R282" i="3" s="1"/>
  <c r="R283" i="3" s="1"/>
  <c r="R284" i="3" s="1"/>
  <c r="R285" i="3" s="1"/>
  <c r="R286" i="3" s="1"/>
  <c r="R287" i="3" s="1"/>
  <c r="R288" i="3" s="1"/>
  <c r="R289" i="3" s="1"/>
  <c r="R290" i="3" s="1"/>
  <c r="R291" i="3" s="1"/>
  <c r="R292" i="3" s="1"/>
  <c r="R293" i="3" s="1"/>
  <c r="R294" i="3" s="1"/>
  <c r="R295" i="3" s="1"/>
  <c r="R296" i="3" s="1"/>
  <c r="R297" i="3" s="1"/>
  <c r="R298" i="3" s="1"/>
  <c r="R299" i="3" s="1"/>
  <c r="R300" i="3" s="1"/>
  <c r="R301" i="3" s="1"/>
  <c r="R302" i="3" s="1"/>
  <c r="R303" i="3" s="1"/>
  <c r="R304" i="3" s="1"/>
  <c r="R305" i="3" s="1"/>
  <c r="R306" i="3" s="1"/>
  <c r="R307" i="3" s="1"/>
  <c r="R308" i="3" s="1"/>
  <c r="R309" i="3" s="1"/>
  <c r="R310" i="3" s="1"/>
  <c r="R311" i="3" s="1"/>
  <c r="R312" i="3" s="1"/>
  <c r="R313" i="3" s="1"/>
  <c r="R314" i="3" s="1"/>
  <c r="R315" i="3" s="1"/>
  <c r="R316" i="3" s="1"/>
  <c r="R317" i="3" s="1"/>
  <c r="R318" i="3" s="1"/>
  <c r="R319" i="3" s="1"/>
  <c r="R320" i="3" s="1"/>
  <c r="R321" i="3" s="1"/>
  <c r="R322" i="3" s="1"/>
  <c r="R323" i="3" s="1"/>
  <c r="R324" i="3" s="1"/>
  <c r="R325" i="3" s="1"/>
  <c r="R326" i="3" s="1"/>
  <c r="R327" i="3" s="1"/>
  <c r="R328" i="3" s="1"/>
  <c r="R329" i="3" s="1"/>
  <c r="R330" i="3" s="1"/>
  <c r="R331" i="3" s="1"/>
  <c r="R332" i="3" s="1"/>
  <c r="R333" i="3" s="1"/>
  <c r="R334" i="3" s="1"/>
  <c r="R335" i="3" s="1"/>
  <c r="R336" i="3" s="1"/>
  <c r="R337" i="3" s="1"/>
  <c r="R338" i="3" s="1"/>
  <c r="R339" i="3" s="1"/>
  <c r="R340" i="3" s="1"/>
  <c r="R341" i="3" s="1"/>
  <c r="R342" i="3" s="1"/>
  <c r="R343" i="3" s="1"/>
  <c r="R344" i="3" s="1"/>
  <c r="R345" i="3" s="1"/>
  <c r="R346" i="3" s="1"/>
  <c r="R347" i="3" s="1"/>
  <c r="R348" i="3" s="1"/>
  <c r="R349" i="3" s="1"/>
  <c r="R350" i="3" s="1"/>
  <c r="R351" i="3" s="1"/>
  <c r="R352" i="3" s="1"/>
  <c r="R353" i="3" s="1"/>
  <c r="R354" i="3" s="1"/>
  <c r="R355" i="3" s="1"/>
  <c r="R356" i="3" s="1"/>
  <c r="R357" i="3" s="1"/>
  <c r="R358" i="3" s="1"/>
  <c r="R359" i="3" s="1"/>
  <c r="R360" i="3" s="1"/>
  <c r="R361" i="3" s="1"/>
  <c r="R362" i="3" s="1"/>
  <c r="R363" i="3" s="1"/>
  <c r="R364" i="3" s="1"/>
  <c r="R365" i="3" s="1"/>
  <c r="R366" i="3" s="1"/>
  <c r="R367" i="3" s="1"/>
  <c r="R368" i="3" s="1"/>
  <c r="R369" i="3" s="1"/>
  <c r="R370" i="3" s="1"/>
  <c r="R371" i="3" s="1"/>
  <c r="R372" i="3" s="1"/>
  <c r="R373" i="3" s="1"/>
  <c r="R374" i="3" s="1"/>
  <c r="R375" i="3" s="1"/>
  <c r="R376" i="3" s="1"/>
  <c r="R377" i="3" s="1"/>
  <c r="R378" i="3" s="1"/>
  <c r="R379" i="3" s="1"/>
  <c r="R380" i="3" s="1"/>
  <c r="R381" i="3" s="1"/>
  <c r="R382" i="3" s="1"/>
  <c r="R383" i="3" s="1"/>
  <c r="R384" i="3" s="1"/>
  <c r="R385" i="3" s="1"/>
  <c r="R386" i="3" s="1"/>
  <c r="R387" i="3" s="1"/>
  <c r="R388" i="3" s="1"/>
  <c r="R389" i="3" s="1"/>
  <c r="R390" i="3" s="1"/>
  <c r="R391" i="3" s="1"/>
  <c r="R392" i="3" s="1"/>
  <c r="R393" i="3" s="1"/>
  <c r="R394" i="3" s="1"/>
  <c r="R395" i="3" s="1"/>
  <c r="R396" i="3" s="1"/>
  <c r="R397" i="3" s="1"/>
  <c r="R398" i="3" s="1"/>
  <c r="R399" i="3" s="1"/>
  <c r="R400" i="3" s="1"/>
  <c r="R401" i="3" s="1"/>
  <c r="R402" i="3" s="1"/>
  <c r="R403" i="3" s="1"/>
  <c r="R404" i="3" s="1"/>
  <c r="R405" i="3" s="1"/>
  <c r="R406" i="3" s="1"/>
  <c r="R407" i="3" s="1"/>
  <c r="R408" i="3" s="1"/>
  <c r="R409" i="3" s="1"/>
  <c r="R410" i="3" s="1"/>
  <c r="R411" i="3" s="1"/>
  <c r="R412" i="3" s="1"/>
  <c r="R413" i="3" s="1"/>
  <c r="R414" i="3" s="1"/>
  <c r="R415" i="3" s="1"/>
  <c r="R416" i="3" s="1"/>
  <c r="R417" i="3" s="1"/>
  <c r="R418" i="3" s="1"/>
  <c r="R419" i="3" s="1"/>
  <c r="R420" i="3" s="1"/>
  <c r="R421" i="3" s="1"/>
  <c r="R422" i="3" s="1"/>
  <c r="R423" i="3" s="1"/>
  <c r="R424" i="3" s="1"/>
  <c r="R425" i="3" s="1"/>
  <c r="R426" i="3" s="1"/>
  <c r="R427" i="3" s="1"/>
  <c r="R428" i="3" s="1"/>
  <c r="R429" i="3" s="1"/>
  <c r="R430" i="3" s="1"/>
  <c r="R431" i="3" s="1"/>
  <c r="R432" i="3" s="1"/>
  <c r="R433" i="3" s="1"/>
  <c r="R434" i="3" s="1"/>
  <c r="R435" i="3" s="1"/>
  <c r="R436" i="3" s="1"/>
  <c r="R437" i="3" s="1"/>
  <c r="R438" i="3" s="1"/>
  <c r="R439" i="3" s="1"/>
  <c r="R440" i="3" s="1"/>
  <c r="R441" i="3" s="1"/>
  <c r="R442" i="3" s="1"/>
  <c r="R443" i="3" s="1"/>
  <c r="R444" i="3" s="1"/>
  <c r="R445" i="3" s="1"/>
  <c r="R446" i="3" s="1"/>
  <c r="R447" i="3" s="1"/>
  <c r="R448" i="3" s="1"/>
  <c r="R449" i="3" s="1"/>
  <c r="R450" i="3" s="1"/>
  <c r="R451" i="3" s="1"/>
  <c r="R452" i="3" s="1"/>
  <c r="R453" i="3" s="1"/>
  <c r="R454" i="3" s="1"/>
  <c r="R455" i="3" s="1"/>
  <c r="R456" i="3" s="1"/>
  <c r="R457" i="3" s="1"/>
  <c r="R458" i="3" s="1"/>
  <c r="R459" i="3" s="1"/>
  <c r="R460" i="3" s="1"/>
  <c r="R461" i="3" s="1"/>
  <c r="R462" i="3" s="1"/>
  <c r="R463" i="3" s="1"/>
  <c r="R464" i="3" s="1"/>
  <c r="R465" i="3" s="1"/>
  <c r="R466" i="3" s="1"/>
  <c r="R467" i="3" s="1"/>
  <c r="R468" i="3" s="1"/>
  <c r="R469" i="3" s="1"/>
  <c r="R470" i="3" s="1"/>
  <c r="R471" i="3" s="1"/>
  <c r="R472" i="3" s="1"/>
  <c r="R473" i="3" s="1"/>
  <c r="R474" i="3" s="1"/>
  <c r="R475" i="3" s="1"/>
  <c r="R476" i="3" s="1"/>
  <c r="R477" i="3" s="1"/>
  <c r="R478" i="3" s="1"/>
  <c r="R479" i="3" s="1"/>
  <c r="R480" i="3" s="1"/>
  <c r="R481" i="3" s="1"/>
  <c r="R482" i="3" s="1"/>
  <c r="R483" i="3" s="1"/>
  <c r="R484" i="3" s="1"/>
  <c r="R485" i="3" s="1"/>
  <c r="R486" i="3" s="1"/>
  <c r="R487" i="3" s="1"/>
  <c r="R488" i="3" s="1"/>
  <c r="R489" i="3" s="1"/>
  <c r="R490" i="3" s="1"/>
  <c r="R491" i="3" s="1"/>
  <c r="R492" i="3" s="1"/>
  <c r="R493" i="3" s="1"/>
  <c r="R494" i="3" s="1"/>
  <c r="R495" i="3" s="1"/>
  <c r="R496" i="3" s="1"/>
  <c r="R497" i="3" s="1"/>
  <c r="R498" i="3" s="1"/>
  <c r="R499" i="3" s="1"/>
  <c r="R500" i="3" s="1"/>
  <c r="R501" i="3" s="1"/>
  <c r="R502" i="3" s="1"/>
  <c r="R503" i="3" s="1"/>
  <c r="R504" i="3" s="1"/>
  <c r="R505" i="3" s="1"/>
  <c r="R506" i="3" s="1"/>
  <c r="R507" i="3" s="1"/>
  <c r="R508" i="3" s="1"/>
  <c r="R509" i="3" s="1"/>
  <c r="R510" i="3" s="1"/>
  <c r="R511" i="3" s="1"/>
  <c r="R512" i="3" s="1"/>
  <c r="R513" i="3" s="1"/>
  <c r="R514" i="3" s="1"/>
  <c r="R515" i="3" s="1"/>
  <c r="R516" i="3" s="1"/>
  <c r="R517" i="3" s="1"/>
  <c r="R518" i="3" s="1"/>
  <c r="R519" i="3" s="1"/>
  <c r="R520" i="3" s="1"/>
  <c r="R521" i="3" s="1"/>
  <c r="R522" i="3" s="1"/>
  <c r="R523" i="3" s="1"/>
  <c r="R524" i="3" s="1"/>
  <c r="R525" i="3" s="1"/>
  <c r="R526" i="3" s="1"/>
  <c r="R527" i="3" s="1"/>
  <c r="R528" i="3" s="1"/>
  <c r="R529" i="3" s="1"/>
  <c r="R530" i="3" s="1"/>
  <c r="R531" i="3" s="1"/>
  <c r="R532" i="3" s="1"/>
  <c r="R533" i="3" s="1"/>
  <c r="R534" i="3" s="1"/>
  <c r="R535" i="3" s="1"/>
  <c r="R536" i="3" s="1"/>
  <c r="R537" i="3" s="1"/>
  <c r="R538" i="3" s="1"/>
  <c r="R539" i="3" s="1"/>
  <c r="R540" i="3" s="1"/>
  <c r="R541" i="3" s="1"/>
  <c r="R542" i="3" s="1"/>
  <c r="R543" i="3" s="1"/>
  <c r="R544" i="3" s="1"/>
  <c r="R545" i="3" s="1"/>
  <c r="R546" i="3" s="1"/>
  <c r="R547" i="3" s="1"/>
  <c r="R548" i="3" s="1"/>
  <c r="R549" i="3" s="1"/>
  <c r="R550" i="3" s="1"/>
  <c r="R551" i="3" s="1"/>
  <c r="R552" i="3" s="1"/>
  <c r="R553" i="3" s="1"/>
  <c r="R554" i="3" s="1"/>
  <c r="R555" i="3" s="1"/>
  <c r="R556" i="3" s="1"/>
  <c r="R557" i="3" s="1"/>
  <c r="R558" i="3" s="1"/>
  <c r="R559" i="3" s="1"/>
  <c r="R560" i="3" s="1"/>
  <c r="R561" i="3" s="1"/>
  <c r="R562" i="3" s="1"/>
  <c r="R563" i="3" s="1"/>
  <c r="R564" i="3" s="1"/>
  <c r="R565" i="3" s="1"/>
  <c r="R566" i="3" s="1"/>
  <c r="R567" i="3" s="1"/>
  <c r="R568" i="3" s="1"/>
  <c r="R569" i="3" s="1"/>
  <c r="R570" i="3" s="1"/>
  <c r="R571" i="3" s="1"/>
  <c r="R572" i="3" s="1"/>
  <c r="R573" i="3" s="1"/>
  <c r="R574" i="3" s="1"/>
  <c r="R575" i="3" s="1"/>
  <c r="R576" i="3" s="1"/>
  <c r="R577" i="3" s="1"/>
  <c r="R578" i="3" s="1"/>
  <c r="R579" i="3" s="1"/>
  <c r="R580" i="3" s="1"/>
  <c r="R581" i="3" s="1"/>
  <c r="R582" i="3" s="1"/>
  <c r="R583" i="3" s="1"/>
  <c r="R584" i="3" s="1"/>
  <c r="R585" i="3" s="1"/>
  <c r="R586" i="3" s="1"/>
  <c r="R587" i="3" s="1"/>
  <c r="R588" i="3" s="1"/>
  <c r="R589" i="3" s="1"/>
  <c r="R590" i="3" s="1"/>
  <c r="R591" i="3" s="1"/>
  <c r="R592" i="3" s="1"/>
  <c r="R593" i="3" s="1"/>
  <c r="R594" i="3" s="1"/>
  <c r="R595" i="3" s="1"/>
  <c r="R596" i="3" s="1"/>
  <c r="R597" i="3" s="1"/>
  <c r="R598" i="3" s="1"/>
  <c r="R599" i="3" s="1"/>
  <c r="R600" i="3" s="1"/>
  <c r="R601" i="3" s="1"/>
  <c r="R602" i="3" s="1"/>
  <c r="R603" i="3" s="1"/>
  <c r="R604" i="3" s="1"/>
  <c r="R605" i="3" s="1"/>
  <c r="R606" i="3" s="1"/>
  <c r="R607" i="3" s="1"/>
  <c r="R608" i="3" s="1"/>
  <c r="R609" i="3" s="1"/>
  <c r="R610" i="3" s="1"/>
  <c r="R611" i="3" s="1"/>
  <c r="R612" i="3" s="1"/>
  <c r="R613" i="3" s="1"/>
  <c r="R614" i="3" s="1"/>
  <c r="R615" i="3" s="1"/>
  <c r="R616" i="3" s="1"/>
  <c r="R617" i="3" s="1"/>
  <c r="R618" i="3" s="1"/>
  <c r="R619" i="3" s="1"/>
  <c r="R620" i="3" s="1"/>
  <c r="R621" i="3" s="1"/>
  <c r="R622" i="3" s="1"/>
  <c r="R623" i="3" s="1"/>
  <c r="R624" i="3" s="1"/>
  <c r="R625" i="3" s="1"/>
  <c r="R626" i="3" s="1"/>
  <c r="R627" i="3" s="1"/>
  <c r="R628" i="3" s="1"/>
  <c r="R629" i="3" s="1"/>
  <c r="R630" i="3" s="1"/>
  <c r="R631" i="3" s="1"/>
  <c r="R632" i="3" s="1"/>
  <c r="R633" i="3" s="1"/>
  <c r="R634" i="3" s="1"/>
  <c r="R635" i="3" s="1"/>
  <c r="R636" i="3" s="1"/>
  <c r="R637" i="3" s="1"/>
  <c r="R638" i="3" s="1"/>
  <c r="R639" i="3" s="1"/>
  <c r="R640" i="3" s="1"/>
  <c r="R641" i="3" s="1"/>
  <c r="R642" i="3" s="1"/>
  <c r="R643" i="3" s="1"/>
  <c r="R644" i="3" s="1"/>
  <c r="R645" i="3" s="1"/>
  <c r="R646" i="3" s="1"/>
  <c r="R647" i="3" s="1"/>
  <c r="R648" i="3" s="1"/>
  <c r="R649" i="3" s="1"/>
  <c r="R650" i="3" s="1"/>
  <c r="R651" i="3" s="1"/>
  <c r="R652" i="3" s="1"/>
  <c r="R653" i="3" s="1"/>
  <c r="R654" i="3" s="1"/>
  <c r="R655" i="3" s="1"/>
  <c r="R656" i="3" s="1"/>
  <c r="R657" i="3" s="1"/>
  <c r="R658" i="3" s="1"/>
  <c r="R659" i="3" s="1"/>
  <c r="R660" i="3" s="1"/>
  <c r="R661" i="3" s="1"/>
  <c r="R662" i="3" s="1"/>
  <c r="R663" i="3" s="1"/>
  <c r="R664" i="3" s="1"/>
  <c r="R665" i="3" s="1"/>
  <c r="R666" i="3" s="1"/>
  <c r="R667" i="3" s="1"/>
  <c r="R668" i="3" s="1"/>
  <c r="R669" i="3" s="1"/>
  <c r="R670" i="3" s="1"/>
  <c r="R671" i="3" s="1"/>
  <c r="R672" i="3" s="1"/>
  <c r="R673" i="3" s="1"/>
  <c r="R674" i="3" s="1"/>
  <c r="R675" i="3" s="1"/>
  <c r="R676" i="3" s="1"/>
  <c r="R677" i="3" s="1"/>
  <c r="R678" i="3" s="1"/>
  <c r="R679" i="3" s="1"/>
  <c r="R680" i="3" s="1"/>
  <c r="R681" i="3" s="1"/>
  <c r="R682" i="3" s="1"/>
  <c r="R683" i="3" s="1"/>
  <c r="R684" i="3" s="1"/>
  <c r="R685" i="3" s="1"/>
  <c r="R686" i="3" s="1"/>
  <c r="R687" i="3" s="1"/>
  <c r="R688" i="3" s="1"/>
  <c r="R689" i="3" s="1"/>
  <c r="R690" i="3" s="1"/>
  <c r="R691" i="3" s="1"/>
  <c r="R692" i="3" s="1"/>
  <c r="R693" i="3" s="1"/>
  <c r="R694" i="3" s="1"/>
  <c r="R695" i="3" s="1"/>
  <c r="R696" i="3" s="1"/>
  <c r="R697" i="3" s="1"/>
  <c r="R698" i="3" s="1"/>
  <c r="R699" i="3" s="1"/>
  <c r="R700" i="3" s="1"/>
  <c r="R701" i="3" s="1"/>
  <c r="R702" i="3" s="1"/>
  <c r="R703" i="3" s="1"/>
  <c r="R704" i="3" s="1"/>
  <c r="R705" i="3" s="1"/>
  <c r="R706" i="3" s="1"/>
  <c r="R707" i="3" s="1"/>
  <c r="R708" i="3" s="1"/>
  <c r="R709" i="3" s="1"/>
  <c r="R710" i="3" s="1"/>
  <c r="R711" i="3" s="1"/>
  <c r="R712" i="3" s="1"/>
  <c r="R713" i="3" s="1"/>
  <c r="R714" i="3" s="1"/>
  <c r="R715" i="3" s="1"/>
  <c r="R716" i="3" s="1"/>
  <c r="R717" i="3" s="1"/>
  <c r="R718" i="3" s="1"/>
  <c r="R719" i="3" s="1"/>
  <c r="R720" i="3" s="1"/>
  <c r="R721" i="3" s="1"/>
  <c r="R722" i="3" s="1"/>
  <c r="R723" i="3" s="1"/>
  <c r="R724" i="3" s="1"/>
  <c r="R725" i="3" s="1"/>
  <c r="R726" i="3" s="1"/>
  <c r="R727" i="3" s="1"/>
  <c r="R728" i="3" s="1"/>
  <c r="R729" i="3" s="1"/>
  <c r="N13" i="3"/>
  <c r="S13" i="3"/>
  <c r="C725" i="3"/>
  <c r="C720" i="3"/>
  <c r="E722" i="3"/>
  <c r="E725" i="3"/>
  <c r="E720" i="3"/>
  <c r="C726" i="3"/>
  <c r="E728" i="3"/>
  <c r="C721" i="3"/>
  <c r="E723" i="3"/>
  <c r="C729" i="3"/>
  <c r="E718" i="3"/>
  <c r="C724" i="3"/>
  <c r="E726" i="3"/>
  <c r="F13" i="3" l="1"/>
  <c r="U13" i="3" s="1"/>
  <c r="J14" i="4" s="1"/>
  <c r="D14" i="3"/>
  <c r="D15" i="3" s="1"/>
  <c r="D16" i="3" s="1"/>
  <c r="A15" i="4"/>
  <c r="V14" i="3"/>
  <c r="N14" i="3"/>
  <c r="M14" i="3"/>
  <c r="E14" i="3"/>
  <c r="T14" i="3"/>
  <c r="S14" i="3"/>
  <c r="J14" i="3"/>
  <c r="P14" i="3"/>
  <c r="H14" i="3"/>
  <c r="G14" i="3"/>
  <c r="T15" i="3"/>
  <c r="B16" i="3"/>
  <c r="A16" i="4"/>
  <c r="S15" i="3"/>
  <c r="C15" i="3"/>
  <c r="J15" i="3"/>
  <c r="P15" i="3"/>
  <c r="H15" i="3"/>
  <c r="G15" i="3"/>
  <c r="V15" i="3"/>
  <c r="N15" i="3"/>
  <c r="M15" i="3"/>
  <c r="E15" i="3"/>
  <c r="F14" i="3" l="1"/>
  <c r="U14" i="3" s="1"/>
  <c r="J15" i="4" s="1"/>
  <c r="F15" i="3"/>
  <c r="I15" i="3" s="1"/>
  <c r="O13" i="3"/>
  <c r="H14" i="4" s="1"/>
  <c r="I13" i="3"/>
  <c r="F14" i="4" s="1"/>
  <c r="C16" i="4"/>
  <c r="Y15" i="3"/>
  <c r="Z15" i="3" s="1"/>
  <c r="AB15" i="3"/>
  <c r="E16" i="4" s="1"/>
  <c r="G15" i="4"/>
  <c r="L15" i="4" s="1"/>
  <c r="K15" i="4"/>
  <c r="N15" i="4" s="1"/>
  <c r="I15" i="4"/>
  <c r="M15" i="4" s="1"/>
  <c r="B17" i="3"/>
  <c r="T16" i="3"/>
  <c r="I16" i="4"/>
  <c r="M16" i="4" s="1"/>
  <c r="G16" i="4"/>
  <c r="L16" i="4" s="1"/>
  <c r="K16" i="4"/>
  <c r="N16" i="4" s="1"/>
  <c r="A17" i="4"/>
  <c r="G16" i="3"/>
  <c r="V16" i="3"/>
  <c r="N16" i="3"/>
  <c r="M16" i="3"/>
  <c r="E16" i="3"/>
  <c r="F16" i="3" s="1"/>
  <c r="S16" i="3"/>
  <c r="C16" i="3"/>
  <c r="J16" i="3"/>
  <c r="P16" i="3"/>
  <c r="H16" i="3"/>
  <c r="C15" i="4"/>
  <c r="AB14" i="3"/>
  <c r="E15" i="4" s="1"/>
  <c r="Y14" i="3"/>
  <c r="Z14" i="3" s="1"/>
  <c r="AA14" i="3" s="1"/>
  <c r="D17" i="3"/>
  <c r="O14" i="3" l="1"/>
  <c r="H15" i="4" s="1"/>
  <c r="I14" i="3"/>
  <c r="F15" i="4" s="1"/>
  <c r="U15" i="3"/>
  <c r="O15" i="3"/>
  <c r="J16" i="4"/>
  <c r="D18" i="3"/>
  <c r="C17" i="4"/>
  <c r="AB16" i="3"/>
  <c r="E17" i="4" s="1"/>
  <c r="Y16" i="3"/>
  <c r="Z16" i="3" s="1"/>
  <c r="O16" i="3"/>
  <c r="U16" i="3"/>
  <c r="I16" i="3"/>
  <c r="B18" i="3"/>
  <c r="D15" i="4"/>
  <c r="AA15" i="3"/>
  <c r="K17" i="4"/>
  <c r="N17" i="4" s="1"/>
  <c r="J17" i="4"/>
  <c r="I17" i="4"/>
  <c r="M17" i="4" s="1"/>
  <c r="G17" i="4"/>
  <c r="L17" i="4" s="1"/>
  <c r="A18" i="4"/>
  <c r="S17" i="3"/>
  <c r="C17" i="3"/>
  <c r="J17" i="3"/>
  <c r="P17" i="3"/>
  <c r="H17" i="3"/>
  <c r="G17" i="3"/>
  <c r="V17" i="3"/>
  <c r="N17" i="3"/>
  <c r="M17" i="3"/>
  <c r="E17" i="3"/>
  <c r="F17" i="3" s="1"/>
  <c r="T17" i="3"/>
  <c r="F17" i="4" l="1"/>
  <c r="F16" i="4"/>
  <c r="H16" i="4"/>
  <c r="H17" i="4"/>
  <c r="I17" i="3"/>
  <c r="O17" i="3"/>
  <c r="U17" i="3"/>
  <c r="C18" i="4"/>
  <c r="Y17" i="3"/>
  <c r="Z17" i="3" s="1"/>
  <c r="AB17" i="3"/>
  <c r="E18" i="4" s="1"/>
  <c r="D16" i="4"/>
  <c r="AA16" i="3"/>
  <c r="K18" i="4"/>
  <c r="N18" i="4" s="1"/>
  <c r="J18" i="4"/>
  <c r="I18" i="4"/>
  <c r="M18" i="4" s="1"/>
  <c r="H18" i="4"/>
  <c r="G18" i="4"/>
  <c r="L18" i="4" s="1"/>
  <c r="F18" i="4"/>
  <c r="D19" i="3"/>
  <c r="B19" i="3"/>
  <c r="T18" i="3"/>
  <c r="A19" i="4"/>
  <c r="G18" i="3"/>
  <c r="V18" i="3"/>
  <c r="N18" i="3"/>
  <c r="M18" i="3"/>
  <c r="E18" i="3"/>
  <c r="F18" i="3" s="1"/>
  <c r="S18" i="3"/>
  <c r="C18" i="3"/>
  <c r="J18" i="3"/>
  <c r="P18" i="3"/>
  <c r="H18" i="3"/>
  <c r="O18" i="3" l="1"/>
  <c r="U18" i="3"/>
  <c r="I18" i="3"/>
  <c r="D20" i="3"/>
  <c r="D17" i="4"/>
  <c r="AA17" i="3"/>
  <c r="G19" i="4"/>
  <c r="L19" i="4" s="1"/>
  <c r="F19" i="4"/>
  <c r="K19" i="4"/>
  <c r="N19" i="4" s="1"/>
  <c r="J19" i="4"/>
  <c r="I19" i="4"/>
  <c r="M19" i="4" s="1"/>
  <c r="H19" i="4"/>
  <c r="B20" i="3"/>
  <c r="C19" i="4"/>
  <c r="AB18" i="3"/>
  <c r="E19" i="4" s="1"/>
  <c r="Y18" i="3"/>
  <c r="Z18" i="3" s="1"/>
  <c r="A20" i="4"/>
  <c r="S19" i="3"/>
  <c r="C19" i="3"/>
  <c r="J19" i="3"/>
  <c r="P19" i="3"/>
  <c r="H19" i="3"/>
  <c r="G19" i="3"/>
  <c r="V19" i="3"/>
  <c r="N19" i="3"/>
  <c r="E19" i="3"/>
  <c r="F19" i="3" s="1"/>
  <c r="T19" i="3"/>
  <c r="I19" i="3" l="1"/>
  <c r="O19" i="3"/>
  <c r="U19" i="3"/>
  <c r="D21" i="3"/>
  <c r="I20" i="4"/>
  <c r="M20" i="4" s="1"/>
  <c r="H20" i="4"/>
  <c r="G20" i="4"/>
  <c r="L20" i="4" s="1"/>
  <c r="F20" i="4"/>
  <c r="K20" i="4"/>
  <c r="N20" i="4" s="1"/>
  <c r="J20" i="4"/>
  <c r="B21" i="3"/>
  <c r="A21" i="4"/>
  <c r="G20" i="3"/>
  <c r="V20" i="3"/>
  <c r="N20" i="3"/>
  <c r="M20" i="3"/>
  <c r="E20" i="3"/>
  <c r="F20" i="3" s="1"/>
  <c r="T20" i="3"/>
  <c r="S20" i="3"/>
  <c r="C20" i="3"/>
  <c r="J20" i="3"/>
  <c r="P20" i="3"/>
  <c r="H20" i="3"/>
  <c r="M19" i="3"/>
  <c r="D18" i="4"/>
  <c r="AA18" i="3"/>
  <c r="O20" i="3" l="1"/>
  <c r="U20" i="3"/>
  <c r="I20" i="3"/>
  <c r="Y92" i="4"/>
  <c r="K21" i="4"/>
  <c r="N21" i="4" s="1"/>
  <c r="J21" i="4"/>
  <c r="I21" i="4"/>
  <c r="M21" i="4" s="1"/>
  <c r="H21" i="4"/>
  <c r="G21" i="4"/>
  <c r="L21" i="4" s="1"/>
  <c r="F21" i="4"/>
  <c r="T21" i="3"/>
  <c r="D22" i="3"/>
  <c r="C20" i="4"/>
  <c r="Y19" i="3"/>
  <c r="Z19" i="3" s="1"/>
  <c r="AA19" i="3" s="1"/>
  <c r="AB19" i="3"/>
  <c r="E20" i="4" s="1"/>
  <c r="B22" i="3"/>
  <c r="C21" i="4"/>
  <c r="AB20" i="3"/>
  <c r="E21" i="4" s="1"/>
  <c r="Y20" i="3"/>
  <c r="Z20" i="3" s="1"/>
  <c r="A22" i="4"/>
  <c r="S21" i="3"/>
  <c r="C21" i="3"/>
  <c r="J21" i="3"/>
  <c r="P21" i="3"/>
  <c r="H21" i="3"/>
  <c r="G21" i="3"/>
  <c r="V21" i="3"/>
  <c r="N21" i="3"/>
  <c r="E21" i="3"/>
  <c r="F21" i="3" s="1"/>
  <c r="D19" i="4"/>
  <c r="I21" i="3" l="1"/>
  <c r="O21" i="3"/>
  <c r="U21" i="3"/>
  <c r="A23" i="4"/>
  <c r="P22" i="3"/>
  <c r="H22" i="3"/>
  <c r="G22" i="3"/>
  <c r="V22" i="3"/>
  <c r="N22" i="3"/>
  <c r="E22" i="3"/>
  <c r="F22" i="3" s="1"/>
  <c r="S22" i="3"/>
  <c r="C22" i="3"/>
  <c r="J22" i="3"/>
  <c r="D23" i="3"/>
  <c r="K22" i="4"/>
  <c r="N22" i="4" s="1"/>
  <c r="J22" i="4"/>
  <c r="I22" i="4"/>
  <c r="M22" i="4" s="1"/>
  <c r="H22" i="4"/>
  <c r="G22" i="4"/>
  <c r="L22" i="4" s="1"/>
  <c r="F22" i="4"/>
  <c r="B23" i="3"/>
  <c r="D20" i="4"/>
  <c r="AA20" i="3"/>
  <c r="M21" i="3"/>
  <c r="T22" i="3"/>
  <c r="B24" i="3" l="1"/>
  <c r="C22" i="4"/>
  <c r="Y21" i="3"/>
  <c r="Z21" i="3" s="1"/>
  <c r="AA21" i="3" s="1"/>
  <c r="AB21" i="3"/>
  <c r="E22" i="4" s="1"/>
  <c r="A24" i="4"/>
  <c r="M23" i="3"/>
  <c r="E23" i="3"/>
  <c r="F23" i="3" s="1"/>
  <c r="S23" i="3"/>
  <c r="C23" i="3"/>
  <c r="J23" i="3"/>
  <c r="P23" i="3"/>
  <c r="H23" i="3"/>
  <c r="G23" i="3"/>
  <c r="V23" i="3"/>
  <c r="N23" i="3"/>
  <c r="G23" i="4"/>
  <c r="L23" i="4" s="1"/>
  <c r="F23" i="4"/>
  <c r="K23" i="4"/>
  <c r="N23" i="4" s="1"/>
  <c r="I23" i="4"/>
  <c r="M23" i="4" s="1"/>
  <c r="H23" i="4"/>
  <c r="O22" i="3"/>
  <c r="U22" i="3"/>
  <c r="J23" i="4" s="1"/>
  <c r="I22" i="3"/>
  <c r="D24" i="3"/>
  <c r="M22" i="3"/>
  <c r="T23" i="3"/>
  <c r="D21" i="4"/>
  <c r="I24" i="4" l="1"/>
  <c r="M24" i="4" s="1"/>
  <c r="G24" i="4"/>
  <c r="L24" i="4" s="1"/>
  <c r="K24" i="4"/>
  <c r="N24" i="4" s="1"/>
  <c r="J24" i="4"/>
  <c r="D25" i="3"/>
  <c r="D22" i="4"/>
  <c r="B25" i="3"/>
  <c r="A25" i="4"/>
  <c r="J24" i="3"/>
  <c r="P24" i="3"/>
  <c r="H24" i="3"/>
  <c r="G24" i="3"/>
  <c r="V24" i="3"/>
  <c r="N24" i="3"/>
  <c r="M24" i="3"/>
  <c r="E24" i="3"/>
  <c r="F24" i="3" s="1"/>
  <c r="T24" i="3"/>
  <c r="S24" i="3"/>
  <c r="C24" i="3"/>
  <c r="C23" i="4"/>
  <c r="AB22" i="3"/>
  <c r="E23" i="4" s="1"/>
  <c r="Y22" i="3"/>
  <c r="Z22" i="3" s="1"/>
  <c r="AA22" i="3" s="1"/>
  <c r="U23" i="3"/>
  <c r="I23" i="3"/>
  <c r="F24" i="4" s="1"/>
  <c r="O23" i="3"/>
  <c r="H24" i="4" s="1"/>
  <c r="C24" i="4"/>
  <c r="AB23" i="3"/>
  <c r="E24" i="4" s="1"/>
  <c r="Y23" i="3"/>
  <c r="Z23" i="3" s="1"/>
  <c r="I24" i="3" l="1"/>
  <c r="O24" i="3"/>
  <c r="U24" i="3"/>
  <c r="A26" i="4"/>
  <c r="G25" i="3"/>
  <c r="V25" i="3"/>
  <c r="N25" i="3"/>
  <c r="E25" i="3"/>
  <c r="F25" i="3" s="1"/>
  <c r="S25" i="3"/>
  <c r="C25" i="3"/>
  <c r="J25" i="3"/>
  <c r="P25" i="3"/>
  <c r="H25" i="3"/>
  <c r="D23" i="4"/>
  <c r="AA23" i="3"/>
  <c r="K25" i="4"/>
  <c r="N25" i="4" s="1"/>
  <c r="J25" i="4"/>
  <c r="I25" i="4"/>
  <c r="M25" i="4" s="1"/>
  <c r="H25" i="4"/>
  <c r="G25" i="4"/>
  <c r="L25" i="4" s="1"/>
  <c r="F25" i="4"/>
  <c r="D26" i="3"/>
  <c r="C25" i="4"/>
  <c r="Y24" i="3"/>
  <c r="Z24" i="3" s="1"/>
  <c r="AB24" i="3"/>
  <c r="E25" i="4" s="1"/>
  <c r="T25" i="3"/>
  <c r="M25" i="3"/>
  <c r="B26" i="3"/>
  <c r="C26" i="4" l="1"/>
  <c r="AB25" i="3"/>
  <c r="E26" i="4" s="1"/>
  <c r="Y25" i="3"/>
  <c r="Z25" i="3" s="1"/>
  <c r="A27" i="4"/>
  <c r="S26" i="3"/>
  <c r="C26" i="3"/>
  <c r="J26" i="3"/>
  <c r="P26" i="3"/>
  <c r="H26" i="3"/>
  <c r="G26" i="3"/>
  <c r="V26" i="3"/>
  <c r="N26" i="3"/>
  <c r="E26" i="3"/>
  <c r="F26" i="3" s="1"/>
  <c r="O25" i="3"/>
  <c r="U25" i="3"/>
  <c r="I25" i="3"/>
  <c r="D27" i="3"/>
  <c r="T26" i="3"/>
  <c r="K26" i="4"/>
  <c r="N26" i="4" s="1"/>
  <c r="J26" i="4"/>
  <c r="I26" i="4"/>
  <c r="M26" i="4" s="1"/>
  <c r="H26" i="4"/>
  <c r="G26" i="4"/>
  <c r="L26" i="4" s="1"/>
  <c r="F26" i="4"/>
  <c r="D24" i="4"/>
  <c r="AA24" i="3"/>
  <c r="B27" i="3"/>
  <c r="I26" i="3" l="1"/>
  <c r="O26" i="3"/>
  <c r="U26" i="3"/>
  <c r="D28" i="3"/>
  <c r="M26" i="3"/>
  <c r="G27" i="4"/>
  <c r="L27" i="4" s="1"/>
  <c r="F27" i="4"/>
  <c r="K27" i="4"/>
  <c r="N27" i="4" s="1"/>
  <c r="J27" i="4"/>
  <c r="I27" i="4"/>
  <c r="M27" i="4" s="1"/>
  <c r="H27" i="4"/>
  <c r="A28" i="4"/>
  <c r="P27" i="3"/>
  <c r="H27" i="3"/>
  <c r="G27" i="3"/>
  <c r="V27" i="3"/>
  <c r="N27" i="3"/>
  <c r="M27" i="3"/>
  <c r="E27" i="3"/>
  <c r="F27" i="3" s="1"/>
  <c r="T27" i="3"/>
  <c r="S27" i="3"/>
  <c r="C27" i="3"/>
  <c r="J27" i="3"/>
  <c r="D25" i="4"/>
  <c r="AA25" i="3"/>
  <c r="B28" i="3"/>
  <c r="I27" i="3" l="1"/>
  <c r="O27" i="3"/>
  <c r="U27" i="3"/>
  <c r="C27" i="4"/>
  <c r="AB26" i="3"/>
  <c r="E27" i="4" s="1"/>
  <c r="Y26" i="3"/>
  <c r="Z26" i="3" s="1"/>
  <c r="AA26" i="3" s="1"/>
  <c r="I28" i="4"/>
  <c r="M28" i="4" s="1"/>
  <c r="H28" i="4"/>
  <c r="G28" i="4"/>
  <c r="L28" i="4" s="1"/>
  <c r="F28" i="4"/>
  <c r="K28" i="4"/>
  <c r="N28" i="4" s="1"/>
  <c r="J28" i="4"/>
  <c r="C28" i="4"/>
  <c r="Y27" i="3"/>
  <c r="Z27" i="3" s="1"/>
  <c r="AB27" i="3"/>
  <c r="E28" i="4" s="1"/>
  <c r="D29" i="3"/>
  <c r="B29" i="3"/>
  <c r="D26" i="4"/>
  <c r="A29" i="4"/>
  <c r="V28" i="3"/>
  <c r="N28" i="3"/>
  <c r="M28" i="3"/>
  <c r="E28" i="3"/>
  <c r="F28" i="3" s="1"/>
  <c r="T28" i="3"/>
  <c r="S28" i="3"/>
  <c r="C28" i="3"/>
  <c r="J28" i="3"/>
  <c r="P28" i="3"/>
  <c r="H28" i="3"/>
  <c r="G28" i="3"/>
  <c r="D27" i="4" l="1"/>
  <c r="AA27" i="3"/>
  <c r="U28" i="3"/>
  <c r="I28" i="3"/>
  <c r="O28" i="3"/>
  <c r="H29" i="4" s="1"/>
  <c r="A30" i="4"/>
  <c r="S29" i="3"/>
  <c r="C29" i="3"/>
  <c r="J29" i="3"/>
  <c r="P29" i="3"/>
  <c r="H29" i="3"/>
  <c r="G29" i="3"/>
  <c r="V29" i="3"/>
  <c r="N29" i="3"/>
  <c r="E29" i="3"/>
  <c r="F29" i="3" s="1"/>
  <c r="T29" i="3"/>
  <c r="C29" i="4"/>
  <c r="AB28" i="3"/>
  <c r="E29" i="4" s="1"/>
  <c r="Y28" i="3"/>
  <c r="Z28" i="3" s="1"/>
  <c r="B30" i="3"/>
  <c r="K29" i="4"/>
  <c r="N29" i="4" s="1"/>
  <c r="J29" i="4"/>
  <c r="I29" i="4"/>
  <c r="M29" i="4" s="1"/>
  <c r="G29" i="4"/>
  <c r="L29" i="4" s="1"/>
  <c r="F29" i="4"/>
  <c r="D30" i="3"/>
  <c r="B31" i="3" l="1"/>
  <c r="I29" i="3"/>
  <c r="O29" i="3"/>
  <c r="U29" i="3"/>
  <c r="J30" i="4" s="1"/>
  <c r="A31" i="4"/>
  <c r="P30" i="3"/>
  <c r="H30" i="3"/>
  <c r="G30" i="3"/>
  <c r="V30" i="3"/>
  <c r="N30" i="3"/>
  <c r="M30" i="3"/>
  <c r="E30" i="3"/>
  <c r="F30" i="3" s="1"/>
  <c r="S30" i="3"/>
  <c r="C30" i="3"/>
  <c r="J30" i="3"/>
  <c r="M29" i="3"/>
  <c r="T30" i="3"/>
  <c r="K30" i="4"/>
  <c r="N30" i="4" s="1"/>
  <c r="I30" i="4"/>
  <c r="M30" i="4" s="1"/>
  <c r="H30" i="4"/>
  <c r="G30" i="4"/>
  <c r="L30" i="4" s="1"/>
  <c r="F30" i="4"/>
  <c r="D28" i="4"/>
  <c r="AA28" i="3"/>
  <c r="D31" i="3"/>
  <c r="D29" i="4" l="1"/>
  <c r="G31" i="4"/>
  <c r="L31" i="4" s="1"/>
  <c r="K31" i="4"/>
  <c r="N31" i="4" s="1"/>
  <c r="I31" i="4"/>
  <c r="M31" i="4" s="1"/>
  <c r="H31" i="4"/>
  <c r="O30" i="3"/>
  <c r="U30" i="3"/>
  <c r="J31" i="4" s="1"/>
  <c r="I30" i="3"/>
  <c r="F31" i="4" s="1"/>
  <c r="B32" i="3"/>
  <c r="D32" i="3"/>
  <c r="C30" i="4"/>
  <c r="Y29" i="3"/>
  <c r="Z29" i="3" s="1"/>
  <c r="AA29" i="3" s="1"/>
  <c r="AB29" i="3"/>
  <c r="E30" i="4" s="1"/>
  <c r="C31" i="4"/>
  <c r="AB30" i="3"/>
  <c r="E31" i="4" s="1"/>
  <c r="Y30" i="3"/>
  <c r="Z30" i="3" s="1"/>
  <c r="A32" i="4"/>
  <c r="E31" i="3"/>
  <c r="F31" i="3" s="1"/>
  <c r="T31" i="3"/>
  <c r="S31" i="3"/>
  <c r="C31" i="3"/>
  <c r="J31" i="3"/>
  <c r="P31" i="3"/>
  <c r="H31" i="3"/>
  <c r="G31" i="3"/>
  <c r="V31" i="3"/>
  <c r="N31" i="3"/>
  <c r="D30" i="4" l="1"/>
  <c r="AA30" i="3"/>
  <c r="I32" i="4"/>
  <c r="M32" i="4" s="1"/>
  <c r="G32" i="4"/>
  <c r="L32" i="4" s="1"/>
  <c r="K32" i="4"/>
  <c r="N32" i="4" s="1"/>
  <c r="A33" i="4"/>
  <c r="J32" i="3"/>
  <c r="P32" i="3"/>
  <c r="H32" i="3"/>
  <c r="G32" i="3"/>
  <c r="V32" i="3"/>
  <c r="N32" i="3"/>
  <c r="E32" i="3"/>
  <c r="F32" i="3" s="1"/>
  <c r="S32" i="3"/>
  <c r="C32" i="3"/>
  <c r="U31" i="3"/>
  <c r="J32" i="4" s="1"/>
  <c r="I31" i="3"/>
  <c r="F32" i="4" s="1"/>
  <c r="O31" i="3"/>
  <c r="H32" i="4" s="1"/>
  <c r="D33" i="3"/>
  <c r="T32" i="3"/>
  <c r="M32" i="3"/>
  <c r="M31" i="3"/>
  <c r="B33" i="3"/>
  <c r="C33" i="4" l="1"/>
  <c r="Y32" i="3"/>
  <c r="Z32" i="3" s="1"/>
  <c r="AB32" i="3"/>
  <c r="E33" i="4" s="1"/>
  <c r="C32" i="4"/>
  <c r="AB31" i="3"/>
  <c r="E32" i="4" s="1"/>
  <c r="Y31" i="3"/>
  <c r="Z31" i="3" s="1"/>
  <c r="AA31" i="3" s="1"/>
  <c r="I32" i="3"/>
  <c r="O32" i="3"/>
  <c r="H33" i="4" s="1"/>
  <c r="U32" i="3"/>
  <c r="B34" i="3"/>
  <c r="D34" i="3"/>
  <c r="D31" i="4"/>
  <c r="A34" i="4"/>
  <c r="G33" i="3"/>
  <c r="V33" i="3"/>
  <c r="N33" i="3"/>
  <c r="M33" i="3"/>
  <c r="E33" i="3"/>
  <c r="F33" i="3" s="1"/>
  <c r="T33" i="3"/>
  <c r="S33" i="3"/>
  <c r="C33" i="3"/>
  <c r="J33" i="3"/>
  <c r="P33" i="3"/>
  <c r="H33" i="3"/>
  <c r="K33" i="4"/>
  <c r="N33" i="4" s="1"/>
  <c r="J33" i="4"/>
  <c r="I33" i="4"/>
  <c r="M33" i="4" s="1"/>
  <c r="G33" i="4"/>
  <c r="L33" i="4" s="1"/>
  <c r="F33" i="4"/>
  <c r="O33" i="3" l="1"/>
  <c r="U33" i="3"/>
  <c r="I33" i="3"/>
  <c r="F34" i="4" s="1"/>
  <c r="K34" i="4"/>
  <c r="N34" i="4" s="1"/>
  <c r="J34" i="4"/>
  <c r="I34" i="4"/>
  <c r="M34" i="4" s="1"/>
  <c r="H34" i="4"/>
  <c r="G34" i="4"/>
  <c r="L34" i="4" s="1"/>
  <c r="D32" i="4"/>
  <c r="AA32" i="3"/>
  <c r="C34" i="4"/>
  <c r="AB33" i="3"/>
  <c r="E34" i="4" s="1"/>
  <c r="Y33" i="3"/>
  <c r="Z33" i="3" s="1"/>
  <c r="D35" i="3"/>
  <c r="B35" i="3"/>
  <c r="A35" i="4"/>
  <c r="T34" i="3"/>
  <c r="S34" i="3"/>
  <c r="C34" i="3"/>
  <c r="J34" i="3"/>
  <c r="P34" i="3"/>
  <c r="H34" i="3"/>
  <c r="G34" i="3"/>
  <c r="V34" i="3"/>
  <c r="N34" i="3"/>
  <c r="M34" i="3"/>
  <c r="E34" i="3"/>
  <c r="F34" i="3" s="1"/>
  <c r="C35" i="4" l="1"/>
  <c r="AB34" i="3"/>
  <c r="E35" i="4" s="1"/>
  <c r="Y34" i="3"/>
  <c r="Z34" i="3" s="1"/>
  <c r="G35" i="4"/>
  <c r="L35" i="4" s="1"/>
  <c r="K35" i="4"/>
  <c r="N35" i="4" s="1"/>
  <c r="I35" i="4"/>
  <c r="M35" i="4" s="1"/>
  <c r="B36" i="3"/>
  <c r="D33" i="4"/>
  <c r="AA33" i="3"/>
  <c r="A36" i="4"/>
  <c r="P35" i="3"/>
  <c r="H35" i="3"/>
  <c r="G35" i="3"/>
  <c r="V35" i="3"/>
  <c r="N35" i="3"/>
  <c r="M35" i="3"/>
  <c r="E35" i="3"/>
  <c r="F35" i="3" s="1"/>
  <c r="T35" i="3"/>
  <c r="S35" i="3"/>
  <c r="C35" i="3"/>
  <c r="J35" i="3"/>
  <c r="I34" i="3"/>
  <c r="F35" i="4" s="1"/>
  <c r="O34" i="3"/>
  <c r="H35" i="4" s="1"/>
  <c r="U34" i="3"/>
  <c r="J35" i="4" s="1"/>
  <c r="D36" i="3"/>
  <c r="I35" i="3" l="1"/>
  <c r="O35" i="3"/>
  <c r="U35" i="3"/>
  <c r="J36" i="4" s="1"/>
  <c r="I36" i="4"/>
  <c r="M36" i="4" s="1"/>
  <c r="H36" i="4"/>
  <c r="G36" i="4"/>
  <c r="L36" i="4" s="1"/>
  <c r="F36" i="4"/>
  <c r="K36" i="4"/>
  <c r="N36" i="4" s="1"/>
  <c r="B37" i="3"/>
  <c r="D37" i="3"/>
  <c r="A37" i="4"/>
  <c r="V36" i="3"/>
  <c r="N36" i="3"/>
  <c r="E36" i="3"/>
  <c r="F36" i="3" s="1"/>
  <c r="S36" i="3"/>
  <c r="C36" i="3"/>
  <c r="J36" i="3"/>
  <c r="P36" i="3"/>
  <c r="H36" i="3"/>
  <c r="G36" i="3"/>
  <c r="C36" i="4"/>
  <c r="Y35" i="3"/>
  <c r="Z35" i="3" s="1"/>
  <c r="AB35" i="3"/>
  <c r="E36" i="4" s="1"/>
  <c r="D34" i="4"/>
  <c r="AA34" i="3"/>
  <c r="T36" i="3"/>
  <c r="D35" i="4" l="1"/>
  <c r="AA35" i="3"/>
  <c r="K37" i="4"/>
  <c r="N37" i="4" s="1"/>
  <c r="I37" i="4"/>
  <c r="M37" i="4" s="1"/>
  <c r="G37" i="4"/>
  <c r="L37" i="4" s="1"/>
  <c r="F37" i="4"/>
  <c r="D38" i="3"/>
  <c r="U36" i="3"/>
  <c r="J37" i="4" s="1"/>
  <c r="I36" i="3"/>
  <c r="O36" i="3"/>
  <c r="H37" i="4" s="1"/>
  <c r="T37" i="3"/>
  <c r="M36" i="3"/>
  <c r="B38" i="3"/>
  <c r="A38" i="4"/>
  <c r="S37" i="3"/>
  <c r="C37" i="3"/>
  <c r="J37" i="3"/>
  <c r="P37" i="3"/>
  <c r="H37" i="3"/>
  <c r="G37" i="3"/>
  <c r="V37" i="3"/>
  <c r="N37" i="3"/>
  <c r="M37" i="3"/>
  <c r="E37" i="3"/>
  <c r="F37" i="3" s="1"/>
  <c r="I37" i="3" l="1"/>
  <c r="O37" i="3"/>
  <c r="U37" i="3"/>
  <c r="D39" i="3"/>
  <c r="B39" i="3"/>
  <c r="A39" i="4"/>
  <c r="P38" i="3"/>
  <c r="H38" i="3"/>
  <c r="G38" i="3"/>
  <c r="V38" i="3"/>
  <c r="N38" i="3"/>
  <c r="E38" i="3"/>
  <c r="F38" i="3" s="1"/>
  <c r="S38" i="3"/>
  <c r="C38" i="3"/>
  <c r="J38" i="3"/>
  <c r="C37" i="4"/>
  <c r="AB36" i="3"/>
  <c r="E37" i="4" s="1"/>
  <c r="Y36" i="3"/>
  <c r="Z36" i="3" s="1"/>
  <c r="AA36" i="3" s="1"/>
  <c r="D36" i="4"/>
  <c r="C38" i="4"/>
  <c r="Y37" i="3"/>
  <c r="Z37" i="3" s="1"/>
  <c r="AB37" i="3"/>
  <c r="E38" i="4" s="1"/>
  <c r="K38" i="4"/>
  <c r="N38" i="4" s="1"/>
  <c r="J38" i="4"/>
  <c r="I38" i="4"/>
  <c r="M38" i="4" s="1"/>
  <c r="H38" i="4"/>
  <c r="G38" i="4"/>
  <c r="L38" i="4" s="1"/>
  <c r="F38" i="4"/>
  <c r="T38" i="3"/>
  <c r="M38" i="3"/>
  <c r="D37" i="4" l="1"/>
  <c r="AA37" i="3"/>
  <c r="O38" i="3"/>
  <c r="U38" i="3"/>
  <c r="I38" i="3"/>
  <c r="C39" i="4"/>
  <c r="AB38" i="3"/>
  <c r="E39" i="4" s="1"/>
  <c r="Y38" i="3"/>
  <c r="Z38" i="3" s="1"/>
  <c r="T39" i="3"/>
  <c r="B40" i="3"/>
  <c r="A40" i="4"/>
  <c r="M39" i="3"/>
  <c r="E39" i="3"/>
  <c r="F39" i="3" s="1"/>
  <c r="S39" i="3"/>
  <c r="C39" i="3"/>
  <c r="J39" i="3"/>
  <c r="P39" i="3"/>
  <c r="H39" i="3"/>
  <c r="G39" i="3"/>
  <c r="V39" i="3"/>
  <c r="N39" i="3"/>
  <c r="G39" i="4"/>
  <c r="L39" i="4" s="1"/>
  <c r="F39" i="4"/>
  <c r="K39" i="4"/>
  <c r="N39" i="4" s="1"/>
  <c r="J39" i="4"/>
  <c r="I39" i="4"/>
  <c r="M39" i="4" s="1"/>
  <c r="H39" i="4"/>
  <c r="D40" i="3"/>
  <c r="U39" i="3" l="1"/>
  <c r="I39" i="3"/>
  <c r="O39" i="3"/>
  <c r="C40" i="4"/>
  <c r="AB39" i="3"/>
  <c r="E40" i="4" s="1"/>
  <c r="Y39" i="3"/>
  <c r="Z39" i="3" s="1"/>
  <c r="I40" i="4"/>
  <c r="M40" i="4" s="1"/>
  <c r="H40" i="4"/>
  <c r="G40" i="4"/>
  <c r="L40" i="4" s="1"/>
  <c r="F40" i="4"/>
  <c r="K40" i="4"/>
  <c r="N40" i="4" s="1"/>
  <c r="J40" i="4"/>
  <c r="D41" i="3"/>
  <c r="B41" i="3"/>
  <c r="A41" i="4"/>
  <c r="J40" i="3"/>
  <c r="P40" i="3"/>
  <c r="H40" i="3"/>
  <c r="G40" i="3"/>
  <c r="V40" i="3"/>
  <c r="N40" i="3"/>
  <c r="E40" i="3"/>
  <c r="F40" i="3" s="1"/>
  <c r="S40" i="3"/>
  <c r="C40" i="3"/>
  <c r="T40" i="3"/>
  <c r="D38" i="4"/>
  <c r="AA38" i="3"/>
  <c r="I40" i="3" l="1"/>
  <c r="O40" i="3"/>
  <c r="U40" i="3"/>
  <c r="T41" i="3"/>
  <c r="B42" i="3"/>
  <c r="A42" i="4"/>
  <c r="G41" i="3"/>
  <c r="V41" i="3"/>
  <c r="N41" i="3"/>
  <c r="M41" i="3"/>
  <c r="E41" i="3"/>
  <c r="F41" i="3" s="1"/>
  <c r="S41" i="3"/>
  <c r="C41" i="3"/>
  <c r="J41" i="3"/>
  <c r="P41" i="3"/>
  <c r="H41" i="3"/>
  <c r="K41" i="4"/>
  <c r="N41" i="4" s="1"/>
  <c r="J41" i="4"/>
  <c r="I41" i="4"/>
  <c r="M41" i="4" s="1"/>
  <c r="H41" i="4"/>
  <c r="G41" i="4"/>
  <c r="L41" i="4" s="1"/>
  <c r="F41" i="4"/>
  <c r="M40" i="3"/>
  <c r="D42" i="3"/>
  <c r="D39" i="4"/>
  <c r="AA39" i="3"/>
  <c r="C42" i="4" l="1"/>
  <c r="AB41" i="3"/>
  <c r="E42" i="4" s="1"/>
  <c r="Y41" i="3"/>
  <c r="Z41" i="3" s="1"/>
  <c r="D40" i="4"/>
  <c r="K42" i="4"/>
  <c r="N42" i="4" s="1"/>
  <c r="I42" i="4"/>
  <c r="M42" i="4" s="1"/>
  <c r="G42" i="4"/>
  <c r="L42" i="4" s="1"/>
  <c r="C41" i="4"/>
  <c r="Y40" i="3"/>
  <c r="Z40" i="3" s="1"/>
  <c r="AA40" i="3" s="1"/>
  <c r="AB40" i="3"/>
  <c r="E41" i="4" s="1"/>
  <c r="B43" i="3"/>
  <c r="O41" i="3"/>
  <c r="H42" i="4" s="1"/>
  <c r="U41" i="3"/>
  <c r="J42" i="4" s="1"/>
  <c r="I41" i="3"/>
  <c r="F42" i="4" s="1"/>
  <c r="A43" i="4"/>
  <c r="S42" i="3"/>
  <c r="C42" i="3"/>
  <c r="J42" i="3"/>
  <c r="P42" i="3"/>
  <c r="H42" i="3"/>
  <c r="G42" i="3"/>
  <c r="V42" i="3"/>
  <c r="N42" i="3"/>
  <c r="M42" i="3"/>
  <c r="E42" i="3"/>
  <c r="F42" i="3" s="1"/>
  <c r="D43" i="3"/>
  <c r="T42" i="3"/>
  <c r="G43" i="4" l="1"/>
  <c r="L43" i="4" s="1"/>
  <c r="K43" i="4"/>
  <c r="N43" i="4" s="1"/>
  <c r="I43" i="4"/>
  <c r="M43" i="4" s="1"/>
  <c r="D41" i="4"/>
  <c r="AA41" i="3"/>
  <c r="I42" i="3"/>
  <c r="F43" i="4" s="1"/>
  <c r="O42" i="3"/>
  <c r="H43" i="4" s="1"/>
  <c r="U42" i="3"/>
  <c r="J43" i="4" s="1"/>
  <c r="D44" i="3"/>
  <c r="B44" i="3"/>
  <c r="A44" i="4"/>
  <c r="P43" i="3"/>
  <c r="H43" i="3"/>
  <c r="G43" i="3"/>
  <c r="V43" i="3"/>
  <c r="N43" i="3"/>
  <c r="E43" i="3"/>
  <c r="F43" i="3" s="1"/>
  <c r="S43" i="3"/>
  <c r="C43" i="3"/>
  <c r="J43" i="3"/>
  <c r="M43" i="3"/>
  <c r="T43" i="3"/>
  <c r="C43" i="4"/>
  <c r="AB42" i="3"/>
  <c r="E43" i="4" s="1"/>
  <c r="Y42" i="3"/>
  <c r="Z42" i="3" s="1"/>
  <c r="C44" i="4" l="1"/>
  <c r="Y43" i="3"/>
  <c r="Z43" i="3" s="1"/>
  <c r="AB43" i="3"/>
  <c r="E44" i="4" s="1"/>
  <c r="B45" i="3"/>
  <c r="A45" i="4"/>
  <c r="V44" i="3"/>
  <c r="N44" i="3"/>
  <c r="E44" i="3"/>
  <c r="F44" i="3" s="1"/>
  <c r="S44" i="3"/>
  <c r="C44" i="3"/>
  <c r="J44" i="3"/>
  <c r="P44" i="3"/>
  <c r="H44" i="3"/>
  <c r="G44" i="3"/>
  <c r="I43" i="3"/>
  <c r="O43" i="3"/>
  <c r="U43" i="3"/>
  <c r="J44" i="4" s="1"/>
  <c r="D45" i="3"/>
  <c r="D42" i="4"/>
  <c r="AA42" i="3"/>
  <c r="I44" i="4"/>
  <c r="M44" i="4" s="1"/>
  <c r="H44" i="4"/>
  <c r="G44" i="4"/>
  <c r="L44" i="4" s="1"/>
  <c r="F44" i="4"/>
  <c r="K44" i="4"/>
  <c r="N44" i="4" s="1"/>
  <c r="T44" i="3"/>
  <c r="D46" i="3" l="1"/>
  <c r="K45" i="4"/>
  <c r="N45" i="4" s="1"/>
  <c r="I45" i="4"/>
  <c r="M45" i="4" s="1"/>
  <c r="G45" i="4"/>
  <c r="L45" i="4" s="1"/>
  <c r="U44" i="3"/>
  <c r="J45" i="4" s="1"/>
  <c r="I44" i="3"/>
  <c r="F45" i="4" s="1"/>
  <c r="O44" i="3"/>
  <c r="H45" i="4" s="1"/>
  <c r="M44" i="3"/>
  <c r="D43" i="4"/>
  <c r="AA43" i="3"/>
  <c r="B46" i="3"/>
  <c r="A46" i="4"/>
  <c r="S45" i="3"/>
  <c r="C45" i="3"/>
  <c r="J45" i="3"/>
  <c r="P45" i="3"/>
  <c r="H45" i="3"/>
  <c r="G45" i="3"/>
  <c r="V45" i="3"/>
  <c r="N45" i="3"/>
  <c r="M45" i="3"/>
  <c r="E45" i="3"/>
  <c r="F45" i="3" s="1"/>
  <c r="T45" i="3"/>
  <c r="I45" i="3" l="1"/>
  <c r="O45" i="3"/>
  <c r="U45" i="3"/>
  <c r="A47" i="4"/>
  <c r="P46" i="3"/>
  <c r="H46" i="3"/>
  <c r="G46" i="3"/>
  <c r="V46" i="3"/>
  <c r="N46" i="3"/>
  <c r="E46" i="3"/>
  <c r="S46" i="3"/>
  <c r="C46" i="3"/>
  <c r="J46" i="3"/>
  <c r="D44" i="4"/>
  <c r="T46" i="3"/>
  <c r="C46" i="4"/>
  <c r="Y45" i="3"/>
  <c r="Z45" i="3" s="1"/>
  <c r="AB45" i="3"/>
  <c r="E46" i="4" s="1"/>
  <c r="J46" i="4"/>
  <c r="K46" i="4"/>
  <c r="N46" i="4" s="1"/>
  <c r="I46" i="4"/>
  <c r="M46" i="4" s="1"/>
  <c r="H46" i="4"/>
  <c r="G46" i="4"/>
  <c r="L46" i="4" s="1"/>
  <c r="F46" i="4"/>
  <c r="C45" i="4"/>
  <c r="AB44" i="3"/>
  <c r="E45" i="4" s="1"/>
  <c r="Y44" i="3"/>
  <c r="Z44" i="3" s="1"/>
  <c r="AA44" i="3" s="1"/>
  <c r="B47" i="3"/>
  <c r="D47" i="3"/>
  <c r="F46" i="3"/>
  <c r="D45" i="4" l="1"/>
  <c r="AA45" i="3"/>
  <c r="B48" i="3"/>
  <c r="A48" i="4"/>
  <c r="M47" i="3"/>
  <c r="E47" i="3"/>
  <c r="F47" i="3" s="1"/>
  <c r="T47" i="3"/>
  <c r="S47" i="3"/>
  <c r="C47" i="3"/>
  <c r="J47" i="3"/>
  <c r="P47" i="3"/>
  <c r="H47" i="3"/>
  <c r="G47" i="3"/>
  <c r="V47" i="3"/>
  <c r="N47" i="3"/>
  <c r="O46" i="3"/>
  <c r="H47" i="4" s="1"/>
  <c r="U46" i="3"/>
  <c r="I46" i="3"/>
  <c r="F47" i="4"/>
  <c r="J47" i="4"/>
  <c r="K47" i="4"/>
  <c r="N47" i="4" s="1"/>
  <c r="I47" i="4"/>
  <c r="M47" i="4" s="1"/>
  <c r="G47" i="4"/>
  <c r="L47" i="4" s="1"/>
  <c r="D48" i="3"/>
  <c r="M46" i="3"/>
  <c r="U47" i="3" l="1"/>
  <c r="I47" i="3"/>
  <c r="O47" i="3"/>
  <c r="H48" i="4" s="1"/>
  <c r="C48" i="4"/>
  <c r="AB47" i="3"/>
  <c r="E48" i="4" s="1"/>
  <c r="Y47" i="3"/>
  <c r="Z47" i="3" s="1"/>
  <c r="C47" i="4"/>
  <c r="AB46" i="3"/>
  <c r="E47" i="4" s="1"/>
  <c r="Y46" i="3"/>
  <c r="Z46" i="3" s="1"/>
  <c r="AA46" i="3" s="1"/>
  <c r="I48" i="4"/>
  <c r="M48" i="4" s="1"/>
  <c r="G48" i="4"/>
  <c r="L48" i="4" s="1"/>
  <c r="F48" i="4"/>
  <c r="K48" i="4"/>
  <c r="N48" i="4" s="1"/>
  <c r="J48" i="4"/>
  <c r="T48" i="3"/>
  <c r="B49" i="3"/>
  <c r="D49" i="3"/>
  <c r="A49" i="4"/>
  <c r="J48" i="3"/>
  <c r="P48" i="3"/>
  <c r="H48" i="3"/>
  <c r="G48" i="3"/>
  <c r="V48" i="3"/>
  <c r="N48" i="3"/>
  <c r="M48" i="3"/>
  <c r="E48" i="3"/>
  <c r="F48" i="3" s="1"/>
  <c r="S48" i="3"/>
  <c r="C48" i="3"/>
  <c r="D46" i="4"/>
  <c r="I48" i="3" l="1"/>
  <c r="O48" i="3"/>
  <c r="U48" i="3"/>
  <c r="D47" i="4"/>
  <c r="AA47" i="3"/>
  <c r="K49" i="4"/>
  <c r="N49" i="4" s="1"/>
  <c r="J49" i="4"/>
  <c r="I49" i="4"/>
  <c r="M49" i="4" s="1"/>
  <c r="H49" i="4"/>
  <c r="F49" i="4"/>
  <c r="G49" i="4"/>
  <c r="L49" i="4" s="1"/>
  <c r="A50" i="4"/>
  <c r="G49" i="3"/>
  <c r="V49" i="3"/>
  <c r="N49" i="3"/>
  <c r="M49" i="3"/>
  <c r="E49" i="3"/>
  <c r="F49" i="3" s="1"/>
  <c r="T49" i="3"/>
  <c r="S49" i="3"/>
  <c r="C49" i="3"/>
  <c r="J49" i="3"/>
  <c r="P49" i="3"/>
  <c r="H49" i="3"/>
  <c r="C49" i="4"/>
  <c r="Y48" i="3"/>
  <c r="Z48" i="3" s="1"/>
  <c r="AB48" i="3"/>
  <c r="E49" i="4" s="1"/>
  <c r="D50" i="3"/>
  <c r="B50" i="3"/>
  <c r="C50" i="4" l="1"/>
  <c r="AB49" i="3"/>
  <c r="E50" i="4" s="1"/>
  <c r="Y49" i="3"/>
  <c r="Z49" i="3" s="1"/>
  <c r="B51" i="3"/>
  <c r="D48" i="4"/>
  <c r="AA48" i="3"/>
  <c r="A51" i="4"/>
  <c r="S50" i="3"/>
  <c r="C50" i="3"/>
  <c r="J50" i="3"/>
  <c r="P50" i="3"/>
  <c r="H50" i="3"/>
  <c r="G50" i="3"/>
  <c r="V50" i="3"/>
  <c r="N50" i="3"/>
  <c r="M50" i="3"/>
  <c r="E50" i="3"/>
  <c r="F50" i="3" s="1"/>
  <c r="O49" i="3"/>
  <c r="U49" i="3"/>
  <c r="I49" i="3"/>
  <c r="F50" i="4" s="1"/>
  <c r="K50" i="4"/>
  <c r="N50" i="4" s="1"/>
  <c r="J50" i="4"/>
  <c r="H50" i="4"/>
  <c r="G50" i="4"/>
  <c r="L50" i="4" s="1"/>
  <c r="I50" i="4"/>
  <c r="M50" i="4" s="1"/>
  <c r="D51" i="3"/>
  <c r="T50" i="3"/>
  <c r="B52" i="3" l="1"/>
  <c r="C51" i="4"/>
  <c r="AB50" i="3"/>
  <c r="E51" i="4" s="1"/>
  <c r="Y50" i="3"/>
  <c r="Z50" i="3" s="1"/>
  <c r="A52" i="4"/>
  <c r="P51" i="3"/>
  <c r="H51" i="3"/>
  <c r="G51" i="3"/>
  <c r="V51" i="3"/>
  <c r="N51" i="3"/>
  <c r="E51" i="3"/>
  <c r="F51" i="3" s="1"/>
  <c r="T51" i="3"/>
  <c r="S51" i="3"/>
  <c r="C51" i="3"/>
  <c r="J51" i="3"/>
  <c r="I50" i="3"/>
  <c r="F51" i="4" s="1"/>
  <c r="O50" i="3"/>
  <c r="U50" i="3"/>
  <c r="G51" i="4"/>
  <c r="L51" i="4" s="1"/>
  <c r="J51" i="4"/>
  <c r="I51" i="4"/>
  <c r="M51" i="4" s="1"/>
  <c r="K51" i="4"/>
  <c r="N51" i="4" s="1"/>
  <c r="H51" i="4"/>
  <c r="D52" i="3"/>
  <c r="D49" i="4"/>
  <c r="AA49" i="3"/>
  <c r="I51" i="3" l="1"/>
  <c r="O51" i="3"/>
  <c r="U51" i="3"/>
  <c r="I52" i="4"/>
  <c r="M52" i="4" s="1"/>
  <c r="H52" i="4"/>
  <c r="G52" i="4"/>
  <c r="L52" i="4" s="1"/>
  <c r="F52" i="4"/>
  <c r="K52" i="4"/>
  <c r="N52" i="4" s="1"/>
  <c r="J52" i="4"/>
  <c r="D53" i="3"/>
  <c r="M51" i="3"/>
  <c r="D50" i="4"/>
  <c r="AA50" i="3"/>
  <c r="B53" i="3"/>
  <c r="A53" i="4"/>
  <c r="V52" i="3"/>
  <c r="N52" i="3"/>
  <c r="M52" i="3"/>
  <c r="E52" i="3"/>
  <c r="F52" i="3" s="1"/>
  <c r="T52" i="3"/>
  <c r="S52" i="3"/>
  <c r="C52" i="3"/>
  <c r="J52" i="3"/>
  <c r="P52" i="3"/>
  <c r="H52" i="3"/>
  <c r="G52" i="3"/>
  <c r="U52" i="3" l="1"/>
  <c r="I52" i="3"/>
  <c r="O52" i="3"/>
  <c r="B54" i="3"/>
  <c r="A54" i="4"/>
  <c r="S53" i="3"/>
  <c r="C53" i="3"/>
  <c r="J53" i="3"/>
  <c r="P53" i="3"/>
  <c r="H53" i="3"/>
  <c r="G53" i="3"/>
  <c r="V53" i="3"/>
  <c r="N53" i="3"/>
  <c r="E53" i="3"/>
  <c r="F53" i="3" s="1"/>
  <c r="T53" i="3"/>
  <c r="D54" i="3"/>
  <c r="C53" i="4"/>
  <c r="AB52" i="3"/>
  <c r="E53" i="4" s="1"/>
  <c r="Y52" i="3"/>
  <c r="Z52" i="3" s="1"/>
  <c r="D51" i="4"/>
  <c r="K53" i="4"/>
  <c r="N53" i="4" s="1"/>
  <c r="J53" i="4"/>
  <c r="I53" i="4"/>
  <c r="M53" i="4" s="1"/>
  <c r="H53" i="4"/>
  <c r="F53" i="4"/>
  <c r="G53" i="4"/>
  <c r="L53" i="4" s="1"/>
  <c r="C52" i="4"/>
  <c r="Y51" i="3"/>
  <c r="Z51" i="3" s="1"/>
  <c r="AA51" i="3" s="1"/>
  <c r="AB51" i="3"/>
  <c r="E52" i="4" s="1"/>
  <c r="D52" i="4" l="1"/>
  <c r="AA52" i="3"/>
  <c r="K54" i="4"/>
  <c r="N54" i="4" s="1"/>
  <c r="G54" i="4"/>
  <c r="L54" i="4" s="1"/>
  <c r="I54" i="4"/>
  <c r="M54" i="4" s="1"/>
  <c r="F54" i="4"/>
  <c r="I53" i="3"/>
  <c r="O53" i="3"/>
  <c r="H54" i="4" s="1"/>
  <c r="U53" i="3"/>
  <c r="J54" i="4" s="1"/>
  <c r="D55" i="3"/>
  <c r="B55" i="3"/>
  <c r="A55" i="4"/>
  <c r="P54" i="3"/>
  <c r="H54" i="3"/>
  <c r="G54" i="3"/>
  <c r="V54" i="3"/>
  <c r="N54" i="3"/>
  <c r="M54" i="3"/>
  <c r="E54" i="3"/>
  <c r="F54" i="3" s="1"/>
  <c r="S54" i="3"/>
  <c r="C54" i="3"/>
  <c r="J54" i="3"/>
  <c r="T54" i="3"/>
  <c r="M53" i="3"/>
  <c r="O54" i="3" l="1"/>
  <c r="U54" i="3"/>
  <c r="I54" i="3"/>
  <c r="B56" i="3"/>
  <c r="C55" i="4"/>
  <c r="AB54" i="3"/>
  <c r="E55" i="4" s="1"/>
  <c r="Y54" i="3"/>
  <c r="Z54" i="3" s="1"/>
  <c r="A56" i="4"/>
  <c r="M55" i="3"/>
  <c r="E55" i="3"/>
  <c r="F55" i="3" s="1"/>
  <c r="S55" i="3"/>
  <c r="C55" i="3"/>
  <c r="J55" i="3"/>
  <c r="P55" i="3"/>
  <c r="H55" i="3"/>
  <c r="G55" i="3"/>
  <c r="V55" i="3"/>
  <c r="N55" i="3"/>
  <c r="C54" i="4"/>
  <c r="Y53" i="3"/>
  <c r="Z53" i="3" s="1"/>
  <c r="AA53" i="3" s="1"/>
  <c r="AB53" i="3"/>
  <c r="E54" i="4" s="1"/>
  <c r="T55" i="3"/>
  <c r="D53" i="4"/>
  <c r="G55" i="4"/>
  <c r="L55" i="4" s="1"/>
  <c r="F55" i="4"/>
  <c r="J55" i="4"/>
  <c r="I55" i="4"/>
  <c r="M55" i="4" s="1"/>
  <c r="H55" i="4"/>
  <c r="K55" i="4"/>
  <c r="N55" i="4" s="1"/>
  <c r="D56" i="3"/>
  <c r="U55" i="3" l="1"/>
  <c r="I55" i="3"/>
  <c r="O55" i="3"/>
  <c r="C56" i="4"/>
  <c r="AB55" i="3"/>
  <c r="E56" i="4" s="1"/>
  <c r="Y55" i="3"/>
  <c r="Z55" i="3" s="1"/>
  <c r="I56" i="4"/>
  <c r="M56" i="4" s="1"/>
  <c r="H56" i="4"/>
  <c r="G56" i="4"/>
  <c r="L56" i="4" s="1"/>
  <c r="F56" i="4"/>
  <c r="K56" i="4"/>
  <c r="N56" i="4" s="1"/>
  <c r="J56" i="4"/>
  <c r="B57" i="3"/>
  <c r="A57" i="4"/>
  <c r="J56" i="3"/>
  <c r="P56" i="3"/>
  <c r="H56" i="3"/>
  <c r="G56" i="3"/>
  <c r="V56" i="3"/>
  <c r="N56" i="3"/>
  <c r="E56" i="3"/>
  <c r="F56" i="3" s="1"/>
  <c r="T56" i="3"/>
  <c r="S56" i="3"/>
  <c r="C56" i="3"/>
  <c r="D57" i="3"/>
  <c r="D54" i="4"/>
  <c r="AA54" i="3"/>
  <c r="I56" i="3" l="1"/>
  <c r="O56" i="3"/>
  <c r="U56" i="3"/>
  <c r="K57" i="4"/>
  <c r="N57" i="4" s="1"/>
  <c r="J57" i="4"/>
  <c r="I57" i="4"/>
  <c r="M57" i="4" s="1"/>
  <c r="H57" i="4"/>
  <c r="F57" i="4"/>
  <c r="G57" i="4"/>
  <c r="L57" i="4" s="1"/>
  <c r="D55" i="4"/>
  <c r="AA55" i="3"/>
  <c r="M56" i="3"/>
  <c r="B58" i="3"/>
  <c r="A58" i="4"/>
  <c r="G57" i="3"/>
  <c r="V57" i="3"/>
  <c r="N57" i="3"/>
  <c r="M57" i="3"/>
  <c r="E57" i="3"/>
  <c r="F57" i="3" s="1"/>
  <c r="T57" i="3"/>
  <c r="S57" i="3"/>
  <c r="C57" i="3"/>
  <c r="J57" i="3"/>
  <c r="P57" i="3"/>
  <c r="H57" i="3"/>
  <c r="D58" i="3"/>
  <c r="O57" i="3" l="1"/>
  <c r="U57" i="3"/>
  <c r="I57" i="3"/>
  <c r="F58" i="4" s="1"/>
  <c r="K58" i="4"/>
  <c r="N58" i="4" s="1"/>
  <c r="J58" i="4"/>
  <c r="H58" i="4"/>
  <c r="G58" i="4"/>
  <c r="L58" i="4" s="1"/>
  <c r="I58" i="4"/>
  <c r="M58" i="4" s="1"/>
  <c r="D59" i="3"/>
  <c r="B59" i="3"/>
  <c r="C58" i="4"/>
  <c r="AB57" i="3"/>
  <c r="E58" i="4" s="1"/>
  <c r="Y57" i="3"/>
  <c r="Z57" i="3" s="1"/>
  <c r="A59" i="4"/>
  <c r="T58" i="3"/>
  <c r="S58" i="3"/>
  <c r="C58" i="3"/>
  <c r="J58" i="3"/>
  <c r="P58" i="3"/>
  <c r="H58" i="3"/>
  <c r="G58" i="3"/>
  <c r="V58" i="3"/>
  <c r="N58" i="3"/>
  <c r="M58" i="3"/>
  <c r="E58" i="3"/>
  <c r="F58" i="3" s="1"/>
  <c r="C57" i="4"/>
  <c r="Y56" i="3"/>
  <c r="Z56" i="3" s="1"/>
  <c r="AA56" i="3" s="1"/>
  <c r="AB56" i="3"/>
  <c r="E57" i="4" s="1"/>
  <c r="D56" i="4"/>
  <c r="D57" i="4" l="1"/>
  <c r="AA57" i="3"/>
  <c r="C59" i="4"/>
  <c r="AB58" i="3"/>
  <c r="E59" i="4" s="1"/>
  <c r="Y58" i="3"/>
  <c r="Z58" i="3" s="1"/>
  <c r="G59" i="4"/>
  <c r="L59" i="4" s="1"/>
  <c r="F59" i="4"/>
  <c r="J59" i="4"/>
  <c r="I59" i="4"/>
  <c r="M59" i="4" s="1"/>
  <c r="K59" i="4"/>
  <c r="N59" i="4" s="1"/>
  <c r="H59" i="4"/>
  <c r="I58" i="3"/>
  <c r="O58" i="3"/>
  <c r="U58" i="3"/>
  <c r="D60" i="3"/>
  <c r="B60" i="3"/>
  <c r="A60" i="4"/>
  <c r="P59" i="3"/>
  <c r="H59" i="3"/>
  <c r="G59" i="3"/>
  <c r="V59" i="3"/>
  <c r="N59" i="3"/>
  <c r="E59" i="3"/>
  <c r="F59" i="3" s="1"/>
  <c r="T59" i="3"/>
  <c r="S59" i="3"/>
  <c r="C59" i="3"/>
  <c r="J59" i="3"/>
  <c r="I59" i="3" l="1"/>
  <c r="O59" i="3"/>
  <c r="U59" i="3"/>
  <c r="B61" i="3"/>
  <c r="A61" i="4"/>
  <c r="V60" i="3"/>
  <c r="N60" i="3"/>
  <c r="E60" i="3"/>
  <c r="F60" i="3" s="1"/>
  <c r="S60" i="3"/>
  <c r="C60" i="3"/>
  <c r="J60" i="3"/>
  <c r="P60" i="3"/>
  <c r="H60" i="3"/>
  <c r="G60" i="3"/>
  <c r="D61" i="3"/>
  <c r="I60" i="4"/>
  <c r="M60" i="4" s="1"/>
  <c r="H60" i="4"/>
  <c r="G60" i="4"/>
  <c r="L60" i="4" s="1"/>
  <c r="F60" i="4"/>
  <c r="K60" i="4"/>
  <c r="N60" i="4" s="1"/>
  <c r="J60" i="4"/>
  <c r="M60" i="3"/>
  <c r="M59" i="3"/>
  <c r="T60" i="3"/>
  <c r="D58" i="4"/>
  <c r="AA58" i="3"/>
  <c r="C61" i="4" l="1"/>
  <c r="AB60" i="3"/>
  <c r="E61" i="4" s="1"/>
  <c r="Y60" i="3"/>
  <c r="Z60" i="3" s="1"/>
  <c r="D62" i="3"/>
  <c r="U60" i="3"/>
  <c r="I60" i="3"/>
  <c r="O60" i="3"/>
  <c r="B62" i="3"/>
  <c r="C60" i="4"/>
  <c r="Y59" i="3"/>
  <c r="Z59" i="3" s="1"/>
  <c r="AA59" i="3" s="1"/>
  <c r="AB59" i="3"/>
  <c r="E60" i="4" s="1"/>
  <c r="A62" i="4"/>
  <c r="S61" i="3"/>
  <c r="C61" i="3"/>
  <c r="J61" i="3"/>
  <c r="P61" i="3"/>
  <c r="H61" i="3"/>
  <c r="G61" i="3"/>
  <c r="V61" i="3"/>
  <c r="N61" i="3"/>
  <c r="E61" i="3"/>
  <c r="F61" i="3" s="1"/>
  <c r="T61" i="3"/>
  <c r="D59" i="4"/>
  <c r="K61" i="4"/>
  <c r="N61" i="4" s="1"/>
  <c r="J61" i="4"/>
  <c r="I61" i="4"/>
  <c r="M61" i="4" s="1"/>
  <c r="H61" i="4"/>
  <c r="F61" i="4"/>
  <c r="G61" i="4"/>
  <c r="L61" i="4" s="1"/>
  <c r="I61" i="3" l="1"/>
  <c r="O61" i="3"/>
  <c r="U61" i="3"/>
  <c r="D60" i="4"/>
  <c r="AA60" i="3"/>
  <c r="B63" i="3"/>
  <c r="A63" i="4"/>
  <c r="P62" i="3"/>
  <c r="H62" i="3"/>
  <c r="G62" i="3"/>
  <c r="V62" i="3"/>
  <c r="N62" i="3"/>
  <c r="M62" i="3"/>
  <c r="E62" i="3"/>
  <c r="F62" i="3" s="1"/>
  <c r="T62" i="3"/>
  <c r="S62" i="3"/>
  <c r="C62" i="3"/>
  <c r="J62" i="3"/>
  <c r="M61" i="3"/>
  <c r="D63" i="3"/>
  <c r="K62" i="4"/>
  <c r="N62" i="4" s="1"/>
  <c r="J62" i="4"/>
  <c r="H62" i="4"/>
  <c r="G62" i="4"/>
  <c r="L62" i="4" s="1"/>
  <c r="F62" i="4"/>
  <c r="I62" i="4"/>
  <c r="M62" i="4" s="1"/>
  <c r="O62" i="3" l="1"/>
  <c r="U62" i="3"/>
  <c r="J63" i="4" s="1"/>
  <c r="I62" i="3"/>
  <c r="G63" i="4"/>
  <c r="L63" i="4" s="1"/>
  <c r="F63" i="4"/>
  <c r="I63" i="4"/>
  <c r="M63" i="4" s="1"/>
  <c r="K63" i="4"/>
  <c r="N63" i="4" s="1"/>
  <c r="H63" i="4"/>
  <c r="D64" i="3"/>
  <c r="C62" i="4"/>
  <c r="Y61" i="3"/>
  <c r="Z61" i="3" s="1"/>
  <c r="AA61" i="3" s="1"/>
  <c r="AB61" i="3"/>
  <c r="E62" i="4" s="1"/>
  <c r="C63" i="4"/>
  <c r="AB62" i="3"/>
  <c r="E63" i="4" s="1"/>
  <c r="Y62" i="3"/>
  <c r="Z62" i="3" s="1"/>
  <c r="B64" i="3"/>
  <c r="D61" i="4"/>
  <c r="A64" i="4"/>
  <c r="M63" i="3"/>
  <c r="E63" i="3"/>
  <c r="F63" i="3" s="1"/>
  <c r="T63" i="3"/>
  <c r="S63" i="3"/>
  <c r="C63" i="3"/>
  <c r="J63" i="3"/>
  <c r="P63" i="3"/>
  <c r="H63" i="3"/>
  <c r="G63" i="3"/>
  <c r="V63" i="3"/>
  <c r="N63" i="3"/>
  <c r="I64" i="4" l="1"/>
  <c r="M64" i="4" s="1"/>
  <c r="G64" i="4"/>
  <c r="L64" i="4" s="1"/>
  <c r="F64" i="4"/>
  <c r="K64" i="4"/>
  <c r="N64" i="4" s="1"/>
  <c r="J64" i="4"/>
  <c r="U63" i="3"/>
  <c r="I63" i="3"/>
  <c r="O63" i="3"/>
  <c r="H64" i="4" s="1"/>
  <c r="D62" i="4"/>
  <c r="AA62" i="3"/>
  <c r="D65" i="3"/>
  <c r="B65" i="3"/>
  <c r="A65" i="4"/>
  <c r="J64" i="3"/>
  <c r="P64" i="3"/>
  <c r="H64" i="3"/>
  <c r="G64" i="3"/>
  <c r="V64" i="3"/>
  <c r="N64" i="3"/>
  <c r="M64" i="3"/>
  <c r="E64" i="3"/>
  <c r="F64" i="3" s="1"/>
  <c r="S64" i="3"/>
  <c r="C64" i="3"/>
  <c r="T64" i="3"/>
  <c r="C64" i="4"/>
  <c r="AB63" i="3"/>
  <c r="E64" i="4" s="1"/>
  <c r="Y63" i="3"/>
  <c r="Z63" i="3" s="1"/>
  <c r="C65" i="4" l="1"/>
  <c r="Y64" i="3"/>
  <c r="Z64" i="3" s="1"/>
  <c r="AB64" i="3"/>
  <c r="E65" i="4" s="1"/>
  <c r="I64" i="3"/>
  <c r="O64" i="3"/>
  <c r="U64" i="3"/>
  <c r="D66" i="3"/>
  <c r="D63" i="4"/>
  <c r="AA63" i="3"/>
  <c r="B66" i="3"/>
  <c r="A66" i="4"/>
  <c r="G65" i="3"/>
  <c r="V65" i="3"/>
  <c r="N65" i="3"/>
  <c r="M65" i="3"/>
  <c r="E65" i="3"/>
  <c r="F65" i="3" s="1"/>
  <c r="S65" i="3"/>
  <c r="C65" i="3"/>
  <c r="J65" i="3"/>
  <c r="P65" i="3"/>
  <c r="H65" i="3"/>
  <c r="T65" i="3"/>
  <c r="K65" i="4"/>
  <c r="N65" i="4" s="1"/>
  <c r="J65" i="4"/>
  <c r="I65" i="4"/>
  <c r="M65" i="4" s="1"/>
  <c r="H65" i="4"/>
  <c r="F65" i="4"/>
  <c r="G65" i="4"/>
  <c r="L65" i="4" s="1"/>
  <c r="O65" i="3" l="1"/>
  <c r="U65" i="3"/>
  <c r="I65" i="3"/>
  <c r="K66" i="4"/>
  <c r="N66" i="4" s="1"/>
  <c r="J66" i="4"/>
  <c r="H66" i="4"/>
  <c r="G66" i="4"/>
  <c r="L66" i="4" s="1"/>
  <c r="I66" i="4"/>
  <c r="M66" i="4" s="1"/>
  <c r="F66" i="4"/>
  <c r="D67" i="3"/>
  <c r="B67" i="3"/>
  <c r="A67" i="4"/>
  <c r="T66" i="3"/>
  <c r="S66" i="3"/>
  <c r="C66" i="3"/>
  <c r="J66" i="3"/>
  <c r="P66" i="3"/>
  <c r="H66" i="3"/>
  <c r="G66" i="3"/>
  <c r="V66" i="3"/>
  <c r="N66" i="3"/>
  <c r="M66" i="3"/>
  <c r="E66" i="3"/>
  <c r="F66" i="3" s="1"/>
  <c r="D64" i="4"/>
  <c r="AA64" i="3"/>
  <c r="C66" i="4"/>
  <c r="AB65" i="3"/>
  <c r="E66" i="4" s="1"/>
  <c r="Y65" i="3"/>
  <c r="Z65" i="3" s="1"/>
  <c r="I66" i="3" l="1"/>
  <c r="O66" i="3"/>
  <c r="U66" i="3"/>
  <c r="C67" i="4"/>
  <c r="AB66" i="3"/>
  <c r="E67" i="4" s="1"/>
  <c r="Y66" i="3"/>
  <c r="Z66" i="3" s="1"/>
  <c r="D68" i="3"/>
  <c r="D65" i="4"/>
  <c r="AA65" i="3"/>
  <c r="G67" i="4"/>
  <c r="L67" i="4" s="1"/>
  <c r="F67" i="4"/>
  <c r="J67" i="4"/>
  <c r="I67" i="4"/>
  <c r="M67" i="4" s="1"/>
  <c r="K67" i="4"/>
  <c r="N67" i="4" s="1"/>
  <c r="H67" i="4"/>
  <c r="B68" i="3"/>
  <c r="A68" i="4"/>
  <c r="P67" i="3"/>
  <c r="H67" i="3"/>
  <c r="G67" i="3"/>
  <c r="V67" i="3"/>
  <c r="N67" i="3"/>
  <c r="M67" i="3"/>
  <c r="E67" i="3"/>
  <c r="F67" i="3" s="1"/>
  <c r="T67" i="3"/>
  <c r="S67" i="3"/>
  <c r="C67" i="3"/>
  <c r="J67" i="3"/>
  <c r="I67" i="3" l="1"/>
  <c r="O67" i="3"/>
  <c r="U67" i="3"/>
  <c r="I68" i="4"/>
  <c r="M68" i="4" s="1"/>
  <c r="H68" i="4"/>
  <c r="G68" i="4"/>
  <c r="L68" i="4" s="1"/>
  <c r="F68" i="4"/>
  <c r="K68" i="4"/>
  <c r="N68" i="4" s="1"/>
  <c r="J68" i="4"/>
  <c r="B69" i="3"/>
  <c r="D69" i="3"/>
  <c r="C68" i="4"/>
  <c r="Y67" i="3"/>
  <c r="Z67" i="3" s="1"/>
  <c r="AB67" i="3"/>
  <c r="E68" i="4" s="1"/>
  <c r="A69" i="4"/>
  <c r="V68" i="3"/>
  <c r="N68" i="3"/>
  <c r="M68" i="3"/>
  <c r="E68" i="3"/>
  <c r="F68" i="3" s="1"/>
  <c r="T68" i="3"/>
  <c r="S68" i="3"/>
  <c r="C68" i="3"/>
  <c r="J68" i="3"/>
  <c r="P68" i="3"/>
  <c r="H68" i="3"/>
  <c r="G68" i="3"/>
  <c r="D66" i="4"/>
  <c r="AA66" i="3"/>
  <c r="U68" i="3" l="1"/>
  <c r="I68" i="3"/>
  <c r="O68" i="3"/>
  <c r="A70" i="4"/>
  <c r="S69" i="3"/>
  <c r="C69" i="3"/>
  <c r="J69" i="3"/>
  <c r="P69" i="3"/>
  <c r="H69" i="3"/>
  <c r="G69" i="3"/>
  <c r="V69" i="3"/>
  <c r="N69" i="3"/>
  <c r="M69" i="3"/>
  <c r="E69" i="3"/>
  <c r="F69" i="3" s="1"/>
  <c r="T69" i="3"/>
  <c r="D70" i="3"/>
  <c r="D67" i="4"/>
  <c r="AA67" i="3"/>
  <c r="C69" i="4"/>
  <c r="AB68" i="3"/>
  <c r="E69" i="4" s="1"/>
  <c r="Y68" i="3"/>
  <c r="Z68" i="3" s="1"/>
  <c r="K69" i="4"/>
  <c r="N69" i="4" s="1"/>
  <c r="J69" i="4"/>
  <c r="I69" i="4"/>
  <c r="M69" i="4" s="1"/>
  <c r="H69" i="4"/>
  <c r="F69" i="4"/>
  <c r="G69" i="4"/>
  <c r="L69" i="4" s="1"/>
  <c r="B70" i="3"/>
  <c r="I69" i="3" l="1"/>
  <c r="O69" i="3"/>
  <c r="U69" i="3"/>
  <c r="B71" i="3"/>
  <c r="D68" i="4"/>
  <c r="AA68" i="3"/>
  <c r="A71" i="4"/>
  <c r="P70" i="3"/>
  <c r="H70" i="3"/>
  <c r="G70" i="3"/>
  <c r="V70" i="3"/>
  <c r="N70" i="3"/>
  <c r="E70" i="3"/>
  <c r="F70" i="3" s="1"/>
  <c r="T70" i="3"/>
  <c r="S70" i="3"/>
  <c r="C70" i="3"/>
  <c r="J70" i="3"/>
  <c r="C70" i="4"/>
  <c r="Y69" i="3"/>
  <c r="Z69" i="3" s="1"/>
  <c r="AB69" i="3"/>
  <c r="E70" i="4" s="1"/>
  <c r="K70" i="4"/>
  <c r="N70" i="4" s="1"/>
  <c r="J70" i="4"/>
  <c r="H70" i="4"/>
  <c r="G70" i="4"/>
  <c r="L70" i="4" s="1"/>
  <c r="I70" i="4"/>
  <c r="M70" i="4" s="1"/>
  <c r="F70" i="4"/>
  <c r="D71" i="3"/>
  <c r="D69" i="4" l="1"/>
  <c r="AA69" i="3"/>
  <c r="B72" i="3"/>
  <c r="O70" i="3"/>
  <c r="U70" i="3"/>
  <c r="I70" i="3"/>
  <c r="A72" i="4"/>
  <c r="M71" i="3"/>
  <c r="E71" i="3"/>
  <c r="F71" i="3" s="1"/>
  <c r="S71" i="3"/>
  <c r="C71" i="3"/>
  <c r="J71" i="3"/>
  <c r="P71" i="3"/>
  <c r="H71" i="3"/>
  <c r="G71" i="3"/>
  <c r="V71" i="3"/>
  <c r="N71" i="3"/>
  <c r="D72" i="3"/>
  <c r="G71" i="4"/>
  <c r="L71" i="4" s="1"/>
  <c r="F71" i="4"/>
  <c r="J71" i="4"/>
  <c r="I71" i="4"/>
  <c r="M71" i="4" s="1"/>
  <c r="H71" i="4"/>
  <c r="K71" i="4"/>
  <c r="N71" i="4" s="1"/>
  <c r="T71" i="3"/>
  <c r="M70" i="3"/>
  <c r="U71" i="3" l="1"/>
  <c r="I71" i="3"/>
  <c r="O71" i="3"/>
  <c r="D73" i="3"/>
  <c r="C71" i="4"/>
  <c r="AB70" i="3"/>
  <c r="E71" i="4" s="1"/>
  <c r="Y70" i="3"/>
  <c r="Z70" i="3" s="1"/>
  <c r="AA70" i="3" s="1"/>
  <c r="B73" i="3"/>
  <c r="C72" i="4"/>
  <c r="AB71" i="3"/>
  <c r="E72" i="4" s="1"/>
  <c r="Y71" i="3"/>
  <c r="Z71" i="3" s="1"/>
  <c r="A73" i="4"/>
  <c r="J72" i="3"/>
  <c r="P72" i="3"/>
  <c r="H72" i="3"/>
  <c r="G72" i="3"/>
  <c r="V72" i="3"/>
  <c r="N72" i="3"/>
  <c r="E72" i="3"/>
  <c r="F72" i="3" s="1"/>
  <c r="T72" i="3"/>
  <c r="S72" i="3"/>
  <c r="C72" i="3"/>
  <c r="I72" i="4"/>
  <c r="M72" i="4" s="1"/>
  <c r="H72" i="4"/>
  <c r="G72" i="4"/>
  <c r="L72" i="4" s="1"/>
  <c r="F72" i="4"/>
  <c r="K72" i="4"/>
  <c r="N72" i="4" s="1"/>
  <c r="J72" i="4"/>
  <c r="D70" i="4"/>
  <c r="I72" i="3" l="1"/>
  <c r="O72" i="3"/>
  <c r="U72" i="3"/>
  <c r="K73" i="4"/>
  <c r="N73" i="4" s="1"/>
  <c r="J73" i="4"/>
  <c r="I73" i="4"/>
  <c r="M73" i="4" s="1"/>
  <c r="H73" i="4"/>
  <c r="F73" i="4"/>
  <c r="G73" i="4"/>
  <c r="L73" i="4" s="1"/>
  <c r="M72" i="3"/>
  <c r="D71" i="4"/>
  <c r="AA71" i="3"/>
  <c r="B74" i="3"/>
  <c r="D74" i="3"/>
  <c r="A74" i="4"/>
  <c r="G73" i="3"/>
  <c r="V73" i="3"/>
  <c r="N73" i="3"/>
  <c r="M73" i="3"/>
  <c r="E73" i="3"/>
  <c r="F73" i="3" s="1"/>
  <c r="S73" i="3"/>
  <c r="C73" i="3"/>
  <c r="J73" i="3"/>
  <c r="P73" i="3"/>
  <c r="H73" i="3"/>
  <c r="T73" i="3"/>
  <c r="O73" i="3" l="1"/>
  <c r="U73" i="3"/>
  <c r="I73" i="3"/>
  <c r="C74" i="4"/>
  <c r="AB73" i="3"/>
  <c r="E74" i="4" s="1"/>
  <c r="Y73" i="3"/>
  <c r="Z73" i="3" s="1"/>
  <c r="A75" i="4"/>
  <c r="S74" i="3"/>
  <c r="C74" i="3"/>
  <c r="J74" i="3"/>
  <c r="P74" i="3"/>
  <c r="H74" i="3"/>
  <c r="G74" i="3"/>
  <c r="V74" i="3"/>
  <c r="N74" i="3"/>
  <c r="E74" i="3"/>
  <c r="F74" i="3" s="1"/>
  <c r="D72" i="4"/>
  <c r="K74" i="4"/>
  <c r="N74" i="4" s="1"/>
  <c r="J74" i="4"/>
  <c r="H74" i="4"/>
  <c r="G74" i="4"/>
  <c r="L74" i="4" s="1"/>
  <c r="I74" i="4"/>
  <c r="M74" i="4" s="1"/>
  <c r="F74" i="4"/>
  <c r="C73" i="4"/>
  <c r="Y72" i="3"/>
  <c r="Z72" i="3" s="1"/>
  <c r="AA72" i="3" s="1"/>
  <c r="AB72" i="3"/>
  <c r="E73" i="4" s="1"/>
  <c r="T74" i="3"/>
  <c r="D75" i="3"/>
  <c r="B75" i="3"/>
  <c r="D73" i="4" l="1"/>
  <c r="AA73" i="3"/>
  <c r="G75" i="4"/>
  <c r="L75" i="4" s="1"/>
  <c r="I75" i="4"/>
  <c r="M75" i="4" s="1"/>
  <c r="K75" i="4"/>
  <c r="N75" i="4" s="1"/>
  <c r="I74" i="3"/>
  <c r="F75" i="4" s="1"/>
  <c r="O74" i="3"/>
  <c r="H75" i="4" s="1"/>
  <c r="U74" i="3"/>
  <c r="J75" i="4" s="1"/>
  <c r="T75" i="3"/>
  <c r="B76" i="3"/>
  <c r="D76" i="3"/>
  <c r="A76" i="4"/>
  <c r="P75" i="3"/>
  <c r="H75" i="3"/>
  <c r="G75" i="3"/>
  <c r="V75" i="3"/>
  <c r="N75" i="3"/>
  <c r="M75" i="3"/>
  <c r="E75" i="3"/>
  <c r="F75" i="3" s="1"/>
  <c r="S75" i="3"/>
  <c r="C75" i="3"/>
  <c r="J75" i="3"/>
  <c r="M74" i="3"/>
  <c r="I75" i="3" l="1"/>
  <c r="O75" i="3"/>
  <c r="U75" i="3"/>
  <c r="I76" i="4"/>
  <c r="M76" i="4" s="1"/>
  <c r="H76" i="4"/>
  <c r="G76" i="4"/>
  <c r="L76" i="4" s="1"/>
  <c r="F76" i="4"/>
  <c r="K76" i="4"/>
  <c r="N76" i="4" s="1"/>
  <c r="J76" i="4"/>
  <c r="C76" i="4"/>
  <c r="Y75" i="3"/>
  <c r="Z75" i="3" s="1"/>
  <c r="AB75" i="3"/>
  <c r="E76" i="4" s="1"/>
  <c r="C75" i="4"/>
  <c r="AB74" i="3"/>
  <c r="E75" i="4" s="1"/>
  <c r="Y74" i="3"/>
  <c r="Z74" i="3" s="1"/>
  <c r="AA74" i="3" s="1"/>
  <c r="D77" i="3"/>
  <c r="B77" i="3"/>
  <c r="D74" i="4"/>
  <c r="A77" i="4"/>
  <c r="V76" i="3"/>
  <c r="N76" i="3"/>
  <c r="E76" i="3"/>
  <c r="F76" i="3" s="1"/>
  <c r="T76" i="3"/>
  <c r="S76" i="3"/>
  <c r="C76" i="3"/>
  <c r="J76" i="3"/>
  <c r="P76" i="3"/>
  <c r="H76" i="3"/>
  <c r="G76" i="3"/>
  <c r="D75" i="4" l="1"/>
  <c r="AA75" i="3"/>
  <c r="U76" i="3"/>
  <c r="I76" i="3"/>
  <c r="F77" i="4" s="1"/>
  <c r="O76" i="3"/>
  <c r="H77" i="4" s="1"/>
  <c r="K77" i="4"/>
  <c r="N77" i="4" s="1"/>
  <c r="J77" i="4"/>
  <c r="I77" i="4"/>
  <c r="M77" i="4" s="1"/>
  <c r="G77" i="4"/>
  <c r="L77" i="4" s="1"/>
  <c r="B78" i="3"/>
  <c r="A78" i="4"/>
  <c r="S77" i="3"/>
  <c r="C77" i="3"/>
  <c r="J77" i="3"/>
  <c r="P77" i="3"/>
  <c r="H77" i="3"/>
  <c r="G77" i="3"/>
  <c r="V77" i="3"/>
  <c r="N77" i="3"/>
  <c r="E77" i="3"/>
  <c r="F77" i="3" s="1"/>
  <c r="T77" i="3"/>
  <c r="D78" i="3"/>
  <c r="M76" i="3"/>
  <c r="I77" i="3" l="1"/>
  <c r="O77" i="3"/>
  <c r="U77" i="3"/>
  <c r="C77" i="4"/>
  <c r="AB76" i="3"/>
  <c r="E77" i="4" s="1"/>
  <c r="Y76" i="3"/>
  <c r="Z76" i="3" s="1"/>
  <c r="AA76" i="3" s="1"/>
  <c r="M77" i="3"/>
  <c r="B79" i="3"/>
  <c r="K78" i="4"/>
  <c r="N78" i="4" s="1"/>
  <c r="J78" i="4"/>
  <c r="H78" i="4"/>
  <c r="G78" i="4"/>
  <c r="L78" i="4" s="1"/>
  <c r="F78" i="4"/>
  <c r="I78" i="4"/>
  <c r="M78" i="4" s="1"/>
  <c r="A79" i="4"/>
  <c r="P78" i="3"/>
  <c r="H78" i="3"/>
  <c r="G78" i="3"/>
  <c r="V78" i="3"/>
  <c r="N78" i="3"/>
  <c r="M78" i="3"/>
  <c r="E78" i="3"/>
  <c r="F78" i="3" s="1"/>
  <c r="S78" i="3"/>
  <c r="C78" i="3"/>
  <c r="J78" i="3"/>
  <c r="T78" i="3"/>
  <c r="D79" i="3"/>
  <c r="D76" i="4"/>
  <c r="C79" i="4" l="1"/>
  <c r="AB78" i="3"/>
  <c r="E79" i="4" s="1"/>
  <c r="Y78" i="3"/>
  <c r="Z78" i="3" s="1"/>
  <c r="D77" i="4"/>
  <c r="O78" i="3"/>
  <c r="U78" i="3"/>
  <c r="I78" i="3"/>
  <c r="F79" i="4" s="1"/>
  <c r="D80" i="3"/>
  <c r="B80" i="3"/>
  <c r="G79" i="4"/>
  <c r="L79" i="4" s="1"/>
  <c r="J79" i="4"/>
  <c r="I79" i="4"/>
  <c r="M79" i="4" s="1"/>
  <c r="K79" i="4"/>
  <c r="N79" i="4" s="1"/>
  <c r="H79" i="4"/>
  <c r="A80" i="4"/>
  <c r="M79" i="3"/>
  <c r="E79" i="3"/>
  <c r="F79" i="3" s="1"/>
  <c r="T79" i="3"/>
  <c r="S79" i="3"/>
  <c r="C79" i="3"/>
  <c r="J79" i="3"/>
  <c r="P79" i="3"/>
  <c r="H79" i="3"/>
  <c r="G79" i="3"/>
  <c r="V79" i="3"/>
  <c r="N79" i="3"/>
  <c r="C78" i="4"/>
  <c r="Y77" i="3"/>
  <c r="Z77" i="3" s="1"/>
  <c r="AA77" i="3" s="1"/>
  <c r="AB77" i="3"/>
  <c r="E78" i="4" s="1"/>
  <c r="U79" i="3" l="1"/>
  <c r="I79" i="3"/>
  <c r="O79" i="3"/>
  <c r="D78" i="4"/>
  <c r="AA78" i="3"/>
  <c r="C80" i="4"/>
  <c r="AB79" i="3"/>
  <c r="E80" i="4" s="1"/>
  <c r="Y79" i="3"/>
  <c r="Z79" i="3" s="1"/>
  <c r="I80" i="4"/>
  <c r="M80" i="4" s="1"/>
  <c r="H80" i="4"/>
  <c r="G80" i="4"/>
  <c r="L80" i="4" s="1"/>
  <c r="F80" i="4"/>
  <c r="K80" i="4"/>
  <c r="N80" i="4" s="1"/>
  <c r="J80" i="4"/>
  <c r="B81" i="3"/>
  <c r="A81" i="4"/>
  <c r="J80" i="3"/>
  <c r="P80" i="3"/>
  <c r="H80" i="3"/>
  <c r="G80" i="3"/>
  <c r="V80" i="3"/>
  <c r="N80" i="3"/>
  <c r="M80" i="3"/>
  <c r="E80" i="3"/>
  <c r="F80" i="3" s="1"/>
  <c r="T80" i="3"/>
  <c r="S80" i="3"/>
  <c r="C80" i="3"/>
  <c r="D81" i="3"/>
  <c r="I80" i="3" l="1"/>
  <c r="O80" i="3"/>
  <c r="H81" i="4" s="1"/>
  <c r="U80" i="3"/>
  <c r="K81" i="4"/>
  <c r="N81" i="4" s="1"/>
  <c r="J81" i="4"/>
  <c r="I81" i="4"/>
  <c r="M81" i="4" s="1"/>
  <c r="F81" i="4"/>
  <c r="G81" i="4"/>
  <c r="L81" i="4" s="1"/>
  <c r="C81" i="4"/>
  <c r="Y80" i="3"/>
  <c r="Z80" i="3" s="1"/>
  <c r="AB80" i="3"/>
  <c r="E81" i="4" s="1"/>
  <c r="D79" i="4"/>
  <c r="AA79" i="3"/>
  <c r="D82" i="3"/>
  <c r="B82" i="3"/>
  <c r="A82" i="4"/>
  <c r="G81" i="3"/>
  <c r="V81" i="3"/>
  <c r="N81" i="3"/>
  <c r="M81" i="3"/>
  <c r="E81" i="3"/>
  <c r="F81" i="3" s="1"/>
  <c r="T81" i="3"/>
  <c r="S81" i="3"/>
  <c r="C81" i="3"/>
  <c r="J81" i="3"/>
  <c r="P81" i="3"/>
  <c r="H81" i="3"/>
  <c r="O81" i="3" l="1"/>
  <c r="U81" i="3"/>
  <c r="I81" i="3"/>
  <c r="D83" i="3"/>
  <c r="K82" i="4"/>
  <c r="N82" i="4" s="1"/>
  <c r="J82" i="4"/>
  <c r="H82" i="4"/>
  <c r="G82" i="4"/>
  <c r="L82" i="4" s="1"/>
  <c r="I82" i="4"/>
  <c r="M82" i="4" s="1"/>
  <c r="F82" i="4"/>
  <c r="D80" i="4"/>
  <c r="AA80" i="3"/>
  <c r="C82" i="4"/>
  <c r="AB81" i="3"/>
  <c r="E82" i="4" s="1"/>
  <c r="Y81" i="3"/>
  <c r="Z81" i="3" s="1"/>
  <c r="B83" i="3"/>
  <c r="A83" i="4"/>
  <c r="T82" i="3"/>
  <c r="S82" i="3"/>
  <c r="C82" i="3"/>
  <c r="J82" i="3"/>
  <c r="P82" i="3"/>
  <c r="H82" i="3"/>
  <c r="G82" i="3"/>
  <c r="V82" i="3"/>
  <c r="N82" i="3"/>
  <c r="M82" i="3"/>
  <c r="E82" i="3"/>
  <c r="F82" i="3" s="1"/>
  <c r="I82" i="3" l="1"/>
  <c r="O82" i="3"/>
  <c r="U82" i="3"/>
  <c r="C83" i="4"/>
  <c r="AB82" i="3"/>
  <c r="E83" i="4" s="1"/>
  <c r="Y82" i="3"/>
  <c r="Z82" i="3" s="1"/>
  <c r="D81" i="4"/>
  <c r="AA81" i="3"/>
  <c r="D84" i="3"/>
  <c r="G83" i="4"/>
  <c r="L83" i="4" s="1"/>
  <c r="F83" i="4"/>
  <c r="J83" i="4"/>
  <c r="I83" i="4"/>
  <c r="M83" i="4" s="1"/>
  <c r="K83" i="4"/>
  <c r="N83" i="4" s="1"/>
  <c r="H83" i="4"/>
  <c r="B84" i="3"/>
  <c r="A84" i="4"/>
  <c r="P83" i="3"/>
  <c r="H83" i="3"/>
  <c r="G83" i="3"/>
  <c r="V83" i="3"/>
  <c r="N83" i="3"/>
  <c r="E83" i="3"/>
  <c r="F83" i="3" s="1"/>
  <c r="T83" i="3"/>
  <c r="S83" i="3"/>
  <c r="C83" i="3"/>
  <c r="J83" i="3"/>
  <c r="I83" i="3" l="1"/>
  <c r="O83" i="3"/>
  <c r="U83" i="3"/>
  <c r="I84" i="4"/>
  <c r="M84" i="4" s="1"/>
  <c r="H84" i="4"/>
  <c r="G84" i="4"/>
  <c r="L84" i="4" s="1"/>
  <c r="F84" i="4"/>
  <c r="K84" i="4"/>
  <c r="N84" i="4" s="1"/>
  <c r="J84" i="4"/>
  <c r="D85" i="3"/>
  <c r="B85" i="3"/>
  <c r="D82" i="4"/>
  <c r="AA82" i="3"/>
  <c r="M83" i="3"/>
  <c r="A85" i="4"/>
  <c r="V84" i="3"/>
  <c r="N84" i="3"/>
  <c r="M84" i="3"/>
  <c r="E84" i="3"/>
  <c r="F84" i="3" s="1"/>
  <c r="T84" i="3"/>
  <c r="S84" i="3"/>
  <c r="C84" i="3"/>
  <c r="J84" i="3"/>
  <c r="P84" i="3"/>
  <c r="H84" i="3"/>
  <c r="G84" i="3"/>
  <c r="U84" i="3" l="1"/>
  <c r="I84" i="3"/>
  <c r="O84" i="3"/>
  <c r="K85" i="4"/>
  <c r="N85" i="4" s="1"/>
  <c r="J85" i="4"/>
  <c r="I85" i="4"/>
  <c r="M85" i="4" s="1"/>
  <c r="H85" i="4"/>
  <c r="F85" i="4"/>
  <c r="G85" i="4"/>
  <c r="L85" i="4" s="1"/>
  <c r="A86" i="4"/>
  <c r="S85" i="3"/>
  <c r="C85" i="3"/>
  <c r="J85" i="3"/>
  <c r="P85" i="3"/>
  <c r="H85" i="3"/>
  <c r="G85" i="3"/>
  <c r="V85" i="3"/>
  <c r="N85" i="3"/>
  <c r="M85" i="3"/>
  <c r="E85" i="3"/>
  <c r="F85" i="3" s="1"/>
  <c r="C84" i="4"/>
  <c r="Y83" i="3"/>
  <c r="Z83" i="3" s="1"/>
  <c r="AA83" i="3" s="1"/>
  <c r="AB83" i="3"/>
  <c r="E84" i="4" s="1"/>
  <c r="D86" i="3"/>
  <c r="T85" i="3"/>
  <c r="C85" i="4"/>
  <c r="AB84" i="3"/>
  <c r="E85" i="4" s="1"/>
  <c r="Y84" i="3"/>
  <c r="Z84" i="3" s="1"/>
  <c r="D83" i="4"/>
  <c r="B86" i="3"/>
  <c r="D84" i="4" l="1"/>
  <c r="AA84" i="3"/>
  <c r="I85" i="3"/>
  <c r="O85" i="3"/>
  <c r="U85" i="3"/>
  <c r="D87" i="3"/>
  <c r="F86" i="3"/>
  <c r="B87" i="3"/>
  <c r="C86" i="4"/>
  <c r="Y85" i="3"/>
  <c r="Z85" i="3" s="1"/>
  <c r="AB85" i="3"/>
  <c r="E86" i="4" s="1"/>
  <c r="A87" i="4"/>
  <c r="P86" i="3"/>
  <c r="H86" i="3"/>
  <c r="G86" i="3"/>
  <c r="V86" i="3"/>
  <c r="N86" i="3"/>
  <c r="E86" i="3"/>
  <c r="T86" i="3"/>
  <c r="S86" i="3"/>
  <c r="C86" i="3"/>
  <c r="J86" i="3"/>
  <c r="K86" i="4"/>
  <c r="N86" i="4" s="1"/>
  <c r="J86" i="4"/>
  <c r="H86" i="4"/>
  <c r="G86" i="4"/>
  <c r="L86" i="4" s="1"/>
  <c r="I86" i="4"/>
  <c r="M86" i="4" s="1"/>
  <c r="F86" i="4"/>
  <c r="A88" i="4" l="1"/>
  <c r="E87" i="3"/>
  <c r="F87" i="3" s="1"/>
  <c r="S87" i="3"/>
  <c r="C87" i="3"/>
  <c r="J87" i="3"/>
  <c r="P87" i="3"/>
  <c r="H87" i="3"/>
  <c r="G87" i="3"/>
  <c r="V87" i="3"/>
  <c r="N87" i="3"/>
  <c r="O86" i="3"/>
  <c r="U86" i="3"/>
  <c r="I86" i="3"/>
  <c r="D88" i="3"/>
  <c r="G87" i="4"/>
  <c r="L87" i="4" s="1"/>
  <c r="F87" i="4"/>
  <c r="K87" i="4"/>
  <c r="N87" i="4" s="1"/>
  <c r="J87" i="4"/>
  <c r="I87" i="4"/>
  <c r="M87" i="4" s="1"/>
  <c r="H87" i="4"/>
  <c r="D85" i="4"/>
  <c r="AA85" i="3"/>
  <c r="M86" i="3"/>
  <c r="B88" i="3"/>
  <c r="T87" i="3"/>
  <c r="C87" i="4" l="1"/>
  <c r="AB86" i="3"/>
  <c r="E87" i="4" s="1"/>
  <c r="Y86" i="3"/>
  <c r="Z86" i="3" s="1"/>
  <c r="AA86" i="3" s="1"/>
  <c r="B89" i="3"/>
  <c r="A89" i="4"/>
  <c r="J88" i="3"/>
  <c r="P88" i="3"/>
  <c r="H88" i="3"/>
  <c r="G88" i="3"/>
  <c r="V88" i="3"/>
  <c r="N88" i="3"/>
  <c r="M88" i="3"/>
  <c r="E88" i="3"/>
  <c r="F88" i="3" s="1"/>
  <c r="T88" i="3"/>
  <c r="S88" i="3"/>
  <c r="C88" i="3"/>
  <c r="U87" i="3"/>
  <c r="J88" i="4" s="1"/>
  <c r="I87" i="3"/>
  <c r="O87" i="3"/>
  <c r="D89" i="3"/>
  <c r="M87" i="3"/>
  <c r="D86" i="4"/>
  <c r="I88" i="4"/>
  <c r="M88" i="4" s="1"/>
  <c r="H88" i="4"/>
  <c r="G88" i="4"/>
  <c r="L88" i="4" s="1"/>
  <c r="F88" i="4"/>
  <c r="K88" i="4"/>
  <c r="N88" i="4" s="1"/>
  <c r="C88" i="4" l="1"/>
  <c r="AB87" i="3"/>
  <c r="E88" i="4" s="1"/>
  <c r="Y87" i="3"/>
  <c r="Z87" i="3" s="1"/>
  <c r="AA87" i="3" s="1"/>
  <c r="C89" i="4"/>
  <c r="Y88" i="3"/>
  <c r="Z88" i="3" s="1"/>
  <c r="AB88" i="3"/>
  <c r="E89" i="4" s="1"/>
  <c r="B90" i="3"/>
  <c r="I88" i="3"/>
  <c r="O88" i="3"/>
  <c r="U88" i="3"/>
  <c r="A90" i="4"/>
  <c r="G89" i="3"/>
  <c r="V89" i="3"/>
  <c r="N89" i="3"/>
  <c r="E89" i="3"/>
  <c r="F89" i="3" s="1"/>
  <c r="S89" i="3"/>
  <c r="C89" i="3"/>
  <c r="J89" i="3"/>
  <c r="P89" i="3"/>
  <c r="H89" i="3"/>
  <c r="D90" i="3"/>
  <c r="D87" i="4"/>
  <c r="T89" i="3"/>
  <c r="K89" i="4"/>
  <c r="N89" i="4" s="1"/>
  <c r="J89" i="4"/>
  <c r="I89" i="4"/>
  <c r="M89" i="4" s="1"/>
  <c r="H89" i="4"/>
  <c r="G89" i="4"/>
  <c r="L89" i="4" s="1"/>
  <c r="F89" i="4"/>
  <c r="D88" i="4" l="1"/>
  <c r="AA88" i="3"/>
  <c r="B91" i="3"/>
  <c r="F90" i="4"/>
  <c r="K90" i="4"/>
  <c r="N90" i="4" s="1"/>
  <c r="I90" i="4"/>
  <c r="M90" i="4" s="1"/>
  <c r="G90" i="4"/>
  <c r="L90" i="4" s="1"/>
  <c r="A91" i="4"/>
  <c r="S90" i="3"/>
  <c r="C90" i="3"/>
  <c r="J90" i="3"/>
  <c r="P90" i="3"/>
  <c r="H90" i="3"/>
  <c r="G90" i="3"/>
  <c r="V90" i="3"/>
  <c r="N90" i="3"/>
  <c r="M90" i="3"/>
  <c r="E90" i="3"/>
  <c r="F90" i="3" s="1"/>
  <c r="T90" i="3"/>
  <c r="O89" i="3"/>
  <c r="H90" i="4" s="1"/>
  <c r="U89" i="3"/>
  <c r="J90" i="4" s="1"/>
  <c r="I89" i="3"/>
  <c r="D91" i="3"/>
  <c r="M89" i="3"/>
  <c r="C90" i="4" l="1"/>
  <c r="AB89" i="3"/>
  <c r="E90" i="4" s="1"/>
  <c r="Y89" i="3"/>
  <c r="Z89" i="3" s="1"/>
  <c r="AA89" i="3" s="1"/>
  <c r="C91" i="4"/>
  <c r="AB90" i="3"/>
  <c r="E91" i="4" s="1"/>
  <c r="Y90" i="3"/>
  <c r="Z90" i="3" s="1"/>
  <c r="I90" i="3"/>
  <c r="F91" i="4" s="1"/>
  <c r="O90" i="3"/>
  <c r="U90" i="3"/>
  <c r="D92" i="3"/>
  <c r="H91" i="4"/>
  <c r="G91" i="4"/>
  <c r="L91" i="4" s="1"/>
  <c r="K91" i="4"/>
  <c r="N91" i="4" s="1"/>
  <c r="J91" i="4"/>
  <c r="I91" i="4"/>
  <c r="M91" i="4" s="1"/>
  <c r="B92" i="3"/>
  <c r="A92" i="4"/>
  <c r="P91" i="3"/>
  <c r="H91" i="3"/>
  <c r="G91" i="3"/>
  <c r="V91" i="3"/>
  <c r="N91" i="3"/>
  <c r="M91" i="3"/>
  <c r="E91" i="3"/>
  <c r="F91" i="3" s="1"/>
  <c r="T91" i="3"/>
  <c r="S91" i="3"/>
  <c r="C91" i="3"/>
  <c r="J91" i="3"/>
  <c r="D89" i="4"/>
  <c r="I91" i="3" l="1"/>
  <c r="O91" i="3"/>
  <c r="U91" i="3"/>
  <c r="J92" i="4"/>
  <c r="I92" i="4"/>
  <c r="M92" i="4" s="1"/>
  <c r="H92" i="4"/>
  <c r="G92" i="4"/>
  <c r="L92" i="4" s="1"/>
  <c r="F92" i="4"/>
  <c r="K92" i="4"/>
  <c r="N92" i="4" s="1"/>
  <c r="B93" i="3"/>
  <c r="C92" i="4"/>
  <c r="Y91" i="3"/>
  <c r="Z91" i="3" s="1"/>
  <c r="AB91" i="3"/>
  <c r="E92" i="4" s="1"/>
  <c r="A93" i="4"/>
  <c r="V92" i="3"/>
  <c r="N92" i="3"/>
  <c r="E92" i="3"/>
  <c r="F92" i="3" s="1"/>
  <c r="S92" i="3"/>
  <c r="C92" i="3"/>
  <c r="J92" i="3"/>
  <c r="P92" i="3"/>
  <c r="H92" i="3"/>
  <c r="G92" i="3"/>
  <c r="T92" i="3"/>
  <c r="D90" i="4"/>
  <c r="AA90" i="3"/>
  <c r="D93" i="3"/>
  <c r="U92" i="3" l="1"/>
  <c r="I92" i="3"/>
  <c r="O92" i="3"/>
  <c r="K93" i="4"/>
  <c r="N93" i="4" s="1"/>
  <c r="J93" i="4"/>
  <c r="I93" i="4"/>
  <c r="M93" i="4" s="1"/>
  <c r="H93" i="4"/>
  <c r="G93" i="4"/>
  <c r="L93" i="4" s="1"/>
  <c r="F93" i="4"/>
  <c r="D91" i="4"/>
  <c r="AA91" i="3"/>
  <c r="B94" i="3"/>
  <c r="A94" i="4"/>
  <c r="S93" i="3"/>
  <c r="C93" i="3"/>
  <c r="J93" i="3"/>
  <c r="P93" i="3"/>
  <c r="H93" i="3"/>
  <c r="G93" i="3"/>
  <c r="V93" i="3"/>
  <c r="N93" i="3"/>
  <c r="M93" i="3"/>
  <c r="E93" i="3"/>
  <c r="F93" i="3" s="1"/>
  <c r="T93" i="3"/>
  <c r="M92" i="3"/>
  <c r="D94" i="3"/>
  <c r="K94" i="4" l="1"/>
  <c r="N94" i="4" s="1"/>
  <c r="I94" i="4"/>
  <c r="M94" i="4" s="1"/>
  <c r="H94" i="4"/>
  <c r="G94" i="4"/>
  <c r="L94" i="4" s="1"/>
  <c r="F94" i="4"/>
  <c r="I93" i="3"/>
  <c r="O93" i="3"/>
  <c r="U93" i="3"/>
  <c r="J94" i="4" s="1"/>
  <c r="B95" i="3"/>
  <c r="D95" i="3"/>
  <c r="A95" i="4"/>
  <c r="P94" i="3"/>
  <c r="H94" i="3"/>
  <c r="G94" i="3"/>
  <c r="V94" i="3"/>
  <c r="N94" i="3"/>
  <c r="M94" i="3"/>
  <c r="E94" i="3"/>
  <c r="F94" i="3" s="1"/>
  <c r="T94" i="3"/>
  <c r="S94" i="3"/>
  <c r="C94" i="3"/>
  <c r="J94" i="3"/>
  <c r="C93" i="4"/>
  <c r="AB92" i="3"/>
  <c r="E93" i="4" s="1"/>
  <c r="Y92" i="3"/>
  <c r="Z92" i="3" s="1"/>
  <c r="AA92" i="3" s="1"/>
  <c r="D92" i="4"/>
  <c r="C94" i="4"/>
  <c r="Y93" i="3"/>
  <c r="Z93" i="3" s="1"/>
  <c r="AB93" i="3"/>
  <c r="E94" i="4" s="1"/>
  <c r="O94" i="3" l="1"/>
  <c r="U94" i="3"/>
  <c r="J95" i="4" s="1"/>
  <c r="I94" i="3"/>
  <c r="D93" i="4"/>
  <c r="AA93" i="3"/>
  <c r="G95" i="4"/>
  <c r="L95" i="4" s="1"/>
  <c r="F95" i="4"/>
  <c r="K95" i="4"/>
  <c r="N95" i="4" s="1"/>
  <c r="I95" i="4"/>
  <c r="M95" i="4" s="1"/>
  <c r="H95" i="4"/>
  <c r="C95" i="4"/>
  <c r="AB94" i="3"/>
  <c r="E95" i="4" s="1"/>
  <c r="Y94" i="3"/>
  <c r="Z94" i="3" s="1"/>
  <c r="D96" i="3"/>
  <c r="B96" i="3"/>
  <c r="A96" i="4"/>
  <c r="E95" i="3"/>
  <c r="F95" i="3" s="1"/>
  <c r="S95" i="3"/>
  <c r="C95" i="3"/>
  <c r="J95" i="3"/>
  <c r="P95" i="3"/>
  <c r="H95" i="3"/>
  <c r="G95" i="3"/>
  <c r="V95" i="3"/>
  <c r="N95" i="3"/>
  <c r="T95" i="3"/>
  <c r="I96" i="4" l="1"/>
  <c r="M96" i="4" s="1"/>
  <c r="G96" i="4"/>
  <c r="L96" i="4" s="1"/>
  <c r="K96" i="4"/>
  <c r="N96" i="4" s="1"/>
  <c r="D94" i="4"/>
  <c r="AA94" i="3"/>
  <c r="B97" i="3"/>
  <c r="A97" i="4"/>
  <c r="J96" i="3"/>
  <c r="P96" i="3"/>
  <c r="H96" i="3"/>
  <c r="G96" i="3"/>
  <c r="V96" i="3"/>
  <c r="N96" i="3"/>
  <c r="M96" i="3"/>
  <c r="E96" i="3"/>
  <c r="F96" i="3" s="1"/>
  <c r="T96" i="3"/>
  <c r="S96" i="3"/>
  <c r="C96" i="3"/>
  <c r="U95" i="3"/>
  <c r="J96" i="4" s="1"/>
  <c r="I95" i="3"/>
  <c r="F96" i="4" s="1"/>
  <c r="O95" i="3"/>
  <c r="H96" i="4" s="1"/>
  <c r="D97" i="3"/>
  <c r="M95" i="3"/>
  <c r="C97" i="4" l="1"/>
  <c r="Y96" i="3"/>
  <c r="Z96" i="3" s="1"/>
  <c r="AB96" i="3"/>
  <c r="E97" i="4" s="1"/>
  <c r="B98" i="3"/>
  <c r="C96" i="4"/>
  <c r="AB95" i="3"/>
  <c r="E96" i="4" s="1"/>
  <c r="Y95" i="3"/>
  <c r="Z95" i="3" s="1"/>
  <c r="AA95" i="3" s="1"/>
  <c r="A98" i="4"/>
  <c r="G97" i="3"/>
  <c r="V97" i="3"/>
  <c r="N97" i="3"/>
  <c r="E97" i="3"/>
  <c r="F97" i="3" s="1"/>
  <c r="T97" i="3"/>
  <c r="S97" i="3"/>
  <c r="C97" i="3"/>
  <c r="J97" i="3"/>
  <c r="P97" i="3"/>
  <c r="H97" i="3"/>
  <c r="D95" i="4"/>
  <c r="I96" i="3"/>
  <c r="O96" i="3"/>
  <c r="U96" i="3"/>
  <c r="D98" i="3"/>
  <c r="K97" i="4"/>
  <c r="N97" i="4" s="1"/>
  <c r="J97" i="4"/>
  <c r="I97" i="4"/>
  <c r="M97" i="4" s="1"/>
  <c r="H97" i="4"/>
  <c r="G97" i="4"/>
  <c r="L97" i="4" s="1"/>
  <c r="F97" i="4"/>
  <c r="D96" i="4" l="1"/>
  <c r="AA96" i="3"/>
  <c r="O97" i="3"/>
  <c r="U97" i="3"/>
  <c r="I97" i="3"/>
  <c r="M97" i="3"/>
  <c r="B99" i="3"/>
  <c r="D99" i="3"/>
  <c r="A99" i="4"/>
  <c r="T98" i="3"/>
  <c r="S98" i="3"/>
  <c r="C98" i="3"/>
  <c r="J98" i="3"/>
  <c r="P98" i="3"/>
  <c r="H98" i="3"/>
  <c r="G98" i="3"/>
  <c r="V98" i="3"/>
  <c r="N98" i="3"/>
  <c r="M98" i="3"/>
  <c r="E98" i="3"/>
  <c r="F98" i="3" s="1"/>
  <c r="K98" i="4"/>
  <c r="N98" i="4" s="1"/>
  <c r="J98" i="4"/>
  <c r="I98" i="4"/>
  <c r="M98" i="4" s="1"/>
  <c r="H98" i="4"/>
  <c r="G98" i="4"/>
  <c r="L98" i="4" s="1"/>
  <c r="F98" i="4"/>
  <c r="I98" i="3" l="1"/>
  <c r="O98" i="3"/>
  <c r="U98" i="3"/>
  <c r="D100" i="3"/>
  <c r="C99" i="4"/>
  <c r="AB98" i="3"/>
  <c r="E99" i="4" s="1"/>
  <c r="Y98" i="3"/>
  <c r="Z98" i="3" s="1"/>
  <c r="B100" i="3"/>
  <c r="A100" i="4"/>
  <c r="P99" i="3"/>
  <c r="H99" i="3"/>
  <c r="G99" i="3"/>
  <c r="V99" i="3"/>
  <c r="N99" i="3"/>
  <c r="E99" i="3"/>
  <c r="F99" i="3" s="1"/>
  <c r="S99" i="3"/>
  <c r="C99" i="3"/>
  <c r="J99" i="3"/>
  <c r="G99" i="4"/>
  <c r="L99" i="4" s="1"/>
  <c r="F99" i="4"/>
  <c r="K99" i="4"/>
  <c r="N99" i="4" s="1"/>
  <c r="J99" i="4"/>
  <c r="I99" i="4"/>
  <c r="M99" i="4" s="1"/>
  <c r="H99" i="4"/>
  <c r="C98" i="4"/>
  <c r="AB97" i="3"/>
  <c r="E98" i="4" s="1"/>
  <c r="Y97" i="3"/>
  <c r="Z97" i="3" s="1"/>
  <c r="AA97" i="3" s="1"/>
  <c r="D97" i="4"/>
  <c r="M99" i="3"/>
  <c r="T99" i="3"/>
  <c r="D98" i="4" l="1"/>
  <c r="AA98" i="3"/>
  <c r="C100" i="4"/>
  <c r="Y99" i="3"/>
  <c r="Z99" i="3" s="1"/>
  <c r="AB99" i="3"/>
  <c r="E100" i="4" s="1"/>
  <c r="I99" i="3"/>
  <c r="O99" i="3"/>
  <c r="H100" i="4" s="1"/>
  <c r="U99" i="3"/>
  <c r="I100" i="4"/>
  <c r="M100" i="4" s="1"/>
  <c r="G100" i="4"/>
  <c r="L100" i="4" s="1"/>
  <c r="F100" i="4"/>
  <c r="K100" i="4"/>
  <c r="N100" i="4" s="1"/>
  <c r="J100" i="4"/>
  <c r="B101" i="3"/>
  <c r="A101" i="4"/>
  <c r="V100" i="3"/>
  <c r="N100" i="3"/>
  <c r="E100" i="3"/>
  <c r="F100" i="3" s="1"/>
  <c r="T100" i="3"/>
  <c r="S100" i="3"/>
  <c r="C100" i="3"/>
  <c r="J100" i="3"/>
  <c r="P100" i="3"/>
  <c r="H100" i="3"/>
  <c r="G100" i="3"/>
  <c r="D101" i="3"/>
  <c r="K101" i="4" l="1"/>
  <c r="N101" i="4" s="1"/>
  <c r="I101" i="4"/>
  <c r="M101" i="4" s="1"/>
  <c r="G101" i="4"/>
  <c r="L101" i="4" s="1"/>
  <c r="D102" i="3"/>
  <c r="B102" i="3"/>
  <c r="U100" i="3"/>
  <c r="J101" i="4" s="1"/>
  <c r="I100" i="3"/>
  <c r="F101" i="4" s="1"/>
  <c r="O100" i="3"/>
  <c r="H101" i="4" s="1"/>
  <c r="A102" i="4"/>
  <c r="S101" i="3"/>
  <c r="C101" i="3"/>
  <c r="J101" i="3"/>
  <c r="P101" i="3"/>
  <c r="H101" i="3"/>
  <c r="G101" i="3"/>
  <c r="V101" i="3"/>
  <c r="N101" i="3"/>
  <c r="M101" i="3"/>
  <c r="E101" i="3"/>
  <c r="F101" i="3" s="1"/>
  <c r="T101" i="3"/>
  <c r="M100" i="3"/>
  <c r="D99" i="4"/>
  <c r="AA99" i="3"/>
  <c r="I101" i="3" l="1"/>
  <c r="O101" i="3"/>
  <c r="U101" i="3"/>
  <c r="K102" i="4"/>
  <c r="N102" i="4" s="1"/>
  <c r="J102" i="4"/>
  <c r="I102" i="4"/>
  <c r="M102" i="4" s="1"/>
  <c r="H102" i="4"/>
  <c r="G102" i="4"/>
  <c r="L102" i="4" s="1"/>
  <c r="F102" i="4"/>
  <c r="C101" i="4"/>
  <c r="AB100" i="3"/>
  <c r="E101" i="4" s="1"/>
  <c r="Y100" i="3"/>
  <c r="Z100" i="3" s="1"/>
  <c r="AA100" i="3" s="1"/>
  <c r="B103" i="3"/>
  <c r="A103" i="4"/>
  <c r="P102" i="3"/>
  <c r="H102" i="3"/>
  <c r="G102" i="3"/>
  <c r="V102" i="3"/>
  <c r="N102" i="3"/>
  <c r="M102" i="3"/>
  <c r="E102" i="3"/>
  <c r="F102" i="3" s="1"/>
  <c r="T102" i="3"/>
  <c r="S102" i="3"/>
  <c r="C102" i="3"/>
  <c r="J102" i="3"/>
  <c r="D100" i="4"/>
  <c r="C102" i="4"/>
  <c r="Y101" i="3"/>
  <c r="Z101" i="3" s="1"/>
  <c r="AB101" i="3"/>
  <c r="E102" i="4" s="1"/>
  <c r="D103" i="3"/>
  <c r="D104" i="3" l="1"/>
  <c r="G103" i="4"/>
  <c r="L103" i="4" s="1"/>
  <c r="K103" i="4"/>
  <c r="N103" i="4" s="1"/>
  <c r="I103" i="4"/>
  <c r="M103" i="4" s="1"/>
  <c r="D101" i="4"/>
  <c r="AA101" i="3"/>
  <c r="C103" i="4"/>
  <c r="AB102" i="3"/>
  <c r="E103" i="4" s="1"/>
  <c r="Y102" i="3"/>
  <c r="Z102" i="3" s="1"/>
  <c r="B104" i="3"/>
  <c r="O102" i="3"/>
  <c r="H103" i="4" s="1"/>
  <c r="U102" i="3"/>
  <c r="J103" i="4" s="1"/>
  <c r="I102" i="3"/>
  <c r="F103" i="4" s="1"/>
  <c r="A104" i="4"/>
  <c r="M103" i="3"/>
  <c r="E103" i="3"/>
  <c r="F103" i="3" s="1"/>
  <c r="S103" i="3"/>
  <c r="C103" i="3"/>
  <c r="J103" i="3"/>
  <c r="P103" i="3"/>
  <c r="H103" i="3"/>
  <c r="G103" i="3"/>
  <c r="V103" i="3"/>
  <c r="N103" i="3"/>
  <c r="T103" i="3"/>
  <c r="U103" i="3" l="1"/>
  <c r="I103" i="3"/>
  <c r="O103" i="3"/>
  <c r="B105" i="3"/>
  <c r="A105" i="4"/>
  <c r="J104" i="3"/>
  <c r="P104" i="3"/>
  <c r="H104" i="3"/>
  <c r="G104" i="3"/>
  <c r="V104" i="3"/>
  <c r="N104" i="3"/>
  <c r="M104" i="3"/>
  <c r="E104" i="3"/>
  <c r="F104" i="3" s="1"/>
  <c r="T104" i="3"/>
  <c r="S104" i="3"/>
  <c r="C104" i="3"/>
  <c r="D102" i="4"/>
  <c r="AA102" i="3"/>
  <c r="C104" i="4"/>
  <c r="AB103" i="3"/>
  <c r="E104" i="4" s="1"/>
  <c r="Y103" i="3"/>
  <c r="Z103" i="3" s="1"/>
  <c r="I104" i="4"/>
  <c r="M104" i="4" s="1"/>
  <c r="H104" i="4"/>
  <c r="G104" i="4"/>
  <c r="L104" i="4" s="1"/>
  <c r="F104" i="4"/>
  <c r="K104" i="4"/>
  <c r="N104" i="4" s="1"/>
  <c r="J104" i="4"/>
  <c r="D105" i="3"/>
  <c r="I104" i="3" l="1"/>
  <c r="O104" i="3"/>
  <c r="H105" i="4" s="1"/>
  <c r="U104" i="3"/>
  <c r="K105" i="4"/>
  <c r="N105" i="4" s="1"/>
  <c r="J105" i="4"/>
  <c r="I105" i="4"/>
  <c r="M105" i="4" s="1"/>
  <c r="G105" i="4"/>
  <c r="L105" i="4" s="1"/>
  <c r="F105" i="4"/>
  <c r="D106" i="3"/>
  <c r="C105" i="4"/>
  <c r="Y104" i="3"/>
  <c r="Z104" i="3" s="1"/>
  <c r="AB104" i="3"/>
  <c r="E105" i="4" s="1"/>
  <c r="B106" i="3"/>
  <c r="A106" i="4"/>
  <c r="G105" i="3"/>
  <c r="V105" i="3"/>
  <c r="N105" i="3"/>
  <c r="E105" i="3"/>
  <c r="F105" i="3" s="1"/>
  <c r="T105" i="3"/>
  <c r="S105" i="3"/>
  <c r="C105" i="3"/>
  <c r="J105" i="3"/>
  <c r="P105" i="3"/>
  <c r="H105" i="3"/>
  <c r="D103" i="4"/>
  <c r="AA103" i="3"/>
  <c r="K106" i="4" l="1"/>
  <c r="N106" i="4" s="1"/>
  <c r="J106" i="4"/>
  <c r="I106" i="4"/>
  <c r="M106" i="4" s="1"/>
  <c r="H106" i="4"/>
  <c r="G106" i="4"/>
  <c r="L106" i="4" s="1"/>
  <c r="O105" i="3"/>
  <c r="U105" i="3"/>
  <c r="I105" i="3"/>
  <c r="F106" i="4" s="1"/>
  <c r="B107" i="3"/>
  <c r="D107" i="3"/>
  <c r="A107" i="4"/>
  <c r="T106" i="3"/>
  <c r="S106" i="3"/>
  <c r="C106" i="3"/>
  <c r="J106" i="3"/>
  <c r="P106" i="3"/>
  <c r="H106" i="3"/>
  <c r="G106" i="3"/>
  <c r="V106" i="3"/>
  <c r="N106" i="3"/>
  <c r="M106" i="3"/>
  <c r="E106" i="3"/>
  <c r="F106" i="3" s="1"/>
  <c r="D104" i="4"/>
  <c r="AA104" i="3"/>
  <c r="M105" i="3"/>
  <c r="I106" i="3" l="1"/>
  <c r="O106" i="3"/>
  <c r="U106" i="3"/>
  <c r="C107" i="4"/>
  <c r="AB106" i="3"/>
  <c r="E107" i="4" s="1"/>
  <c r="Y106" i="3"/>
  <c r="Z106" i="3" s="1"/>
  <c r="G107" i="4"/>
  <c r="L107" i="4" s="1"/>
  <c r="F107" i="4"/>
  <c r="K107" i="4"/>
  <c r="N107" i="4" s="1"/>
  <c r="J107" i="4"/>
  <c r="I107" i="4"/>
  <c r="M107" i="4" s="1"/>
  <c r="H107" i="4"/>
  <c r="T107" i="3"/>
  <c r="D108" i="3"/>
  <c r="D105" i="4"/>
  <c r="B108" i="3"/>
  <c r="A108" i="4"/>
  <c r="P107" i="3"/>
  <c r="H107" i="3"/>
  <c r="G107" i="3"/>
  <c r="V107" i="3"/>
  <c r="N107" i="3"/>
  <c r="E107" i="3"/>
  <c r="F107" i="3" s="1"/>
  <c r="S107" i="3"/>
  <c r="C107" i="3"/>
  <c r="J107" i="3"/>
  <c r="C106" i="4"/>
  <c r="AB105" i="3"/>
  <c r="E106" i="4" s="1"/>
  <c r="Y105" i="3"/>
  <c r="Z105" i="3" s="1"/>
  <c r="AA105" i="3" s="1"/>
  <c r="I107" i="3" l="1"/>
  <c r="O107" i="3"/>
  <c r="U107" i="3"/>
  <c r="D106" i="4"/>
  <c r="AA106" i="3"/>
  <c r="I108" i="4"/>
  <c r="M108" i="4" s="1"/>
  <c r="H108" i="4"/>
  <c r="G108" i="4"/>
  <c r="L108" i="4" s="1"/>
  <c r="F108" i="4"/>
  <c r="K108" i="4"/>
  <c r="N108" i="4" s="1"/>
  <c r="J108" i="4"/>
  <c r="D109" i="3"/>
  <c r="B109" i="3"/>
  <c r="M107" i="3"/>
  <c r="A109" i="4"/>
  <c r="V108" i="3"/>
  <c r="N108" i="3"/>
  <c r="M108" i="3"/>
  <c r="E108" i="3"/>
  <c r="F108" i="3" s="1"/>
  <c r="T108" i="3"/>
  <c r="S108" i="3"/>
  <c r="C108" i="3"/>
  <c r="J108" i="3"/>
  <c r="P108" i="3"/>
  <c r="H108" i="3"/>
  <c r="G108" i="3"/>
  <c r="U108" i="3" l="1"/>
  <c r="I108" i="3"/>
  <c r="O108" i="3"/>
  <c r="C109" i="4"/>
  <c r="AB108" i="3"/>
  <c r="E109" i="4" s="1"/>
  <c r="Y108" i="3"/>
  <c r="Z108" i="3" s="1"/>
  <c r="B110" i="3"/>
  <c r="A110" i="4"/>
  <c r="S109" i="3"/>
  <c r="C109" i="3"/>
  <c r="J109" i="3"/>
  <c r="P109" i="3"/>
  <c r="H109" i="3"/>
  <c r="G109" i="3"/>
  <c r="V109" i="3"/>
  <c r="N109" i="3"/>
  <c r="M109" i="3"/>
  <c r="E109" i="3"/>
  <c r="D107" i="4"/>
  <c r="K109" i="4"/>
  <c r="N109" i="4" s="1"/>
  <c r="J109" i="4"/>
  <c r="I109" i="4"/>
  <c r="M109" i="4" s="1"/>
  <c r="H109" i="4"/>
  <c r="G109" i="4"/>
  <c r="L109" i="4" s="1"/>
  <c r="F109" i="4"/>
  <c r="D110" i="3"/>
  <c r="F109" i="3"/>
  <c r="C108" i="4"/>
  <c r="Y107" i="3"/>
  <c r="Z107" i="3" s="1"/>
  <c r="AA107" i="3" s="1"/>
  <c r="AB107" i="3"/>
  <c r="E108" i="4" s="1"/>
  <c r="T109" i="3"/>
  <c r="B111" i="3" l="1"/>
  <c r="A111" i="4"/>
  <c r="P110" i="3"/>
  <c r="H110" i="3"/>
  <c r="G110" i="3"/>
  <c r="V110" i="3"/>
  <c r="N110" i="3"/>
  <c r="E110" i="3"/>
  <c r="F110" i="3" s="1"/>
  <c r="T110" i="3"/>
  <c r="S110" i="3"/>
  <c r="C110" i="3"/>
  <c r="J110" i="3"/>
  <c r="I109" i="3"/>
  <c r="O109" i="3"/>
  <c r="U109" i="3"/>
  <c r="D108" i="4"/>
  <c r="AA108" i="3"/>
  <c r="C110" i="4"/>
  <c r="Y109" i="3"/>
  <c r="Z109" i="3" s="1"/>
  <c r="AB109" i="3"/>
  <c r="E110" i="4" s="1"/>
  <c r="D111" i="3"/>
  <c r="K110" i="4"/>
  <c r="N110" i="4" s="1"/>
  <c r="J110" i="4"/>
  <c r="I110" i="4"/>
  <c r="M110" i="4" s="1"/>
  <c r="H110" i="4"/>
  <c r="G110" i="4"/>
  <c r="L110" i="4" s="1"/>
  <c r="F110" i="4"/>
  <c r="O110" i="3" l="1"/>
  <c r="U110" i="3"/>
  <c r="I110" i="3"/>
  <c r="D109" i="4"/>
  <c r="AA109" i="3"/>
  <c r="G111" i="4"/>
  <c r="L111" i="4" s="1"/>
  <c r="F111" i="4"/>
  <c r="K111" i="4"/>
  <c r="N111" i="4" s="1"/>
  <c r="J111" i="4"/>
  <c r="I111" i="4"/>
  <c r="M111" i="4" s="1"/>
  <c r="H111" i="4"/>
  <c r="M110" i="3"/>
  <c r="D112" i="3"/>
  <c r="B112" i="3"/>
  <c r="A112" i="4"/>
  <c r="E111" i="3"/>
  <c r="F111" i="3" s="1"/>
  <c r="T111" i="3"/>
  <c r="S111" i="3"/>
  <c r="C111" i="3"/>
  <c r="J111" i="3"/>
  <c r="P111" i="3"/>
  <c r="H111" i="3"/>
  <c r="G111" i="3"/>
  <c r="V111" i="3"/>
  <c r="N111" i="3"/>
  <c r="C111" i="4" l="1"/>
  <c r="AB110" i="3"/>
  <c r="E111" i="4" s="1"/>
  <c r="Y110" i="3"/>
  <c r="Z110" i="3" s="1"/>
  <c r="AA110" i="3" s="1"/>
  <c r="B113" i="3"/>
  <c r="A113" i="4"/>
  <c r="J112" i="3"/>
  <c r="P112" i="3"/>
  <c r="H112" i="3"/>
  <c r="G112" i="3"/>
  <c r="V112" i="3"/>
  <c r="N112" i="3"/>
  <c r="M112" i="3"/>
  <c r="E112" i="3"/>
  <c r="F112" i="3" s="1"/>
  <c r="S112" i="3"/>
  <c r="C112" i="3"/>
  <c r="D110" i="4"/>
  <c r="T112" i="3"/>
  <c r="M111" i="3"/>
  <c r="I112" i="4"/>
  <c r="M112" i="4" s="1"/>
  <c r="H112" i="4"/>
  <c r="G112" i="4"/>
  <c r="L112" i="4" s="1"/>
  <c r="F112" i="4"/>
  <c r="K112" i="4"/>
  <c r="N112" i="4" s="1"/>
  <c r="J112" i="4"/>
  <c r="U111" i="3"/>
  <c r="I111" i="3"/>
  <c r="O111" i="3"/>
  <c r="D113" i="3"/>
  <c r="K113" i="4" l="1"/>
  <c r="N113" i="4" s="1"/>
  <c r="I113" i="4"/>
  <c r="M113" i="4" s="1"/>
  <c r="H113" i="4"/>
  <c r="G113" i="4"/>
  <c r="L113" i="4" s="1"/>
  <c r="F113" i="4"/>
  <c r="I112" i="3"/>
  <c r="O112" i="3"/>
  <c r="U112" i="3"/>
  <c r="J113" i="4" s="1"/>
  <c r="D111" i="4"/>
  <c r="C113" i="4"/>
  <c r="Y112" i="3"/>
  <c r="Z112" i="3" s="1"/>
  <c r="AB112" i="3"/>
  <c r="E113" i="4" s="1"/>
  <c r="D114" i="3"/>
  <c r="C112" i="4"/>
  <c r="AB111" i="3"/>
  <c r="E112" i="4" s="1"/>
  <c r="Y111" i="3"/>
  <c r="Z111" i="3" s="1"/>
  <c r="AA111" i="3" s="1"/>
  <c r="B114" i="3"/>
  <c r="T113" i="3"/>
  <c r="A114" i="4"/>
  <c r="G113" i="3"/>
  <c r="V113" i="3"/>
  <c r="N113" i="3"/>
  <c r="M113" i="3"/>
  <c r="E113" i="3"/>
  <c r="F113" i="3" s="1"/>
  <c r="S113" i="3"/>
  <c r="C113" i="3"/>
  <c r="J113" i="3"/>
  <c r="P113" i="3"/>
  <c r="H113" i="3"/>
  <c r="D112" i="4" l="1"/>
  <c r="AA112" i="3"/>
  <c r="C114" i="4"/>
  <c r="AB113" i="3"/>
  <c r="E114" i="4" s="1"/>
  <c r="Y113" i="3"/>
  <c r="Z113" i="3" s="1"/>
  <c r="O113" i="3"/>
  <c r="U113" i="3"/>
  <c r="I113" i="3"/>
  <c r="D115" i="3"/>
  <c r="B115" i="3"/>
  <c r="A115" i="4"/>
  <c r="S114" i="3"/>
  <c r="C114" i="3"/>
  <c r="J114" i="3"/>
  <c r="P114" i="3"/>
  <c r="H114" i="3"/>
  <c r="G114" i="3"/>
  <c r="V114" i="3"/>
  <c r="N114" i="3"/>
  <c r="E114" i="3"/>
  <c r="F114" i="3" s="1"/>
  <c r="K114" i="4"/>
  <c r="N114" i="4" s="1"/>
  <c r="J114" i="4"/>
  <c r="I114" i="4"/>
  <c r="M114" i="4" s="1"/>
  <c r="H114" i="4"/>
  <c r="G114" i="4"/>
  <c r="L114" i="4" s="1"/>
  <c r="F114" i="4"/>
  <c r="T114" i="3"/>
  <c r="I114" i="3" l="1"/>
  <c r="O114" i="3"/>
  <c r="U114" i="3"/>
  <c r="A116" i="4"/>
  <c r="P115" i="3"/>
  <c r="H115" i="3"/>
  <c r="G115" i="3"/>
  <c r="V115" i="3"/>
  <c r="N115" i="3"/>
  <c r="M115" i="3"/>
  <c r="E115" i="3"/>
  <c r="F115" i="3" s="1"/>
  <c r="T115" i="3"/>
  <c r="S115" i="3"/>
  <c r="C115" i="3"/>
  <c r="J115" i="3"/>
  <c r="D116" i="3"/>
  <c r="M114" i="3"/>
  <c r="G115" i="4"/>
  <c r="L115" i="4" s="1"/>
  <c r="F115" i="4"/>
  <c r="K115" i="4"/>
  <c r="N115" i="4" s="1"/>
  <c r="J115" i="4"/>
  <c r="I115" i="4"/>
  <c r="M115" i="4" s="1"/>
  <c r="H115" i="4"/>
  <c r="D113" i="4"/>
  <c r="AA113" i="3"/>
  <c r="B116" i="3"/>
  <c r="C116" i="4" l="1"/>
  <c r="Y115" i="3"/>
  <c r="Z115" i="3" s="1"/>
  <c r="AB115" i="3"/>
  <c r="E116" i="4" s="1"/>
  <c r="C115" i="4"/>
  <c r="AB114" i="3"/>
  <c r="E115" i="4" s="1"/>
  <c r="Y114" i="3"/>
  <c r="Z114" i="3" s="1"/>
  <c r="AA114" i="3" s="1"/>
  <c r="B117" i="3"/>
  <c r="A117" i="4"/>
  <c r="V116" i="3"/>
  <c r="N116" i="3"/>
  <c r="E116" i="3"/>
  <c r="F116" i="3" s="1"/>
  <c r="T116" i="3"/>
  <c r="S116" i="3"/>
  <c r="C116" i="3"/>
  <c r="J116" i="3"/>
  <c r="P116" i="3"/>
  <c r="H116" i="3"/>
  <c r="G116" i="3"/>
  <c r="I115" i="3"/>
  <c r="O115" i="3"/>
  <c r="H116" i="4" s="1"/>
  <c r="U115" i="3"/>
  <c r="J116" i="4" s="1"/>
  <c r="D114" i="4"/>
  <c r="D117" i="3"/>
  <c r="I116" i="4"/>
  <c r="M116" i="4" s="1"/>
  <c r="G116" i="4"/>
  <c r="L116" i="4" s="1"/>
  <c r="F116" i="4"/>
  <c r="K116" i="4"/>
  <c r="N116" i="4" s="1"/>
  <c r="U116" i="3" l="1"/>
  <c r="I116" i="3"/>
  <c r="O116" i="3"/>
  <c r="H117" i="4" s="1"/>
  <c r="D115" i="4"/>
  <c r="AA115" i="3"/>
  <c r="K117" i="4"/>
  <c r="N117" i="4" s="1"/>
  <c r="J117" i="4"/>
  <c r="I117" i="4"/>
  <c r="M117" i="4" s="1"/>
  <c r="G117" i="4"/>
  <c r="L117" i="4" s="1"/>
  <c r="F117" i="4"/>
  <c r="B118" i="3"/>
  <c r="A118" i="4"/>
  <c r="S117" i="3"/>
  <c r="C117" i="3"/>
  <c r="J117" i="3"/>
  <c r="P117" i="3"/>
  <c r="H117" i="3"/>
  <c r="G117" i="3"/>
  <c r="V117" i="3"/>
  <c r="N117" i="3"/>
  <c r="M117" i="3"/>
  <c r="E117" i="3"/>
  <c r="F117" i="3" s="1"/>
  <c r="M116" i="3"/>
  <c r="T117" i="3"/>
  <c r="D118" i="3"/>
  <c r="I117" i="3" l="1"/>
  <c r="O117" i="3"/>
  <c r="U117" i="3"/>
  <c r="C118" i="4"/>
  <c r="Y117" i="3"/>
  <c r="Z117" i="3" s="1"/>
  <c r="AB117" i="3"/>
  <c r="E118" i="4" s="1"/>
  <c r="C117" i="4"/>
  <c r="AB116" i="3"/>
  <c r="E117" i="4" s="1"/>
  <c r="Y116" i="3"/>
  <c r="Z116" i="3" s="1"/>
  <c r="AA116" i="3" s="1"/>
  <c r="K118" i="4"/>
  <c r="N118" i="4" s="1"/>
  <c r="J118" i="4"/>
  <c r="I118" i="4"/>
  <c r="M118" i="4" s="1"/>
  <c r="H118" i="4"/>
  <c r="G118" i="4"/>
  <c r="L118" i="4" s="1"/>
  <c r="F118" i="4"/>
  <c r="D116" i="4"/>
  <c r="B119" i="3"/>
  <c r="D119" i="3"/>
  <c r="A119" i="4"/>
  <c r="P118" i="3"/>
  <c r="H118" i="3"/>
  <c r="G118" i="3"/>
  <c r="V118" i="3"/>
  <c r="N118" i="3"/>
  <c r="E118" i="3"/>
  <c r="F118" i="3" s="1"/>
  <c r="T118" i="3"/>
  <c r="S118" i="3"/>
  <c r="C118" i="3"/>
  <c r="J118" i="3"/>
  <c r="O118" i="3" l="1"/>
  <c r="U118" i="3"/>
  <c r="I118" i="3"/>
  <c r="B120" i="3"/>
  <c r="A120" i="4"/>
  <c r="M119" i="3"/>
  <c r="E119" i="3"/>
  <c r="F119" i="3" s="1"/>
  <c r="S119" i="3"/>
  <c r="C119" i="3"/>
  <c r="J119" i="3"/>
  <c r="P119" i="3"/>
  <c r="H119" i="3"/>
  <c r="G119" i="3"/>
  <c r="V119" i="3"/>
  <c r="N119" i="3"/>
  <c r="T119" i="3"/>
  <c r="G119" i="4"/>
  <c r="L119" i="4" s="1"/>
  <c r="F119" i="4"/>
  <c r="K119" i="4"/>
  <c r="N119" i="4" s="1"/>
  <c r="J119" i="4"/>
  <c r="I119" i="4"/>
  <c r="M119" i="4" s="1"/>
  <c r="H119" i="4"/>
  <c r="M118" i="3"/>
  <c r="D120" i="3"/>
  <c r="D117" i="4"/>
  <c r="AA117" i="3"/>
  <c r="D118" i="4" l="1"/>
  <c r="C120" i="4"/>
  <c r="AB119" i="3"/>
  <c r="E120" i="4" s="1"/>
  <c r="Y119" i="3"/>
  <c r="Z119" i="3" s="1"/>
  <c r="I120" i="4"/>
  <c r="M120" i="4" s="1"/>
  <c r="G120" i="4"/>
  <c r="L120" i="4" s="1"/>
  <c r="F120" i="4"/>
  <c r="K120" i="4"/>
  <c r="N120" i="4" s="1"/>
  <c r="J120" i="4"/>
  <c r="U119" i="3"/>
  <c r="I119" i="3"/>
  <c r="O119" i="3"/>
  <c r="H120" i="4" s="1"/>
  <c r="D121" i="3"/>
  <c r="B121" i="3"/>
  <c r="C119" i="4"/>
  <c r="AB118" i="3"/>
  <c r="E119" i="4" s="1"/>
  <c r="Y118" i="3"/>
  <c r="Z118" i="3" s="1"/>
  <c r="AA118" i="3" s="1"/>
  <c r="A121" i="4"/>
  <c r="J120" i="3"/>
  <c r="P120" i="3"/>
  <c r="H120" i="3"/>
  <c r="G120" i="3"/>
  <c r="V120" i="3"/>
  <c r="N120" i="3"/>
  <c r="M120" i="3"/>
  <c r="E120" i="3"/>
  <c r="F120" i="3" s="1"/>
  <c r="S120" i="3"/>
  <c r="C120" i="3"/>
  <c r="T120" i="3"/>
  <c r="D119" i="4" l="1"/>
  <c r="AA119" i="3"/>
  <c r="I120" i="3"/>
  <c r="O120" i="3"/>
  <c r="H121" i="4" s="1"/>
  <c r="U120" i="3"/>
  <c r="J121" i="4" s="1"/>
  <c r="K121" i="4"/>
  <c r="N121" i="4" s="1"/>
  <c r="I121" i="4"/>
  <c r="M121" i="4" s="1"/>
  <c r="G121" i="4"/>
  <c r="L121" i="4" s="1"/>
  <c r="F121" i="4"/>
  <c r="C121" i="4"/>
  <c r="Y120" i="3"/>
  <c r="Z120" i="3" s="1"/>
  <c r="AB120" i="3"/>
  <c r="E121" i="4" s="1"/>
  <c r="B122" i="3"/>
  <c r="A122" i="4"/>
  <c r="G121" i="3"/>
  <c r="V121" i="3"/>
  <c r="N121" i="3"/>
  <c r="M121" i="3"/>
  <c r="E121" i="3"/>
  <c r="T121" i="3"/>
  <c r="S121" i="3"/>
  <c r="C121" i="3"/>
  <c r="J121" i="3"/>
  <c r="P121" i="3"/>
  <c r="H121" i="3"/>
  <c r="D122" i="3"/>
  <c r="F121" i="3"/>
  <c r="D123" i="3" l="1"/>
  <c r="C122" i="4"/>
  <c r="AB121" i="3"/>
  <c r="E122" i="4" s="1"/>
  <c r="Y121" i="3"/>
  <c r="Z121" i="3" s="1"/>
  <c r="K122" i="4"/>
  <c r="N122" i="4" s="1"/>
  <c r="I122" i="4"/>
  <c r="M122" i="4" s="1"/>
  <c r="H122" i="4"/>
  <c r="G122" i="4"/>
  <c r="L122" i="4" s="1"/>
  <c r="B123" i="3"/>
  <c r="A123" i="4"/>
  <c r="T122" i="3"/>
  <c r="S122" i="3"/>
  <c r="C122" i="3"/>
  <c r="J122" i="3"/>
  <c r="P122" i="3"/>
  <c r="H122" i="3"/>
  <c r="G122" i="3"/>
  <c r="V122" i="3"/>
  <c r="N122" i="3"/>
  <c r="M122" i="3"/>
  <c r="E122" i="3"/>
  <c r="F122" i="3" s="1"/>
  <c r="D120" i="4"/>
  <c r="AA120" i="3"/>
  <c r="O121" i="3"/>
  <c r="U121" i="3"/>
  <c r="J122" i="4" s="1"/>
  <c r="I121" i="3"/>
  <c r="F122" i="4" s="1"/>
  <c r="I122" i="3" l="1"/>
  <c r="O122" i="3"/>
  <c r="U122" i="3"/>
  <c r="D121" i="4"/>
  <c r="AA121" i="3"/>
  <c r="A124" i="4"/>
  <c r="P123" i="3"/>
  <c r="H123" i="3"/>
  <c r="G123" i="3"/>
  <c r="V123" i="3"/>
  <c r="N123" i="3"/>
  <c r="E123" i="3"/>
  <c r="T123" i="3"/>
  <c r="S123" i="3"/>
  <c r="C123" i="3"/>
  <c r="J123" i="3"/>
  <c r="C123" i="4"/>
  <c r="AB122" i="3"/>
  <c r="E123" i="4" s="1"/>
  <c r="Y122" i="3"/>
  <c r="Z122" i="3" s="1"/>
  <c r="G123" i="4"/>
  <c r="L123" i="4" s="1"/>
  <c r="F123" i="4"/>
  <c r="K123" i="4"/>
  <c r="N123" i="4" s="1"/>
  <c r="J123" i="4"/>
  <c r="I123" i="4"/>
  <c r="M123" i="4" s="1"/>
  <c r="H123" i="4"/>
  <c r="B124" i="3"/>
  <c r="D124" i="3"/>
  <c r="F123" i="3"/>
  <c r="B125" i="3" l="1"/>
  <c r="I123" i="3"/>
  <c r="O123" i="3"/>
  <c r="U123" i="3"/>
  <c r="A125" i="4"/>
  <c r="V124" i="3"/>
  <c r="N124" i="3"/>
  <c r="E124" i="3"/>
  <c r="F124" i="3" s="1"/>
  <c r="S124" i="3"/>
  <c r="C124" i="3"/>
  <c r="J124" i="3"/>
  <c r="P124" i="3"/>
  <c r="H124" i="3"/>
  <c r="G124" i="3"/>
  <c r="D125" i="3"/>
  <c r="T124" i="3"/>
  <c r="I124" i="4"/>
  <c r="M124" i="4" s="1"/>
  <c r="H124" i="4"/>
  <c r="G124" i="4"/>
  <c r="L124" i="4" s="1"/>
  <c r="F124" i="4"/>
  <c r="K124" i="4"/>
  <c r="N124" i="4" s="1"/>
  <c r="J124" i="4"/>
  <c r="D122" i="4"/>
  <c r="AA122" i="3"/>
  <c r="M123" i="3"/>
  <c r="D123" i="4" l="1"/>
  <c r="K125" i="4"/>
  <c r="N125" i="4" s="1"/>
  <c r="J125" i="4"/>
  <c r="I125" i="4"/>
  <c r="M125" i="4" s="1"/>
  <c r="G125" i="4"/>
  <c r="L125" i="4" s="1"/>
  <c r="D126" i="3"/>
  <c r="U124" i="3"/>
  <c r="I124" i="3"/>
  <c r="F125" i="4" s="1"/>
  <c r="O124" i="3"/>
  <c r="H125" i="4" s="1"/>
  <c r="C124" i="4"/>
  <c r="Y123" i="3"/>
  <c r="Z123" i="3" s="1"/>
  <c r="AA123" i="3" s="1"/>
  <c r="AB123" i="3"/>
  <c r="E124" i="4" s="1"/>
  <c r="B126" i="3"/>
  <c r="M124" i="3"/>
  <c r="A126" i="4"/>
  <c r="S125" i="3"/>
  <c r="C125" i="3"/>
  <c r="J125" i="3"/>
  <c r="P125" i="3"/>
  <c r="H125" i="3"/>
  <c r="G125" i="3"/>
  <c r="V125" i="3"/>
  <c r="N125" i="3"/>
  <c r="M125" i="3"/>
  <c r="E125" i="3"/>
  <c r="F125" i="3" s="1"/>
  <c r="T125" i="3"/>
  <c r="I125" i="3" l="1"/>
  <c r="O125" i="3"/>
  <c r="U125" i="3"/>
  <c r="D124" i="4"/>
  <c r="D127" i="3"/>
  <c r="C126" i="4"/>
  <c r="Y125" i="3"/>
  <c r="Z125" i="3" s="1"/>
  <c r="AB125" i="3"/>
  <c r="E126" i="4" s="1"/>
  <c r="K126" i="4"/>
  <c r="N126" i="4" s="1"/>
  <c r="J126" i="4"/>
  <c r="I126" i="4"/>
  <c r="M126" i="4" s="1"/>
  <c r="H126" i="4"/>
  <c r="G126" i="4"/>
  <c r="L126" i="4" s="1"/>
  <c r="F126" i="4"/>
  <c r="C125" i="4"/>
  <c r="AB124" i="3"/>
  <c r="E125" i="4" s="1"/>
  <c r="Y124" i="3"/>
  <c r="Z124" i="3" s="1"/>
  <c r="AA124" i="3" s="1"/>
  <c r="B127" i="3"/>
  <c r="A127" i="4"/>
  <c r="P126" i="3"/>
  <c r="H126" i="3"/>
  <c r="G126" i="3"/>
  <c r="V126" i="3"/>
  <c r="N126" i="3"/>
  <c r="M126" i="3"/>
  <c r="E126" i="3"/>
  <c r="F126" i="3" s="1"/>
  <c r="T126" i="3"/>
  <c r="S126" i="3"/>
  <c r="C126" i="3"/>
  <c r="J126" i="3"/>
  <c r="D125" i="4" l="1"/>
  <c r="AA125" i="3"/>
  <c r="O126" i="3"/>
  <c r="U126" i="3"/>
  <c r="I126" i="3"/>
  <c r="D128" i="3"/>
  <c r="G127" i="4"/>
  <c r="L127" i="4" s="1"/>
  <c r="F127" i="4"/>
  <c r="K127" i="4"/>
  <c r="N127" i="4" s="1"/>
  <c r="J127" i="4"/>
  <c r="I127" i="4"/>
  <c r="M127" i="4" s="1"/>
  <c r="H127" i="4"/>
  <c r="B128" i="3"/>
  <c r="C127" i="4"/>
  <c r="AB126" i="3"/>
  <c r="E127" i="4" s="1"/>
  <c r="Y126" i="3"/>
  <c r="Z126" i="3" s="1"/>
  <c r="A128" i="4"/>
  <c r="M127" i="3"/>
  <c r="E127" i="3"/>
  <c r="F127" i="3" s="1"/>
  <c r="S127" i="3"/>
  <c r="C127" i="3"/>
  <c r="J127" i="3"/>
  <c r="P127" i="3"/>
  <c r="H127" i="3"/>
  <c r="G127" i="3"/>
  <c r="V127" i="3"/>
  <c r="N127" i="3"/>
  <c r="T127" i="3"/>
  <c r="U127" i="3" l="1"/>
  <c r="I127" i="3"/>
  <c r="O127" i="3"/>
  <c r="A129" i="4"/>
  <c r="J128" i="3"/>
  <c r="P128" i="3"/>
  <c r="H128" i="3"/>
  <c r="G128" i="3"/>
  <c r="V128" i="3"/>
  <c r="N128" i="3"/>
  <c r="M128" i="3"/>
  <c r="E128" i="3"/>
  <c r="F128" i="3" s="1"/>
  <c r="T128" i="3"/>
  <c r="S128" i="3"/>
  <c r="C128" i="3"/>
  <c r="D129" i="3"/>
  <c r="C128" i="4"/>
  <c r="AB127" i="3"/>
  <c r="E128" i="4" s="1"/>
  <c r="Y127" i="3"/>
  <c r="Z127" i="3" s="1"/>
  <c r="I128" i="4"/>
  <c r="M128" i="4" s="1"/>
  <c r="H128" i="4"/>
  <c r="G128" i="4"/>
  <c r="L128" i="4" s="1"/>
  <c r="F128" i="4"/>
  <c r="K128" i="4"/>
  <c r="N128" i="4" s="1"/>
  <c r="J128" i="4"/>
  <c r="D126" i="4"/>
  <c r="AA126" i="3"/>
  <c r="B129" i="3"/>
  <c r="A130" i="4" l="1"/>
  <c r="G129" i="3"/>
  <c r="V129" i="3"/>
  <c r="N129" i="3"/>
  <c r="E129" i="3"/>
  <c r="F129" i="3" s="1"/>
  <c r="S129" i="3"/>
  <c r="C129" i="3"/>
  <c r="J129" i="3"/>
  <c r="P129" i="3"/>
  <c r="H129" i="3"/>
  <c r="D127" i="4"/>
  <c r="AA127" i="3"/>
  <c r="K129" i="4"/>
  <c r="N129" i="4" s="1"/>
  <c r="J129" i="4"/>
  <c r="I129" i="4"/>
  <c r="M129" i="4" s="1"/>
  <c r="G129" i="4"/>
  <c r="L129" i="4" s="1"/>
  <c r="C129" i="4"/>
  <c r="Y128" i="3"/>
  <c r="Z128" i="3" s="1"/>
  <c r="AB128" i="3"/>
  <c r="E129" i="4" s="1"/>
  <c r="T129" i="3"/>
  <c r="I128" i="3"/>
  <c r="F129" i="4" s="1"/>
  <c r="O128" i="3"/>
  <c r="H129" i="4" s="1"/>
  <c r="U128" i="3"/>
  <c r="D130" i="3"/>
  <c r="M129" i="3"/>
  <c r="B130" i="3"/>
  <c r="C130" i="4" l="1"/>
  <c r="AB129" i="3"/>
  <c r="E130" i="4" s="1"/>
  <c r="Y129" i="3"/>
  <c r="Z129" i="3" s="1"/>
  <c r="B131" i="3"/>
  <c r="A131" i="4"/>
  <c r="S130" i="3"/>
  <c r="C130" i="3"/>
  <c r="J130" i="3"/>
  <c r="P130" i="3"/>
  <c r="H130" i="3"/>
  <c r="G130" i="3"/>
  <c r="V130" i="3"/>
  <c r="N130" i="3"/>
  <c r="M130" i="3"/>
  <c r="E130" i="3"/>
  <c r="F130" i="3" s="1"/>
  <c r="D128" i="4"/>
  <c r="AA128" i="3"/>
  <c r="O129" i="3"/>
  <c r="U129" i="3"/>
  <c r="I129" i="3"/>
  <c r="D131" i="3"/>
  <c r="T130" i="3"/>
  <c r="K130" i="4"/>
  <c r="N130" i="4" s="1"/>
  <c r="J130" i="4"/>
  <c r="I130" i="4"/>
  <c r="M130" i="4" s="1"/>
  <c r="H130" i="4"/>
  <c r="G130" i="4"/>
  <c r="L130" i="4" s="1"/>
  <c r="F130" i="4"/>
  <c r="D129" i="4" l="1"/>
  <c r="AA129" i="3"/>
  <c r="I130" i="3"/>
  <c r="O130" i="3"/>
  <c r="U130" i="3"/>
  <c r="D132" i="3"/>
  <c r="C131" i="4"/>
  <c r="AB130" i="3"/>
  <c r="E131" i="4" s="1"/>
  <c r="Y130" i="3"/>
  <c r="Z130" i="3" s="1"/>
  <c r="G131" i="4"/>
  <c r="L131" i="4" s="1"/>
  <c r="F131" i="4"/>
  <c r="K131" i="4"/>
  <c r="N131" i="4" s="1"/>
  <c r="J131" i="4"/>
  <c r="I131" i="4"/>
  <c r="M131" i="4" s="1"/>
  <c r="H131" i="4"/>
  <c r="B132" i="3"/>
  <c r="A132" i="4"/>
  <c r="P131" i="3"/>
  <c r="H131" i="3"/>
  <c r="G131" i="3"/>
  <c r="V131" i="3"/>
  <c r="N131" i="3"/>
  <c r="M131" i="3"/>
  <c r="E131" i="3"/>
  <c r="F131" i="3" s="1"/>
  <c r="T131" i="3"/>
  <c r="S131" i="3"/>
  <c r="C131" i="3"/>
  <c r="J131" i="3"/>
  <c r="I131" i="3" l="1"/>
  <c r="O131" i="3"/>
  <c r="U131" i="3"/>
  <c r="A133" i="4"/>
  <c r="V132" i="3"/>
  <c r="N132" i="3"/>
  <c r="E132" i="3"/>
  <c r="F132" i="3" s="1"/>
  <c r="S132" i="3"/>
  <c r="C132" i="3"/>
  <c r="J132" i="3"/>
  <c r="P132" i="3"/>
  <c r="H132" i="3"/>
  <c r="G132" i="3"/>
  <c r="M132" i="3"/>
  <c r="I132" i="4"/>
  <c r="M132" i="4" s="1"/>
  <c r="H132" i="4"/>
  <c r="G132" i="4"/>
  <c r="L132" i="4" s="1"/>
  <c r="F132" i="4"/>
  <c r="K132" i="4"/>
  <c r="N132" i="4" s="1"/>
  <c r="J132" i="4"/>
  <c r="D133" i="3"/>
  <c r="T132" i="3"/>
  <c r="C132" i="4"/>
  <c r="Y131" i="3"/>
  <c r="Z131" i="3" s="1"/>
  <c r="AB131" i="3"/>
  <c r="E132" i="4" s="1"/>
  <c r="D130" i="4"/>
  <c r="AA130" i="3"/>
  <c r="B133" i="3"/>
  <c r="C133" i="4" l="1"/>
  <c r="AB132" i="3"/>
  <c r="E133" i="4" s="1"/>
  <c r="Y132" i="3"/>
  <c r="Z132" i="3" s="1"/>
  <c r="D131" i="4"/>
  <c r="AA131" i="3"/>
  <c r="U132" i="3"/>
  <c r="J133" i="4" s="1"/>
  <c r="I132" i="3"/>
  <c r="F133" i="4" s="1"/>
  <c r="O132" i="3"/>
  <c r="K133" i="4"/>
  <c r="N133" i="4" s="1"/>
  <c r="I133" i="4"/>
  <c r="M133" i="4" s="1"/>
  <c r="H133" i="4"/>
  <c r="G133" i="4"/>
  <c r="L133" i="4" s="1"/>
  <c r="B134" i="3"/>
  <c r="A134" i="4"/>
  <c r="S133" i="3"/>
  <c r="C133" i="3"/>
  <c r="J133" i="3"/>
  <c r="P133" i="3"/>
  <c r="H133" i="3"/>
  <c r="G133" i="3"/>
  <c r="V133" i="3"/>
  <c r="N133" i="3"/>
  <c r="M133" i="3"/>
  <c r="E133" i="3"/>
  <c r="F133" i="3" s="1"/>
  <c r="T133" i="3"/>
  <c r="D134" i="3"/>
  <c r="I133" i="3" l="1"/>
  <c r="O133" i="3"/>
  <c r="U133" i="3"/>
  <c r="D135" i="3"/>
  <c r="B135" i="3"/>
  <c r="A135" i="4"/>
  <c r="P134" i="3"/>
  <c r="H134" i="3"/>
  <c r="G134" i="3"/>
  <c r="V134" i="3"/>
  <c r="N134" i="3"/>
  <c r="M134" i="3"/>
  <c r="E134" i="3"/>
  <c r="F134" i="3" s="1"/>
  <c r="S134" i="3"/>
  <c r="C134" i="3"/>
  <c r="J134" i="3"/>
  <c r="D132" i="4"/>
  <c r="AA132" i="3"/>
  <c r="C134" i="4"/>
  <c r="Y133" i="3"/>
  <c r="Z133" i="3" s="1"/>
  <c r="AB133" i="3"/>
  <c r="E134" i="4" s="1"/>
  <c r="K134" i="4"/>
  <c r="N134" i="4" s="1"/>
  <c r="J134" i="4"/>
  <c r="I134" i="4"/>
  <c r="M134" i="4" s="1"/>
  <c r="H134" i="4"/>
  <c r="G134" i="4"/>
  <c r="L134" i="4" s="1"/>
  <c r="F134" i="4"/>
  <c r="T134" i="3"/>
  <c r="C135" i="4" l="1"/>
  <c r="AB134" i="3"/>
  <c r="E135" i="4" s="1"/>
  <c r="Y134" i="3"/>
  <c r="Z134" i="3" s="1"/>
  <c r="A136" i="4"/>
  <c r="M135" i="3"/>
  <c r="E135" i="3"/>
  <c r="F135" i="3" s="1"/>
  <c r="S135" i="3"/>
  <c r="C135" i="3"/>
  <c r="J135" i="3"/>
  <c r="P135" i="3"/>
  <c r="H135" i="3"/>
  <c r="G135" i="3"/>
  <c r="V135" i="3"/>
  <c r="N135" i="3"/>
  <c r="O134" i="3"/>
  <c r="U134" i="3"/>
  <c r="I134" i="3"/>
  <c r="T135" i="3"/>
  <c r="D136" i="3"/>
  <c r="D133" i="4"/>
  <c r="AA133" i="3"/>
  <c r="G135" i="4"/>
  <c r="L135" i="4" s="1"/>
  <c r="F135" i="4"/>
  <c r="K135" i="4"/>
  <c r="N135" i="4" s="1"/>
  <c r="J135" i="4"/>
  <c r="I135" i="4"/>
  <c r="M135" i="4" s="1"/>
  <c r="H135" i="4"/>
  <c r="B136" i="3"/>
  <c r="A137" i="4" l="1"/>
  <c r="J136" i="3"/>
  <c r="P136" i="3"/>
  <c r="H136" i="3"/>
  <c r="G136" i="3"/>
  <c r="V136" i="3"/>
  <c r="N136" i="3"/>
  <c r="E136" i="3"/>
  <c r="F136" i="3" s="1"/>
  <c r="S136" i="3"/>
  <c r="C136" i="3"/>
  <c r="T136" i="3"/>
  <c r="C136" i="4"/>
  <c r="AB135" i="3"/>
  <c r="E136" i="4" s="1"/>
  <c r="Y135" i="3"/>
  <c r="Z135" i="3" s="1"/>
  <c r="I136" i="4"/>
  <c r="M136" i="4" s="1"/>
  <c r="G136" i="4"/>
  <c r="L136" i="4" s="1"/>
  <c r="F136" i="4"/>
  <c r="K136" i="4"/>
  <c r="N136" i="4" s="1"/>
  <c r="J136" i="4"/>
  <c r="U135" i="3"/>
  <c r="I135" i="3"/>
  <c r="O135" i="3"/>
  <c r="H136" i="4" s="1"/>
  <c r="D137" i="3"/>
  <c r="B137" i="3"/>
  <c r="D134" i="4"/>
  <c r="AA134" i="3"/>
  <c r="M136" i="3" l="1"/>
  <c r="D135" i="4"/>
  <c r="AA135" i="3"/>
  <c r="I136" i="3"/>
  <c r="O136" i="3"/>
  <c r="U136" i="3"/>
  <c r="D138" i="3"/>
  <c r="B138" i="3"/>
  <c r="A138" i="4"/>
  <c r="G137" i="3"/>
  <c r="V137" i="3"/>
  <c r="N137" i="3"/>
  <c r="M137" i="3"/>
  <c r="E137" i="3"/>
  <c r="F137" i="3" s="1"/>
  <c r="T137" i="3"/>
  <c r="S137" i="3"/>
  <c r="C137" i="3"/>
  <c r="J137" i="3"/>
  <c r="P137" i="3"/>
  <c r="H137" i="3"/>
  <c r="K137" i="4"/>
  <c r="N137" i="4" s="1"/>
  <c r="J137" i="4"/>
  <c r="I137" i="4"/>
  <c r="M137" i="4" s="1"/>
  <c r="H137" i="4"/>
  <c r="G137" i="4"/>
  <c r="L137" i="4" s="1"/>
  <c r="F137" i="4"/>
  <c r="O137" i="3" l="1"/>
  <c r="U137" i="3"/>
  <c r="I137" i="3"/>
  <c r="F138" i="4" s="1"/>
  <c r="D136" i="4"/>
  <c r="D139" i="3"/>
  <c r="C137" i="4"/>
  <c r="Y136" i="3"/>
  <c r="Z136" i="3" s="1"/>
  <c r="AA136" i="3" s="1"/>
  <c r="AB136" i="3"/>
  <c r="E137" i="4" s="1"/>
  <c r="K138" i="4"/>
  <c r="N138" i="4" s="1"/>
  <c r="J138" i="4"/>
  <c r="I138" i="4"/>
  <c r="M138" i="4" s="1"/>
  <c r="H138" i="4"/>
  <c r="G138" i="4"/>
  <c r="L138" i="4" s="1"/>
  <c r="B139" i="3"/>
  <c r="A139" i="4"/>
  <c r="S138" i="3"/>
  <c r="C138" i="3"/>
  <c r="J138" i="3"/>
  <c r="P138" i="3"/>
  <c r="H138" i="3"/>
  <c r="G138" i="3"/>
  <c r="V138" i="3"/>
  <c r="N138" i="3"/>
  <c r="E138" i="3"/>
  <c r="F138" i="3" s="1"/>
  <c r="C138" i="4"/>
  <c r="AB137" i="3"/>
  <c r="E138" i="4" s="1"/>
  <c r="Y137" i="3"/>
  <c r="Z137" i="3" s="1"/>
  <c r="T138" i="3"/>
  <c r="M138" i="3"/>
  <c r="C139" i="4" l="1"/>
  <c r="AB138" i="3"/>
  <c r="E139" i="4" s="1"/>
  <c r="Y138" i="3"/>
  <c r="Z138" i="3" s="1"/>
  <c r="I138" i="3"/>
  <c r="O138" i="3"/>
  <c r="U138" i="3"/>
  <c r="G139" i="4"/>
  <c r="L139" i="4" s="1"/>
  <c r="F139" i="4"/>
  <c r="K139" i="4"/>
  <c r="N139" i="4" s="1"/>
  <c r="J139" i="4"/>
  <c r="I139" i="4"/>
  <c r="M139" i="4" s="1"/>
  <c r="H139" i="4"/>
  <c r="D140" i="3"/>
  <c r="D137" i="4"/>
  <c r="AA137" i="3"/>
  <c r="B140" i="3"/>
  <c r="A140" i="4"/>
  <c r="P139" i="3"/>
  <c r="H139" i="3"/>
  <c r="G139" i="3"/>
  <c r="V139" i="3"/>
  <c r="N139" i="3"/>
  <c r="E139" i="3"/>
  <c r="F139" i="3" s="1"/>
  <c r="T139" i="3"/>
  <c r="S139" i="3"/>
  <c r="C139" i="3"/>
  <c r="J139" i="3"/>
  <c r="I139" i="3" l="1"/>
  <c r="O139" i="3"/>
  <c r="U139" i="3"/>
  <c r="A141" i="4"/>
  <c r="V140" i="3"/>
  <c r="N140" i="3"/>
  <c r="E140" i="3"/>
  <c r="F140" i="3" s="1"/>
  <c r="T140" i="3"/>
  <c r="S140" i="3"/>
  <c r="C140" i="3"/>
  <c r="J140" i="3"/>
  <c r="P140" i="3"/>
  <c r="H140" i="3"/>
  <c r="G140" i="3"/>
  <c r="D138" i="4"/>
  <c r="AA138" i="3"/>
  <c r="D141" i="3"/>
  <c r="M140" i="3"/>
  <c r="I140" i="4"/>
  <c r="M140" i="4" s="1"/>
  <c r="H140" i="4"/>
  <c r="G140" i="4"/>
  <c r="L140" i="4" s="1"/>
  <c r="F140" i="4"/>
  <c r="K140" i="4"/>
  <c r="N140" i="4" s="1"/>
  <c r="J140" i="4"/>
  <c r="M139" i="3"/>
  <c r="B141" i="3"/>
  <c r="C141" i="4" l="1"/>
  <c r="AB140" i="3"/>
  <c r="E141" i="4" s="1"/>
  <c r="Y140" i="3"/>
  <c r="Z140" i="3" s="1"/>
  <c r="D142" i="3"/>
  <c r="U140" i="3"/>
  <c r="J141" i="4" s="1"/>
  <c r="I140" i="3"/>
  <c r="O140" i="3"/>
  <c r="H141" i="4" s="1"/>
  <c r="K141" i="4"/>
  <c r="N141" i="4" s="1"/>
  <c r="I141" i="4"/>
  <c r="M141" i="4" s="1"/>
  <c r="G141" i="4"/>
  <c r="L141" i="4" s="1"/>
  <c r="F141" i="4"/>
  <c r="D139" i="4"/>
  <c r="B142" i="3"/>
  <c r="C140" i="4"/>
  <c r="Y139" i="3"/>
  <c r="Z139" i="3" s="1"/>
  <c r="AA139" i="3" s="1"/>
  <c r="AB139" i="3"/>
  <c r="E140" i="4" s="1"/>
  <c r="A142" i="4"/>
  <c r="S141" i="3"/>
  <c r="C141" i="3"/>
  <c r="J141" i="3"/>
  <c r="P141" i="3"/>
  <c r="H141" i="3"/>
  <c r="G141" i="3"/>
  <c r="V141" i="3"/>
  <c r="N141" i="3"/>
  <c r="M141" i="3"/>
  <c r="E141" i="3"/>
  <c r="F141" i="3" s="1"/>
  <c r="T141" i="3"/>
  <c r="I141" i="3" l="1"/>
  <c r="O141" i="3"/>
  <c r="U141" i="3"/>
  <c r="A143" i="4"/>
  <c r="P142" i="3"/>
  <c r="H142" i="3"/>
  <c r="G142" i="3"/>
  <c r="V142" i="3"/>
  <c r="N142" i="3"/>
  <c r="E142" i="3"/>
  <c r="S142" i="3"/>
  <c r="C142" i="3"/>
  <c r="J142" i="3"/>
  <c r="D143" i="3"/>
  <c r="F142" i="3"/>
  <c r="C142" i="4"/>
  <c r="Y141" i="3"/>
  <c r="Z141" i="3" s="1"/>
  <c r="AB141" i="3"/>
  <c r="E142" i="4" s="1"/>
  <c r="D140" i="4"/>
  <c r="AA140" i="3"/>
  <c r="K142" i="4"/>
  <c r="N142" i="4" s="1"/>
  <c r="J142" i="4"/>
  <c r="I142" i="4"/>
  <c r="M142" i="4" s="1"/>
  <c r="H142" i="4"/>
  <c r="G142" i="4"/>
  <c r="L142" i="4" s="1"/>
  <c r="F142" i="4"/>
  <c r="T142" i="3"/>
  <c r="B143" i="3"/>
  <c r="D144" i="3" l="1"/>
  <c r="D141" i="4"/>
  <c r="AA141" i="3"/>
  <c r="B144" i="3"/>
  <c r="A144" i="4"/>
  <c r="M143" i="3"/>
  <c r="E143" i="3"/>
  <c r="F143" i="3" s="1"/>
  <c r="S143" i="3"/>
  <c r="C143" i="3"/>
  <c r="J143" i="3"/>
  <c r="P143" i="3"/>
  <c r="H143" i="3"/>
  <c r="G143" i="3"/>
  <c r="V143" i="3"/>
  <c r="N143" i="3"/>
  <c r="G143" i="4"/>
  <c r="L143" i="4" s="1"/>
  <c r="K143" i="4"/>
  <c r="N143" i="4" s="1"/>
  <c r="I143" i="4"/>
  <c r="M143" i="4" s="1"/>
  <c r="T143" i="3"/>
  <c r="M142" i="3"/>
  <c r="O142" i="3"/>
  <c r="H143" i="4" s="1"/>
  <c r="U142" i="3"/>
  <c r="J143" i="4" s="1"/>
  <c r="I142" i="3"/>
  <c r="F143" i="4" s="1"/>
  <c r="U143" i="3" l="1"/>
  <c r="I143" i="3"/>
  <c r="O143" i="3"/>
  <c r="B145" i="3"/>
  <c r="C144" i="4"/>
  <c r="AB143" i="3"/>
  <c r="E144" i="4" s="1"/>
  <c r="Y143" i="3"/>
  <c r="Z143" i="3" s="1"/>
  <c r="A145" i="4"/>
  <c r="J144" i="3"/>
  <c r="P144" i="3"/>
  <c r="H144" i="3"/>
  <c r="G144" i="3"/>
  <c r="V144" i="3"/>
  <c r="N144" i="3"/>
  <c r="E144" i="3"/>
  <c r="F144" i="3" s="1"/>
  <c r="T144" i="3"/>
  <c r="S144" i="3"/>
  <c r="C144" i="3"/>
  <c r="I144" i="4"/>
  <c r="M144" i="4" s="1"/>
  <c r="H144" i="4"/>
  <c r="G144" i="4"/>
  <c r="L144" i="4" s="1"/>
  <c r="F144" i="4"/>
  <c r="K144" i="4"/>
  <c r="N144" i="4" s="1"/>
  <c r="J144" i="4"/>
  <c r="D142" i="4"/>
  <c r="C143" i="4"/>
  <c r="AB142" i="3"/>
  <c r="E143" i="4" s="1"/>
  <c r="Y142" i="3"/>
  <c r="Z142" i="3" s="1"/>
  <c r="AA142" i="3" s="1"/>
  <c r="D145" i="3"/>
  <c r="D143" i="4" l="1"/>
  <c r="AA143" i="3"/>
  <c r="B146" i="3"/>
  <c r="A146" i="4"/>
  <c r="G145" i="3"/>
  <c r="V145" i="3"/>
  <c r="N145" i="3"/>
  <c r="E145" i="3"/>
  <c r="F145" i="3" s="1"/>
  <c r="T145" i="3"/>
  <c r="S145" i="3"/>
  <c r="C145" i="3"/>
  <c r="J145" i="3"/>
  <c r="P145" i="3"/>
  <c r="H145" i="3"/>
  <c r="I144" i="3"/>
  <c r="O144" i="3"/>
  <c r="U144" i="3"/>
  <c r="D146" i="3"/>
  <c r="K145" i="4"/>
  <c r="N145" i="4" s="1"/>
  <c r="J145" i="4"/>
  <c r="I145" i="4"/>
  <c r="M145" i="4" s="1"/>
  <c r="H145" i="4"/>
  <c r="G145" i="4"/>
  <c r="L145" i="4" s="1"/>
  <c r="F145" i="4"/>
  <c r="M144" i="3"/>
  <c r="K146" i="4" l="1"/>
  <c r="N146" i="4" s="1"/>
  <c r="I146" i="4"/>
  <c r="M146" i="4" s="1"/>
  <c r="G146" i="4"/>
  <c r="L146" i="4" s="1"/>
  <c r="C145" i="4"/>
  <c r="Y144" i="3"/>
  <c r="Z144" i="3" s="1"/>
  <c r="AA144" i="3" s="1"/>
  <c r="AB144" i="3"/>
  <c r="E145" i="4" s="1"/>
  <c r="B147" i="3"/>
  <c r="A147" i="4"/>
  <c r="S146" i="3"/>
  <c r="C146" i="3"/>
  <c r="J146" i="3"/>
  <c r="P146" i="3"/>
  <c r="H146" i="3"/>
  <c r="G146" i="3"/>
  <c r="V146" i="3"/>
  <c r="N146" i="3"/>
  <c r="M146" i="3"/>
  <c r="E146" i="3"/>
  <c r="F146" i="3" s="1"/>
  <c r="T146" i="3"/>
  <c r="M145" i="3"/>
  <c r="O145" i="3"/>
  <c r="H146" i="4" s="1"/>
  <c r="U145" i="3"/>
  <c r="J146" i="4" s="1"/>
  <c r="I145" i="3"/>
  <c r="F146" i="4" s="1"/>
  <c r="D147" i="3"/>
  <c r="D144" i="4"/>
  <c r="D145" i="4" l="1"/>
  <c r="I146" i="3"/>
  <c r="O146" i="3"/>
  <c r="U146" i="3"/>
  <c r="A148" i="4"/>
  <c r="P147" i="3"/>
  <c r="H147" i="3"/>
  <c r="G147" i="3"/>
  <c r="V147" i="3"/>
  <c r="N147" i="3"/>
  <c r="E147" i="3"/>
  <c r="F147" i="3" s="1"/>
  <c r="S147" i="3"/>
  <c r="C147" i="3"/>
  <c r="J147" i="3"/>
  <c r="D148" i="3"/>
  <c r="C146" i="4"/>
  <c r="AB145" i="3"/>
  <c r="E146" i="4" s="1"/>
  <c r="Y145" i="3"/>
  <c r="Z145" i="3" s="1"/>
  <c r="AA145" i="3" s="1"/>
  <c r="T147" i="3"/>
  <c r="C147" i="4"/>
  <c r="AB146" i="3"/>
  <c r="E147" i="4" s="1"/>
  <c r="Y146" i="3"/>
  <c r="Z146" i="3" s="1"/>
  <c r="G147" i="4"/>
  <c r="L147" i="4" s="1"/>
  <c r="F147" i="4"/>
  <c r="K147" i="4"/>
  <c r="N147" i="4" s="1"/>
  <c r="J147" i="4"/>
  <c r="I147" i="4"/>
  <c r="M147" i="4" s="1"/>
  <c r="H147" i="4"/>
  <c r="B148" i="3"/>
  <c r="D146" i="4" l="1"/>
  <c r="AA146" i="3"/>
  <c r="I147" i="3"/>
  <c r="O147" i="3"/>
  <c r="H148" i="4" s="1"/>
  <c r="U147" i="3"/>
  <c r="I148" i="4"/>
  <c r="M148" i="4" s="1"/>
  <c r="G148" i="4"/>
  <c r="L148" i="4" s="1"/>
  <c r="F148" i="4"/>
  <c r="K148" i="4"/>
  <c r="N148" i="4" s="1"/>
  <c r="J148" i="4"/>
  <c r="M147" i="3"/>
  <c r="D149" i="3"/>
  <c r="B149" i="3"/>
  <c r="A149" i="4"/>
  <c r="V148" i="3"/>
  <c r="N148" i="3"/>
  <c r="M148" i="3"/>
  <c r="E148" i="3"/>
  <c r="F148" i="3" s="1"/>
  <c r="T148" i="3"/>
  <c r="S148" i="3"/>
  <c r="C148" i="3"/>
  <c r="J148" i="3"/>
  <c r="P148" i="3"/>
  <c r="H148" i="3"/>
  <c r="G148" i="3"/>
  <c r="U148" i="3" l="1"/>
  <c r="I148" i="3"/>
  <c r="O148" i="3"/>
  <c r="A150" i="4"/>
  <c r="S149" i="3"/>
  <c r="C149" i="3"/>
  <c r="J149" i="3"/>
  <c r="P149" i="3"/>
  <c r="H149" i="3"/>
  <c r="G149" i="3"/>
  <c r="V149" i="3"/>
  <c r="N149" i="3"/>
  <c r="M149" i="3"/>
  <c r="E149" i="3"/>
  <c r="F149" i="3" s="1"/>
  <c r="C148" i="4"/>
  <c r="Y147" i="3"/>
  <c r="Z147" i="3" s="1"/>
  <c r="AA147" i="3" s="1"/>
  <c r="AB147" i="3"/>
  <c r="E148" i="4" s="1"/>
  <c r="D150" i="3"/>
  <c r="T149" i="3"/>
  <c r="C149" i="4"/>
  <c r="AB148" i="3"/>
  <c r="E149" i="4" s="1"/>
  <c r="Y148" i="3"/>
  <c r="Z148" i="3" s="1"/>
  <c r="K149" i="4"/>
  <c r="N149" i="4" s="1"/>
  <c r="J149" i="4"/>
  <c r="I149" i="4"/>
  <c r="M149" i="4" s="1"/>
  <c r="H149" i="4"/>
  <c r="G149" i="4"/>
  <c r="L149" i="4" s="1"/>
  <c r="F149" i="4"/>
  <c r="D147" i="4"/>
  <c r="B150" i="3"/>
  <c r="I149" i="3" l="1"/>
  <c r="O149" i="3"/>
  <c r="U149" i="3"/>
  <c r="B151" i="3"/>
  <c r="D151" i="3"/>
  <c r="C150" i="4"/>
  <c r="Y149" i="3"/>
  <c r="Z149" i="3" s="1"/>
  <c r="AB149" i="3"/>
  <c r="E150" i="4" s="1"/>
  <c r="A151" i="4"/>
  <c r="P150" i="3"/>
  <c r="H150" i="3"/>
  <c r="G150" i="3"/>
  <c r="V150" i="3"/>
  <c r="N150" i="3"/>
  <c r="E150" i="3"/>
  <c r="F150" i="3" s="1"/>
  <c r="T150" i="3"/>
  <c r="S150" i="3"/>
  <c r="C150" i="3"/>
  <c r="J150" i="3"/>
  <c r="K150" i="4"/>
  <c r="N150" i="4" s="1"/>
  <c r="J150" i="4"/>
  <c r="I150" i="4"/>
  <c r="M150" i="4" s="1"/>
  <c r="H150" i="4"/>
  <c r="G150" i="4"/>
  <c r="L150" i="4" s="1"/>
  <c r="F150" i="4"/>
  <c r="D148" i="4"/>
  <c r="AA148" i="3"/>
  <c r="O150" i="3" l="1"/>
  <c r="U150" i="3"/>
  <c r="I150" i="3"/>
  <c r="D152" i="3"/>
  <c r="G151" i="4"/>
  <c r="L151" i="4" s="1"/>
  <c r="F151" i="4"/>
  <c r="K151" i="4"/>
  <c r="N151" i="4" s="1"/>
  <c r="J151" i="4"/>
  <c r="I151" i="4"/>
  <c r="M151" i="4" s="1"/>
  <c r="H151" i="4"/>
  <c r="B152" i="3"/>
  <c r="M150" i="3"/>
  <c r="A152" i="4"/>
  <c r="M151" i="3"/>
  <c r="E151" i="3"/>
  <c r="F151" i="3" s="1"/>
  <c r="S151" i="3"/>
  <c r="C151" i="3"/>
  <c r="J151" i="3"/>
  <c r="P151" i="3"/>
  <c r="H151" i="3"/>
  <c r="G151" i="3"/>
  <c r="V151" i="3"/>
  <c r="N151" i="3"/>
  <c r="D149" i="4"/>
  <c r="AA149" i="3"/>
  <c r="T151" i="3"/>
  <c r="U151" i="3" l="1"/>
  <c r="I151" i="3"/>
  <c r="O151" i="3"/>
  <c r="B153" i="3"/>
  <c r="A153" i="4"/>
  <c r="J152" i="3"/>
  <c r="P152" i="3"/>
  <c r="H152" i="3"/>
  <c r="G152" i="3"/>
  <c r="V152" i="3"/>
  <c r="N152" i="3"/>
  <c r="M152" i="3"/>
  <c r="E152" i="3"/>
  <c r="F152" i="3" s="1"/>
  <c r="S152" i="3"/>
  <c r="C152" i="3"/>
  <c r="T152" i="3"/>
  <c r="C152" i="4"/>
  <c r="AB151" i="3"/>
  <c r="E152" i="4" s="1"/>
  <c r="Y151" i="3"/>
  <c r="Z151" i="3" s="1"/>
  <c r="D153" i="3"/>
  <c r="I152" i="4"/>
  <c r="M152" i="4" s="1"/>
  <c r="H152" i="4"/>
  <c r="G152" i="4"/>
  <c r="L152" i="4" s="1"/>
  <c r="F152" i="4"/>
  <c r="K152" i="4"/>
  <c r="N152" i="4" s="1"/>
  <c r="J152" i="4"/>
  <c r="D150" i="4"/>
  <c r="C151" i="4"/>
  <c r="AB150" i="3"/>
  <c r="E151" i="4" s="1"/>
  <c r="Y150" i="3"/>
  <c r="Z150" i="3" s="1"/>
  <c r="AA150" i="3" s="1"/>
  <c r="D151" i="4" l="1"/>
  <c r="AA151" i="3"/>
  <c r="C153" i="4"/>
  <c r="Y152" i="3"/>
  <c r="Z152" i="3" s="1"/>
  <c r="AB152" i="3"/>
  <c r="E153" i="4" s="1"/>
  <c r="I152" i="3"/>
  <c r="O152" i="3"/>
  <c r="U152" i="3"/>
  <c r="B154" i="3"/>
  <c r="D154" i="3"/>
  <c r="A154" i="4"/>
  <c r="G153" i="3"/>
  <c r="V153" i="3"/>
  <c r="N153" i="3"/>
  <c r="E153" i="3"/>
  <c r="F153" i="3" s="1"/>
  <c r="T153" i="3"/>
  <c r="S153" i="3"/>
  <c r="C153" i="3"/>
  <c r="J153" i="3"/>
  <c r="P153" i="3"/>
  <c r="H153" i="3"/>
  <c r="K153" i="4"/>
  <c r="N153" i="4" s="1"/>
  <c r="J153" i="4"/>
  <c r="I153" i="4"/>
  <c r="M153" i="4" s="1"/>
  <c r="H153" i="4"/>
  <c r="G153" i="4"/>
  <c r="L153" i="4" s="1"/>
  <c r="F153" i="4"/>
  <c r="B155" i="3" l="1"/>
  <c r="K154" i="4"/>
  <c r="N154" i="4" s="1"/>
  <c r="I154" i="4"/>
  <c r="M154" i="4" s="1"/>
  <c r="G154" i="4"/>
  <c r="L154" i="4" s="1"/>
  <c r="A155" i="4"/>
  <c r="S154" i="3"/>
  <c r="C154" i="3"/>
  <c r="J154" i="3"/>
  <c r="P154" i="3"/>
  <c r="H154" i="3"/>
  <c r="G154" i="3"/>
  <c r="V154" i="3"/>
  <c r="N154" i="3"/>
  <c r="M154" i="3"/>
  <c r="E154" i="3"/>
  <c r="F154" i="3" s="1"/>
  <c r="T154" i="3"/>
  <c r="O153" i="3"/>
  <c r="H154" i="4" s="1"/>
  <c r="U153" i="3"/>
  <c r="J154" i="4" s="1"/>
  <c r="I153" i="3"/>
  <c r="F154" i="4" s="1"/>
  <c r="D155" i="3"/>
  <c r="D152" i="4"/>
  <c r="AA152" i="3"/>
  <c r="M153" i="3"/>
  <c r="I154" i="3" l="1"/>
  <c r="O154" i="3"/>
  <c r="U154" i="3"/>
  <c r="C154" i="4"/>
  <c r="AB153" i="3"/>
  <c r="E154" i="4" s="1"/>
  <c r="Y153" i="3"/>
  <c r="Z153" i="3" s="1"/>
  <c r="AA153" i="3" s="1"/>
  <c r="D156" i="3"/>
  <c r="C155" i="4"/>
  <c r="AB154" i="3"/>
  <c r="E155" i="4" s="1"/>
  <c r="Y154" i="3"/>
  <c r="Z154" i="3" s="1"/>
  <c r="B156" i="3"/>
  <c r="D153" i="4"/>
  <c r="G155" i="4"/>
  <c r="L155" i="4" s="1"/>
  <c r="F155" i="4"/>
  <c r="K155" i="4"/>
  <c r="N155" i="4" s="1"/>
  <c r="J155" i="4"/>
  <c r="I155" i="4"/>
  <c r="M155" i="4" s="1"/>
  <c r="H155" i="4"/>
  <c r="A156" i="4"/>
  <c r="P155" i="3"/>
  <c r="H155" i="3"/>
  <c r="G155" i="3"/>
  <c r="V155" i="3"/>
  <c r="N155" i="3"/>
  <c r="M155" i="3"/>
  <c r="E155" i="3"/>
  <c r="F155" i="3" s="1"/>
  <c r="S155" i="3"/>
  <c r="C155" i="3"/>
  <c r="J155" i="3"/>
  <c r="T155" i="3"/>
  <c r="I155" i="3" l="1"/>
  <c r="O155" i="3"/>
  <c r="U155" i="3"/>
  <c r="D157" i="3"/>
  <c r="D154" i="4"/>
  <c r="AA154" i="3"/>
  <c r="I156" i="4"/>
  <c r="M156" i="4" s="1"/>
  <c r="H156" i="4"/>
  <c r="G156" i="4"/>
  <c r="L156" i="4" s="1"/>
  <c r="F156" i="4"/>
  <c r="K156" i="4"/>
  <c r="N156" i="4" s="1"/>
  <c r="J156" i="4"/>
  <c r="B157" i="3"/>
  <c r="C156" i="4"/>
  <c r="Y155" i="3"/>
  <c r="Z155" i="3" s="1"/>
  <c r="AB155" i="3"/>
  <c r="E156" i="4" s="1"/>
  <c r="A157" i="4"/>
  <c r="V156" i="3"/>
  <c r="N156" i="3"/>
  <c r="M156" i="3"/>
  <c r="E156" i="3"/>
  <c r="F156" i="3" s="1"/>
  <c r="T156" i="3"/>
  <c r="S156" i="3"/>
  <c r="C156" i="3"/>
  <c r="J156" i="3"/>
  <c r="P156" i="3"/>
  <c r="H156" i="3"/>
  <c r="G156" i="3"/>
  <c r="U156" i="3" l="1"/>
  <c r="I156" i="3"/>
  <c r="O156" i="3"/>
  <c r="K157" i="4"/>
  <c r="N157" i="4" s="1"/>
  <c r="J157" i="4"/>
  <c r="I157" i="4"/>
  <c r="M157" i="4" s="1"/>
  <c r="H157" i="4"/>
  <c r="G157" i="4"/>
  <c r="L157" i="4" s="1"/>
  <c r="F157" i="4"/>
  <c r="D155" i="4"/>
  <c r="AA155" i="3"/>
  <c r="D158" i="3"/>
  <c r="C157" i="4"/>
  <c r="AB156" i="3"/>
  <c r="E157" i="4" s="1"/>
  <c r="Y156" i="3"/>
  <c r="Z156" i="3" s="1"/>
  <c r="B158" i="3"/>
  <c r="A158" i="4"/>
  <c r="S157" i="3"/>
  <c r="C157" i="3"/>
  <c r="J157" i="3"/>
  <c r="P157" i="3"/>
  <c r="H157" i="3"/>
  <c r="G157" i="3"/>
  <c r="V157" i="3"/>
  <c r="N157" i="3"/>
  <c r="M157" i="3"/>
  <c r="E157" i="3"/>
  <c r="F157" i="3" s="1"/>
  <c r="T157" i="3"/>
  <c r="B159" i="3" l="1"/>
  <c r="A159" i="4"/>
  <c r="P158" i="3"/>
  <c r="H158" i="3"/>
  <c r="G158" i="3"/>
  <c r="V158" i="3"/>
  <c r="N158" i="3"/>
  <c r="M158" i="3"/>
  <c r="E158" i="3"/>
  <c r="F158" i="3" s="1"/>
  <c r="T158" i="3"/>
  <c r="S158" i="3"/>
  <c r="C158" i="3"/>
  <c r="J158" i="3"/>
  <c r="I157" i="3"/>
  <c r="O157" i="3"/>
  <c r="U157" i="3"/>
  <c r="D159" i="3"/>
  <c r="C158" i="4"/>
  <c r="Y157" i="3"/>
  <c r="Z157" i="3" s="1"/>
  <c r="AB157" i="3"/>
  <c r="E158" i="4" s="1"/>
  <c r="K158" i="4"/>
  <c r="N158" i="4" s="1"/>
  <c r="J158" i="4"/>
  <c r="I158" i="4"/>
  <c r="M158" i="4" s="1"/>
  <c r="H158" i="4"/>
  <c r="G158" i="4"/>
  <c r="L158" i="4" s="1"/>
  <c r="F158" i="4"/>
  <c r="D156" i="4"/>
  <c r="AA156" i="3"/>
  <c r="O158" i="3" l="1"/>
  <c r="U158" i="3"/>
  <c r="I158" i="3"/>
  <c r="G159" i="4"/>
  <c r="L159" i="4" s="1"/>
  <c r="F159" i="4"/>
  <c r="K159" i="4"/>
  <c r="N159" i="4" s="1"/>
  <c r="J159" i="4"/>
  <c r="I159" i="4"/>
  <c r="M159" i="4" s="1"/>
  <c r="H159" i="4"/>
  <c r="C159" i="4"/>
  <c r="AB158" i="3"/>
  <c r="E159" i="4" s="1"/>
  <c r="Y158" i="3"/>
  <c r="Z158" i="3" s="1"/>
  <c r="D157" i="4"/>
  <c r="AA157" i="3"/>
  <c r="B160" i="3"/>
  <c r="D160" i="3"/>
  <c r="A160" i="4"/>
  <c r="M159" i="3"/>
  <c r="E159" i="3"/>
  <c r="F159" i="3" s="1"/>
  <c r="T159" i="3"/>
  <c r="S159" i="3"/>
  <c r="C159" i="3"/>
  <c r="J159" i="3"/>
  <c r="P159" i="3"/>
  <c r="H159" i="3"/>
  <c r="G159" i="3"/>
  <c r="V159" i="3"/>
  <c r="N159" i="3"/>
  <c r="U159" i="3" l="1"/>
  <c r="I159" i="3"/>
  <c r="O159" i="3"/>
  <c r="B161" i="3"/>
  <c r="A161" i="4"/>
  <c r="J160" i="3"/>
  <c r="P160" i="3"/>
  <c r="H160" i="3"/>
  <c r="G160" i="3"/>
  <c r="V160" i="3"/>
  <c r="N160" i="3"/>
  <c r="M160" i="3"/>
  <c r="E160" i="3"/>
  <c r="F160" i="3" s="1"/>
  <c r="S160" i="3"/>
  <c r="C160" i="3"/>
  <c r="D158" i="4"/>
  <c r="AA158" i="3"/>
  <c r="C160" i="4"/>
  <c r="AB159" i="3"/>
  <c r="E160" i="4" s="1"/>
  <c r="Y159" i="3"/>
  <c r="Z159" i="3" s="1"/>
  <c r="I160" i="4"/>
  <c r="M160" i="4" s="1"/>
  <c r="H160" i="4"/>
  <c r="G160" i="4"/>
  <c r="L160" i="4" s="1"/>
  <c r="F160" i="4"/>
  <c r="K160" i="4"/>
  <c r="N160" i="4" s="1"/>
  <c r="J160" i="4"/>
  <c r="D161" i="3"/>
  <c r="T160" i="3"/>
  <c r="D162" i="3" l="1"/>
  <c r="C161" i="4"/>
  <c r="Y160" i="3"/>
  <c r="Z160" i="3" s="1"/>
  <c r="AB160" i="3"/>
  <c r="E161" i="4" s="1"/>
  <c r="B162" i="3"/>
  <c r="A162" i="4"/>
  <c r="G161" i="3"/>
  <c r="V161" i="3"/>
  <c r="N161" i="3"/>
  <c r="M161" i="3"/>
  <c r="E161" i="3"/>
  <c r="F161" i="3" s="1"/>
  <c r="T161" i="3"/>
  <c r="S161" i="3"/>
  <c r="C161" i="3"/>
  <c r="J161" i="3"/>
  <c r="P161" i="3"/>
  <c r="H161" i="3"/>
  <c r="D159" i="4"/>
  <c r="AA159" i="3"/>
  <c r="I160" i="3"/>
  <c r="O160" i="3"/>
  <c r="H161" i="4" s="1"/>
  <c r="U160" i="3"/>
  <c r="K161" i="4"/>
  <c r="N161" i="4" s="1"/>
  <c r="J161" i="4"/>
  <c r="I161" i="4"/>
  <c r="M161" i="4" s="1"/>
  <c r="G161" i="4"/>
  <c r="L161" i="4" s="1"/>
  <c r="F161" i="4"/>
  <c r="O161" i="3" l="1"/>
  <c r="U161" i="3"/>
  <c r="I161" i="3"/>
  <c r="K162" i="4"/>
  <c r="N162" i="4" s="1"/>
  <c r="J162" i="4"/>
  <c r="I162" i="4"/>
  <c r="M162" i="4" s="1"/>
  <c r="H162" i="4"/>
  <c r="G162" i="4"/>
  <c r="L162" i="4" s="1"/>
  <c r="F162" i="4"/>
  <c r="C162" i="4"/>
  <c r="AB161" i="3"/>
  <c r="E162" i="4" s="1"/>
  <c r="Y161" i="3"/>
  <c r="Z161" i="3" s="1"/>
  <c r="A163" i="4"/>
  <c r="T162" i="3"/>
  <c r="S162" i="3"/>
  <c r="C162" i="3"/>
  <c r="J162" i="3"/>
  <c r="P162" i="3"/>
  <c r="H162" i="3"/>
  <c r="G162" i="3"/>
  <c r="V162" i="3"/>
  <c r="N162" i="3"/>
  <c r="M162" i="3"/>
  <c r="E162" i="3"/>
  <c r="F162" i="3" s="1"/>
  <c r="D160" i="4"/>
  <c r="AA160" i="3"/>
  <c r="B163" i="3"/>
  <c r="D163" i="3"/>
  <c r="D164" i="3" l="1"/>
  <c r="C163" i="4"/>
  <c r="AB162" i="3"/>
  <c r="E163" i="4" s="1"/>
  <c r="Y162" i="3"/>
  <c r="Z162" i="3" s="1"/>
  <c r="B164" i="3"/>
  <c r="A164" i="4"/>
  <c r="P163" i="3"/>
  <c r="H163" i="3"/>
  <c r="G163" i="3"/>
  <c r="V163" i="3"/>
  <c r="N163" i="3"/>
  <c r="E163" i="3"/>
  <c r="F163" i="3" s="1"/>
  <c r="T163" i="3"/>
  <c r="S163" i="3"/>
  <c r="C163" i="3"/>
  <c r="J163" i="3"/>
  <c r="G163" i="4"/>
  <c r="L163" i="4" s="1"/>
  <c r="K163" i="4"/>
  <c r="N163" i="4" s="1"/>
  <c r="J163" i="4"/>
  <c r="I163" i="4"/>
  <c r="M163" i="4" s="1"/>
  <c r="D161" i="4"/>
  <c r="AA161" i="3"/>
  <c r="I162" i="3"/>
  <c r="F163" i="4" s="1"/>
  <c r="O162" i="3"/>
  <c r="H163" i="4" s="1"/>
  <c r="U162" i="3"/>
  <c r="I163" i="3" l="1"/>
  <c r="O163" i="3"/>
  <c r="U163" i="3"/>
  <c r="I164" i="4"/>
  <c r="M164" i="4" s="1"/>
  <c r="H164" i="4"/>
  <c r="G164" i="4"/>
  <c r="L164" i="4" s="1"/>
  <c r="F164" i="4"/>
  <c r="K164" i="4"/>
  <c r="N164" i="4" s="1"/>
  <c r="J164" i="4"/>
  <c r="A165" i="4"/>
  <c r="V164" i="3"/>
  <c r="N164" i="3"/>
  <c r="M164" i="3"/>
  <c r="E164" i="3"/>
  <c r="F164" i="3" s="1"/>
  <c r="T164" i="3"/>
  <c r="S164" i="3"/>
  <c r="C164" i="3"/>
  <c r="J164" i="3"/>
  <c r="P164" i="3"/>
  <c r="H164" i="3"/>
  <c r="G164" i="3"/>
  <c r="B165" i="3"/>
  <c r="D162" i="4"/>
  <c r="AA162" i="3"/>
  <c r="M163" i="3"/>
  <c r="D165" i="3"/>
  <c r="C164" i="4" l="1"/>
  <c r="Y163" i="3"/>
  <c r="Z163" i="3" s="1"/>
  <c r="AA163" i="3" s="1"/>
  <c r="AB163" i="3"/>
  <c r="E164" i="4" s="1"/>
  <c r="A166" i="4"/>
  <c r="S165" i="3"/>
  <c r="C165" i="3"/>
  <c r="J165" i="3"/>
  <c r="P165" i="3"/>
  <c r="H165" i="3"/>
  <c r="G165" i="3"/>
  <c r="V165" i="3"/>
  <c r="N165" i="3"/>
  <c r="E165" i="3"/>
  <c r="F165" i="3" s="1"/>
  <c r="T165" i="3"/>
  <c r="D166" i="3"/>
  <c r="D163" i="4"/>
  <c r="C165" i="4"/>
  <c r="AB164" i="3"/>
  <c r="E165" i="4" s="1"/>
  <c r="Y164" i="3"/>
  <c r="Z164" i="3" s="1"/>
  <c r="U164" i="3"/>
  <c r="J165" i="4" s="1"/>
  <c r="I164" i="3"/>
  <c r="O164" i="3"/>
  <c r="K165" i="4"/>
  <c r="N165" i="4" s="1"/>
  <c r="I165" i="4"/>
  <c r="M165" i="4" s="1"/>
  <c r="H165" i="4"/>
  <c r="G165" i="4"/>
  <c r="L165" i="4" s="1"/>
  <c r="F165" i="4"/>
  <c r="B166" i="3"/>
  <c r="I165" i="3" l="1"/>
  <c r="O165" i="3"/>
  <c r="U165" i="3"/>
  <c r="M165" i="3"/>
  <c r="K166" i="4"/>
  <c r="N166" i="4" s="1"/>
  <c r="J166" i="4"/>
  <c r="I166" i="4"/>
  <c r="M166" i="4" s="1"/>
  <c r="H166" i="4"/>
  <c r="G166" i="4"/>
  <c r="L166" i="4" s="1"/>
  <c r="F166" i="4"/>
  <c r="D164" i="4"/>
  <c r="AA164" i="3"/>
  <c r="D167" i="3"/>
  <c r="B167" i="3"/>
  <c r="A167" i="4"/>
  <c r="P166" i="3"/>
  <c r="H166" i="3"/>
  <c r="G166" i="3"/>
  <c r="V166" i="3"/>
  <c r="N166" i="3"/>
  <c r="M166" i="3"/>
  <c r="E166" i="3"/>
  <c r="F166" i="3" s="1"/>
  <c r="T166" i="3"/>
  <c r="S166" i="3"/>
  <c r="C166" i="3"/>
  <c r="J166" i="3"/>
  <c r="B168" i="3" l="1"/>
  <c r="O166" i="3"/>
  <c r="H167" i="4" s="1"/>
  <c r="U166" i="3"/>
  <c r="I166" i="3"/>
  <c r="C166" i="4"/>
  <c r="Y165" i="3"/>
  <c r="Z165" i="3" s="1"/>
  <c r="AA165" i="3" s="1"/>
  <c r="AB165" i="3"/>
  <c r="E166" i="4" s="1"/>
  <c r="D168" i="3"/>
  <c r="D165" i="4"/>
  <c r="G167" i="4"/>
  <c r="L167" i="4" s="1"/>
  <c r="F167" i="4"/>
  <c r="K167" i="4"/>
  <c r="N167" i="4" s="1"/>
  <c r="J167" i="4"/>
  <c r="I167" i="4"/>
  <c r="M167" i="4" s="1"/>
  <c r="A168" i="4"/>
  <c r="M167" i="3"/>
  <c r="E167" i="3"/>
  <c r="F167" i="3" s="1"/>
  <c r="T167" i="3"/>
  <c r="S167" i="3"/>
  <c r="C167" i="3"/>
  <c r="J167" i="3"/>
  <c r="P167" i="3"/>
  <c r="H167" i="3"/>
  <c r="G167" i="3"/>
  <c r="V167" i="3"/>
  <c r="N167" i="3"/>
  <c r="C167" i="4"/>
  <c r="AB166" i="3"/>
  <c r="E167" i="4" s="1"/>
  <c r="Y166" i="3"/>
  <c r="Z166" i="3" s="1"/>
  <c r="U167" i="3" l="1"/>
  <c r="I167" i="3"/>
  <c r="O167" i="3"/>
  <c r="C168" i="4"/>
  <c r="AB167" i="3"/>
  <c r="E168" i="4" s="1"/>
  <c r="Y167" i="3"/>
  <c r="Z167" i="3" s="1"/>
  <c r="T168" i="3"/>
  <c r="I168" i="4"/>
  <c r="M168" i="4" s="1"/>
  <c r="H168" i="4"/>
  <c r="G168" i="4"/>
  <c r="L168" i="4" s="1"/>
  <c r="F168" i="4"/>
  <c r="K168" i="4"/>
  <c r="N168" i="4" s="1"/>
  <c r="J168" i="4"/>
  <c r="D169" i="3"/>
  <c r="D166" i="4"/>
  <c r="AA166" i="3"/>
  <c r="B169" i="3"/>
  <c r="A169" i="4"/>
  <c r="J168" i="3"/>
  <c r="P168" i="3"/>
  <c r="H168" i="3"/>
  <c r="G168" i="3"/>
  <c r="V168" i="3"/>
  <c r="N168" i="3"/>
  <c r="M168" i="3"/>
  <c r="E168" i="3"/>
  <c r="F168" i="3" s="1"/>
  <c r="S168" i="3"/>
  <c r="C168" i="3"/>
  <c r="I168" i="3" l="1"/>
  <c r="O168" i="3"/>
  <c r="U168" i="3"/>
  <c r="D167" i="4"/>
  <c r="AA167" i="3"/>
  <c r="B170" i="3"/>
  <c r="K169" i="4"/>
  <c r="N169" i="4" s="1"/>
  <c r="J169" i="4"/>
  <c r="I169" i="4"/>
  <c r="M169" i="4" s="1"/>
  <c r="H169" i="4"/>
  <c r="G169" i="4"/>
  <c r="L169" i="4" s="1"/>
  <c r="F169" i="4"/>
  <c r="A170" i="4"/>
  <c r="G169" i="3"/>
  <c r="V169" i="3"/>
  <c r="N169" i="3"/>
  <c r="E169" i="3"/>
  <c r="T169" i="3"/>
  <c r="S169" i="3"/>
  <c r="C169" i="3"/>
  <c r="J169" i="3"/>
  <c r="P169" i="3"/>
  <c r="H169" i="3"/>
  <c r="C169" i="4"/>
  <c r="Y168" i="3"/>
  <c r="Z168" i="3" s="1"/>
  <c r="AB168" i="3"/>
  <c r="E169" i="4" s="1"/>
  <c r="D170" i="3"/>
  <c r="F169" i="3"/>
  <c r="K170" i="4" l="1"/>
  <c r="N170" i="4" s="1"/>
  <c r="I170" i="4"/>
  <c r="M170" i="4" s="1"/>
  <c r="G170" i="4"/>
  <c r="L170" i="4" s="1"/>
  <c r="A171" i="4"/>
  <c r="T170" i="3"/>
  <c r="S170" i="3"/>
  <c r="C170" i="3"/>
  <c r="J170" i="3"/>
  <c r="P170" i="3"/>
  <c r="H170" i="3"/>
  <c r="G170" i="3"/>
  <c r="V170" i="3"/>
  <c r="N170" i="3"/>
  <c r="E170" i="3"/>
  <c r="F170" i="3" s="1"/>
  <c r="D168" i="4"/>
  <c r="AA168" i="3"/>
  <c r="B171" i="3"/>
  <c r="O169" i="3"/>
  <c r="H170" i="4" s="1"/>
  <c r="U169" i="3"/>
  <c r="J170" i="4" s="1"/>
  <c r="I169" i="3"/>
  <c r="F170" i="4" s="1"/>
  <c r="D171" i="3"/>
  <c r="M169" i="3"/>
  <c r="A172" i="4" l="1"/>
  <c r="P171" i="3"/>
  <c r="H171" i="3"/>
  <c r="G171" i="3"/>
  <c r="V171" i="3"/>
  <c r="N171" i="3"/>
  <c r="M171" i="3"/>
  <c r="E171" i="3"/>
  <c r="F171" i="3" s="1"/>
  <c r="S171" i="3"/>
  <c r="C171" i="3"/>
  <c r="J171" i="3"/>
  <c r="B172" i="3"/>
  <c r="D169" i="4"/>
  <c r="C170" i="4"/>
  <c r="AB169" i="3"/>
  <c r="E170" i="4" s="1"/>
  <c r="Y169" i="3"/>
  <c r="Z169" i="3" s="1"/>
  <c r="AA169" i="3" s="1"/>
  <c r="I170" i="3"/>
  <c r="F171" i="4" s="1"/>
  <c r="O170" i="3"/>
  <c r="U170" i="3"/>
  <c r="D172" i="3"/>
  <c r="M170" i="3"/>
  <c r="T171" i="3"/>
  <c r="K171" i="4"/>
  <c r="N171" i="4" s="1"/>
  <c r="I171" i="4"/>
  <c r="M171" i="4" s="1"/>
  <c r="H171" i="4"/>
  <c r="J171" i="4"/>
  <c r="G171" i="4"/>
  <c r="L171" i="4" s="1"/>
  <c r="D170" i="4" l="1"/>
  <c r="D173" i="3"/>
  <c r="C172" i="4"/>
  <c r="Y171" i="3"/>
  <c r="Z171" i="3" s="1"/>
  <c r="AB171" i="3"/>
  <c r="E172" i="4" s="1"/>
  <c r="C171" i="4"/>
  <c r="AB170" i="3"/>
  <c r="E171" i="4" s="1"/>
  <c r="Y170" i="3"/>
  <c r="Z170" i="3" s="1"/>
  <c r="AA170" i="3" s="1"/>
  <c r="B173" i="3"/>
  <c r="G172" i="4"/>
  <c r="L172" i="4" s="1"/>
  <c r="K172" i="4"/>
  <c r="N172" i="4" s="1"/>
  <c r="J172" i="4"/>
  <c r="I172" i="4"/>
  <c r="M172" i="4" s="1"/>
  <c r="I171" i="3"/>
  <c r="F172" i="4" s="1"/>
  <c r="O171" i="3"/>
  <c r="H172" i="4" s="1"/>
  <c r="U171" i="3"/>
  <c r="A173" i="4"/>
  <c r="V172" i="3"/>
  <c r="N172" i="3"/>
  <c r="E172" i="3"/>
  <c r="F172" i="3" s="1"/>
  <c r="T172" i="3"/>
  <c r="S172" i="3"/>
  <c r="C172" i="3"/>
  <c r="J172" i="3"/>
  <c r="P172" i="3"/>
  <c r="H172" i="3"/>
  <c r="G172" i="3"/>
  <c r="D171" i="4" l="1"/>
  <c r="AA171" i="3"/>
  <c r="U172" i="3"/>
  <c r="I172" i="3"/>
  <c r="O172" i="3"/>
  <c r="D174" i="3"/>
  <c r="F173" i="3"/>
  <c r="M172" i="3"/>
  <c r="B174" i="3"/>
  <c r="J173" i="4"/>
  <c r="I173" i="4"/>
  <c r="M173" i="4" s="1"/>
  <c r="H173" i="4"/>
  <c r="G173" i="4"/>
  <c r="L173" i="4" s="1"/>
  <c r="K173" i="4"/>
  <c r="N173" i="4" s="1"/>
  <c r="F173" i="4"/>
  <c r="A174" i="4"/>
  <c r="S173" i="3"/>
  <c r="C173" i="3"/>
  <c r="J173" i="3"/>
  <c r="P173" i="3"/>
  <c r="H173" i="3"/>
  <c r="G173" i="3"/>
  <c r="V173" i="3"/>
  <c r="N173" i="3"/>
  <c r="M173" i="3"/>
  <c r="E173" i="3"/>
  <c r="T173" i="3"/>
  <c r="B175" i="3" l="1"/>
  <c r="I173" i="3"/>
  <c r="O173" i="3"/>
  <c r="U173" i="3"/>
  <c r="J174" i="4" s="1"/>
  <c r="A175" i="4"/>
  <c r="P174" i="3"/>
  <c r="H174" i="3"/>
  <c r="G174" i="3"/>
  <c r="V174" i="3"/>
  <c r="N174" i="3"/>
  <c r="M174" i="3"/>
  <c r="E174" i="3"/>
  <c r="F174" i="3" s="1"/>
  <c r="T174" i="3"/>
  <c r="S174" i="3"/>
  <c r="C174" i="3"/>
  <c r="J174" i="3"/>
  <c r="D175" i="3"/>
  <c r="C174" i="4"/>
  <c r="Y173" i="3"/>
  <c r="Z173" i="3" s="1"/>
  <c r="AB173" i="3"/>
  <c r="E174" i="4" s="1"/>
  <c r="C173" i="4"/>
  <c r="AB172" i="3"/>
  <c r="E173" i="4" s="1"/>
  <c r="Y172" i="3"/>
  <c r="Z172" i="3" s="1"/>
  <c r="AA172" i="3" s="1"/>
  <c r="K174" i="4"/>
  <c r="N174" i="4" s="1"/>
  <c r="I174" i="4"/>
  <c r="M174" i="4" s="1"/>
  <c r="G174" i="4"/>
  <c r="L174" i="4" s="1"/>
  <c r="F174" i="4"/>
  <c r="H174" i="4"/>
  <c r="D172" i="4"/>
  <c r="O174" i="3" l="1"/>
  <c r="U174" i="3"/>
  <c r="I174" i="3"/>
  <c r="F175" i="4"/>
  <c r="K175" i="4"/>
  <c r="N175" i="4" s="1"/>
  <c r="I175" i="4"/>
  <c r="M175" i="4" s="1"/>
  <c r="H175" i="4"/>
  <c r="J175" i="4"/>
  <c r="G175" i="4"/>
  <c r="L175" i="4" s="1"/>
  <c r="C175" i="4"/>
  <c r="AB174" i="3"/>
  <c r="E175" i="4" s="1"/>
  <c r="Y174" i="3"/>
  <c r="Z174" i="3" s="1"/>
  <c r="D176" i="3"/>
  <c r="B176" i="3"/>
  <c r="A176" i="4"/>
  <c r="M175" i="3"/>
  <c r="E175" i="3"/>
  <c r="F175" i="3" s="1"/>
  <c r="T175" i="3"/>
  <c r="S175" i="3"/>
  <c r="C175" i="3"/>
  <c r="J175" i="3"/>
  <c r="P175" i="3"/>
  <c r="H175" i="3"/>
  <c r="G175" i="3"/>
  <c r="V175" i="3"/>
  <c r="N175" i="3"/>
  <c r="D173" i="4"/>
  <c r="AA173" i="3"/>
  <c r="U175" i="3" l="1"/>
  <c r="I175" i="3"/>
  <c r="O175" i="3"/>
  <c r="H176" i="4"/>
  <c r="G176" i="4"/>
  <c r="L176" i="4" s="1"/>
  <c r="F176" i="4"/>
  <c r="K176" i="4"/>
  <c r="N176" i="4" s="1"/>
  <c r="J176" i="4"/>
  <c r="I176" i="4"/>
  <c r="M176" i="4" s="1"/>
  <c r="C176" i="4"/>
  <c r="AB175" i="3"/>
  <c r="E176" i="4" s="1"/>
  <c r="Y175" i="3"/>
  <c r="Z175" i="3" s="1"/>
  <c r="B177" i="3"/>
  <c r="D174" i="4"/>
  <c r="AA174" i="3"/>
  <c r="A177" i="4"/>
  <c r="J176" i="3"/>
  <c r="P176" i="3"/>
  <c r="H176" i="3"/>
  <c r="G176" i="3"/>
  <c r="V176" i="3"/>
  <c r="N176" i="3"/>
  <c r="M176" i="3"/>
  <c r="E176" i="3"/>
  <c r="F176" i="3" s="1"/>
  <c r="T176" i="3"/>
  <c r="S176" i="3"/>
  <c r="C176" i="3"/>
  <c r="D177" i="3"/>
  <c r="I176" i="3" l="1"/>
  <c r="O176" i="3"/>
  <c r="U176" i="3"/>
  <c r="A178" i="4"/>
  <c r="G177" i="3"/>
  <c r="V177" i="3"/>
  <c r="N177" i="3"/>
  <c r="E177" i="3"/>
  <c r="F177" i="3" s="1"/>
  <c r="T177" i="3"/>
  <c r="S177" i="3"/>
  <c r="C177" i="3"/>
  <c r="J177" i="3"/>
  <c r="P177" i="3"/>
  <c r="H177" i="3"/>
  <c r="D178" i="3"/>
  <c r="B178" i="3"/>
  <c r="J177" i="4"/>
  <c r="I177" i="4"/>
  <c r="M177" i="4" s="1"/>
  <c r="H177" i="4"/>
  <c r="G177" i="4"/>
  <c r="L177" i="4" s="1"/>
  <c r="F177" i="4"/>
  <c r="K177" i="4"/>
  <c r="N177" i="4" s="1"/>
  <c r="C177" i="4"/>
  <c r="Y176" i="3"/>
  <c r="Z176" i="3" s="1"/>
  <c r="AB176" i="3"/>
  <c r="E177" i="4" s="1"/>
  <c r="D175" i="4"/>
  <c r="AA175" i="3"/>
  <c r="K178" i="4" l="1"/>
  <c r="N178" i="4" s="1"/>
  <c r="I178" i="4"/>
  <c r="M178" i="4" s="1"/>
  <c r="G178" i="4"/>
  <c r="L178" i="4" s="1"/>
  <c r="H178" i="4"/>
  <c r="D176" i="4"/>
  <c r="AA176" i="3"/>
  <c r="O177" i="3"/>
  <c r="U177" i="3"/>
  <c r="J178" i="4" s="1"/>
  <c r="I177" i="3"/>
  <c r="F178" i="4" s="1"/>
  <c r="D179" i="3"/>
  <c r="M177" i="3"/>
  <c r="B179" i="3"/>
  <c r="A179" i="4"/>
  <c r="T178" i="3"/>
  <c r="S178" i="3"/>
  <c r="C178" i="3"/>
  <c r="J178" i="3"/>
  <c r="P178" i="3"/>
  <c r="H178" i="3"/>
  <c r="G178" i="3"/>
  <c r="V178" i="3"/>
  <c r="N178" i="3"/>
  <c r="M178" i="3"/>
  <c r="E178" i="3"/>
  <c r="F178" i="3" s="1"/>
  <c r="I178" i="3" l="1"/>
  <c r="O178" i="3"/>
  <c r="U178" i="3"/>
  <c r="D177" i="4"/>
  <c r="D180" i="3"/>
  <c r="B180" i="3"/>
  <c r="A180" i="4"/>
  <c r="P179" i="3"/>
  <c r="H179" i="3"/>
  <c r="G179" i="3"/>
  <c r="V179" i="3"/>
  <c r="N179" i="3"/>
  <c r="M179" i="3"/>
  <c r="E179" i="3"/>
  <c r="F179" i="3" s="1"/>
  <c r="S179" i="3"/>
  <c r="C179" i="3"/>
  <c r="J179" i="3"/>
  <c r="C179" i="4"/>
  <c r="AB178" i="3"/>
  <c r="E179" i="4" s="1"/>
  <c r="Y178" i="3"/>
  <c r="Z178" i="3" s="1"/>
  <c r="T179" i="3"/>
  <c r="F179" i="4"/>
  <c r="K179" i="4"/>
  <c r="N179" i="4" s="1"/>
  <c r="I179" i="4"/>
  <c r="M179" i="4" s="1"/>
  <c r="H179" i="4"/>
  <c r="J179" i="4"/>
  <c r="G179" i="4"/>
  <c r="L179" i="4" s="1"/>
  <c r="C178" i="4"/>
  <c r="AB177" i="3"/>
  <c r="E178" i="4" s="1"/>
  <c r="Y177" i="3"/>
  <c r="Z177" i="3" s="1"/>
  <c r="AA177" i="3" s="1"/>
  <c r="I179" i="3" l="1"/>
  <c r="O179" i="3"/>
  <c r="U179" i="3"/>
  <c r="D178" i="4"/>
  <c r="AA178" i="3"/>
  <c r="A181" i="4"/>
  <c r="V180" i="3"/>
  <c r="N180" i="3"/>
  <c r="E180" i="3"/>
  <c r="S180" i="3"/>
  <c r="C180" i="3"/>
  <c r="J180" i="3"/>
  <c r="P180" i="3"/>
  <c r="H180" i="3"/>
  <c r="G180" i="3"/>
  <c r="H180" i="4"/>
  <c r="G180" i="4"/>
  <c r="L180" i="4" s="1"/>
  <c r="F180" i="4"/>
  <c r="K180" i="4"/>
  <c r="N180" i="4" s="1"/>
  <c r="J180" i="4"/>
  <c r="I180" i="4"/>
  <c r="M180" i="4" s="1"/>
  <c r="C180" i="4"/>
  <c r="Y179" i="3"/>
  <c r="Z179" i="3" s="1"/>
  <c r="AB179" i="3"/>
  <c r="E180" i="4" s="1"/>
  <c r="T180" i="3"/>
  <c r="B181" i="3"/>
  <c r="F180" i="3"/>
  <c r="D181" i="3"/>
  <c r="U180" i="3" l="1"/>
  <c r="I180" i="3"/>
  <c r="O180" i="3"/>
  <c r="A182" i="4"/>
  <c r="S181" i="3"/>
  <c r="C181" i="3"/>
  <c r="J181" i="3"/>
  <c r="P181" i="3"/>
  <c r="H181" i="3"/>
  <c r="G181" i="3"/>
  <c r="V181" i="3"/>
  <c r="N181" i="3"/>
  <c r="M181" i="3"/>
  <c r="E181" i="3"/>
  <c r="F181" i="3" s="1"/>
  <c r="T181" i="3"/>
  <c r="B182" i="3"/>
  <c r="J181" i="4"/>
  <c r="I181" i="4"/>
  <c r="M181" i="4" s="1"/>
  <c r="H181" i="4"/>
  <c r="G181" i="4"/>
  <c r="L181" i="4" s="1"/>
  <c r="K181" i="4"/>
  <c r="N181" i="4" s="1"/>
  <c r="F181" i="4"/>
  <c r="D179" i="4"/>
  <c r="AA179" i="3"/>
  <c r="M180" i="3"/>
  <c r="D182" i="3"/>
  <c r="D180" i="4" l="1"/>
  <c r="B183" i="3"/>
  <c r="A183" i="4"/>
  <c r="P182" i="3"/>
  <c r="H182" i="3"/>
  <c r="G182" i="3"/>
  <c r="V182" i="3"/>
  <c r="N182" i="3"/>
  <c r="M182" i="3"/>
  <c r="E182" i="3"/>
  <c r="F182" i="3" s="1"/>
  <c r="T182" i="3"/>
  <c r="S182" i="3"/>
  <c r="C182" i="3"/>
  <c r="J182" i="3"/>
  <c r="I181" i="3"/>
  <c r="O181" i="3"/>
  <c r="H182" i="4" s="1"/>
  <c r="U181" i="3"/>
  <c r="J182" i="4" s="1"/>
  <c r="D183" i="3"/>
  <c r="C182" i="4"/>
  <c r="Y181" i="3"/>
  <c r="Z181" i="3" s="1"/>
  <c r="AB181" i="3"/>
  <c r="E182" i="4" s="1"/>
  <c r="C181" i="4"/>
  <c r="AB180" i="3"/>
  <c r="E181" i="4" s="1"/>
  <c r="Y180" i="3"/>
  <c r="Z180" i="3" s="1"/>
  <c r="AA180" i="3" s="1"/>
  <c r="K182" i="4"/>
  <c r="N182" i="4" s="1"/>
  <c r="I182" i="4"/>
  <c r="M182" i="4" s="1"/>
  <c r="G182" i="4"/>
  <c r="L182" i="4" s="1"/>
  <c r="F182" i="4"/>
  <c r="D181" i="4" l="1"/>
  <c r="AA181" i="3"/>
  <c r="K183" i="4"/>
  <c r="N183" i="4" s="1"/>
  <c r="I183" i="4"/>
  <c r="M183" i="4" s="1"/>
  <c r="G183" i="4"/>
  <c r="L183" i="4" s="1"/>
  <c r="C183" i="4"/>
  <c r="AB182" i="3"/>
  <c r="E183" i="4" s="1"/>
  <c r="Y182" i="3"/>
  <c r="Z182" i="3" s="1"/>
  <c r="B184" i="3"/>
  <c r="A184" i="4"/>
  <c r="M183" i="3"/>
  <c r="E183" i="3"/>
  <c r="F183" i="3" s="1"/>
  <c r="T183" i="3"/>
  <c r="S183" i="3"/>
  <c r="C183" i="3"/>
  <c r="J183" i="3"/>
  <c r="P183" i="3"/>
  <c r="H183" i="3"/>
  <c r="G183" i="3"/>
  <c r="V183" i="3"/>
  <c r="N183" i="3"/>
  <c r="O182" i="3"/>
  <c r="H183" i="4" s="1"/>
  <c r="U182" i="3"/>
  <c r="J183" i="4" s="1"/>
  <c r="I182" i="3"/>
  <c r="F183" i="4" s="1"/>
  <c r="D184" i="3"/>
  <c r="U183" i="3" l="1"/>
  <c r="I183" i="3"/>
  <c r="O183" i="3"/>
  <c r="B185" i="3"/>
  <c r="C184" i="4"/>
  <c r="AB183" i="3"/>
  <c r="E184" i="4" s="1"/>
  <c r="Y183" i="3"/>
  <c r="Z183" i="3" s="1"/>
  <c r="A185" i="4"/>
  <c r="J184" i="3"/>
  <c r="P184" i="3"/>
  <c r="H184" i="3"/>
  <c r="G184" i="3"/>
  <c r="V184" i="3"/>
  <c r="N184" i="3"/>
  <c r="M184" i="3"/>
  <c r="E184" i="3"/>
  <c r="F184" i="3" s="1"/>
  <c r="T184" i="3"/>
  <c r="S184" i="3"/>
  <c r="C184" i="3"/>
  <c r="H184" i="4"/>
  <c r="G184" i="4"/>
  <c r="L184" i="4" s="1"/>
  <c r="F184" i="4"/>
  <c r="K184" i="4"/>
  <c r="N184" i="4" s="1"/>
  <c r="J184" i="4"/>
  <c r="I184" i="4"/>
  <c r="M184" i="4" s="1"/>
  <c r="D185" i="3"/>
  <c r="D182" i="4"/>
  <c r="AA182" i="3"/>
  <c r="I184" i="3" l="1"/>
  <c r="O184" i="3"/>
  <c r="U184" i="3"/>
  <c r="C185" i="4"/>
  <c r="Y184" i="3"/>
  <c r="Z184" i="3" s="1"/>
  <c r="AB184" i="3"/>
  <c r="E185" i="4" s="1"/>
  <c r="B186" i="3"/>
  <c r="A186" i="4"/>
  <c r="G185" i="3"/>
  <c r="V185" i="3"/>
  <c r="N185" i="3"/>
  <c r="M185" i="3"/>
  <c r="E185" i="3"/>
  <c r="F185" i="3" s="1"/>
  <c r="T185" i="3"/>
  <c r="S185" i="3"/>
  <c r="C185" i="3"/>
  <c r="J185" i="3"/>
  <c r="P185" i="3"/>
  <c r="H185" i="3"/>
  <c r="D186" i="3"/>
  <c r="D183" i="4"/>
  <c r="AA183" i="3"/>
  <c r="J185" i="4"/>
  <c r="I185" i="4"/>
  <c r="M185" i="4" s="1"/>
  <c r="H185" i="4"/>
  <c r="G185" i="4"/>
  <c r="L185" i="4" s="1"/>
  <c r="K185" i="4"/>
  <c r="N185" i="4" s="1"/>
  <c r="F185" i="4"/>
  <c r="B187" i="3" l="1"/>
  <c r="A187" i="4"/>
  <c r="S186" i="3"/>
  <c r="C186" i="3"/>
  <c r="J186" i="3"/>
  <c r="P186" i="3"/>
  <c r="H186" i="3"/>
  <c r="G186" i="3"/>
  <c r="V186" i="3"/>
  <c r="N186" i="3"/>
  <c r="E186" i="3"/>
  <c r="F186" i="3" s="1"/>
  <c r="D187" i="3"/>
  <c r="K186" i="4"/>
  <c r="N186" i="4" s="1"/>
  <c r="J186" i="4"/>
  <c r="I186" i="4"/>
  <c r="M186" i="4" s="1"/>
  <c r="G186" i="4"/>
  <c r="L186" i="4" s="1"/>
  <c r="D184" i="4"/>
  <c r="AA184" i="3"/>
  <c r="M186" i="3"/>
  <c r="C186" i="4"/>
  <c r="AB185" i="3"/>
  <c r="E186" i="4" s="1"/>
  <c r="Y185" i="3"/>
  <c r="Z185" i="3" s="1"/>
  <c r="O185" i="3"/>
  <c r="H186" i="4" s="1"/>
  <c r="U185" i="3"/>
  <c r="I185" i="3"/>
  <c r="F186" i="4" s="1"/>
  <c r="T186" i="3"/>
  <c r="C187" i="4" l="1"/>
  <c r="AB186" i="3"/>
  <c r="E187" i="4" s="1"/>
  <c r="Y186" i="3"/>
  <c r="Z186" i="3" s="1"/>
  <c r="D185" i="4"/>
  <c r="AA185" i="3"/>
  <c r="K187" i="4"/>
  <c r="N187" i="4" s="1"/>
  <c r="I187" i="4"/>
  <c r="M187" i="4" s="1"/>
  <c r="H187" i="4"/>
  <c r="G187" i="4"/>
  <c r="L187" i="4" s="1"/>
  <c r="B188" i="3"/>
  <c r="A188" i="4"/>
  <c r="P187" i="3"/>
  <c r="H187" i="3"/>
  <c r="G187" i="3"/>
  <c r="V187" i="3"/>
  <c r="N187" i="3"/>
  <c r="M187" i="3"/>
  <c r="E187" i="3"/>
  <c r="F187" i="3" s="1"/>
  <c r="T187" i="3"/>
  <c r="S187" i="3"/>
  <c r="C187" i="3"/>
  <c r="J187" i="3"/>
  <c r="I186" i="3"/>
  <c r="F187" i="4" s="1"/>
  <c r="O186" i="3"/>
  <c r="U186" i="3"/>
  <c r="J187" i="4" s="1"/>
  <c r="D188" i="3"/>
  <c r="D189" i="3" l="1"/>
  <c r="B189" i="3"/>
  <c r="D186" i="4"/>
  <c r="AA186" i="3"/>
  <c r="C188" i="4"/>
  <c r="Y187" i="3"/>
  <c r="Z187" i="3" s="1"/>
  <c r="AB187" i="3"/>
  <c r="E188" i="4" s="1"/>
  <c r="A189" i="4"/>
  <c r="P188" i="3"/>
  <c r="H188" i="3"/>
  <c r="G188" i="3"/>
  <c r="V188" i="3"/>
  <c r="N188" i="3"/>
  <c r="T188" i="3"/>
  <c r="S188" i="3"/>
  <c r="M188" i="3"/>
  <c r="J188" i="3"/>
  <c r="E188" i="3"/>
  <c r="F188" i="3" s="1"/>
  <c r="C188" i="3"/>
  <c r="I187" i="3"/>
  <c r="O187" i="3"/>
  <c r="H188" i="4" s="1"/>
  <c r="U187" i="3"/>
  <c r="J188" i="4" s="1"/>
  <c r="G188" i="4"/>
  <c r="L188" i="4" s="1"/>
  <c r="F188" i="4"/>
  <c r="K188" i="4"/>
  <c r="N188" i="4" s="1"/>
  <c r="I188" i="4"/>
  <c r="M188" i="4" s="1"/>
  <c r="D190" i="3" l="1"/>
  <c r="O188" i="3"/>
  <c r="U188" i="3"/>
  <c r="I188" i="3"/>
  <c r="F189" i="4" s="1"/>
  <c r="D187" i="4"/>
  <c r="AA187" i="3"/>
  <c r="C189" i="4"/>
  <c r="AB188" i="3"/>
  <c r="E189" i="4" s="1"/>
  <c r="Y188" i="3"/>
  <c r="Z188" i="3" s="1"/>
  <c r="J189" i="4"/>
  <c r="I189" i="4"/>
  <c r="M189" i="4" s="1"/>
  <c r="H189" i="4"/>
  <c r="G189" i="4"/>
  <c r="L189" i="4" s="1"/>
  <c r="K189" i="4"/>
  <c r="N189" i="4" s="1"/>
  <c r="A190" i="4"/>
  <c r="M189" i="3"/>
  <c r="E189" i="3"/>
  <c r="F189" i="3" s="1"/>
  <c r="T189" i="3"/>
  <c r="S189" i="3"/>
  <c r="C189" i="3"/>
  <c r="J189" i="3"/>
  <c r="P189" i="3"/>
  <c r="H189" i="3"/>
  <c r="G189" i="3"/>
  <c r="V189" i="3"/>
  <c r="N189" i="3"/>
  <c r="B190" i="3"/>
  <c r="U189" i="3" l="1"/>
  <c r="I189" i="3"/>
  <c r="O189" i="3"/>
  <c r="K190" i="4"/>
  <c r="N190" i="4" s="1"/>
  <c r="J190" i="4"/>
  <c r="I190" i="4"/>
  <c r="M190" i="4" s="1"/>
  <c r="G190" i="4"/>
  <c r="L190" i="4" s="1"/>
  <c r="F190" i="4"/>
  <c r="H190" i="4"/>
  <c r="D188" i="4"/>
  <c r="AA188" i="3"/>
  <c r="C190" i="4"/>
  <c r="AB189" i="3"/>
  <c r="E190" i="4" s="1"/>
  <c r="Y189" i="3"/>
  <c r="Z189" i="3" s="1"/>
  <c r="B191" i="3"/>
  <c r="A191" i="4"/>
  <c r="J190" i="3"/>
  <c r="P190" i="3"/>
  <c r="H190" i="3"/>
  <c r="G190" i="3"/>
  <c r="V190" i="3"/>
  <c r="N190" i="3"/>
  <c r="M190" i="3"/>
  <c r="E190" i="3"/>
  <c r="F190" i="3" s="1"/>
  <c r="T190" i="3"/>
  <c r="S190" i="3"/>
  <c r="C190" i="3"/>
  <c r="D191" i="3"/>
  <c r="I190" i="3" l="1"/>
  <c r="O190" i="3"/>
  <c r="U190" i="3"/>
  <c r="F191" i="4"/>
  <c r="K191" i="4"/>
  <c r="N191" i="4" s="1"/>
  <c r="I191" i="4"/>
  <c r="M191" i="4" s="1"/>
  <c r="H191" i="4"/>
  <c r="J191" i="4"/>
  <c r="G191" i="4"/>
  <c r="L191" i="4" s="1"/>
  <c r="A192" i="4"/>
  <c r="G191" i="3"/>
  <c r="V191" i="3"/>
  <c r="N191" i="3"/>
  <c r="M191" i="3"/>
  <c r="E191" i="3"/>
  <c r="F191" i="3" s="1"/>
  <c r="S191" i="3"/>
  <c r="C191" i="3"/>
  <c r="J191" i="3"/>
  <c r="P191" i="3"/>
  <c r="H191" i="3"/>
  <c r="D192" i="3"/>
  <c r="C191" i="4"/>
  <c r="Y190" i="3"/>
  <c r="Z190" i="3" s="1"/>
  <c r="AB190" i="3"/>
  <c r="E191" i="4" s="1"/>
  <c r="D189" i="4"/>
  <c r="AA189" i="3"/>
  <c r="B192" i="3"/>
  <c r="T191" i="3"/>
  <c r="G192" i="4" l="1"/>
  <c r="L192" i="4" s="1"/>
  <c r="K192" i="4"/>
  <c r="N192" i="4" s="1"/>
  <c r="I192" i="4"/>
  <c r="M192" i="4" s="1"/>
  <c r="B193" i="3"/>
  <c r="D190" i="4"/>
  <c r="AA190" i="3"/>
  <c r="A193" i="4"/>
  <c r="T192" i="3"/>
  <c r="S192" i="3"/>
  <c r="C192" i="3"/>
  <c r="J192" i="3"/>
  <c r="P192" i="3"/>
  <c r="H192" i="3"/>
  <c r="G192" i="3"/>
  <c r="V192" i="3"/>
  <c r="N192" i="3"/>
  <c r="M192" i="3"/>
  <c r="E192" i="3"/>
  <c r="F192" i="3" s="1"/>
  <c r="O191" i="3"/>
  <c r="H192" i="4" s="1"/>
  <c r="U191" i="3"/>
  <c r="J192" i="4" s="1"/>
  <c r="I191" i="3"/>
  <c r="F192" i="4" s="1"/>
  <c r="D193" i="3"/>
  <c r="C192" i="4"/>
  <c r="AB191" i="3"/>
  <c r="E192" i="4" s="1"/>
  <c r="Y191" i="3"/>
  <c r="Z191" i="3" s="1"/>
  <c r="D191" i="4" l="1"/>
  <c r="AA191" i="3"/>
  <c r="B194" i="3"/>
  <c r="I192" i="3"/>
  <c r="O192" i="3"/>
  <c r="U192" i="3"/>
  <c r="C193" i="4"/>
  <c r="AB192" i="3"/>
  <c r="E193" i="4" s="1"/>
  <c r="Y192" i="3"/>
  <c r="Z192" i="3" s="1"/>
  <c r="A194" i="4"/>
  <c r="P193" i="3"/>
  <c r="H193" i="3"/>
  <c r="G193" i="3"/>
  <c r="V193" i="3"/>
  <c r="N193" i="3"/>
  <c r="M193" i="3"/>
  <c r="E193" i="3"/>
  <c r="F193" i="3" s="1"/>
  <c r="T193" i="3"/>
  <c r="S193" i="3"/>
  <c r="C193" i="3"/>
  <c r="J193" i="3"/>
  <c r="D194" i="3"/>
  <c r="J193" i="4"/>
  <c r="I193" i="4"/>
  <c r="M193" i="4" s="1"/>
  <c r="H193" i="4"/>
  <c r="G193" i="4"/>
  <c r="L193" i="4" s="1"/>
  <c r="F193" i="4"/>
  <c r="K193" i="4"/>
  <c r="N193" i="4" s="1"/>
  <c r="B195" i="3" l="1"/>
  <c r="C194" i="4"/>
  <c r="Y193" i="3"/>
  <c r="Z193" i="3" s="1"/>
  <c r="AB193" i="3"/>
  <c r="E194" i="4" s="1"/>
  <c r="A195" i="4"/>
  <c r="V194" i="3"/>
  <c r="N194" i="3"/>
  <c r="E194" i="3"/>
  <c r="F194" i="3" s="1"/>
  <c r="S194" i="3"/>
  <c r="C194" i="3"/>
  <c r="J194" i="3"/>
  <c r="P194" i="3"/>
  <c r="H194" i="3"/>
  <c r="G194" i="3"/>
  <c r="I193" i="3"/>
  <c r="O193" i="3"/>
  <c r="U193" i="3"/>
  <c r="D192" i="4"/>
  <c r="AA192" i="3"/>
  <c r="D195" i="3"/>
  <c r="T194" i="3"/>
  <c r="K194" i="4"/>
  <c r="N194" i="4" s="1"/>
  <c r="J194" i="4"/>
  <c r="I194" i="4"/>
  <c r="M194" i="4" s="1"/>
  <c r="G194" i="4"/>
  <c r="L194" i="4" s="1"/>
  <c r="F194" i="4"/>
  <c r="H194" i="4"/>
  <c r="M194" i="3"/>
  <c r="C195" i="4" l="1"/>
  <c r="AB194" i="3"/>
  <c r="E195" i="4" s="1"/>
  <c r="Y194" i="3"/>
  <c r="Z194" i="3" s="1"/>
  <c r="D196" i="3"/>
  <c r="U194" i="3"/>
  <c r="I194" i="3"/>
  <c r="O194" i="3"/>
  <c r="B196" i="3"/>
  <c r="D193" i="4"/>
  <c r="AA193" i="3"/>
  <c r="F195" i="4"/>
  <c r="K195" i="4"/>
  <c r="N195" i="4" s="1"/>
  <c r="I195" i="4"/>
  <c r="M195" i="4" s="1"/>
  <c r="H195" i="4"/>
  <c r="J195" i="4"/>
  <c r="G195" i="4"/>
  <c r="L195" i="4" s="1"/>
  <c r="A196" i="4"/>
  <c r="S195" i="3"/>
  <c r="C195" i="3"/>
  <c r="J195" i="3"/>
  <c r="P195" i="3"/>
  <c r="H195" i="3"/>
  <c r="G195" i="3"/>
  <c r="V195" i="3"/>
  <c r="N195" i="3"/>
  <c r="M195" i="3"/>
  <c r="E195" i="3"/>
  <c r="F195" i="3" s="1"/>
  <c r="T195" i="3"/>
  <c r="I195" i="3" l="1"/>
  <c r="O195" i="3"/>
  <c r="U195" i="3"/>
  <c r="J196" i="4" s="1"/>
  <c r="D197" i="3"/>
  <c r="C196" i="4"/>
  <c r="Y195" i="3"/>
  <c r="Z195" i="3" s="1"/>
  <c r="AB195" i="3"/>
  <c r="E196" i="4" s="1"/>
  <c r="D194" i="4"/>
  <c r="AA194" i="3"/>
  <c r="H196" i="4"/>
  <c r="G196" i="4"/>
  <c r="L196" i="4" s="1"/>
  <c r="F196" i="4"/>
  <c r="K196" i="4"/>
  <c r="N196" i="4" s="1"/>
  <c r="I196" i="4"/>
  <c r="M196" i="4" s="1"/>
  <c r="B197" i="3"/>
  <c r="A197" i="4"/>
  <c r="P196" i="3"/>
  <c r="H196" i="3"/>
  <c r="G196" i="3"/>
  <c r="V196" i="3"/>
  <c r="N196" i="3"/>
  <c r="E196" i="3"/>
  <c r="F196" i="3" s="1"/>
  <c r="T196" i="3"/>
  <c r="S196" i="3"/>
  <c r="C196" i="3"/>
  <c r="J196" i="3"/>
  <c r="O196" i="3" l="1"/>
  <c r="U196" i="3"/>
  <c r="I196" i="3"/>
  <c r="J197" i="4"/>
  <c r="I197" i="4"/>
  <c r="M197" i="4" s="1"/>
  <c r="H197" i="4"/>
  <c r="G197" i="4"/>
  <c r="L197" i="4" s="1"/>
  <c r="K197" i="4"/>
  <c r="N197" i="4" s="1"/>
  <c r="F197" i="4"/>
  <c r="A198" i="4"/>
  <c r="M197" i="3"/>
  <c r="E197" i="3"/>
  <c r="F197" i="3" s="1"/>
  <c r="S197" i="3"/>
  <c r="C197" i="3"/>
  <c r="J197" i="3"/>
  <c r="P197" i="3"/>
  <c r="H197" i="3"/>
  <c r="G197" i="3"/>
  <c r="V197" i="3"/>
  <c r="N197" i="3"/>
  <c r="M196" i="3"/>
  <c r="B198" i="3"/>
  <c r="D198" i="3"/>
  <c r="T197" i="3"/>
  <c r="D195" i="4"/>
  <c r="AA195" i="3"/>
  <c r="U197" i="3" l="1"/>
  <c r="I197" i="3"/>
  <c r="O197" i="3"/>
  <c r="C198" i="4"/>
  <c r="AB197" i="3"/>
  <c r="E198" i="4" s="1"/>
  <c r="Y197" i="3"/>
  <c r="Z197" i="3" s="1"/>
  <c r="K198" i="4"/>
  <c r="N198" i="4" s="1"/>
  <c r="J198" i="4"/>
  <c r="I198" i="4"/>
  <c r="M198" i="4" s="1"/>
  <c r="G198" i="4"/>
  <c r="L198" i="4" s="1"/>
  <c r="F198" i="4"/>
  <c r="H198" i="4"/>
  <c r="D199" i="3"/>
  <c r="B199" i="3"/>
  <c r="C197" i="4"/>
  <c r="AB196" i="3"/>
  <c r="E197" i="4" s="1"/>
  <c r="Y196" i="3"/>
  <c r="Z196" i="3" s="1"/>
  <c r="AA196" i="3" s="1"/>
  <c r="D196" i="4"/>
  <c r="A199" i="4"/>
  <c r="J198" i="3"/>
  <c r="P198" i="3"/>
  <c r="H198" i="3"/>
  <c r="G198" i="3"/>
  <c r="V198" i="3"/>
  <c r="N198" i="3"/>
  <c r="M198" i="3"/>
  <c r="E198" i="3"/>
  <c r="F198" i="3" s="1"/>
  <c r="T198" i="3"/>
  <c r="S198" i="3"/>
  <c r="C198" i="3"/>
  <c r="D197" i="4" l="1"/>
  <c r="AA197" i="3"/>
  <c r="I198" i="3"/>
  <c r="O198" i="3"/>
  <c r="U198" i="3"/>
  <c r="D200" i="3"/>
  <c r="B200" i="3"/>
  <c r="A200" i="4"/>
  <c r="G199" i="3"/>
  <c r="V199" i="3"/>
  <c r="N199" i="3"/>
  <c r="M199" i="3"/>
  <c r="E199" i="3"/>
  <c r="F199" i="3" s="1"/>
  <c r="T199" i="3"/>
  <c r="S199" i="3"/>
  <c r="C199" i="3"/>
  <c r="J199" i="3"/>
  <c r="P199" i="3"/>
  <c r="H199" i="3"/>
  <c r="F199" i="4"/>
  <c r="K199" i="4"/>
  <c r="N199" i="4" s="1"/>
  <c r="I199" i="4"/>
  <c r="M199" i="4" s="1"/>
  <c r="H199" i="4"/>
  <c r="J199" i="4"/>
  <c r="G199" i="4"/>
  <c r="L199" i="4" s="1"/>
  <c r="C199" i="4"/>
  <c r="Y198" i="3"/>
  <c r="Z198" i="3" s="1"/>
  <c r="AB198" i="3"/>
  <c r="E199" i="4" s="1"/>
  <c r="O199" i="3" l="1"/>
  <c r="H200" i="4" s="1"/>
  <c r="U199" i="3"/>
  <c r="I199" i="3"/>
  <c r="G200" i="4"/>
  <c r="L200" i="4" s="1"/>
  <c r="F200" i="4"/>
  <c r="K200" i="4"/>
  <c r="N200" i="4" s="1"/>
  <c r="J200" i="4"/>
  <c r="I200" i="4"/>
  <c r="M200" i="4" s="1"/>
  <c r="D201" i="3"/>
  <c r="B201" i="3"/>
  <c r="C200" i="4"/>
  <c r="AB199" i="3"/>
  <c r="E200" i="4" s="1"/>
  <c r="Y199" i="3"/>
  <c r="Z199" i="3" s="1"/>
  <c r="A201" i="4"/>
  <c r="T200" i="3"/>
  <c r="S200" i="3"/>
  <c r="C200" i="3"/>
  <c r="J200" i="3"/>
  <c r="P200" i="3"/>
  <c r="H200" i="3"/>
  <c r="G200" i="3"/>
  <c r="V200" i="3"/>
  <c r="N200" i="3"/>
  <c r="M200" i="3"/>
  <c r="E200" i="3"/>
  <c r="F200" i="3" s="1"/>
  <c r="D198" i="4"/>
  <c r="AA198" i="3"/>
  <c r="I200" i="3" l="1"/>
  <c r="O200" i="3"/>
  <c r="U200" i="3"/>
  <c r="A202" i="4"/>
  <c r="P201" i="3"/>
  <c r="H201" i="3"/>
  <c r="G201" i="3"/>
  <c r="V201" i="3"/>
  <c r="N201" i="3"/>
  <c r="E201" i="3"/>
  <c r="S201" i="3"/>
  <c r="C201" i="3"/>
  <c r="J201" i="3"/>
  <c r="D202" i="3"/>
  <c r="F201" i="3"/>
  <c r="C201" i="4"/>
  <c r="AB200" i="3"/>
  <c r="E201" i="4" s="1"/>
  <c r="Y200" i="3"/>
  <c r="Z200" i="3" s="1"/>
  <c r="J201" i="4"/>
  <c r="I201" i="4"/>
  <c r="M201" i="4" s="1"/>
  <c r="H201" i="4"/>
  <c r="G201" i="4"/>
  <c r="L201" i="4" s="1"/>
  <c r="K201" i="4"/>
  <c r="N201" i="4" s="1"/>
  <c r="F201" i="4"/>
  <c r="T201" i="3"/>
  <c r="D199" i="4"/>
  <c r="AA199" i="3"/>
  <c r="B202" i="3"/>
  <c r="A203" i="4" l="1"/>
  <c r="V202" i="3"/>
  <c r="N202" i="3"/>
  <c r="M202" i="3"/>
  <c r="E202" i="3"/>
  <c r="F202" i="3" s="1"/>
  <c r="S202" i="3"/>
  <c r="C202" i="3"/>
  <c r="J202" i="3"/>
  <c r="P202" i="3"/>
  <c r="H202" i="3"/>
  <c r="G202" i="3"/>
  <c r="D203" i="3"/>
  <c r="D200" i="4"/>
  <c r="AA200" i="3"/>
  <c r="T202" i="3"/>
  <c r="K202" i="4"/>
  <c r="N202" i="4" s="1"/>
  <c r="I202" i="4"/>
  <c r="M202" i="4" s="1"/>
  <c r="G202" i="4"/>
  <c r="L202" i="4" s="1"/>
  <c r="F202" i="4"/>
  <c r="M201" i="3"/>
  <c r="B203" i="3"/>
  <c r="I201" i="3"/>
  <c r="O201" i="3"/>
  <c r="H202" i="4" s="1"/>
  <c r="U201" i="3"/>
  <c r="J202" i="4" s="1"/>
  <c r="B204" i="3" l="1"/>
  <c r="D204" i="3"/>
  <c r="A204" i="4"/>
  <c r="S203" i="3"/>
  <c r="C203" i="3"/>
  <c r="J203" i="3"/>
  <c r="P203" i="3"/>
  <c r="H203" i="3"/>
  <c r="G203" i="3"/>
  <c r="V203" i="3"/>
  <c r="N203" i="3"/>
  <c r="E203" i="3"/>
  <c r="F203" i="3" s="1"/>
  <c r="T203" i="3"/>
  <c r="U202" i="3"/>
  <c r="I202" i="3"/>
  <c r="O202" i="3"/>
  <c r="C202" i="4"/>
  <c r="Y201" i="3"/>
  <c r="Z201" i="3" s="1"/>
  <c r="AA201" i="3" s="1"/>
  <c r="AB201" i="3"/>
  <c r="E202" i="4" s="1"/>
  <c r="D201" i="4"/>
  <c r="C203" i="4"/>
  <c r="AB202" i="3"/>
  <c r="E203" i="4" s="1"/>
  <c r="Y202" i="3"/>
  <c r="Z202" i="3" s="1"/>
  <c r="F203" i="4"/>
  <c r="K203" i="4"/>
  <c r="N203" i="4" s="1"/>
  <c r="I203" i="4"/>
  <c r="M203" i="4" s="1"/>
  <c r="H203" i="4"/>
  <c r="J203" i="4"/>
  <c r="G203" i="4"/>
  <c r="L203" i="4" s="1"/>
  <c r="D202" i="4" l="1"/>
  <c r="AA202" i="3"/>
  <c r="I203" i="3"/>
  <c r="O203" i="3"/>
  <c r="U203" i="3"/>
  <c r="A205" i="4"/>
  <c r="P204" i="3"/>
  <c r="H204" i="3"/>
  <c r="G204" i="3"/>
  <c r="V204" i="3"/>
  <c r="N204" i="3"/>
  <c r="M204" i="3"/>
  <c r="E204" i="3"/>
  <c r="F204" i="3" s="1"/>
  <c r="T204" i="3"/>
  <c r="S204" i="3"/>
  <c r="C204" i="3"/>
  <c r="J204" i="3"/>
  <c r="M203" i="3"/>
  <c r="H204" i="4"/>
  <c r="G204" i="4"/>
  <c r="L204" i="4" s="1"/>
  <c r="F204" i="4"/>
  <c r="K204" i="4"/>
  <c r="N204" i="4" s="1"/>
  <c r="J204" i="4"/>
  <c r="I204" i="4"/>
  <c r="M204" i="4" s="1"/>
  <c r="D205" i="3"/>
  <c r="B205" i="3"/>
  <c r="O204" i="3" l="1"/>
  <c r="U204" i="3"/>
  <c r="I204" i="3"/>
  <c r="C205" i="4"/>
  <c r="AB204" i="3"/>
  <c r="E205" i="4" s="1"/>
  <c r="Y204" i="3"/>
  <c r="Z204" i="3" s="1"/>
  <c r="D206" i="3"/>
  <c r="C204" i="4"/>
  <c r="Y203" i="3"/>
  <c r="Z203" i="3" s="1"/>
  <c r="AA203" i="3" s="1"/>
  <c r="AB203" i="3"/>
  <c r="E204" i="4" s="1"/>
  <c r="B206" i="3"/>
  <c r="J205" i="4"/>
  <c r="I205" i="4"/>
  <c r="M205" i="4" s="1"/>
  <c r="H205" i="4"/>
  <c r="G205" i="4"/>
  <c r="L205" i="4" s="1"/>
  <c r="K205" i="4"/>
  <c r="N205" i="4" s="1"/>
  <c r="F205" i="4"/>
  <c r="D203" i="4"/>
  <c r="A206" i="4"/>
  <c r="M205" i="3"/>
  <c r="E205" i="3"/>
  <c r="F205" i="3" s="1"/>
  <c r="T205" i="3"/>
  <c r="S205" i="3"/>
  <c r="C205" i="3"/>
  <c r="J205" i="3"/>
  <c r="P205" i="3"/>
  <c r="H205" i="3"/>
  <c r="G205" i="3"/>
  <c r="V205" i="3"/>
  <c r="N205" i="3"/>
  <c r="U205" i="3" l="1"/>
  <c r="I205" i="3"/>
  <c r="O205" i="3"/>
  <c r="D204" i="4"/>
  <c r="AA204" i="3"/>
  <c r="B207" i="3"/>
  <c r="A207" i="4"/>
  <c r="J206" i="3"/>
  <c r="P206" i="3"/>
  <c r="H206" i="3"/>
  <c r="G206" i="3"/>
  <c r="V206" i="3"/>
  <c r="N206" i="3"/>
  <c r="M206" i="3"/>
  <c r="E206" i="3"/>
  <c r="F206" i="3" s="1"/>
  <c r="S206" i="3"/>
  <c r="C206" i="3"/>
  <c r="T206" i="3"/>
  <c r="C206" i="4"/>
  <c r="AB205" i="3"/>
  <c r="E206" i="4" s="1"/>
  <c r="Y205" i="3"/>
  <c r="Z205" i="3" s="1"/>
  <c r="K206" i="4"/>
  <c r="N206" i="4" s="1"/>
  <c r="J206" i="4"/>
  <c r="I206" i="4"/>
  <c r="M206" i="4" s="1"/>
  <c r="G206" i="4"/>
  <c r="L206" i="4" s="1"/>
  <c r="F206" i="4"/>
  <c r="H206" i="4"/>
  <c r="D207" i="3"/>
  <c r="B208" i="3" l="1"/>
  <c r="A208" i="4"/>
  <c r="G207" i="3"/>
  <c r="V207" i="3"/>
  <c r="N207" i="3"/>
  <c r="M207" i="3"/>
  <c r="E207" i="3"/>
  <c r="F207" i="3" s="1"/>
  <c r="T207" i="3"/>
  <c r="S207" i="3"/>
  <c r="C207" i="3"/>
  <c r="J207" i="3"/>
  <c r="P207" i="3"/>
  <c r="H207" i="3"/>
  <c r="D205" i="4"/>
  <c r="AA205" i="3"/>
  <c r="I206" i="3"/>
  <c r="O206" i="3"/>
  <c r="U206" i="3"/>
  <c r="D208" i="3"/>
  <c r="F207" i="4"/>
  <c r="K207" i="4"/>
  <c r="N207" i="4" s="1"/>
  <c r="I207" i="4"/>
  <c r="M207" i="4" s="1"/>
  <c r="H207" i="4"/>
  <c r="J207" i="4"/>
  <c r="G207" i="4"/>
  <c r="L207" i="4" s="1"/>
  <c r="C207" i="4"/>
  <c r="Y206" i="3"/>
  <c r="Z206" i="3" s="1"/>
  <c r="AB206" i="3"/>
  <c r="E207" i="4" s="1"/>
  <c r="G208" i="4" l="1"/>
  <c r="L208" i="4" s="1"/>
  <c r="K208" i="4"/>
  <c r="N208" i="4" s="1"/>
  <c r="J208" i="4"/>
  <c r="I208" i="4"/>
  <c r="M208" i="4" s="1"/>
  <c r="D206" i="4"/>
  <c r="AA206" i="3"/>
  <c r="O207" i="3"/>
  <c r="H208" i="4" s="1"/>
  <c r="U207" i="3"/>
  <c r="I207" i="3"/>
  <c r="F208" i="4" s="1"/>
  <c r="C208" i="4"/>
  <c r="AB207" i="3"/>
  <c r="E208" i="4" s="1"/>
  <c r="Y207" i="3"/>
  <c r="Z207" i="3" s="1"/>
  <c r="D209" i="3"/>
  <c r="B209" i="3"/>
  <c r="A209" i="4"/>
  <c r="T208" i="3"/>
  <c r="S208" i="3"/>
  <c r="C208" i="3"/>
  <c r="J208" i="3"/>
  <c r="P208" i="3"/>
  <c r="H208" i="3"/>
  <c r="G208" i="3"/>
  <c r="V208" i="3"/>
  <c r="N208" i="3"/>
  <c r="M208" i="3"/>
  <c r="E208" i="3"/>
  <c r="F208" i="3" s="1"/>
  <c r="C209" i="4" l="1"/>
  <c r="AB208" i="3"/>
  <c r="E209" i="4" s="1"/>
  <c r="Y208" i="3"/>
  <c r="Z208" i="3" s="1"/>
  <c r="I209" i="4"/>
  <c r="M209" i="4" s="1"/>
  <c r="H209" i="4"/>
  <c r="G209" i="4"/>
  <c r="L209" i="4" s="1"/>
  <c r="K209" i="4"/>
  <c r="N209" i="4" s="1"/>
  <c r="B210" i="3"/>
  <c r="A210" i="4"/>
  <c r="P209" i="3"/>
  <c r="H209" i="3"/>
  <c r="G209" i="3"/>
  <c r="V209" i="3"/>
  <c r="N209" i="3"/>
  <c r="M209" i="3"/>
  <c r="E209" i="3"/>
  <c r="F209" i="3" s="1"/>
  <c r="S209" i="3"/>
  <c r="C209" i="3"/>
  <c r="J209" i="3"/>
  <c r="T209" i="3"/>
  <c r="I208" i="3"/>
  <c r="F209" i="4" s="1"/>
  <c r="O208" i="3"/>
  <c r="U208" i="3"/>
  <c r="J209" i="4" s="1"/>
  <c r="D210" i="3"/>
  <c r="D207" i="4"/>
  <c r="AA207" i="3"/>
  <c r="D208" i="4" l="1"/>
  <c r="AA208" i="3"/>
  <c r="B211" i="3"/>
  <c r="C210" i="4"/>
  <c r="Y209" i="3"/>
  <c r="Z209" i="3" s="1"/>
  <c r="AB209" i="3"/>
  <c r="E210" i="4" s="1"/>
  <c r="A211" i="4"/>
  <c r="V210" i="3"/>
  <c r="N210" i="3"/>
  <c r="E210" i="3"/>
  <c r="F210" i="3" s="1"/>
  <c r="T210" i="3"/>
  <c r="S210" i="3"/>
  <c r="C210" i="3"/>
  <c r="J210" i="3"/>
  <c r="P210" i="3"/>
  <c r="H210" i="3"/>
  <c r="G210" i="3"/>
  <c r="I209" i="3"/>
  <c r="O209" i="3"/>
  <c r="U209" i="3"/>
  <c r="J210" i="4" s="1"/>
  <c r="D211" i="3"/>
  <c r="K210" i="4"/>
  <c r="N210" i="4" s="1"/>
  <c r="I210" i="4"/>
  <c r="M210" i="4" s="1"/>
  <c r="G210" i="4"/>
  <c r="L210" i="4" s="1"/>
  <c r="F210" i="4"/>
  <c r="H210" i="4"/>
  <c r="D212" i="3" l="1"/>
  <c r="M210" i="3"/>
  <c r="B212" i="3"/>
  <c r="U210" i="3"/>
  <c r="I210" i="3"/>
  <c r="O210" i="3"/>
  <c r="A212" i="4"/>
  <c r="S211" i="3"/>
  <c r="C211" i="3"/>
  <c r="J211" i="3"/>
  <c r="P211" i="3"/>
  <c r="H211" i="3"/>
  <c r="G211" i="3"/>
  <c r="V211" i="3"/>
  <c r="N211" i="3"/>
  <c r="M211" i="3"/>
  <c r="E211" i="3"/>
  <c r="F211" i="3" s="1"/>
  <c r="T211" i="3"/>
  <c r="D209" i="4"/>
  <c r="AA209" i="3"/>
  <c r="F211" i="4"/>
  <c r="K211" i="4"/>
  <c r="N211" i="4" s="1"/>
  <c r="I211" i="4"/>
  <c r="M211" i="4" s="1"/>
  <c r="H211" i="4"/>
  <c r="J211" i="4"/>
  <c r="G211" i="4"/>
  <c r="L211" i="4" s="1"/>
  <c r="I211" i="3" l="1"/>
  <c r="O211" i="3"/>
  <c r="U211" i="3"/>
  <c r="D210" i="4"/>
  <c r="D213" i="3"/>
  <c r="C212" i="4"/>
  <c r="Y211" i="3"/>
  <c r="Z211" i="3" s="1"/>
  <c r="AB211" i="3"/>
  <c r="E212" i="4" s="1"/>
  <c r="B213" i="3"/>
  <c r="H212" i="4"/>
  <c r="G212" i="4"/>
  <c r="L212" i="4" s="1"/>
  <c r="F212" i="4"/>
  <c r="K212" i="4"/>
  <c r="N212" i="4" s="1"/>
  <c r="J212" i="4"/>
  <c r="I212" i="4"/>
  <c r="M212" i="4" s="1"/>
  <c r="A213" i="4"/>
  <c r="P212" i="3"/>
  <c r="H212" i="3"/>
  <c r="G212" i="3"/>
  <c r="V212" i="3"/>
  <c r="N212" i="3"/>
  <c r="M212" i="3"/>
  <c r="E212" i="3"/>
  <c r="F212" i="3" s="1"/>
  <c r="T212" i="3"/>
  <c r="S212" i="3"/>
  <c r="C212" i="3"/>
  <c r="J212" i="3"/>
  <c r="C211" i="4"/>
  <c r="AB210" i="3"/>
  <c r="E211" i="4" s="1"/>
  <c r="Y210" i="3"/>
  <c r="Z210" i="3" s="1"/>
  <c r="AA210" i="3" s="1"/>
  <c r="O212" i="3" l="1"/>
  <c r="U212" i="3"/>
  <c r="I212" i="3"/>
  <c r="D211" i="4"/>
  <c r="AA211" i="3"/>
  <c r="D214" i="3"/>
  <c r="J213" i="4"/>
  <c r="I213" i="4"/>
  <c r="M213" i="4" s="1"/>
  <c r="H213" i="4"/>
  <c r="G213" i="4"/>
  <c r="L213" i="4" s="1"/>
  <c r="K213" i="4"/>
  <c r="N213" i="4" s="1"/>
  <c r="F213" i="4"/>
  <c r="B214" i="3"/>
  <c r="C213" i="4"/>
  <c r="AB212" i="3"/>
  <c r="E213" i="4" s="1"/>
  <c r="Y212" i="3"/>
  <c r="Z212" i="3" s="1"/>
  <c r="A214" i="4"/>
  <c r="M213" i="3"/>
  <c r="E213" i="3"/>
  <c r="F213" i="3" s="1"/>
  <c r="T213" i="3"/>
  <c r="S213" i="3"/>
  <c r="C213" i="3"/>
  <c r="J213" i="3"/>
  <c r="P213" i="3"/>
  <c r="H213" i="3"/>
  <c r="G213" i="3"/>
  <c r="V213" i="3"/>
  <c r="N213" i="3"/>
  <c r="C214" i="4" l="1"/>
  <c r="AB213" i="3"/>
  <c r="E214" i="4" s="1"/>
  <c r="Y213" i="3"/>
  <c r="Z213" i="3" s="1"/>
  <c r="K214" i="4"/>
  <c r="N214" i="4" s="1"/>
  <c r="I214" i="4"/>
  <c r="M214" i="4" s="1"/>
  <c r="G214" i="4"/>
  <c r="L214" i="4" s="1"/>
  <c r="F214" i="4"/>
  <c r="U213" i="3"/>
  <c r="J214" i="4" s="1"/>
  <c r="I213" i="3"/>
  <c r="O213" i="3"/>
  <c r="H214" i="4" s="1"/>
  <c r="D215" i="3"/>
  <c r="D212" i="4"/>
  <c r="AA212" i="3"/>
  <c r="B215" i="3"/>
  <c r="A215" i="4"/>
  <c r="J214" i="3"/>
  <c r="P214" i="3"/>
  <c r="H214" i="3"/>
  <c r="G214" i="3"/>
  <c r="V214" i="3"/>
  <c r="N214" i="3"/>
  <c r="M214" i="3"/>
  <c r="E214" i="3"/>
  <c r="F214" i="3" s="1"/>
  <c r="T214" i="3"/>
  <c r="S214" i="3"/>
  <c r="C214" i="3"/>
  <c r="C215" i="4" l="1"/>
  <c r="Y214" i="3"/>
  <c r="Z214" i="3" s="1"/>
  <c r="AB214" i="3"/>
  <c r="E215" i="4" s="1"/>
  <c r="B216" i="3"/>
  <c r="A216" i="4"/>
  <c r="G215" i="3"/>
  <c r="V215" i="3"/>
  <c r="N215" i="3"/>
  <c r="E215" i="3"/>
  <c r="F215" i="3" s="1"/>
  <c r="S215" i="3"/>
  <c r="C215" i="3"/>
  <c r="J215" i="3"/>
  <c r="P215" i="3"/>
  <c r="H215" i="3"/>
  <c r="I214" i="3"/>
  <c r="O214" i="3"/>
  <c r="U214" i="3"/>
  <c r="M215" i="3"/>
  <c r="D216" i="3"/>
  <c r="F215" i="4"/>
  <c r="K215" i="4"/>
  <c r="N215" i="4" s="1"/>
  <c r="I215" i="4"/>
  <c r="M215" i="4" s="1"/>
  <c r="H215" i="4"/>
  <c r="J215" i="4"/>
  <c r="G215" i="4"/>
  <c r="L215" i="4" s="1"/>
  <c r="D213" i="4"/>
  <c r="AA213" i="3"/>
  <c r="T215" i="3"/>
  <c r="C216" i="4" l="1"/>
  <c r="AB215" i="3"/>
  <c r="E216" i="4" s="1"/>
  <c r="Y215" i="3"/>
  <c r="Z215" i="3" s="1"/>
  <c r="O215" i="3"/>
  <c r="U215" i="3"/>
  <c r="I215" i="3"/>
  <c r="D217" i="3"/>
  <c r="B217" i="3"/>
  <c r="A217" i="4"/>
  <c r="T216" i="3"/>
  <c r="S216" i="3"/>
  <c r="C216" i="3"/>
  <c r="J216" i="3"/>
  <c r="P216" i="3"/>
  <c r="H216" i="3"/>
  <c r="G216" i="3"/>
  <c r="V216" i="3"/>
  <c r="N216" i="3"/>
  <c r="M216" i="3"/>
  <c r="E216" i="3"/>
  <c r="F216" i="3" s="1"/>
  <c r="D214" i="4"/>
  <c r="AA214" i="3"/>
  <c r="H216" i="4"/>
  <c r="G216" i="4"/>
  <c r="L216" i="4" s="1"/>
  <c r="F216" i="4"/>
  <c r="K216" i="4"/>
  <c r="N216" i="4" s="1"/>
  <c r="J216" i="4"/>
  <c r="I216" i="4"/>
  <c r="M216" i="4" s="1"/>
  <c r="I216" i="3" l="1"/>
  <c r="O216" i="3"/>
  <c r="U216" i="3"/>
  <c r="C217" i="4"/>
  <c r="AB216" i="3"/>
  <c r="E217" i="4" s="1"/>
  <c r="Y216" i="3"/>
  <c r="Z216" i="3" s="1"/>
  <c r="A218" i="4"/>
  <c r="P217" i="3"/>
  <c r="H217" i="3"/>
  <c r="G217" i="3"/>
  <c r="V217" i="3"/>
  <c r="N217" i="3"/>
  <c r="E217" i="3"/>
  <c r="F217" i="3" s="1"/>
  <c r="S217" i="3"/>
  <c r="C217" i="3"/>
  <c r="J217" i="3"/>
  <c r="J217" i="4"/>
  <c r="I217" i="4"/>
  <c r="M217" i="4" s="1"/>
  <c r="H217" i="4"/>
  <c r="G217" i="4"/>
  <c r="L217" i="4" s="1"/>
  <c r="K217" i="4"/>
  <c r="N217" i="4" s="1"/>
  <c r="F217" i="4"/>
  <c r="D215" i="4"/>
  <c r="AA215" i="3"/>
  <c r="T217" i="3"/>
  <c r="B218" i="3"/>
  <c r="D218" i="3"/>
  <c r="K218" i="4" l="1"/>
  <c r="N218" i="4" s="1"/>
  <c r="I218" i="4"/>
  <c r="M218" i="4" s="1"/>
  <c r="G218" i="4"/>
  <c r="L218" i="4" s="1"/>
  <c r="M217" i="3"/>
  <c r="I217" i="3"/>
  <c r="F218" i="4" s="1"/>
  <c r="O217" i="3"/>
  <c r="H218" i="4" s="1"/>
  <c r="U217" i="3"/>
  <c r="J218" i="4" s="1"/>
  <c r="D219" i="3"/>
  <c r="D216" i="4"/>
  <c r="AA216" i="3"/>
  <c r="B219" i="3"/>
  <c r="A219" i="4"/>
  <c r="V218" i="3"/>
  <c r="N218" i="3"/>
  <c r="M218" i="3"/>
  <c r="E218" i="3"/>
  <c r="F218" i="3" s="1"/>
  <c r="T218" i="3"/>
  <c r="S218" i="3"/>
  <c r="C218" i="3"/>
  <c r="J218" i="3"/>
  <c r="P218" i="3"/>
  <c r="H218" i="3"/>
  <c r="G218" i="3"/>
  <c r="U218" i="3" l="1"/>
  <c r="I218" i="3"/>
  <c r="O218" i="3"/>
  <c r="B220" i="3"/>
  <c r="A220" i="4"/>
  <c r="S219" i="3"/>
  <c r="C219" i="3"/>
  <c r="J219" i="3"/>
  <c r="P219" i="3"/>
  <c r="H219" i="3"/>
  <c r="G219" i="3"/>
  <c r="V219" i="3"/>
  <c r="N219" i="3"/>
  <c r="E219" i="3"/>
  <c r="F219" i="3" s="1"/>
  <c r="T219" i="3"/>
  <c r="C219" i="4"/>
  <c r="AB218" i="3"/>
  <c r="E219" i="4" s="1"/>
  <c r="Y218" i="3"/>
  <c r="Z218" i="3" s="1"/>
  <c r="D217" i="4"/>
  <c r="C218" i="4"/>
  <c r="Y217" i="3"/>
  <c r="Z217" i="3" s="1"/>
  <c r="AA217" i="3" s="1"/>
  <c r="AB217" i="3"/>
  <c r="E218" i="4" s="1"/>
  <c r="D220" i="3"/>
  <c r="F219" i="4"/>
  <c r="K219" i="4"/>
  <c r="N219" i="4" s="1"/>
  <c r="J219" i="4"/>
  <c r="I219" i="4"/>
  <c r="M219" i="4" s="1"/>
  <c r="H219" i="4"/>
  <c r="G219" i="4"/>
  <c r="L219" i="4" s="1"/>
  <c r="D218" i="4" l="1"/>
  <c r="AA218" i="3"/>
  <c r="I219" i="3"/>
  <c r="O219" i="3"/>
  <c r="U219" i="3"/>
  <c r="D221" i="3"/>
  <c r="B221" i="3"/>
  <c r="A221" i="4"/>
  <c r="P220" i="3"/>
  <c r="H220" i="3"/>
  <c r="G220" i="3"/>
  <c r="V220" i="3"/>
  <c r="N220" i="3"/>
  <c r="M220" i="3"/>
  <c r="E220" i="3"/>
  <c r="F220" i="3" s="1"/>
  <c r="T220" i="3"/>
  <c r="S220" i="3"/>
  <c r="C220" i="3"/>
  <c r="J220" i="3"/>
  <c r="M219" i="3"/>
  <c r="H220" i="4"/>
  <c r="G220" i="4"/>
  <c r="L220" i="4" s="1"/>
  <c r="F220" i="4"/>
  <c r="K220" i="4"/>
  <c r="N220" i="4" s="1"/>
  <c r="J220" i="4"/>
  <c r="I220" i="4"/>
  <c r="M220" i="4" s="1"/>
  <c r="O220" i="3" l="1"/>
  <c r="U220" i="3"/>
  <c r="I220" i="3"/>
  <c r="J221" i="4"/>
  <c r="I221" i="4"/>
  <c r="M221" i="4" s="1"/>
  <c r="H221" i="4"/>
  <c r="G221" i="4"/>
  <c r="L221" i="4" s="1"/>
  <c r="F221" i="4"/>
  <c r="K221" i="4"/>
  <c r="N221" i="4" s="1"/>
  <c r="B222" i="3"/>
  <c r="C221" i="4"/>
  <c r="AB220" i="3"/>
  <c r="E221" i="4" s="1"/>
  <c r="Y220" i="3"/>
  <c r="Z220" i="3" s="1"/>
  <c r="A222" i="4"/>
  <c r="M221" i="3"/>
  <c r="E221" i="3"/>
  <c r="F221" i="3" s="1"/>
  <c r="S221" i="3"/>
  <c r="C221" i="3"/>
  <c r="J221" i="3"/>
  <c r="P221" i="3"/>
  <c r="H221" i="3"/>
  <c r="G221" i="3"/>
  <c r="V221" i="3"/>
  <c r="N221" i="3"/>
  <c r="C220" i="4"/>
  <c r="Y219" i="3"/>
  <c r="Z219" i="3" s="1"/>
  <c r="AA219" i="3" s="1"/>
  <c r="AB219" i="3"/>
  <c r="E220" i="4" s="1"/>
  <c r="T221" i="3"/>
  <c r="D222" i="3"/>
  <c r="D219" i="4"/>
  <c r="U221" i="3" l="1"/>
  <c r="I221" i="3"/>
  <c r="O221" i="3"/>
  <c r="D223" i="3"/>
  <c r="C222" i="4"/>
  <c r="AB221" i="3"/>
  <c r="E222" i="4" s="1"/>
  <c r="Y221" i="3"/>
  <c r="Z221" i="3" s="1"/>
  <c r="K222" i="4"/>
  <c r="N222" i="4" s="1"/>
  <c r="J222" i="4"/>
  <c r="I222" i="4"/>
  <c r="M222" i="4" s="1"/>
  <c r="H222" i="4"/>
  <c r="G222" i="4"/>
  <c r="L222" i="4" s="1"/>
  <c r="F222" i="4"/>
  <c r="B223" i="3"/>
  <c r="A223" i="4"/>
  <c r="J222" i="3"/>
  <c r="P222" i="3"/>
  <c r="H222" i="3"/>
  <c r="G222" i="3"/>
  <c r="V222" i="3"/>
  <c r="N222" i="3"/>
  <c r="E222" i="3"/>
  <c r="F222" i="3" s="1"/>
  <c r="T222" i="3"/>
  <c r="S222" i="3"/>
  <c r="C222" i="3"/>
  <c r="D220" i="4"/>
  <c r="AA220" i="3"/>
  <c r="I222" i="3" l="1"/>
  <c r="O222" i="3"/>
  <c r="U222" i="3"/>
  <c r="D224" i="3"/>
  <c r="F223" i="4"/>
  <c r="K223" i="4"/>
  <c r="N223" i="4" s="1"/>
  <c r="J223" i="4"/>
  <c r="I223" i="4"/>
  <c r="M223" i="4" s="1"/>
  <c r="H223" i="4"/>
  <c r="G223" i="4"/>
  <c r="L223" i="4" s="1"/>
  <c r="D221" i="4"/>
  <c r="AA221" i="3"/>
  <c r="M222" i="3"/>
  <c r="B224" i="3"/>
  <c r="A224" i="4"/>
  <c r="G223" i="3"/>
  <c r="V223" i="3"/>
  <c r="N223" i="3"/>
  <c r="M223" i="3"/>
  <c r="E223" i="3"/>
  <c r="F223" i="3" s="1"/>
  <c r="T223" i="3"/>
  <c r="S223" i="3"/>
  <c r="C223" i="3"/>
  <c r="J223" i="3"/>
  <c r="P223" i="3"/>
  <c r="H223" i="3"/>
  <c r="O223" i="3" l="1"/>
  <c r="U223" i="3"/>
  <c r="I223" i="3"/>
  <c r="B225" i="3"/>
  <c r="A225" i="4"/>
  <c r="S224" i="3"/>
  <c r="C224" i="3"/>
  <c r="J224" i="3"/>
  <c r="P224" i="3"/>
  <c r="H224" i="3"/>
  <c r="G224" i="3"/>
  <c r="V224" i="3"/>
  <c r="N224" i="3"/>
  <c r="M224" i="3"/>
  <c r="E224" i="3"/>
  <c r="F224" i="3" s="1"/>
  <c r="C223" i="4"/>
  <c r="Y222" i="3"/>
  <c r="Z222" i="3" s="1"/>
  <c r="AA222" i="3" s="1"/>
  <c r="AB222" i="3"/>
  <c r="E223" i="4" s="1"/>
  <c r="C224" i="4"/>
  <c r="AB223" i="3"/>
  <c r="E224" i="4" s="1"/>
  <c r="Y223" i="3"/>
  <c r="Z223" i="3" s="1"/>
  <c r="D222" i="4"/>
  <c r="D225" i="3"/>
  <c r="T224" i="3"/>
  <c r="H224" i="4"/>
  <c r="G224" i="4"/>
  <c r="L224" i="4" s="1"/>
  <c r="F224" i="4"/>
  <c r="K224" i="4"/>
  <c r="N224" i="4" s="1"/>
  <c r="J224" i="4"/>
  <c r="I224" i="4"/>
  <c r="M224" i="4" s="1"/>
  <c r="D223" i="4" l="1"/>
  <c r="AA223" i="3"/>
  <c r="B226" i="3"/>
  <c r="A226" i="4"/>
  <c r="P225" i="3"/>
  <c r="H225" i="3"/>
  <c r="G225" i="3"/>
  <c r="V225" i="3"/>
  <c r="N225" i="3"/>
  <c r="M225" i="3"/>
  <c r="E225" i="3"/>
  <c r="F225" i="3" s="1"/>
  <c r="S225" i="3"/>
  <c r="C225" i="3"/>
  <c r="J225" i="3"/>
  <c r="I224" i="3"/>
  <c r="O224" i="3"/>
  <c r="U224" i="3"/>
  <c r="C225" i="4"/>
  <c r="AB224" i="3"/>
  <c r="E225" i="4" s="1"/>
  <c r="Y224" i="3"/>
  <c r="Z224" i="3" s="1"/>
  <c r="T225" i="3"/>
  <c r="D226" i="3"/>
  <c r="J225" i="4"/>
  <c r="I225" i="4"/>
  <c r="M225" i="4" s="1"/>
  <c r="H225" i="4"/>
  <c r="G225" i="4"/>
  <c r="L225" i="4" s="1"/>
  <c r="F225" i="4"/>
  <c r="K225" i="4"/>
  <c r="N225" i="4" s="1"/>
  <c r="I225" i="3" l="1"/>
  <c r="O225" i="3"/>
  <c r="U225" i="3"/>
  <c r="B227" i="3"/>
  <c r="D227" i="3"/>
  <c r="A227" i="4"/>
  <c r="V226" i="3"/>
  <c r="N226" i="3"/>
  <c r="E226" i="3"/>
  <c r="F226" i="3" s="1"/>
  <c r="T226" i="3"/>
  <c r="S226" i="3"/>
  <c r="C226" i="3"/>
  <c r="J226" i="3"/>
  <c r="P226" i="3"/>
  <c r="H226" i="3"/>
  <c r="G226" i="3"/>
  <c r="M226" i="3"/>
  <c r="K226" i="4"/>
  <c r="N226" i="4" s="1"/>
  <c r="J226" i="4"/>
  <c r="I226" i="4"/>
  <c r="M226" i="4" s="1"/>
  <c r="H226" i="4"/>
  <c r="G226" i="4"/>
  <c r="L226" i="4" s="1"/>
  <c r="F226" i="4"/>
  <c r="D224" i="4"/>
  <c r="AA224" i="3"/>
  <c r="C226" i="4"/>
  <c r="Y225" i="3"/>
  <c r="Z225" i="3" s="1"/>
  <c r="AB225" i="3"/>
  <c r="E226" i="4" s="1"/>
  <c r="C227" i="4" l="1"/>
  <c r="AB226" i="3"/>
  <c r="E227" i="4" s="1"/>
  <c r="Y226" i="3"/>
  <c r="Z226" i="3" s="1"/>
  <c r="F227" i="4"/>
  <c r="K227" i="4"/>
  <c r="N227" i="4" s="1"/>
  <c r="I227" i="4"/>
  <c r="M227" i="4" s="1"/>
  <c r="G227" i="4"/>
  <c r="L227" i="4" s="1"/>
  <c r="D228" i="3"/>
  <c r="U226" i="3"/>
  <c r="J227" i="4" s="1"/>
  <c r="I226" i="3"/>
  <c r="O226" i="3"/>
  <c r="H227" i="4" s="1"/>
  <c r="B228" i="3"/>
  <c r="A228" i="4"/>
  <c r="S227" i="3"/>
  <c r="C227" i="3"/>
  <c r="J227" i="3"/>
  <c r="P227" i="3"/>
  <c r="H227" i="3"/>
  <c r="G227" i="3"/>
  <c r="V227" i="3"/>
  <c r="N227" i="3"/>
  <c r="M227" i="3"/>
  <c r="E227" i="3"/>
  <c r="F227" i="3" s="1"/>
  <c r="T227" i="3"/>
  <c r="D225" i="4"/>
  <c r="AA225" i="3"/>
  <c r="I227" i="3" l="1"/>
  <c r="O227" i="3"/>
  <c r="U227" i="3"/>
  <c r="B229" i="3"/>
  <c r="C228" i="4"/>
  <c r="Y227" i="3"/>
  <c r="Z227" i="3" s="1"/>
  <c r="AB227" i="3"/>
  <c r="E228" i="4" s="1"/>
  <c r="A229" i="4"/>
  <c r="P228" i="3"/>
  <c r="H228" i="3"/>
  <c r="G228" i="3"/>
  <c r="V228" i="3"/>
  <c r="N228" i="3"/>
  <c r="E228" i="3"/>
  <c r="F228" i="3" s="1"/>
  <c r="S228" i="3"/>
  <c r="C228" i="3"/>
  <c r="J228" i="3"/>
  <c r="H228" i="4"/>
  <c r="G228" i="4"/>
  <c r="L228" i="4" s="1"/>
  <c r="F228" i="4"/>
  <c r="K228" i="4"/>
  <c r="N228" i="4" s="1"/>
  <c r="J228" i="4"/>
  <c r="I228" i="4"/>
  <c r="M228" i="4" s="1"/>
  <c r="D229" i="3"/>
  <c r="T228" i="3"/>
  <c r="D226" i="4"/>
  <c r="AA226" i="3"/>
  <c r="D227" i="4" l="1"/>
  <c r="AA227" i="3"/>
  <c r="M228" i="3"/>
  <c r="B230" i="3"/>
  <c r="O228" i="3"/>
  <c r="U228" i="3"/>
  <c r="I228" i="3"/>
  <c r="A230" i="4"/>
  <c r="M229" i="3"/>
  <c r="E229" i="3"/>
  <c r="T229" i="3"/>
  <c r="S229" i="3"/>
  <c r="C229" i="3"/>
  <c r="J229" i="3"/>
  <c r="P229" i="3"/>
  <c r="H229" i="3"/>
  <c r="G229" i="3"/>
  <c r="V229" i="3"/>
  <c r="N229" i="3"/>
  <c r="D230" i="3"/>
  <c r="F229" i="3"/>
  <c r="J229" i="4"/>
  <c r="I229" i="4"/>
  <c r="M229" i="4" s="1"/>
  <c r="H229" i="4"/>
  <c r="G229" i="4"/>
  <c r="L229" i="4" s="1"/>
  <c r="F229" i="4"/>
  <c r="K229" i="4"/>
  <c r="N229" i="4" s="1"/>
  <c r="C230" i="4" l="1"/>
  <c r="AB229" i="3"/>
  <c r="E230" i="4" s="1"/>
  <c r="Y229" i="3"/>
  <c r="Z229" i="3" s="1"/>
  <c r="K230" i="4"/>
  <c r="N230" i="4" s="1"/>
  <c r="I230" i="4"/>
  <c r="M230" i="4" s="1"/>
  <c r="G230" i="4"/>
  <c r="L230" i="4" s="1"/>
  <c r="U229" i="3"/>
  <c r="J230" i="4" s="1"/>
  <c r="I229" i="3"/>
  <c r="F230" i="4" s="1"/>
  <c r="O229" i="3"/>
  <c r="H230" i="4" s="1"/>
  <c r="D231" i="3"/>
  <c r="C229" i="4"/>
  <c r="AB228" i="3"/>
  <c r="E229" i="4" s="1"/>
  <c r="Y228" i="3"/>
  <c r="Z228" i="3" s="1"/>
  <c r="AA228" i="3" s="1"/>
  <c r="B231" i="3"/>
  <c r="A231" i="4"/>
  <c r="J230" i="3"/>
  <c r="P230" i="3"/>
  <c r="H230" i="3"/>
  <c r="G230" i="3"/>
  <c r="V230" i="3"/>
  <c r="N230" i="3"/>
  <c r="M230" i="3"/>
  <c r="E230" i="3"/>
  <c r="F230" i="3" s="1"/>
  <c r="T230" i="3"/>
  <c r="S230" i="3"/>
  <c r="C230" i="3"/>
  <c r="D228" i="4"/>
  <c r="D229" i="4" l="1"/>
  <c r="AA229" i="3"/>
  <c r="T231" i="3"/>
  <c r="I230" i="3"/>
  <c r="O230" i="3"/>
  <c r="U230" i="3"/>
  <c r="B232" i="3"/>
  <c r="D232" i="3"/>
  <c r="A232" i="4"/>
  <c r="G231" i="3"/>
  <c r="V231" i="3"/>
  <c r="N231" i="3"/>
  <c r="M231" i="3"/>
  <c r="E231" i="3"/>
  <c r="F231" i="3" s="1"/>
  <c r="S231" i="3"/>
  <c r="C231" i="3"/>
  <c r="J231" i="3"/>
  <c r="P231" i="3"/>
  <c r="H231" i="3"/>
  <c r="F231" i="4"/>
  <c r="K231" i="4"/>
  <c r="N231" i="4" s="1"/>
  <c r="J231" i="4"/>
  <c r="I231" i="4"/>
  <c r="M231" i="4" s="1"/>
  <c r="H231" i="4"/>
  <c r="G231" i="4"/>
  <c r="L231" i="4" s="1"/>
  <c r="C231" i="4"/>
  <c r="Y230" i="3"/>
  <c r="Z230" i="3" s="1"/>
  <c r="AB230" i="3"/>
  <c r="E231" i="4" s="1"/>
  <c r="O231" i="3" l="1"/>
  <c r="U231" i="3"/>
  <c r="I231" i="3"/>
  <c r="B233" i="3"/>
  <c r="C232" i="4"/>
  <c r="AB231" i="3"/>
  <c r="E232" i="4" s="1"/>
  <c r="Y231" i="3"/>
  <c r="Z231" i="3" s="1"/>
  <c r="A233" i="4"/>
  <c r="T232" i="3"/>
  <c r="S232" i="3"/>
  <c r="C232" i="3"/>
  <c r="J232" i="3"/>
  <c r="P232" i="3"/>
  <c r="H232" i="3"/>
  <c r="G232" i="3"/>
  <c r="V232" i="3"/>
  <c r="N232" i="3"/>
  <c r="M232" i="3"/>
  <c r="E232" i="3"/>
  <c r="F232" i="3" s="1"/>
  <c r="D230" i="4"/>
  <c r="AA230" i="3"/>
  <c r="I232" i="4"/>
  <c r="M232" i="4" s="1"/>
  <c r="H232" i="4"/>
  <c r="G232" i="4"/>
  <c r="L232" i="4" s="1"/>
  <c r="F232" i="4"/>
  <c r="K232" i="4"/>
  <c r="N232" i="4" s="1"/>
  <c r="J232" i="4"/>
  <c r="D233" i="3"/>
  <c r="B234" i="3" l="1"/>
  <c r="A234" i="4"/>
  <c r="P233" i="3"/>
  <c r="H233" i="3"/>
  <c r="G233" i="3"/>
  <c r="V233" i="3"/>
  <c r="N233" i="3"/>
  <c r="E233" i="3"/>
  <c r="F233" i="3" s="1"/>
  <c r="S233" i="3"/>
  <c r="C233" i="3"/>
  <c r="J233" i="3"/>
  <c r="C233" i="4"/>
  <c r="AB232" i="3"/>
  <c r="E233" i="4" s="1"/>
  <c r="Y232" i="3"/>
  <c r="Z232" i="3" s="1"/>
  <c r="D231" i="4"/>
  <c r="AA231" i="3"/>
  <c r="K233" i="4"/>
  <c r="N233" i="4" s="1"/>
  <c r="J233" i="4"/>
  <c r="I233" i="4"/>
  <c r="M233" i="4" s="1"/>
  <c r="G233" i="4"/>
  <c r="L233" i="4" s="1"/>
  <c r="T233" i="3"/>
  <c r="I232" i="3"/>
  <c r="F233" i="4" s="1"/>
  <c r="O232" i="3"/>
  <c r="H233" i="4" s="1"/>
  <c r="U232" i="3"/>
  <c r="D234" i="3"/>
  <c r="I233" i="3" l="1"/>
  <c r="O233" i="3"/>
  <c r="U233" i="3"/>
  <c r="D235" i="3"/>
  <c r="K234" i="4"/>
  <c r="N234" i="4" s="1"/>
  <c r="J234" i="4"/>
  <c r="I234" i="4"/>
  <c r="M234" i="4" s="1"/>
  <c r="H234" i="4"/>
  <c r="G234" i="4"/>
  <c r="L234" i="4" s="1"/>
  <c r="F234" i="4"/>
  <c r="B235" i="3"/>
  <c r="M233" i="3"/>
  <c r="A235" i="4"/>
  <c r="V234" i="3"/>
  <c r="N234" i="3"/>
  <c r="M234" i="3"/>
  <c r="E234" i="3"/>
  <c r="F234" i="3" s="1"/>
  <c r="S234" i="3"/>
  <c r="C234" i="3"/>
  <c r="J234" i="3"/>
  <c r="P234" i="3"/>
  <c r="H234" i="3"/>
  <c r="G234" i="3"/>
  <c r="T234" i="3"/>
  <c r="D232" i="4"/>
  <c r="AA232" i="3"/>
  <c r="U234" i="3" l="1"/>
  <c r="I234" i="3"/>
  <c r="O234" i="3"/>
  <c r="D233" i="4"/>
  <c r="B236" i="3"/>
  <c r="D236" i="3"/>
  <c r="G235" i="4"/>
  <c r="L235" i="4" s="1"/>
  <c r="F235" i="4"/>
  <c r="K235" i="4"/>
  <c r="N235" i="4" s="1"/>
  <c r="J235" i="4"/>
  <c r="I235" i="4"/>
  <c r="M235" i="4" s="1"/>
  <c r="H235" i="4"/>
  <c r="A236" i="4"/>
  <c r="S235" i="3"/>
  <c r="C235" i="3"/>
  <c r="J235" i="3"/>
  <c r="P235" i="3"/>
  <c r="H235" i="3"/>
  <c r="G235" i="3"/>
  <c r="V235" i="3"/>
  <c r="N235" i="3"/>
  <c r="M235" i="3"/>
  <c r="E235" i="3"/>
  <c r="F235" i="3" s="1"/>
  <c r="T235" i="3"/>
  <c r="C234" i="4"/>
  <c r="Y233" i="3"/>
  <c r="Z233" i="3" s="1"/>
  <c r="AA233" i="3" s="1"/>
  <c r="AB233" i="3"/>
  <c r="E234" i="4" s="1"/>
  <c r="C235" i="4"/>
  <c r="AB234" i="3"/>
  <c r="E235" i="4" s="1"/>
  <c r="Y234" i="3"/>
  <c r="Z234" i="3" s="1"/>
  <c r="D234" i="4" l="1"/>
  <c r="AA234" i="3"/>
  <c r="I235" i="3"/>
  <c r="O235" i="3"/>
  <c r="U235" i="3"/>
  <c r="C236" i="4"/>
  <c r="Y235" i="3"/>
  <c r="Z235" i="3" s="1"/>
  <c r="AB235" i="3"/>
  <c r="E236" i="4" s="1"/>
  <c r="I236" i="4"/>
  <c r="M236" i="4" s="1"/>
  <c r="H236" i="4"/>
  <c r="G236" i="4"/>
  <c r="L236" i="4" s="1"/>
  <c r="F236" i="4"/>
  <c r="K236" i="4"/>
  <c r="N236" i="4" s="1"/>
  <c r="J236" i="4"/>
  <c r="D237" i="3"/>
  <c r="B237" i="3"/>
  <c r="A237" i="4"/>
  <c r="P236" i="3"/>
  <c r="H236" i="3"/>
  <c r="G236" i="3"/>
  <c r="V236" i="3"/>
  <c r="N236" i="3"/>
  <c r="M236" i="3"/>
  <c r="E236" i="3"/>
  <c r="F236" i="3" s="1"/>
  <c r="T236" i="3"/>
  <c r="S236" i="3"/>
  <c r="C236" i="3"/>
  <c r="J236" i="3"/>
  <c r="O236" i="3" l="1"/>
  <c r="U236" i="3"/>
  <c r="I236" i="3"/>
  <c r="B238" i="3"/>
  <c r="C237" i="4"/>
  <c r="AB236" i="3"/>
  <c r="E237" i="4" s="1"/>
  <c r="Y236" i="3"/>
  <c r="Z236" i="3" s="1"/>
  <c r="A238" i="4"/>
  <c r="M237" i="3"/>
  <c r="E237" i="3"/>
  <c r="F237" i="3" s="1"/>
  <c r="S237" i="3"/>
  <c r="C237" i="3"/>
  <c r="J237" i="3"/>
  <c r="P237" i="3"/>
  <c r="H237" i="3"/>
  <c r="G237" i="3"/>
  <c r="V237" i="3"/>
  <c r="N237" i="3"/>
  <c r="D238" i="3"/>
  <c r="D235" i="4"/>
  <c r="AA235" i="3"/>
  <c r="T237" i="3"/>
  <c r="K237" i="4"/>
  <c r="N237" i="4" s="1"/>
  <c r="J237" i="4"/>
  <c r="I237" i="4"/>
  <c r="M237" i="4" s="1"/>
  <c r="H237" i="4"/>
  <c r="G237" i="4"/>
  <c r="L237" i="4" s="1"/>
  <c r="F237" i="4"/>
  <c r="U237" i="3" l="1"/>
  <c r="J238" i="4" s="1"/>
  <c r="I237" i="3"/>
  <c r="O237" i="3"/>
  <c r="C238" i="4"/>
  <c r="AB237" i="3"/>
  <c r="E238" i="4" s="1"/>
  <c r="Y237" i="3"/>
  <c r="Z237" i="3" s="1"/>
  <c r="B239" i="3"/>
  <c r="D239" i="3"/>
  <c r="K238" i="4"/>
  <c r="N238" i="4" s="1"/>
  <c r="I238" i="4"/>
  <c r="M238" i="4" s="1"/>
  <c r="H238" i="4"/>
  <c r="G238" i="4"/>
  <c r="L238" i="4" s="1"/>
  <c r="F238" i="4"/>
  <c r="A239" i="4"/>
  <c r="J238" i="3"/>
  <c r="P238" i="3"/>
  <c r="H238" i="3"/>
  <c r="G238" i="3"/>
  <c r="V238" i="3"/>
  <c r="N238" i="3"/>
  <c r="E238" i="3"/>
  <c r="F238" i="3" s="1"/>
  <c r="T238" i="3"/>
  <c r="S238" i="3"/>
  <c r="C238" i="3"/>
  <c r="D236" i="4"/>
  <c r="AA236" i="3"/>
  <c r="A240" i="4" l="1"/>
  <c r="G239" i="3"/>
  <c r="V239" i="3"/>
  <c r="N239" i="3"/>
  <c r="E239" i="3"/>
  <c r="F239" i="3" s="1"/>
  <c r="S239" i="3"/>
  <c r="C239" i="3"/>
  <c r="J239" i="3"/>
  <c r="P239" i="3"/>
  <c r="H239" i="3"/>
  <c r="T239" i="3"/>
  <c r="D237" i="4"/>
  <c r="AA237" i="3"/>
  <c r="I238" i="3"/>
  <c r="O238" i="3"/>
  <c r="U238" i="3"/>
  <c r="J239" i="4" s="1"/>
  <c r="G239" i="4"/>
  <c r="L239" i="4" s="1"/>
  <c r="F239" i="4"/>
  <c r="K239" i="4"/>
  <c r="N239" i="4" s="1"/>
  <c r="I239" i="4"/>
  <c r="M239" i="4" s="1"/>
  <c r="H239" i="4"/>
  <c r="D240" i="3"/>
  <c r="M238" i="3"/>
  <c r="B240" i="3"/>
  <c r="C239" i="4" l="1"/>
  <c r="Y238" i="3"/>
  <c r="Z238" i="3" s="1"/>
  <c r="AA238" i="3" s="1"/>
  <c r="AB238" i="3"/>
  <c r="E239" i="4" s="1"/>
  <c r="D238" i="4"/>
  <c r="O239" i="3"/>
  <c r="U239" i="3"/>
  <c r="I239" i="3"/>
  <c r="M239" i="3"/>
  <c r="D241" i="3"/>
  <c r="B241" i="3"/>
  <c r="A241" i="4"/>
  <c r="T240" i="3"/>
  <c r="S240" i="3"/>
  <c r="C240" i="3"/>
  <c r="J240" i="3"/>
  <c r="P240" i="3"/>
  <c r="H240" i="3"/>
  <c r="G240" i="3"/>
  <c r="V240" i="3"/>
  <c r="N240" i="3"/>
  <c r="M240" i="3"/>
  <c r="E240" i="3"/>
  <c r="F240" i="3" s="1"/>
  <c r="I240" i="4"/>
  <c r="M240" i="4" s="1"/>
  <c r="H240" i="4"/>
  <c r="G240" i="4"/>
  <c r="L240" i="4" s="1"/>
  <c r="F240" i="4"/>
  <c r="K240" i="4"/>
  <c r="N240" i="4" s="1"/>
  <c r="J240" i="4"/>
  <c r="C241" i="4" l="1"/>
  <c r="AB240" i="3"/>
  <c r="E241" i="4" s="1"/>
  <c r="Y240" i="3"/>
  <c r="Z240" i="3" s="1"/>
  <c r="K241" i="4"/>
  <c r="N241" i="4" s="1"/>
  <c r="I241" i="4"/>
  <c r="M241" i="4" s="1"/>
  <c r="H241" i="4"/>
  <c r="G241" i="4"/>
  <c r="L241" i="4" s="1"/>
  <c r="F241" i="4"/>
  <c r="I240" i="3"/>
  <c r="O240" i="3"/>
  <c r="U240" i="3"/>
  <c r="J241" i="4" s="1"/>
  <c r="T241" i="3"/>
  <c r="D242" i="3"/>
  <c r="D239" i="4"/>
  <c r="B242" i="3"/>
  <c r="A242" i="4"/>
  <c r="P241" i="3"/>
  <c r="H241" i="3"/>
  <c r="G241" i="3"/>
  <c r="V241" i="3"/>
  <c r="N241" i="3"/>
  <c r="E241" i="3"/>
  <c r="F241" i="3" s="1"/>
  <c r="S241" i="3"/>
  <c r="C241" i="3"/>
  <c r="J241" i="3"/>
  <c r="C240" i="4"/>
  <c r="AB239" i="3"/>
  <c r="E240" i="4" s="1"/>
  <c r="Y239" i="3"/>
  <c r="Z239" i="3" s="1"/>
  <c r="AA239" i="3" s="1"/>
  <c r="M241" i="3"/>
  <c r="C242" i="4" l="1"/>
  <c r="Y241" i="3"/>
  <c r="Z241" i="3" s="1"/>
  <c r="AB241" i="3"/>
  <c r="E242" i="4" s="1"/>
  <c r="I241" i="3"/>
  <c r="O241" i="3"/>
  <c r="U241" i="3"/>
  <c r="D240" i="4"/>
  <c r="AA240" i="3"/>
  <c r="B243" i="3"/>
  <c r="A243" i="4"/>
  <c r="V242" i="3"/>
  <c r="N242" i="3"/>
  <c r="M242" i="3"/>
  <c r="E242" i="3"/>
  <c r="F242" i="3" s="1"/>
  <c r="S242" i="3"/>
  <c r="C242" i="3"/>
  <c r="J242" i="3"/>
  <c r="P242" i="3"/>
  <c r="H242" i="3"/>
  <c r="G242" i="3"/>
  <c r="K242" i="4"/>
  <c r="N242" i="4" s="1"/>
  <c r="J242" i="4"/>
  <c r="I242" i="4"/>
  <c r="M242" i="4" s="1"/>
  <c r="H242" i="4"/>
  <c r="G242" i="4"/>
  <c r="L242" i="4" s="1"/>
  <c r="F242" i="4"/>
  <c r="D243" i="3"/>
  <c r="T242" i="3"/>
  <c r="D244" i="3" l="1"/>
  <c r="D241" i="4"/>
  <c r="AA241" i="3"/>
  <c r="U242" i="3"/>
  <c r="I242" i="3"/>
  <c r="F243" i="4" s="1"/>
  <c r="O242" i="3"/>
  <c r="G243" i="4"/>
  <c r="L243" i="4" s="1"/>
  <c r="K243" i="4"/>
  <c r="N243" i="4" s="1"/>
  <c r="J243" i="4"/>
  <c r="I243" i="4"/>
  <c r="M243" i="4" s="1"/>
  <c r="H243" i="4"/>
  <c r="B244" i="3"/>
  <c r="A244" i="4"/>
  <c r="S243" i="3"/>
  <c r="C243" i="3"/>
  <c r="J243" i="3"/>
  <c r="P243" i="3"/>
  <c r="H243" i="3"/>
  <c r="G243" i="3"/>
  <c r="V243" i="3"/>
  <c r="N243" i="3"/>
  <c r="M243" i="3"/>
  <c r="E243" i="3"/>
  <c r="F243" i="3" s="1"/>
  <c r="T243" i="3"/>
  <c r="C243" i="4"/>
  <c r="AB242" i="3"/>
  <c r="E243" i="4" s="1"/>
  <c r="Y242" i="3"/>
  <c r="Z242" i="3" s="1"/>
  <c r="I243" i="3" l="1"/>
  <c r="O243" i="3"/>
  <c r="U243" i="3"/>
  <c r="B245" i="3"/>
  <c r="A245" i="4"/>
  <c r="P244" i="3"/>
  <c r="H244" i="3"/>
  <c r="G244" i="3"/>
  <c r="V244" i="3"/>
  <c r="N244" i="3"/>
  <c r="E244" i="3"/>
  <c r="F244" i="3" s="1"/>
  <c r="T244" i="3"/>
  <c r="S244" i="3"/>
  <c r="C244" i="3"/>
  <c r="J244" i="3"/>
  <c r="D242" i="4"/>
  <c r="AA242" i="3"/>
  <c r="C244" i="4"/>
  <c r="Y243" i="3"/>
  <c r="Z243" i="3" s="1"/>
  <c r="AB243" i="3"/>
  <c r="E244" i="4" s="1"/>
  <c r="I244" i="4"/>
  <c r="M244" i="4" s="1"/>
  <c r="H244" i="4"/>
  <c r="G244" i="4"/>
  <c r="L244" i="4" s="1"/>
  <c r="F244" i="4"/>
  <c r="K244" i="4"/>
  <c r="N244" i="4" s="1"/>
  <c r="J244" i="4"/>
  <c r="D245" i="3"/>
  <c r="K245" i="4" l="1"/>
  <c r="N245" i="4" s="1"/>
  <c r="I245" i="4"/>
  <c r="M245" i="4" s="1"/>
  <c r="H245" i="4"/>
  <c r="G245" i="4"/>
  <c r="L245" i="4" s="1"/>
  <c r="D243" i="4"/>
  <c r="AA243" i="3"/>
  <c r="M244" i="3"/>
  <c r="B246" i="3"/>
  <c r="O244" i="3"/>
  <c r="U244" i="3"/>
  <c r="J245" i="4" s="1"/>
  <c r="I244" i="3"/>
  <c r="F245" i="4" s="1"/>
  <c r="T245" i="3"/>
  <c r="A246" i="4"/>
  <c r="M245" i="3"/>
  <c r="E245" i="3"/>
  <c r="F245" i="3" s="1"/>
  <c r="S245" i="3"/>
  <c r="C245" i="3"/>
  <c r="J245" i="3"/>
  <c r="P245" i="3"/>
  <c r="H245" i="3"/>
  <c r="G245" i="3"/>
  <c r="V245" i="3"/>
  <c r="N245" i="3"/>
  <c r="D246" i="3"/>
  <c r="K246" i="4" l="1"/>
  <c r="N246" i="4" s="1"/>
  <c r="I246" i="4"/>
  <c r="M246" i="4" s="1"/>
  <c r="G246" i="4"/>
  <c r="L246" i="4" s="1"/>
  <c r="F246" i="4"/>
  <c r="C245" i="4"/>
  <c r="AB244" i="3"/>
  <c r="E245" i="4" s="1"/>
  <c r="Y244" i="3"/>
  <c r="Z244" i="3" s="1"/>
  <c r="AA244" i="3" s="1"/>
  <c r="U245" i="3"/>
  <c r="J246" i="4" s="1"/>
  <c r="I245" i="3"/>
  <c r="O245" i="3"/>
  <c r="H246" i="4" s="1"/>
  <c r="D247" i="3"/>
  <c r="D244" i="4"/>
  <c r="B247" i="3"/>
  <c r="C246" i="4"/>
  <c r="AB245" i="3"/>
  <c r="E246" i="4" s="1"/>
  <c r="Y245" i="3"/>
  <c r="Z245" i="3" s="1"/>
  <c r="A247" i="4"/>
  <c r="J246" i="3"/>
  <c r="P246" i="3"/>
  <c r="H246" i="3"/>
  <c r="G246" i="3"/>
  <c r="V246" i="3"/>
  <c r="N246" i="3"/>
  <c r="M246" i="3"/>
  <c r="E246" i="3"/>
  <c r="F246" i="3" s="1"/>
  <c r="T246" i="3"/>
  <c r="S246" i="3"/>
  <c r="C246" i="3"/>
  <c r="I246" i="3" l="1"/>
  <c r="O246" i="3"/>
  <c r="U246" i="3"/>
  <c r="B248" i="3"/>
  <c r="G247" i="4"/>
  <c r="L247" i="4" s="1"/>
  <c r="F247" i="4"/>
  <c r="K247" i="4"/>
  <c r="N247" i="4" s="1"/>
  <c r="J247" i="4"/>
  <c r="I247" i="4"/>
  <c r="M247" i="4" s="1"/>
  <c r="H247" i="4"/>
  <c r="A248" i="4"/>
  <c r="G247" i="3"/>
  <c r="V247" i="3"/>
  <c r="N247" i="3"/>
  <c r="E247" i="3"/>
  <c r="F247" i="3" s="1"/>
  <c r="T247" i="3"/>
  <c r="S247" i="3"/>
  <c r="C247" i="3"/>
  <c r="J247" i="3"/>
  <c r="P247" i="3"/>
  <c r="H247" i="3"/>
  <c r="C247" i="4"/>
  <c r="Y246" i="3"/>
  <c r="Z246" i="3" s="1"/>
  <c r="AB246" i="3"/>
  <c r="E247" i="4" s="1"/>
  <c r="D248" i="3"/>
  <c r="D245" i="4"/>
  <c r="AA245" i="3"/>
  <c r="O247" i="3" l="1"/>
  <c r="U247" i="3"/>
  <c r="I247" i="3"/>
  <c r="D249" i="3"/>
  <c r="B249" i="3"/>
  <c r="D246" i="4"/>
  <c r="AA246" i="3"/>
  <c r="I248" i="4"/>
  <c r="M248" i="4" s="1"/>
  <c r="H248" i="4"/>
  <c r="G248" i="4"/>
  <c r="L248" i="4" s="1"/>
  <c r="F248" i="4"/>
  <c r="K248" i="4"/>
  <c r="N248" i="4" s="1"/>
  <c r="J248" i="4"/>
  <c r="A249" i="4"/>
  <c r="S248" i="3"/>
  <c r="C248" i="3"/>
  <c r="J248" i="3"/>
  <c r="P248" i="3"/>
  <c r="H248" i="3"/>
  <c r="G248" i="3"/>
  <c r="V248" i="3"/>
  <c r="N248" i="3"/>
  <c r="M248" i="3"/>
  <c r="E248" i="3"/>
  <c r="F248" i="3" s="1"/>
  <c r="M247" i="3"/>
  <c r="T248" i="3"/>
  <c r="I248" i="3" l="1"/>
  <c r="O248" i="3"/>
  <c r="U248" i="3"/>
  <c r="C248" i="4"/>
  <c r="AB247" i="3"/>
  <c r="E248" i="4" s="1"/>
  <c r="Y247" i="3"/>
  <c r="Z247" i="3" s="1"/>
  <c r="AA247" i="3" s="1"/>
  <c r="D250" i="3"/>
  <c r="C249" i="4"/>
  <c r="AB248" i="3"/>
  <c r="E249" i="4" s="1"/>
  <c r="Y248" i="3"/>
  <c r="Z248" i="3" s="1"/>
  <c r="D247" i="4"/>
  <c r="K249" i="4"/>
  <c r="N249" i="4" s="1"/>
  <c r="J249" i="4"/>
  <c r="I249" i="4"/>
  <c r="M249" i="4" s="1"/>
  <c r="H249" i="4"/>
  <c r="G249" i="4"/>
  <c r="L249" i="4" s="1"/>
  <c r="F249" i="4"/>
  <c r="B250" i="3"/>
  <c r="A250" i="4"/>
  <c r="P249" i="3"/>
  <c r="H249" i="3"/>
  <c r="G249" i="3"/>
  <c r="V249" i="3"/>
  <c r="N249" i="3"/>
  <c r="M249" i="3"/>
  <c r="E249" i="3"/>
  <c r="F249" i="3" s="1"/>
  <c r="T249" i="3"/>
  <c r="S249" i="3"/>
  <c r="C249" i="3"/>
  <c r="J249" i="3"/>
  <c r="D248" i="4" l="1"/>
  <c r="AA248" i="3"/>
  <c r="I249" i="3"/>
  <c r="O249" i="3"/>
  <c r="U249" i="3"/>
  <c r="K250" i="4"/>
  <c r="N250" i="4" s="1"/>
  <c r="J250" i="4"/>
  <c r="I250" i="4"/>
  <c r="M250" i="4" s="1"/>
  <c r="H250" i="4"/>
  <c r="G250" i="4"/>
  <c r="L250" i="4" s="1"/>
  <c r="F250" i="4"/>
  <c r="C250" i="4"/>
  <c r="Y249" i="3"/>
  <c r="Z249" i="3" s="1"/>
  <c r="AB249" i="3"/>
  <c r="E250" i="4" s="1"/>
  <c r="B251" i="3"/>
  <c r="A251" i="4"/>
  <c r="V250" i="3"/>
  <c r="N250" i="3"/>
  <c r="M250" i="3"/>
  <c r="E250" i="3"/>
  <c r="F250" i="3" s="1"/>
  <c r="S250" i="3"/>
  <c r="C250" i="3"/>
  <c r="J250" i="3"/>
  <c r="P250" i="3"/>
  <c r="H250" i="3"/>
  <c r="G250" i="3"/>
  <c r="D251" i="3"/>
  <c r="T250" i="3"/>
  <c r="G251" i="4" l="1"/>
  <c r="L251" i="4" s="1"/>
  <c r="K251" i="4"/>
  <c r="N251" i="4" s="1"/>
  <c r="I251" i="4"/>
  <c r="M251" i="4" s="1"/>
  <c r="B252" i="3"/>
  <c r="A252" i="4"/>
  <c r="S251" i="3"/>
  <c r="C251" i="3"/>
  <c r="J251" i="3"/>
  <c r="P251" i="3"/>
  <c r="H251" i="3"/>
  <c r="G251" i="3"/>
  <c r="V251" i="3"/>
  <c r="N251" i="3"/>
  <c r="E251" i="3"/>
  <c r="F251" i="3" s="1"/>
  <c r="T251" i="3"/>
  <c r="D252" i="3"/>
  <c r="U250" i="3"/>
  <c r="J251" i="4" s="1"/>
  <c r="I250" i="3"/>
  <c r="F251" i="4" s="1"/>
  <c r="O250" i="3"/>
  <c r="H251" i="4" s="1"/>
  <c r="C251" i="4"/>
  <c r="AB250" i="3"/>
  <c r="E251" i="4" s="1"/>
  <c r="Y250" i="3"/>
  <c r="Z250" i="3" s="1"/>
  <c r="D249" i="4"/>
  <c r="AA249" i="3"/>
  <c r="I251" i="3" l="1"/>
  <c r="O251" i="3"/>
  <c r="U251" i="3"/>
  <c r="M251" i="3"/>
  <c r="I252" i="4"/>
  <c r="M252" i="4" s="1"/>
  <c r="H252" i="4"/>
  <c r="G252" i="4"/>
  <c r="L252" i="4" s="1"/>
  <c r="F252" i="4"/>
  <c r="K252" i="4"/>
  <c r="N252" i="4" s="1"/>
  <c r="J252" i="4"/>
  <c r="D250" i="4"/>
  <c r="AA250" i="3"/>
  <c r="B253" i="3"/>
  <c r="D253" i="3"/>
  <c r="A253" i="4"/>
  <c r="P252" i="3"/>
  <c r="H252" i="3"/>
  <c r="G252" i="3"/>
  <c r="V252" i="3"/>
  <c r="N252" i="3"/>
  <c r="M252" i="3"/>
  <c r="E252" i="3"/>
  <c r="F252" i="3" s="1"/>
  <c r="T252" i="3"/>
  <c r="S252" i="3"/>
  <c r="C252" i="3"/>
  <c r="J252" i="3"/>
  <c r="O252" i="3" l="1"/>
  <c r="U252" i="3"/>
  <c r="I252" i="3"/>
  <c r="K253" i="4"/>
  <c r="N253" i="4" s="1"/>
  <c r="J253" i="4"/>
  <c r="I253" i="4"/>
  <c r="M253" i="4" s="1"/>
  <c r="H253" i="4"/>
  <c r="G253" i="4"/>
  <c r="L253" i="4" s="1"/>
  <c r="F253" i="4"/>
  <c r="C253" i="4"/>
  <c r="AB252" i="3"/>
  <c r="E253" i="4" s="1"/>
  <c r="Y252" i="3"/>
  <c r="Z252" i="3" s="1"/>
  <c r="D254" i="3"/>
  <c r="T253" i="3"/>
  <c r="B254" i="3"/>
  <c r="A254" i="4"/>
  <c r="M253" i="3"/>
  <c r="E253" i="3"/>
  <c r="F253" i="3" s="1"/>
  <c r="S253" i="3"/>
  <c r="C253" i="3"/>
  <c r="J253" i="3"/>
  <c r="P253" i="3"/>
  <c r="H253" i="3"/>
  <c r="G253" i="3"/>
  <c r="V253" i="3"/>
  <c r="N253" i="3"/>
  <c r="D251" i="4"/>
  <c r="C252" i="4"/>
  <c r="Y251" i="3"/>
  <c r="Z251" i="3" s="1"/>
  <c r="AA251" i="3" s="1"/>
  <c r="AB251" i="3"/>
  <c r="E252" i="4" s="1"/>
  <c r="D252" i="4" l="1"/>
  <c r="AA252" i="3"/>
  <c r="U253" i="3"/>
  <c r="I253" i="3"/>
  <c r="O253" i="3"/>
  <c r="B255" i="3"/>
  <c r="D255" i="3"/>
  <c r="A255" i="4"/>
  <c r="J254" i="3"/>
  <c r="P254" i="3"/>
  <c r="H254" i="3"/>
  <c r="G254" i="3"/>
  <c r="V254" i="3"/>
  <c r="N254" i="3"/>
  <c r="M254" i="3"/>
  <c r="E254" i="3"/>
  <c r="F254" i="3" s="1"/>
  <c r="T254" i="3"/>
  <c r="S254" i="3"/>
  <c r="C254" i="3"/>
  <c r="C254" i="4"/>
  <c r="AB253" i="3"/>
  <c r="E254" i="4" s="1"/>
  <c r="Y253" i="3"/>
  <c r="Z253" i="3" s="1"/>
  <c r="K254" i="4"/>
  <c r="N254" i="4" s="1"/>
  <c r="J254" i="4"/>
  <c r="I254" i="4"/>
  <c r="M254" i="4" s="1"/>
  <c r="H254" i="4"/>
  <c r="G254" i="4"/>
  <c r="L254" i="4" s="1"/>
  <c r="F254" i="4"/>
  <c r="I254" i="3" l="1"/>
  <c r="O254" i="3"/>
  <c r="U254" i="3"/>
  <c r="B256" i="3"/>
  <c r="A256" i="4"/>
  <c r="G255" i="3"/>
  <c r="V255" i="3"/>
  <c r="N255" i="3"/>
  <c r="E255" i="3"/>
  <c r="T255" i="3"/>
  <c r="S255" i="3"/>
  <c r="C255" i="3"/>
  <c r="J255" i="3"/>
  <c r="P255" i="3"/>
  <c r="H255" i="3"/>
  <c r="G255" i="4"/>
  <c r="L255" i="4" s="1"/>
  <c r="F255" i="4"/>
  <c r="K255" i="4"/>
  <c r="N255" i="4" s="1"/>
  <c r="J255" i="4"/>
  <c r="I255" i="4"/>
  <c r="M255" i="4" s="1"/>
  <c r="H255" i="4"/>
  <c r="C255" i="4"/>
  <c r="Y254" i="3"/>
  <c r="Z254" i="3" s="1"/>
  <c r="AB254" i="3"/>
  <c r="E255" i="4" s="1"/>
  <c r="M255" i="3"/>
  <c r="D253" i="4"/>
  <c r="AA253" i="3"/>
  <c r="D256" i="3"/>
  <c r="F255" i="3"/>
  <c r="C256" i="4" l="1"/>
  <c r="AB255" i="3"/>
  <c r="E256" i="4" s="1"/>
  <c r="Y255" i="3"/>
  <c r="Z255" i="3" s="1"/>
  <c r="D254" i="4"/>
  <c r="AA254" i="3"/>
  <c r="O255" i="3"/>
  <c r="U255" i="3"/>
  <c r="I255" i="3"/>
  <c r="B257" i="3"/>
  <c r="D257" i="3"/>
  <c r="A257" i="4"/>
  <c r="T256" i="3"/>
  <c r="S256" i="3"/>
  <c r="C256" i="3"/>
  <c r="J256" i="3"/>
  <c r="P256" i="3"/>
  <c r="H256" i="3"/>
  <c r="G256" i="3"/>
  <c r="V256" i="3"/>
  <c r="N256" i="3"/>
  <c r="M256" i="3"/>
  <c r="E256" i="3"/>
  <c r="F256" i="3" s="1"/>
  <c r="I256" i="4"/>
  <c r="M256" i="4" s="1"/>
  <c r="H256" i="4"/>
  <c r="G256" i="4"/>
  <c r="L256" i="4" s="1"/>
  <c r="F256" i="4"/>
  <c r="K256" i="4"/>
  <c r="N256" i="4" s="1"/>
  <c r="J256" i="4"/>
  <c r="I256" i="3" l="1"/>
  <c r="O256" i="3"/>
  <c r="U256" i="3"/>
  <c r="C257" i="4"/>
  <c r="AB256" i="3"/>
  <c r="E257" i="4" s="1"/>
  <c r="Y256" i="3"/>
  <c r="Z256" i="3" s="1"/>
  <c r="K257" i="4"/>
  <c r="N257" i="4" s="1"/>
  <c r="J257" i="4"/>
  <c r="I257" i="4"/>
  <c r="M257" i="4" s="1"/>
  <c r="H257" i="4"/>
  <c r="G257" i="4"/>
  <c r="L257" i="4" s="1"/>
  <c r="F257" i="4"/>
  <c r="D255" i="4"/>
  <c r="AA255" i="3"/>
  <c r="D258" i="3"/>
  <c r="B258" i="3"/>
  <c r="A258" i="4"/>
  <c r="P257" i="3"/>
  <c r="H257" i="3"/>
  <c r="G257" i="3"/>
  <c r="V257" i="3"/>
  <c r="N257" i="3"/>
  <c r="M257" i="3"/>
  <c r="E257" i="3"/>
  <c r="F257" i="3" s="1"/>
  <c r="T257" i="3"/>
  <c r="S257" i="3"/>
  <c r="C257" i="3"/>
  <c r="J257" i="3"/>
  <c r="I257" i="3" l="1"/>
  <c r="O257" i="3"/>
  <c r="U257" i="3"/>
  <c r="D259" i="3"/>
  <c r="K258" i="4"/>
  <c r="N258" i="4" s="1"/>
  <c r="J258" i="4"/>
  <c r="I258" i="4"/>
  <c r="M258" i="4" s="1"/>
  <c r="H258" i="4"/>
  <c r="G258" i="4"/>
  <c r="L258" i="4" s="1"/>
  <c r="F258" i="4"/>
  <c r="C258" i="4"/>
  <c r="Y257" i="3"/>
  <c r="Z257" i="3" s="1"/>
  <c r="AB257" i="3"/>
  <c r="E258" i="4" s="1"/>
  <c r="B259" i="3"/>
  <c r="D256" i="4"/>
  <c r="AA256" i="3"/>
  <c r="A259" i="4"/>
  <c r="V258" i="3"/>
  <c r="N258" i="3"/>
  <c r="M258" i="3"/>
  <c r="E258" i="3"/>
  <c r="F258" i="3" s="1"/>
  <c r="T258" i="3"/>
  <c r="S258" i="3"/>
  <c r="C258" i="3"/>
  <c r="J258" i="3"/>
  <c r="P258" i="3"/>
  <c r="H258" i="3"/>
  <c r="G258" i="3"/>
  <c r="U258" i="3" l="1"/>
  <c r="I258" i="3"/>
  <c r="O258" i="3"/>
  <c r="D260" i="3"/>
  <c r="D257" i="4"/>
  <c r="AA257" i="3"/>
  <c r="C259" i="4"/>
  <c r="AB258" i="3"/>
  <c r="E259" i="4" s="1"/>
  <c r="Y258" i="3"/>
  <c r="Z258" i="3" s="1"/>
  <c r="B260" i="3"/>
  <c r="A260" i="4"/>
  <c r="S259" i="3"/>
  <c r="C259" i="3"/>
  <c r="J259" i="3"/>
  <c r="P259" i="3"/>
  <c r="H259" i="3"/>
  <c r="G259" i="3"/>
  <c r="V259" i="3"/>
  <c r="N259" i="3"/>
  <c r="M259" i="3"/>
  <c r="E259" i="3"/>
  <c r="F259" i="3" s="1"/>
  <c r="T259" i="3"/>
  <c r="G259" i="4"/>
  <c r="L259" i="4" s="1"/>
  <c r="F259" i="4"/>
  <c r="K259" i="4"/>
  <c r="N259" i="4" s="1"/>
  <c r="J259" i="4"/>
  <c r="I259" i="4"/>
  <c r="M259" i="4" s="1"/>
  <c r="H259" i="4"/>
  <c r="I259" i="3" l="1"/>
  <c r="O259" i="3"/>
  <c r="U259" i="3"/>
  <c r="D258" i="4"/>
  <c r="AA258" i="3"/>
  <c r="C260" i="4"/>
  <c r="Y259" i="3"/>
  <c r="Z259" i="3" s="1"/>
  <c r="AB259" i="3"/>
  <c r="E260" i="4" s="1"/>
  <c r="I260" i="4"/>
  <c r="M260" i="4" s="1"/>
  <c r="H260" i="4"/>
  <c r="G260" i="4"/>
  <c r="L260" i="4" s="1"/>
  <c r="F260" i="4"/>
  <c r="K260" i="4"/>
  <c r="N260" i="4" s="1"/>
  <c r="J260" i="4"/>
  <c r="B261" i="3"/>
  <c r="A261" i="4"/>
  <c r="P260" i="3"/>
  <c r="H260" i="3"/>
  <c r="G260" i="3"/>
  <c r="V260" i="3"/>
  <c r="N260" i="3"/>
  <c r="M260" i="3"/>
  <c r="E260" i="3"/>
  <c r="F260" i="3" s="1"/>
  <c r="T260" i="3"/>
  <c r="S260" i="3"/>
  <c r="C260" i="3"/>
  <c r="J260" i="3"/>
  <c r="D261" i="3"/>
  <c r="C261" i="4" l="1"/>
  <c r="AB260" i="3"/>
  <c r="E261" i="4" s="1"/>
  <c r="Y260" i="3"/>
  <c r="Z260" i="3" s="1"/>
  <c r="O260" i="3"/>
  <c r="U260" i="3"/>
  <c r="I260" i="3"/>
  <c r="D262" i="3"/>
  <c r="D259" i="4"/>
  <c r="AA259" i="3"/>
  <c r="B262" i="3"/>
  <c r="K261" i="4"/>
  <c r="N261" i="4" s="1"/>
  <c r="J261" i="4"/>
  <c r="I261" i="4"/>
  <c r="M261" i="4" s="1"/>
  <c r="H261" i="4"/>
  <c r="G261" i="4"/>
  <c r="L261" i="4" s="1"/>
  <c r="F261" i="4"/>
  <c r="A262" i="4"/>
  <c r="M261" i="3"/>
  <c r="E261" i="3"/>
  <c r="F261" i="3" s="1"/>
  <c r="T261" i="3"/>
  <c r="S261" i="3"/>
  <c r="C261" i="3"/>
  <c r="J261" i="3"/>
  <c r="P261" i="3"/>
  <c r="H261" i="3"/>
  <c r="G261" i="3"/>
  <c r="V261" i="3"/>
  <c r="N261" i="3"/>
  <c r="U261" i="3" l="1"/>
  <c r="I261" i="3"/>
  <c r="O261" i="3"/>
  <c r="A263" i="4"/>
  <c r="J262" i="3"/>
  <c r="P262" i="3"/>
  <c r="H262" i="3"/>
  <c r="G262" i="3"/>
  <c r="V262" i="3"/>
  <c r="N262" i="3"/>
  <c r="M262" i="3"/>
  <c r="E262" i="3"/>
  <c r="F262" i="3" s="1"/>
  <c r="T262" i="3"/>
  <c r="S262" i="3"/>
  <c r="C262" i="3"/>
  <c r="D263" i="3"/>
  <c r="C262" i="4"/>
  <c r="AB261" i="3"/>
  <c r="E262" i="4" s="1"/>
  <c r="Y261" i="3"/>
  <c r="Z261" i="3" s="1"/>
  <c r="K262" i="4"/>
  <c r="N262" i="4" s="1"/>
  <c r="J262" i="4"/>
  <c r="I262" i="4"/>
  <c r="M262" i="4" s="1"/>
  <c r="H262" i="4"/>
  <c r="G262" i="4"/>
  <c r="L262" i="4" s="1"/>
  <c r="F262" i="4"/>
  <c r="D260" i="4"/>
  <c r="AA260" i="3"/>
  <c r="B263" i="3"/>
  <c r="D264" i="3" l="1"/>
  <c r="B264" i="3"/>
  <c r="G263" i="4"/>
  <c r="L263" i="4" s="1"/>
  <c r="K263" i="4"/>
  <c r="N263" i="4" s="1"/>
  <c r="I263" i="4"/>
  <c r="M263" i="4" s="1"/>
  <c r="A264" i="4"/>
  <c r="G263" i="3"/>
  <c r="V263" i="3"/>
  <c r="N263" i="3"/>
  <c r="M263" i="3"/>
  <c r="E263" i="3"/>
  <c r="F263" i="3" s="1"/>
  <c r="T263" i="3"/>
  <c r="S263" i="3"/>
  <c r="C263" i="3"/>
  <c r="J263" i="3"/>
  <c r="P263" i="3"/>
  <c r="H263" i="3"/>
  <c r="C263" i="4"/>
  <c r="Y262" i="3"/>
  <c r="Z262" i="3" s="1"/>
  <c r="AB262" i="3"/>
  <c r="E263" i="4" s="1"/>
  <c r="D261" i="4"/>
  <c r="AA261" i="3"/>
  <c r="I262" i="3"/>
  <c r="F263" i="4" s="1"/>
  <c r="O262" i="3"/>
  <c r="H263" i="4" s="1"/>
  <c r="U262" i="3"/>
  <c r="J263" i="4" s="1"/>
  <c r="O263" i="3" l="1"/>
  <c r="U263" i="3"/>
  <c r="I263" i="3"/>
  <c r="B265" i="3"/>
  <c r="A265" i="4"/>
  <c r="T264" i="3"/>
  <c r="S264" i="3"/>
  <c r="C264" i="3"/>
  <c r="J264" i="3"/>
  <c r="P264" i="3"/>
  <c r="H264" i="3"/>
  <c r="G264" i="3"/>
  <c r="V264" i="3"/>
  <c r="N264" i="3"/>
  <c r="M264" i="3"/>
  <c r="E264" i="3"/>
  <c r="F264" i="3" s="1"/>
  <c r="C264" i="4"/>
  <c r="AB263" i="3"/>
  <c r="E264" i="4" s="1"/>
  <c r="Y263" i="3"/>
  <c r="Z263" i="3" s="1"/>
  <c r="D262" i="4"/>
  <c r="AA262" i="3"/>
  <c r="D265" i="3"/>
  <c r="I264" i="4"/>
  <c r="M264" i="4" s="1"/>
  <c r="H264" i="4"/>
  <c r="G264" i="4"/>
  <c r="L264" i="4" s="1"/>
  <c r="F264" i="4"/>
  <c r="K264" i="4"/>
  <c r="N264" i="4" s="1"/>
  <c r="J264" i="4"/>
  <c r="C265" i="4" l="1"/>
  <c r="AB264" i="3"/>
  <c r="E265" i="4" s="1"/>
  <c r="Y264" i="3"/>
  <c r="Z264" i="3" s="1"/>
  <c r="D263" i="4"/>
  <c r="AA263" i="3"/>
  <c r="K265" i="4"/>
  <c r="N265" i="4" s="1"/>
  <c r="I265" i="4"/>
  <c r="M265" i="4" s="1"/>
  <c r="G265" i="4"/>
  <c r="L265" i="4" s="1"/>
  <c r="B266" i="3"/>
  <c r="A266" i="4"/>
  <c r="P265" i="3"/>
  <c r="H265" i="3"/>
  <c r="G265" i="3"/>
  <c r="V265" i="3"/>
  <c r="N265" i="3"/>
  <c r="E265" i="3"/>
  <c r="F265" i="3" s="1"/>
  <c r="T265" i="3"/>
  <c r="S265" i="3"/>
  <c r="C265" i="3"/>
  <c r="J265" i="3"/>
  <c r="I264" i="3"/>
  <c r="F265" i="4" s="1"/>
  <c r="O264" i="3"/>
  <c r="H265" i="4" s="1"/>
  <c r="U264" i="3"/>
  <c r="J265" i="4" s="1"/>
  <c r="D266" i="3"/>
  <c r="D267" i="3" l="1"/>
  <c r="K266" i="4"/>
  <c r="N266" i="4" s="1"/>
  <c r="I266" i="4"/>
  <c r="M266" i="4" s="1"/>
  <c r="G266" i="4"/>
  <c r="L266" i="4" s="1"/>
  <c r="D264" i="4"/>
  <c r="AA264" i="3"/>
  <c r="M265" i="3"/>
  <c r="B267" i="3"/>
  <c r="I265" i="3"/>
  <c r="F266" i="4" s="1"/>
  <c r="O265" i="3"/>
  <c r="H266" i="4" s="1"/>
  <c r="U265" i="3"/>
  <c r="J266" i="4" s="1"/>
  <c r="A267" i="4"/>
  <c r="V266" i="3"/>
  <c r="N266" i="3"/>
  <c r="M266" i="3"/>
  <c r="E266" i="3"/>
  <c r="F266" i="3" s="1"/>
  <c r="T266" i="3"/>
  <c r="S266" i="3"/>
  <c r="C266" i="3"/>
  <c r="J266" i="3"/>
  <c r="P266" i="3"/>
  <c r="H266" i="3"/>
  <c r="G266" i="3"/>
  <c r="U266" i="3" l="1"/>
  <c r="I266" i="3"/>
  <c r="O266" i="3"/>
  <c r="B268" i="3"/>
  <c r="C267" i="4"/>
  <c r="AB266" i="3"/>
  <c r="E267" i="4" s="1"/>
  <c r="Y266" i="3"/>
  <c r="Z266" i="3" s="1"/>
  <c r="A268" i="4"/>
  <c r="S267" i="3"/>
  <c r="C267" i="3"/>
  <c r="J267" i="3"/>
  <c r="P267" i="3"/>
  <c r="H267" i="3"/>
  <c r="G267" i="3"/>
  <c r="V267" i="3"/>
  <c r="N267" i="3"/>
  <c r="E267" i="3"/>
  <c r="T267" i="3"/>
  <c r="C266" i="4"/>
  <c r="Y265" i="3"/>
  <c r="Z265" i="3" s="1"/>
  <c r="AA265" i="3" s="1"/>
  <c r="AB265" i="3"/>
  <c r="E266" i="4" s="1"/>
  <c r="D268" i="3"/>
  <c r="F267" i="3"/>
  <c r="G267" i="4"/>
  <c r="L267" i="4" s="1"/>
  <c r="F267" i="4"/>
  <c r="K267" i="4"/>
  <c r="N267" i="4" s="1"/>
  <c r="J267" i="4"/>
  <c r="I267" i="4"/>
  <c r="M267" i="4" s="1"/>
  <c r="H267" i="4"/>
  <c r="D265" i="4"/>
  <c r="D266" i="4" l="1"/>
  <c r="AA266" i="3"/>
  <c r="I267" i="3"/>
  <c r="O267" i="3"/>
  <c r="U267" i="3"/>
  <c r="B269" i="3"/>
  <c r="D269" i="3"/>
  <c r="A269" i="4"/>
  <c r="P268" i="3"/>
  <c r="H268" i="3"/>
  <c r="G268" i="3"/>
  <c r="V268" i="3"/>
  <c r="N268" i="3"/>
  <c r="M268" i="3"/>
  <c r="E268" i="3"/>
  <c r="F268" i="3" s="1"/>
  <c r="T268" i="3"/>
  <c r="S268" i="3"/>
  <c r="C268" i="3"/>
  <c r="J268" i="3"/>
  <c r="M267" i="3"/>
  <c r="I268" i="4"/>
  <c r="M268" i="4" s="1"/>
  <c r="H268" i="4"/>
  <c r="G268" i="4"/>
  <c r="L268" i="4" s="1"/>
  <c r="F268" i="4"/>
  <c r="K268" i="4"/>
  <c r="N268" i="4" s="1"/>
  <c r="J268" i="4"/>
  <c r="O268" i="3" l="1"/>
  <c r="U268" i="3"/>
  <c r="I268" i="3"/>
  <c r="K269" i="4"/>
  <c r="N269" i="4" s="1"/>
  <c r="J269" i="4"/>
  <c r="I269" i="4"/>
  <c r="M269" i="4" s="1"/>
  <c r="H269" i="4"/>
  <c r="G269" i="4"/>
  <c r="L269" i="4" s="1"/>
  <c r="F269" i="4"/>
  <c r="C269" i="4"/>
  <c r="AB268" i="3"/>
  <c r="E269" i="4" s="1"/>
  <c r="Y268" i="3"/>
  <c r="Z268" i="3" s="1"/>
  <c r="D270" i="3"/>
  <c r="B270" i="3"/>
  <c r="A270" i="4"/>
  <c r="E269" i="3"/>
  <c r="F269" i="3" s="1"/>
  <c r="T269" i="3"/>
  <c r="S269" i="3"/>
  <c r="C269" i="3"/>
  <c r="J269" i="3"/>
  <c r="P269" i="3"/>
  <c r="H269" i="3"/>
  <c r="G269" i="3"/>
  <c r="V269" i="3"/>
  <c r="N269" i="3"/>
  <c r="C268" i="4"/>
  <c r="Y267" i="3"/>
  <c r="Z267" i="3" s="1"/>
  <c r="AA267" i="3" s="1"/>
  <c r="AB267" i="3"/>
  <c r="E268" i="4" s="1"/>
  <c r="D267" i="4"/>
  <c r="U269" i="3" l="1"/>
  <c r="I269" i="3"/>
  <c r="O269" i="3"/>
  <c r="K270" i="4"/>
  <c r="N270" i="4" s="1"/>
  <c r="J270" i="4"/>
  <c r="I270" i="4"/>
  <c r="M270" i="4" s="1"/>
  <c r="H270" i="4"/>
  <c r="G270" i="4"/>
  <c r="L270" i="4" s="1"/>
  <c r="F270" i="4"/>
  <c r="B271" i="3"/>
  <c r="D271" i="3"/>
  <c r="A271" i="4"/>
  <c r="J270" i="3"/>
  <c r="P270" i="3"/>
  <c r="H270" i="3"/>
  <c r="G270" i="3"/>
  <c r="V270" i="3"/>
  <c r="N270" i="3"/>
  <c r="M270" i="3"/>
  <c r="E270" i="3"/>
  <c r="F270" i="3" s="1"/>
  <c r="S270" i="3"/>
  <c r="C270" i="3"/>
  <c r="T270" i="3"/>
  <c r="D268" i="4"/>
  <c r="AA268" i="3"/>
  <c r="M269" i="3"/>
  <c r="D272" i="3" l="1"/>
  <c r="B272" i="3"/>
  <c r="A272" i="4"/>
  <c r="G271" i="3"/>
  <c r="V271" i="3"/>
  <c r="N271" i="3"/>
  <c r="E271" i="3"/>
  <c r="F271" i="3" s="1"/>
  <c r="T271" i="3"/>
  <c r="S271" i="3"/>
  <c r="C271" i="3"/>
  <c r="J271" i="3"/>
  <c r="P271" i="3"/>
  <c r="H271" i="3"/>
  <c r="C270" i="4"/>
  <c r="AB269" i="3"/>
  <c r="E270" i="4" s="1"/>
  <c r="Y269" i="3"/>
  <c r="Z269" i="3" s="1"/>
  <c r="AA269" i="3" s="1"/>
  <c r="G271" i="4"/>
  <c r="L271" i="4" s="1"/>
  <c r="K271" i="4"/>
  <c r="N271" i="4" s="1"/>
  <c r="J271" i="4"/>
  <c r="I271" i="4"/>
  <c r="M271" i="4" s="1"/>
  <c r="D269" i="4"/>
  <c r="C271" i="4"/>
  <c r="Y270" i="3"/>
  <c r="Z270" i="3" s="1"/>
  <c r="AB270" i="3"/>
  <c r="E271" i="4" s="1"/>
  <c r="I270" i="3"/>
  <c r="F271" i="4" s="1"/>
  <c r="O270" i="3"/>
  <c r="H271" i="4" s="1"/>
  <c r="U270" i="3"/>
  <c r="O271" i="3" l="1"/>
  <c r="U271" i="3"/>
  <c r="I271" i="3"/>
  <c r="M271" i="3"/>
  <c r="B273" i="3"/>
  <c r="A273" i="4"/>
  <c r="S272" i="3"/>
  <c r="C272" i="3"/>
  <c r="J272" i="3"/>
  <c r="P272" i="3"/>
  <c r="H272" i="3"/>
  <c r="G272" i="3"/>
  <c r="V272" i="3"/>
  <c r="N272" i="3"/>
  <c r="M272" i="3"/>
  <c r="E272" i="3"/>
  <c r="F272" i="3" s="1"/>
  <c r="I272" i="4"/>
  <c r="M272" i="4" s="1"/>
  <c r="H272" i="4"/>
  <c r="G272" i="4"/>
  <c r="L272" i="4" s="1"/>
  <c r="F272" i="4"/>
  <c r="K272" i="4"/>
  <c r="N272" i="4" s="1"/>
  <c r="J272" i="4"/>
  <c r="D270" i="4"/>
  <c r="AA270" i="3"/>
  <c r="D273" i="3"/>
  <c r="T272" i="3"/>
  <c r="D271" i="4" l="1"/>
  <c r="C273" i="4"/>
  <c r="AB272" i="3"/>
  <c r="E273" i="4" s="1"/>
  <c r="Y272" i="3"/>
  <c r="Z272" i="3" s="1"/>
  <c r="K273" i="4"/>
  <c r="N273" i="4" s="1"/>
  <c r="J273" i="4"/>
  <c r="I273" i="4"/>
  <c r="M273" i="4" s="1"/>
  <c r="H273" i="4"/>
  <c r="G273" i="4"/>
  <c r="L273" i="4" s="1"/>
  <c r="F273" i="4"/>
  <c r="I272" i="3"/>
  <c r="O272" i="3"/>
  <c r="U272" i="3"/>
  <c r="B274" i="3"/>
  <c r="C272" i="4"/>
  <c r="AB271" i="3"/>
  <c r="E272" i="4" s="1"/>
  <c r="Y271" i="3"/>
  <c r="Z271" i="3" s="1"/>
  <c r="AA271" i="3" s="1"/>
  <c r="D274" i="3"/>
  <c r="A274" i="4"/>
  <c r="P273" i="3"/>
  <c r="H273" i="3"/>
  <c r="G273" i="3"/>
  <c r="V273" i="3"/>
  <c r="N273" i="3"/>
  <c r="M273" i="3"/>
  <c r="E273" i="3"/>
  <c r="F273" i="3" s="1"/>
  <c r="T273" i="3"/>
  <c r="S273" i="3"/>
  <c r="C273" i="3"/>
  <c r="J273" i="3"/>
  <c r="I273" i="3" l="1"/>
  <c r="O273" i="3"/>
  <c r="U273" i="3"/>
  <c r="D272" i="4"/>
  <c r="AA272" i="3"/>
  <c r="B275" i="3"/>
  <c r="A275" i="4"/>
  <c r="V274" i="3"/>
  <c r="N274" i="3"/>
  <c r="M274" i="3"/>
  <c r="E274" i="3"/>
  <c r="T274" i="3"/>
  <c r="S274" i="3"/>
  <c r="C274" i="3"/>
  <c r="J274" i="3"/>
  <c r="P274" i="3"/>
  <c r="H274" i="3"/>
  <c r="G274" i="3"/>
  <c r="K274" i="4"/>
  <c r="N274" i="4" s="1"/>
  <c r="J274" i="4"/>
  <c r="I274" i="4"/>
  <c r="M274" i="4" s="1"/>
  <c r="H274" i="4"/>
  <c r="G274" i="4"/>
  <c r="L274" i="4" s="1"/>
  <c r="F274" i="4"/>
  <c r="C274" i="4"/>
  <c r="Y273" i="3"/>
  <c r="Z273" i="3" s="1"/>
  <c r="AB273" i="3"/>
  <c r="E274" i="4" s="1"/>
  <c r="F274" i="3"/>
  <c r="D275" i="3"/>
  <c r="A276" i="4" l="1"/>
  <c r="S275" i="3"/>
  <c r="C275" i="3"/>
  <c r="J275" i="3"/>
  <c r="P275" i="3"/>
  <c r="H275" i="3"/>
  <c r="G275" i="3"/>
  <c r="V275" i="3"/>
  <c r="N275" i="3"/>
  <c r="E275" i="3"/>
  <c r="F275" i="3" s="1"/>
  <c r="T275" i="3"/>
  <c r="D276" i="3"/>
  <c r="U274" i="3"/>
  <c r="I274" i="3"/>
  <c r="O274" i="3"/>
  <c r="H275" i="4" s="1"/>
  <c r="C275" i="4"/>
  <c r="AB274" i="3"/>
  <c r="E275" i="4" s="1"/>
  <c r="Y274" i="3"/>
  <c r="Z274" i="3" s="1"/>
  <c r="D273" i="4"/>
  <c r="AA273" i="3"/>
  <c r="G275" i="4"/>
  <c r="L275" i="4" s="1"/>
  <c r="F275" i="4"/>
  <c r="K275" i="4"/>
  <c r="N275" i="4" s="1"/>
  <c r="J275" i="4"/>
  <c r="I275" i="4"/>
  <c r="M275" i="4" s="1"/>
  <c r="M275" i="3"/>
  <c r="B276" i="3"/>
  <c r="C276" i="4" l="1"/>
  <c r="Y275" i="3"/>
  <c r="Z275" i="3" s="1"/>
  <c r="AB275" i="3"/>
  <c r="E276" i="4" s="1"/>
  <c r="I275" i="3"/>
  <c r="O275" i="3"/>
  <c r="U275" i="3"/>
  <c r="D277" i="3"/>
  <c r="B277" i="3"/>
  <c r="A277" i="4"/>
  <c r="P276" i="3"/>
  <c r="H276" i="3"/>
  <c r="G276" i="3"/>
  <c r="V276" i="3"/>
  <c r="N276" i="3"/>
  <c r="M276" i="3"/>
  <c r="E276" i="3"/>
  <c r="F276" i="3" s="1"/>
  <c r="T276" i="3"/>
  <c r="S276" i="3"/>
  <c r="C276" i="3"/>
  <c r="J276" i="3"/>
  <c r="D274" i="4"/>
  <c r="AA274" i="3"/>
  <c r="I276" i="4"/>
  <c r="M276" i="4" s="1"/>
  <c r="H276" i="4"/>
  <c r="G276" i="4"/>
  <c r="L276" i="4" s="1"/>
  <c r="F276" i="4"/>
  <c r="K276" i="4"/>
  <c r="N276" i="4" s="1"/>
  <c r="J276" i="4"/>
  <c r="O276" i="3" l="1"/>
  <c r="U276" i="3"/>
  <c r="I276" i="3"/>
  <c r="K277" i="4"/>
  <c r="N277" i="4" s="1"/>
  <c r="J277" i="4"/>
  <c r="I277" i="4"/>
  <c r="M277" i="4" s="1"/>
  <c r="H277" i="4"/>
  <c r="G277" i="4"/>
  <c r="L277" i="4" s="1"/>
  <c r="F277" i="4"/>
  <c r="B278" i="3"/>
  <c r="C277" i="4"/>
  <c r="AB276" i="3"/>
  <c r="E277" i="4" s="1"/>
  <c r="Y276" i="3"/>
  <c r="Z276" i="3" s="1"/>
  <c r="A278" i="4"/>
  <c r="E277" i="3"/>
  <c r="F277" i="3" s="1"/>
  <c r="S277" i="3"/>
  <c r="C277" i="3"/>
  <c r="J277" i="3"/>
  <c r="P277" i="3"/>
  <c r="H277" i="3"/>
  <c r="G277" i="3"/>
  <c r="V277" i="3"/>
  <c r="N277" i="3"/>
  <c r="D275" i="4"/>
  <c r="AA275" i="3"/>
  <c r="T277" i="3"/>
  <c r="D278" i="3"/>
  <c r="D276" i="4" l="1"/>
  <c r="AA276" i="3"/>
  <c r="B279" i="3"/>
  <c r="U277" i="3"/>
  <c r="I277" i="3"/>
  <c r="O277" i="3"/>
  <c r="A279" i="4"/>
  <c r="J278" i="3"/>
  <c r="P278" i="3"/>
  <c r="H278" i="3"/>
  <c r="G278" i="3"/>
  <c r="V278" i="3"/>
  <c r="N278" i="3"/>
  <c r="M278" i="3"/>
  <c r="E278" i="3"/>
  <c r="F278" i="3" s="1"/>
  <c r="T278" i="3"/>
  <c r="S278" i="3"/>
  <c r="C278" i="3"/>
  <c r="D279" i="3"/>
  <c r="M277" i="3"/>
  <c r="K278" i="4"/>
  <c r="N278" i="4" s="1"/>
  <c r="J278" i="4"/>
  <c r="I278" i="4"/>
  <c r="M278" i="4" s="1"/>
  <c r="H278" i="4"/>
  <c r="G278" i="4"/>
  <c r="L278" i="4" s="1"/>
  <c r="F278" i="4"/>
  <c r="A280" i="4" l="1"/>
  <c r="G279" i="3"/>
  <c r="V279" i="3"/>
  <c r="N279" i="3"/>
  <c r="E279" i="3"/>
  <c r="F279" i="3" s="1"/>
  <c r="S279" i="3"/>
  <c r="C279" i="3"/>
  <c r="J279" i="3"/>
  <c r="P279" i="3"/>
  <c r="H279" i="3"/>
  <c r="D277" i="4"/>
  <c r="G279" i="4"/>
  <c r="L279" i="4" s="1"/>
  <c r="K279" i="4"/>
  <c r="N279" i="4" s="1"/>
  <c r="I279" i="4"/>
  <c r="M279" i="4" s="1"/>
  <c r="C279" i="4"/>
  <c r="Y278" i="3"/>
  <c r="Z278" i="3" s="1"/>
  <c r="AB278" i="3"/>
  <c r="E279" i="4" s="1"/>
  <c r="C278" i="4"/>
  <c r="AB277" i="3"/>
  <c r="E278" i="4" s="1"/>
  <c r="Y277" i="3"/>
  <c r="Z277" i="3" s="1"/>
  <c r="AA277" i="3" s="1"/>
  <c r="T279" i="3"/>
  <c r="I278" i="3"/>
  <c r="F279" i="4" s="1"/>
  <c r="O278" i="3"/>
  <c r="H279" i="4" s="1"/>
  <c r="U278" i="3"/>
  <c r="J279" i="4" s="1"/>
  <c r="D280" i="3"/>
  <c r="M279" i="3"/>
  <c r="B280" i="3"/>
  <c r="D278" i="4" l="1"/>
  <c r="AA278" i="3"/>
  <c r="C280" i="4"/>
  <c r="AB279" i="3"/>
  <c r="E280" i="4" s="1"/>
  <c r="Y279" i="3"/>
  <c r="Z279" i="3" s="1"/>
  <c r="A281" i="4"/>
  <c r="T280" i="3"/>
  <c r="S280" i="3"/>
  <c r="C280" i="3"/>
  <c r="J280" i="3"/>
  <c r="P280" i="3"/>
  <c r="H280" i="3"/>
  <c r="G280" i="3"/>
  <c r="V280" i="3"/>
  <c r="N280" i="3"/>
  <c r="M280" i="3"/>
  <c r="E280" i="3"/>
  <c r="O279" i="3"/>
  <c r="U279" i="3"/>
  <c r="I279" i="3"/>
  <c r="D281" i="3"/>
  <c r="F280" i="3"/>
  <c r="I280" i="4"/>
  <c r="M280" i="4" s="1"/>
  <c r="H280" i="4"/>
  <c r="G280" i="4"/>
  <c r="L280" i="4" s="1"/>
  <c r="F280" i="4"/>
  <c r="K280" i="4"/>
  <c r="N280" i="4" s="1"/>
  <c r="J280" i="4"/>
  <c r="B281" i="3"/>
  <c r="C281" i="4" l="1"/>
  <c r="AB280" i="3"/>
  <c r="E281" i="4" s="1"/>
  <c r="Y280" i="3"/>
  <c r="Z280" i="3" s="1"/>
  <c r="I280" i="3"/>
  <c r="O280" i="3"/>
  <c r="U280" i="3"/>
  <c r="K281" i="4"/>
  <c r="N281" i="4" s="1"/>
  <c r="J281" i="4"/>
  <c r="I281" i="4"/>
  <c r="M281" i="4" s="1"/>
  <c r="H281" i="4"/>
  <c r="G281" i="4"/>
  <c r="L281" i="4" s="1"/>
  <c r="F281" i="4"/>
  <c r="D282" i="3"/>
  <c r="B282" i="3"/>
  <c r="A282" i="4"/>
  <c r="P281" i="3"/>
  <c r="H281" i="3"/>
  <c r="G281" i="3"/>
  <c r="V281" i="3"/>
  <c r="N281" i="3"/>
  <c r="M281" i="3"/>
  <c r="E281" i="3"/>
  <c r="F281" i="3" s="1"/>
  <c r="T281" i="3"/>
  <c r="S281" i="3"/>
  <c r="C281" i="3"/>
  <c r="J281" i="3"/>
  <c r="D279" i="4"/>
  <c r="AA279" i="3"/>
  <c r="A283" i="4" l="1"/>
  <c r="V282" i="3"/>
  <c r="N282" i="3"/>
  <c r="E282" i="3"/>
  <c r="F282" i="3" s="1"/>
  <c r="S282" i="3"/>
  <c r="C282" i="3"/>
  <c r="J282" i="3"/>
  <c r="P282" i="3"/>
  <c r="H282" i="3"/>
  <c r="G282" i="3"/>
  <c r="I281" i="3"/>
  <c r="O281" i="3"/>
  <c r="U281" i="3"/>
  <c r="K282" i="4"/>
  <c r="N282" i="4" s="1"/>
  <c r="J282" i="4"/>
  <c r="I282" i="4"/>
  <c r="M282" i="4" s="1"/>
  <c r="H282" i="4"/>
  <c r="G282" i="4"/>
  <c r="L282" i="4" s="1"/>
  <c r="F282" i="4"/>
  <c r="D283" i="3"/>
  <c r="D280" i="4"/>
  <c r="AA280" i="3"/>
  <c r="C282" i="4"/>
  <c r="Y281" i="3"/>
  <c r="Z281" i="3" s="1"/>
  <c r="AB281" i="3"/>
  <c r="E282" i="4" s="1"/>
  <c r="M282" i="3"/>
  <c r="T282" i="3"/>
  <c r="B283" i="3"/>
  <c r="C283" i="4" l="1"/>
  <c r="AB282" i="3"/>
  <c r="E283" i="4" s="1"/>
  <c r="Y282" i="3"/>
  <c r="Z282" i="3" s="1"/>
  <c r="A284" i="4"/>
  <c r="S283" i="3"/>
  <c r="C283" i="3"/>
  <c r="J283" i="3"/>
  <c r="P283" i="3"/>
  <c r="H283" i="3"/>
  <c r="G283" i="3"/>
  <c r="V283" i="3"/>
  <c r="N283" i="3"/>
  <c r="E283" i="3"/>
  <c r="F283" i="3" s="1"/>
  <c r="T283" i="3"/>
  <c r="D281" i="4"/>
  <c r="AA281" i="3"/>
  <c r="D284" i="3"/>
  <c r="B284" i="3"/>
  <c r="U282" i="3"/>
  <c r="J283" i="4" s="1"/>
  <c r="I282" i="3"/>
  <c r="O282" i="3"/>
  <c r="G283" i="4"/>
  <c r="L283" i="4" s="1"/>
  <c r="F283" i="4"/>
  <c r="K283" i="4"/>
  <c r="N283" i="4" s="1"/>
  <c r="I283" i="4"/>
  <c r="M283" i="4" s="1"/>
  <c r="H283" i="4"/>
  <c r="M283" i="3" l="1"/>
  <c r="B285" i="3"/>
  <c r="I284" i="4"/>
  <c r="M284" i="4" s="1"/>
  <c r="G284" i="4"/>
  <c r="L284" i="4" s="1"/>
  <c r="K284" i="4"/>
  <c r="N284" i="4" s="1"/>
  <c r="A285" i="4"/>
  <c r="P284" i="3"/>
  <c r="H284" i="3"/>
  <c r="G284" i="3"/>
  <c r="V284" i="3"/>
  <c r="N284" i="3"/>
  <c r="M284" i="3"/>
  <c r="E284" i="3"/>
  <c r="F284" i="3" s="1"/>
  <c r="S284" i="3"/>
  <c r="C284" i="3"/>
  <c r="J284" i="3"/>
  <c r="D282" i="4"/>
  <c r="AA282" i="3"/>
  <c r="I283" i="3"/>
  <c r="F284" i="4" s="1"/>
  <c r="O283" i="3"/>
  <c r="H284" i="4" s="1"/>
  <c r="U283" i="3"/>
  <c r="J284" i="4" s="1"/>
  <c r="T284" i="3"/>
  <c r="D285" i="3"/>
  <c r="K285" i="4" l="1"/>
  <c r="N285" i="4" s="1"/>
  <c r="J285" i="4"/>
  <c r="I285" i="4"/>
  <c r="M285" i="4" s="1"/>
  <c r="H285" i="4"/>
  <c r="G285" i="4"/>
  <c r="L285" i="4" s="1"/>
  <c r="B286" i="3"/>
  <c r="C285" i="4"/>
  <c r="AB284" i="3"/>
  <c r="E285" i="4" s="1"/>
  <c r="Y284" i="3"/>
  <c r="Z284" i="3" s="1"/>
  <c r="A286" i="4"/>
  <c r="E285" i="3"/>
  <c r="F285" i="3" s="1"/>
  <c r="T285" i="3"/>
  <c r="S285" i="3"/>
  <c r="C285" i="3"/>
  <c r="J285" i="3"/>
  <c r="P285" i="3"/>
  <c r="H285" i="3"/>
  <c r="G285" i="3"/>
  <c r="V285" i="3"/>
  <c r="N285" i="3"/>
  <c r="D283" i="4"/>
  <c r="C284" i="4"/>
  <c r="Y283" i="3"/>
  <c r="Z283" i="3" s="1"/>
  <c r="AA283" i="3" s="1"/>
  <c r="AB283" i="3"/>
  <c r="E284" i="4" s="1"/>
  <c r="O284" i="3"/>
  <c r="U284" i="3"/>
  <c r="I284" i="3"/>
  <c r="F285" i="4" s="1"/>
  <c r="D286" i="3"/>
  <c r="D284" i="4" l="1"/>
  <c r="AA284" i="3"/>
  <c r="B287" i="3"/>
  <c r="A287" i="4"/>
  <c r="J286" i="3"/>
  <c r="P286" i="3"/>
  <c r="H286" i="3"/>
  <c r="G286" i="3"/>
  <c r="V286" i="3"/>
  <c r="N286" i="3"/>
  <c r="M286" i="3"/>
  <c r="E286" i="3"/>
  <c r="F286" i="3" s="1"/>
  <c r="S286" i="3"/>
  <c r="C286" i="3"/>
  <c r="U285" i="3"/>
  <c r="I285" i="3"/>
  <c r="O285" i="3"/>
  <c r="M285" i="3"/>
  <c r="D287" i="3"/>
  <c r="K286" i="4"/>
  <c r="N286" i="4" s="1"/>
  <c r="J286" i="4"/>
  <c r="I286" i="4"/>
  <c r="M286" i="4" s="1"/>
  <c r="H286" i="4"/>
  <c r="G286" i="4"/>
  <c r="L286" i="4" s="1"/>
  <c r="F286" i="4"/>
  <c r="T286" i="3"/>
  <c r="I286" i="3" l="1"/>
  <c r="O286" i="3"/>
  <c r="U286" i="3"/>
  <c r="D288" i="3"/>
  <c r="G287" i="4"/>
  <c r="L287" i="4" s="1"/>
  <c r="F287" i="4"/>
  <c r="K287" i="4"/>
  <c r="N287" i="4" s="1"/>
  <c r="J287" i="4"/>
  <c r="I287" i="4"/>
  <c r="M287" i="4" s="1"/>
  <c r="H287" i="4"/>
  <c r="C286" i="4"/>
  <c r="AB285" i="3"/>
  <c r="E286" i="4" s="1"/>
  <c r="Y285" i="3"/>
  <c r="Z285" i="3" s="1"/>
  <c r="AA285" i="3" s="1"/>
  <c r="C287" i="4"/>
  <c r="Y286" i="3"/>
  <c r="Z286" i="3" s="1"/>
  <c r="AB286" i="3"/>
  <c r="E287" i="4" s="1"/>
  <c r="B288" i="3"/>
  <c r="A288" i="4"/>
  <c r="G287" i="3"/>
  <c r="V287" i="3"/>
  <c r="N287" i="3"/>
  <c r="M287" i="3"/>
  <c r="E287" i="3"/>
  <c r="F287" i="3" s="1"/>
  <c r="T287" i="3"/>
  <c r="S287" i="3"/>
  <c r="C287" i="3"/>
  <c r="J287" i="3"/>
  <c r="P287" i="3"/>
  <c r="H287" i="3"/>
  <c r="D285" i="4"/>
  <c r="D286" i="4" l="1"/>
  <c r="AA286" i="3"/>
  <c r="O287" i="3"/>
  <c r="U287" i="3"/>
  <c r="I287" i="3"/>
  <c r="I288" i="4"/>
  <c r="M288" i="4" s="1"/>
  <c r="H288" i="4"/>
  <c r="G288" i="4"/>
  <c r="L288" i="4" s="1"/>
  <c r="F288" i="4"/>
  <c r="K288" i="4"/>
  <c r="N288" i="4" s="1"/>
  <c r="J288" i="4"/>
  <c r="C288" i="4"/>
  <c r="AB287" i="3"/>
  <c r="E288" i="4" s="1"/>
  <c r="Y287" i="3"/>
  <c r="Z287" i="3" s="1"/>
  <c r="D289" i="3"/>
  <c r="B289" i="3"/>
  <c r="A289" i="4"/>
  <c r="T288" i="3"/>
  <c r="S288" i="3"/>
  <c r="C288" i="3"/>
  <c r="J288" i="3"/>
  <c r="P288" i="3"/>
  <c r="H288" i="3"/>
  <c r="G288" i="3"/>
  <c r="V288" i="3"/>
  <c r="N288" i="3"/>
  <c r="M288" i="3"/>
  <c r="E288" i="3"/>
  <c r="F288" i="3" s="1"/>
  <c r="I288" i="3" l="1"/>
  <c r="O288" i="3"/>
  <c r="U288" i="3"/>
  <c r="K289" i="4"/>
  <c r="N289" i="4" s="1"/>
  <c r="J289" i="4"/>
  <c r="I289" i="4"/>
  <c r="M289" i="4" s="1"/>
  <c r="H289" i="4"/>
  <c r="G289" i="4"/>
  <c r="L289" i="4" s="1"/>
  <c r="F289" i="4"/>
  <c r="D290" i="3"/>
  <c r="B290" i="3"/>
  <c r="A290" i="4"/>
  <c r="P289" i="3"/>
  <c r="H289" i="3"/>
  <c r="G289" i="3"/>
  <c r="V289" i="3"/>
  <c r="N289" i="3"/>
  <c r="M289" i="3"/>
  <c r="E289" i="3"/>
  <c r="F289" i="3" s="1"/>
  <c r="T289" i="3"/>
  <c r="S289" i="3"/>
  <c r="C289" i="3"/>
  <c r="J289" i="3"/>
  <c r="D287" i="4"/>
  <c r="AA287" i="3"/>
  <c r="C289" i="4"/>
  <c r="AB288" i="3"/>
  <c r="E289" i="4" s="1"/>
  <c r="Y288" i="3"/>
  <c r="Z288" i="3" s="1"/>
  <c r="I289" i="3" l="1"/>
  <c r="O289" i="3"/>
  <c r="U289" i="3"/>
  <c r="K290" i="4"/>
  <c r="N290" i="4" s="1"/>
  <c r="J290" i="4"/>
  <c r="I290" i="4"/>
  <c r="M290" i="4" s="1"/>
  <c r="H290" i="4"/>
  <c r="G290" i="4"/>
  <c r="L290" i="4" s="1"/>
  <c r="F290" i="4"/>
  <c r="C290" i="4"/>
  <c r="Y289" i="3"/>
  <c r="Z289" i="3" s="1"/>
  <c r="AB289" i="3"/>
  <c r="E290" i="4" s="1"/>
  <c r="D288" i="4"/>
  <c r="AA288" i="3"/>
  <c r="B291" i="3"/>
  <c r="A291" i="4"/>
  <c r="V290" i="3"/>
  <c r="N290" i="3"/>
  <c r="M290" i="3"/>
  <c r="E290" i="3"/>
  <c r="F290" i="3" s="1"/>
  <c r="T290" i="3"/>
  <c r="S290" i="3"/>
  <c r="C290" i="3"/>
  <c r="J290" i="3"/>
  <c r="P290" i="3"/>
  <c r="H290" i="3"/>
  <c r="G290" i="3"/>
  <c r="D291" i="3"/>
  <c r="G291" i="4" l="1"/>
  <c r="L291" i="4" s="1"/>
  <c r="K291" i="4"/>
  <c r="N291" i="4" s="1"/>
  <c r="I291" i="4"/>
  <c r="M291" i="4" s="1"/>
  <c r="B292" i="3"/>
  <c r="A292" i="4"/>
  <c r="S291" i="3"/>
  <c r="C291" i="3"/>
  <c r="J291" i="3"/>
  <c r="P291" i="3"/>
  <c r="H291" i="3"/>
  <c r="G291" i="3"/>
  <c r="V291" i="3"/>
  <c r="N291" i="3"/>
  <c r="E291" i="3"/>
  <c r="F291" i="3" s="1"/>
  <c r="D292" i="3"/>
  <c r="D289" i="4"/>
  <c r="AA289" i="3"/>
  <c r="U290" i="3"/>
  <c r="J291" i="4" s="1"/>
  <c r="I290" i="3"/>
  <c r="F291" i="4" s="1"/>
  <c r="O290" i="3"/>
  <c r="H291" i="4" s="1"/>
  <c r="C291" i="4"/>
  <c r="AB290" i="3"/>
  <c r="E291" i="4" s="1"/>
  <c r="Y290" i="3"/>
  <c r="Z290" i="3" s="1"/>
  <c r="T291" i="3"/>
  <c r="I292" i="4" l="1"/>
  <c r="M292" i="4" s="1"/>
  <c r="G292" i="4"/>
  <c r="L292" i="4" s="1"/>
  <c r="K292" i="4"/>
  <c r="N292" i="4" s="1"/>
  <c r="D290" i="4"/>
  <c r="AA290" i="3"/>
  <c r="B293" i="3"/>
  <c r="A293" i="4"/>
  <c r="P292" i="3"/>
  <c r="H292" i="3"/>
  <c r="G292" i="3"/>
  <c r="V292" i="3"/>
  <c r="N292" i="3"/>
  <c r="M292" i="3"/>
  <c r="E292" i="3"/>
  <c r="F292" i="3" s="1"/>
  <c r="T292" i="3"/>
  <c r="S292" i="3"/>
  <c r="C292" i="3"/>
  <c r="J292" i="3"/>
  <c r="I291" i="3"/>
  <c r="F292" i="4" s="1"/>
  <c r="O291" i="3"/>
  <c r="H292" i="4" s="1"/>
  <c r="U291" i="3"/>
  <c r="J292" i="4" s="1"/>
  <c r="D293" i="3"/>
  <c r="M291" i="3"/>
  <c r="D294" i="3" l="1"/>
  <c r="K293" i="4"/>
  <c r="N293" i="4" s="1"/>
  <c r="I293" i="4"/>
  <c r="M293" i="4" s="1"/>
  <c r="G293" i="4"/>
  <c r="L293" i="4" s="1"/>
  <c r="B294" i="3"/>
  <c r="C293" i="4"/>
  <c r="AB292" i="3"/>
  <c r="E293" i="4" s="1"/>
  <c r="Y292" i="3"/>
  <c r="Z292" i="3" s="1"/>
  <c r="A294" i="4"/>
  <c r="E293" i="3"/>
  <c r="F293" i="3" s="1"/>
  <c r="T293" i="3"/>
  <c r="S293" i="3"/>
  <c r="C293" i="3"/>
  <c r="J293" i="3"/>
  <c r="P293" i="3"/>
  <c r="H293" i="3"/>
  <c r="G293" i="3"/>
  <c r="V293" i="3"/>
  <c r="N293" i="3"/>
  <c r="C292" i="4"/>
  <c r="Y291" i="3"/>
  <c r="Z291" i="3" s="1"/>
  <c r="AA291" i="3" s="1"/>
  <c r="AB291" i="3"/>
  <c r="E292" i="4" s="1"/>
  <c r="D291" i="4"/>
  <c r="O292" i="3"/>
  <c r="H293" i="4" s="1"/>
  <c r="U292" i="3"/>
  <c r="J293" i="4" s="1"/>
  <c r="I292" i="3"/>
  <c r="F293" i="4" s="1"/>
  <c r="D292" i="4" l="1"/>
  <c r="AA292" i="3"/>
  <c r="U293" i="3"/>
  <c r="I293" i="3"/>
  <c r="O293" i="3"/>
  <c r="A295" i="4"/>
  <c r="J294" i="3"/>
  <c r="P294" i="3"/>
  <c r="H294" i="3"/>
  <c r="G294" i="3"/>
  <c r="V294" i="3"/>
  <c r="N294" i="3"/>
  <c r="E294" i="3"/>
  <c r="F294" i="3" s="1"/>
  <c r="T294" i="3"/>
  <c r="S294" i="3"/>
  <c r="C294" i="3"/>
  <c r="M294" i="3"/>
  <c r="M293" i="3"/>
  <c r="K294" i="4"/>
  <c r="N294" i="4" s="1"/>
  <c r="J294" i="4"/>
  <c r="I294" i="4"/>
  <c r="M294" i="4" s="1"/>
  <c r="H294" i="4"/>
  <c r="G294" i="4"/>
  <c r="L294" i="4" s="1"/>
  <c r="F294" i="4"/>
  <c r="B295" i="3"/>
  <c r="D295" i="3"/>
  <c r="C295" i="4" l="1"/>
  <c r="Y294" i="3"/>
  <c r="Z294" i="3" s="1"/>
  <c r="AB294" i="3"/>
  <c r="E295" i="4" s="1"/>
  <c r="B296" i="3"/>
  <c r="A296" i="4"/>
  <c r="G295" i="3"/>
  <c r="V295" i="3"/>
  <c r="N295" i="3"/>
  <c r="E295" i="3"/>
  <c r="S295" i="3"/>
  <c r="C295" i="3"/>
  <c r="J295" i="3"/>
  <c r="P295" i="3"/>
  <c r="H295" i="3"/>
  <c r="C294" i="4"/>
  <c r="AB293" i="3"/>
  <c r="E294" i="4" s="1"/>
  <c r="Y293" i="3"/>
  <c r="Z293" i="3" s="1"/>
  <c r="AA293" i="3" s="1"/>
  <c r="G295" i="4"/>
  <c r="L295" i="4" s="1"/>
  <c r="K295" i="4"/>
  <c r="N295" i="4" s="1"/>
  <c r="J295" i="4"/>
  <c r="I295" i="4"/>
  <c r="M295" i="4" s="1"/>
  <c r="H295" i="4"/>
  <c r="I294" i="3"/>
  <c r="F295" i="4" s="1"/>
  <c r="O294" i="3"/>
  <c r="U294" i="3"/>
  <c r="T295" i="3"/>
  <c r="D293" i="4"/>
  <c r="D296" i="3"/>
  <c r="F295" i="3"/>
  <c r="I296" i="4" l="1"/>
  <c r="M296" i="4" s="1"/>
  <c r="G296" i="4"/>
  <c r="L296" i="4" s="1"/>
  <c r="K296" i="4"/>
  <c r="N296" i="4" s="1"/>
  <c r="B297" i="3"/>
  <c r="O295" i="3"/>
  <c r="H296" i="4" s="1"/>
  <c r="U295" i="3"/>
  <c r="J296" i="4" s="1"/>
  <c r="I295" i="3"/>
  <c r="F296" i="4" s="1"/>
  <c r="M295" i="3"/>
  <c r="A297" i="4"/>
  <c r="M296" i="3"/>
  <c r="V296" i="3"/>
  <c r="C296" i="3"/>
  <c r="T296" i="3"/>
  <c r="J296" i="3"/>
  <c r="S296" i="3"/>
  <c r="H296" i="3"/>
  <c r="P296" i="3"/>
  <c r="G296" i="3"/>
  <c r="N296" i="3"/>
  <c r="E296" i="3"/>
  <c r="F296" i="3" s="1"/>
  <c r="D297" i="3"/>
  <c r="D294" i="4"/>
  <c r="AA294" i="3"/>
  <c r="U296" i="3" l="1"/>
  <c r="I296" i="3"/>
  <c r="O296" i="3"/>
  <c r="D298" i="3"/>
  <c r="B298" i="3"/>
  <c r="A298" i="4"/>
  <c r="J297" i="3"/>
  <c r="G297" i="3"/>
  <c r="P297" i="3"/>
  <c r="E297" i="3"/>
  <c r="F297" i="3" s="1"/>
  <c r="N297" i="3"/>
  <c r="C297" i="3"/>
  <c r="V297" i="3"/>
  <c r="T297" i="3"/>
  <c r="S297" i="3"/>
  <c r="H297" i="3"/>
  <c r="D295" i="4"/>
  <c r="C297" i="4"/>
  <c r="AB296" i="3"/>
  <c r="E297" i="4" s="1"/>
  <c r="Y296" i="3"/>
  <c r="Z296" i="3" s="1"/>
  <c r="K297" i="4"/>
  <c r="N297" i="4" s="1"/>
  <c r="J297" i="4"/>
  <c r="I297" i="4"/>
  <c r="M297" i="4" s="1"/>
  <c r="H297" i="4"/>
  <c r="G297" i="4"/>
  <c r="L297" i="4" s="1"/>
  <c r="F297" i="4"/>
  <c r="C296" i="4"/>
  <c r="AB295" i="3"/>
  <c r="E296" i="4" s="1"/>
  <c r="Y295" i="3"/>
  <c r="Z295" i="3" s="1"/>
  <c r="AA295" i="3" s="1"/>
  <c r="D296" i="4" l="1"/>
  <c r="AA296" i="3"/>
  <c r="O297" i="3"/>
  <c r="U297" i="3"/>
  <c r="I297" i="3"/>
  <c r="D299" i="3"/>
  <c r="K298" i="4"/>
  <c r="N298" i="4" s="1"/>
  <c r="J298" i="4"/>
  <c r="I298" i="4"/>
  <c r="M298" i="4" s="1"/>
  <c r="H298" i="4"/>
  <c r="G298" i="4"/>
  <c r="L298" i="4" s="1"/>
  <c r="F298" i="4"/>
  <c r="B299" i="3"/>
  <c r="M297" i="3"/>
  <c r="A299" i="4"/>
  <c r="G298" i="3"/>
  <c r="T298" i="3"/>
  <c r="J298" i="3"/>
  <c r="S298" i="3"/>
  <c r="H298" i="3"/>
  <c r="P298" i="3"/>
  <c r="E298" i="3"/>
  <c r="F298" i="3" s="1"/>
  <c r="N298" i="3"/>
  <c r="C298" i="3"/>
  <c r="M298" i="3"/>
  <c r="V298" i="3"/>
  <c r="O298" i="3" l="1"/>
  <c r="U298" i="3"/>
  <c r="I298" i="3"/>
  <c r="C299" i="4"/>
  <c r="AB298" i="3"/>
  <c r="E299" i="4" s="1"/>
  <c r="Y298" i="3"/>
  <c r="Z298" i="3" s="1"/>
  <c r="H299" i="4"/>
  <c r="G299" i="4"/>
  <c r="L299" i="4" s="1"/>
  <c r="F299" i="4"/>
  <c r="K299" i="4"/>
  <c r="N299" i="4" s="1"/>
  <c r="J299" i="4"/>
  <c r="I299" i="4"/>
  <c r="M299" i="4" s="1"/>
  <c r="C298" i="4"/>
  <c r="Y297" i="3"/>
  <c r="Z297" i="3" s="1"/>
  <c r="AA297" i="3" s="1"/>
  <c r="AB297" i="3"/>
  <c r="E298" i="4" s="1"/>
  <c r="B300" i="3"/>
  <c r="D300" i="3"/>
  <c r="A300" i="4"/>
  <c r="G299" i="3"/>
  <c r="T299" i="3"/>
  <c r="J299" i="3"/>
  <c r="C299" i="3"/>
  <c r="P299" i="3"/>
  <c r="N299" i="3"/>
  <c r="M299" i="3"/>
  <c r="V299" i="3"/>
  <c r="H299" i="3"/>
  <c r="S299" i="3"/>
  <c r="E299" i="3"/>
  <c r="F299" i="3" s="1"/>
  <c r="D297" i="4"/>
  <c r="O299" i="3" l="1"/>
  <c r="I299" i="3"/>
  <c r="U299" i="3"/>
  <c r="D298" i="4"/>
  <c r="AA298" i="3"/>
  <c r="F300" i="4"/>
  <c r="H300" i="4"/>
  <c r="K300" i="4"/>
  <c r="N300" i="4" s="1"/>
  <c r="J300" i="4"/>
  <c r="I300" i="4"/>
  <c r="M300" i="4" s="1"/>
  <c r="G300" i="4"/>
  <c r="L300" i="4" s="1"/>
  <c r="C300" i="4"/>
  <c r="AB299" i="3"/>
  <c r="E300" i="4" s="1"/>
  <c r="Y299" i="3"/>
  <c r="Z299" i="3" s="1"/>
  <c r="D301" i="3"/>
  <c r="B301" i="3"/>
  <c r="A301" i="4"/>
  <c r="T300" i="3"/>
  <c r="J300" i="3"/>
  <c r="G300" i="3"/>
  <c r="V300" i="3"/>
  <c r="N300" i="3"/>
  <c r="C300" i="3"/>
  <c r="S300" i="3"/>
  <c r="P300" i="3"/>
  <c r="M300" i="3"/>
  <c r="H300" i="3"/>
  <c r="E300" i="3"/>
  <c r="F300" i="3" s="1"/>
  <c r="I300" i="3" l="1"/>
  <c r="O300" i="3"/>
  <c r="U300" i="3"/>
  <c r="B302" i="3"/>
  <c r="D302" i="3"/>
  <c r="A302" i="4"/>
  <c r="J301" i="3"/>
  <c r="P301" i="3"/>
  <c r="H301" i="3"/>
  <c r="G301" i="3"/>
  <c r="V301" i="3"/>
  <c r="N301" i="3"/>
  <c r="S301" i="3"/>
  <c r="C301" i="3"/>
  <c r="E301" i="3"/>
  <c r="F301" i="3" s="1"/>
  <c r="D299" i="4"/>
  <c r="AA299" i="3"/>
  <c r="T301" i="3"/>
  <c r="C301" i="4"/>
  <c r="AB300" i="3"/>
  <c r="E301" i="4" s="1"/>
  <c r="Y300" i="3"/>
  <c r="Z300" i="3" s="1"/>
  <c r="H301" i="4"/>
  <c r="G301" i="4"/>
  <c r="L301" i="4" s="1"/>
  <c r="F301" i="4"/>
  <c r="K301" i="4"/>
  <c r="N301" i="4" s="1"/>
  <c r="J301" i="4"/>
  <c r="I301" i="4"/>
  <c r="M301" i="4" s="1"/>
  <c r="I301" i="3" l="1"/>
  <c r="O301" i="3"/>
  <c r="U301" i="3"/>
  <c r="D300" i="4"/>
  <c r="AA300" i="3"/>
  <c r="D303" i="3"/>
  <c r="B303" i="3"/>
  <c r="A303" i="4"/>
  <c r="G302" i="3"/>
  <c r="V302" i="3"/>
  <c r="N302" i="3"/>
  <c r="E302" i="3"/>
  <c r="F302" i="3" s="1"/>
  <c r="T302" i="3"/>
  <c r="S302" i="3"/>
  <c r="C302" i="3"/>
  <c r="J302" i="3"/>
  <c r="P302" i="3"/>
  <c r="H302" i="3"/>
  <c r="J302" i="4"/>
  <c r="I302" i="4"/>
  <c r="M302" i="4" s="1"/>
  <c r="H302" i="4"/>
  <c r="G302" i="4"/>
  <c r="L302" i="4" s="1"/>
  <c r="K302" i="4"/>
  <c r="N302" i="4" s="1"/>
  <c r="F302" i="4"/>
  <c r="M301" i="3"/>
  <c r="O302" i="3" l="1"/>
  <c r="U302" i="3"/>
  <c r="I302" i="3"/>
  <c r="D301" i="4"/>
  <c r="M302" i="3"/>
  <c r="B304" i="3"/>
  <c r="A304" i="4"/>
  <c r="T303" i="3"/>
  <c r="S303" i="3"/>
  <c r="C303" i="3"/>
  <c r="J303" i="3"/>
  <c r="P303" i="3"/>
  <c r="H303" i="3"/>
  <c r="G303" i="3"/>
  <c r="V303" i="3"/>
  <c r="N303" i="3"/>
  <c r="M303" i="3"/>
  <c r="E303" i="3"/>
  <c r="C302" i="4"/>
  <c r="Y301" i="3"/>
  <c r="Z301" i="3" s="1"/>
  <c r="AA301" i="3" s="1"/>
  <c r="AB301" i="3"/>
  <c r="E302" i="4" s="1"/>
  <c r="K303" i="4"/>
  <c r="N303" i="4" s="1"/>
  <c r="J303" i="4"/>
  <c r="I303" i="4"/>
  <c r="M303" i="4" s="1"/>
  <c r="G303" i="4"/>
  <c r="L303" i="4" s="1"/>
  <c r="F303" i="4"/>
  <c r="H303" i="4"/>
  <c r="D304" i="3"/>
  <c r="F303" i="3"/>
  <c r="D302" i="4" l="1"/>
  <c r="B305" i="3"/>
  <c r="A305" i="4"/>
  <c r="P304" i="3"/>
  <c r="H304" i="3"/>
  <c r="G304" i="3"/>
  <c r="V304" i="3"/>
  <c r="N304" i="3"/>
  <c r="M304" i="3"/>
  <c r="E304" i="3"/>
  <c r="T304" i="3"/>
  <c r="S304" i="3"/>
  <c r="C304" i="3"/>
  <c r="J304" i="3"/>
  <c r="C304" i="4"/>
  <c r="AB303" i="3"/>
  <c r="E304" i="4" s="1"/>
  <c r="Y303" i="3"/>
  <c r="Z303" i="3" s="1"/>
  <c r="C303" i="4"/>
  <c r="AB302" i="3"/>
  <c r="E303" i="4" s="1"/>
  <c r="Y302" i="3"/>
  <c r="Z302" i="3" s="1"/>
  <c r="AA302" i="3" s="1"/>
  <c r="I303" i="3"/>
  <c r="O303" i="3"/>
  <c r="U303" i="3"/>
  <c r="F304" i="4"/>
  <c r="K304" i="4"/>
  <c r="N304" i="4" s="1"/>
  <c r="I304" i="4"/>
  <c r="M304" i="4" s="1"/>
  <c r="H304" i="4"/>
  <c r="J304" i="4"/>
  <c r="G304" i="4"/>
  <c r="L304" i="4" s="1"/>
  <c r="D305" i="3"/>
  <c r="F304" i="3"/>
  <c r="D303" i="4" l="1"/>
  <c r="AA303" i="3"/>
  <c r="I304" i="3"/>
  <c r="O304" i="3"/>
  <c r="H305" i="4" s="1"/>
  <c r="U304" i="3"/>
  <c r="D306" i="3"/>
  <c r="G305" i="4"/>
  <c r="L305" i="4" s="1"/>
  <c r="F305" i="4"/>
  <c r="K305" i="4"/>
  <c r="N305" i="4" s="1"/>
  <c r="J305" i="4"/>
  <c r="I305" i="4"/>
  <c r="M305" i="4" s="1"/>
  <c r="B306" i="3"/>
  <c r="C305" i="4"/>
  <c r="Y304" i="3"/>
  <c r="Z304" i="3" s="1"/>
  <c r="AB304" i="3"/>
  <c r="E305" i="4" s="1"/>
  <c r="A306" i="4"/>
  <c r="V305" i="3"/>
  <c r="N305" i="3"/>
  <c r="M305" i="3"/>
  <c r="E305" i="3"/>
  <c r="F305" i="3" s="1"/>
  <c r="T305" i="3"/>
  <c r="S305" i="3"/>
  <c r="C305" i="3"/>
  <c r="J305" i="3"/>
  <c r="P305" i="3"/>
  <c r="H305" i="3"/>
  <c r="G305" i="3"/>
  <c r="U305" i="3" l="1"/>
  <c r="I305" i="3"/>
  <c r="O305" i="3"/>
  <c r="J306" i="4"/>
  <c r="I306" i="4"/>
  <c r="M306" i="4" s="1"/>
  <c r="H306" i="4"/>
  <c r="G306" i="4"/>
  <c r="L306" i="4" s="1"/>
  <c r="K306" i="4"/>
  <c r="N306" i="4" s="1"/>
  <c r="F306" i="4"/>
  <c r="D307" i="3"/>
  <c r="B307" i="3"/>
  <c r="C306" i="4"/>
  <c r="AB305" i="3"/>
  <c r="E306" i="4" s="1"/>
  <c r="Y305" i="3"/>
  <c r="Z305" i="3" s="1"/>
  <c r="A307" i="4"/>
  <c r="S306" i="3"/>
  <c r="C306" i="3"/>
  <c r="J306" i="3"/>
  <c r="P306" i="3"/>
  <c r="H306" i="3"/>
  <c r="G306" i="3"/>
  <c r="V306" i="3"/>
  <c r="N306" i="3"/>
  <c r="M306" i="3"/>
  <c r="E306" i="3"/>
  <c r="F306" i="3" s="1"/>
  <c r="T306" i="3"/>
  <c r="D304" i="4"/>
  <c r="AA304" i="3"/>
  <c r="I306" i="3" l="1"/>
  <c r="O306" i="3"/>
  <c r="U306" i="3"/>
  <c r="D305" i="4"/>
  <c r="AA305" i="3"/>
  <c r="D308" i="3"/>
  <c r="C307" i="4"/>
  <c r="Y306" i="3"/>
  <c r="Z306" i="3" s="1"/>
  <c r="AB306" i="3"/>
  <c r="E307" i="4" s="1"/>
  <c r="B308" i="3"/>
  <c r="K307" i="4"/>
  <c r="N307" i="4" s="1"/>
  <c r="J307" i="4"/>
  <c r="I307" i="4"/>
  <c r="M307" i="4" s="1"/>
  <c r="G307" i="4"/>
  <c r="L307" i="4" s="1"/>
  <c r="F307" i="4"/>
  <c r="H307" i="4"/>
  <c r="A308" i="4"/>
  <c r="P307" i="3"/>
  <c r="H307" i="3"/>
  <c r="G307" i="3"/>
  <c r="V307" i="3"/>
  <c r="N307" i="3"/>
  <c r="M307" i="3"/>
  <c r="E307" i="3"/>
  <c r="F307" i="3" s="1"/>
  <c r="S307" i="3"/>
  <c r="C307" i="3"/>
  <c r="J307" i="3"/>
  <c r="T307" i="3"/>
  <c r="O307" i="3" l="1"/>
  <c r="U307" i="3"/>
  <c r="I307" i="3"/>
  <c r="F308" i="4"/>
  <c r="K308" i="4"/>
  <c r="N308" i="4" s="1"/>
  <c r="I308" i="4"/>
  <c r="M308" i="4" s="1"/>
  <c r="H308" i="4"/>
  <c r="G308" i="4"/>
  <c r="L308" i="4" s="1"/>
  <c r="J308" i="4"/>
  <c r="A309" i="4"/>
  <c r="E308" i="3"/>
  <c r="T308" i="3"/>
  <c r="S308" i="3"/>
  <c r="C308" i="3"/>
  <c r="J308" i="3"/>
  <c r="P308" i="3"/>
  <c r="H308" i="3"/>
  <c r="G308" i="3"/>
  <c r="V308" i="3"/>
  <c r="N308" i="3"/>
  <c r="D309" i="3"/>
  <c r="F308" i="3"/>
  <c r="C308" i="4"/>
  <c r="AB307" i="3"/>
  <c r="E308" i="4" s="1"/>
  <c r="Y307" i="3"/>
  <c r="Z307" i="3" s="1"/>
  <c r="D306" i="4"/>
  <c r="AA306" i="3"/>
  <c r="B309" i="3"/>
  <c r="U308" i="3" l="1"/>
  <c r="I308" i="3"/>
  <c r="O308" i="3"/>
  <c r="H309" i="4" s="1"/>
  <c r="D310" i="3"/>
  <c r="B310" i="3"/>
  <c r="D307" i="4"/>
  <c r="AA307" i="3"/>
  <c r="A310" i="4"/>
  <c r="J309" i="3"/>
  <c r="P309" i="3"/>
  <c r="H309" i="3"/>
  <c r="G309" i="3"/>
  <c r="V309" i="3"/>
  <c r="N309" i="3"/>
  <c r="M309" i="3"/>
  <c r="E309" i="3"/>
  <c r="F309" i="3" s="1"/>
  <c r="T309" i="3"/>
  <c r="S309" i="3"/>
  <c r="C309" i="3"/>
  <c r="M308" i="3"/>
  <c r="G309" i="4"/>
  <c r="L309" i="4" s="1"/>
  <c r="F309" i="4"/>
  <c r="K309" i="4"/>
  <c r="N309" i="4" s="1"/>
  <c r="J309" i="4"/>
  <c r="I309" i="4"/>
  <c r="M309" i="4" s="1"/>
  <c r="I309" i="3" l="1"/>
  <c r="O309" i="3"/>
  <c r="U309" i="3"/>
  <c r="A311" i="4"/>
  <c r="G310" i="3"/>
  <c r="V310" i="3"/>
  <c r="N310" i="3"/>
  <c r="E310" i="3"/>
  <c r="F310" i="3" s="1"/>
  <c r="S310" i="3"/>
  <c r="C310" i="3"/>
  <c r="J310" i="3"/>
  <c r="P310" i="3"/>
  <c r="H310" i="3"/>
  <c r="J310" i="4"/>
  <c r="I310" i="4"/>
  <c r="M310" i="4" s="1"/>
  <c r="H310" i="4"/>
  <c r="G310" i="4"/>
  <c r="L310" i="4" s="1"/>
  <c r="K310" i="4"/>
  <c r="N310" i="4" s="1"/>
  <c r="F310" i="4"/>
  <c r="C309" i="4"/>
  <c r="AB308" i="3"/>
  <c r="E309" i="4" s="1"/>
  <c r="Y308" i="3"/>
  <c r="Z308" i="3" s="1"/>
  <c r="AA308" i="3" s="1"/>
  <c r="T310" i="3"/>
  <c r="C310" i="4"/>
  <c r="Y309" i="3"/>
  <c r="Z309" i="3" s="1"/>
  <c r="AB309" i="3"/>
  <c r="E310" i="4" s="1"/>
  <c r="D308" i="4"/>
  <c r="B311" i="3"/>
  <c r="D311" i="3"/>
  <c r="D309" i="4" l="1"/>
  <c r="AA309" i="3"/>
  <c r="O310" i="3"/>
  <c r="U310" i="3"/>
  <c r="I310" i="3"/>
  <c r="D312" i="3"/>
  <c r="K311" i="4"/>
  <c r="N311" i="4" s="1"/>
  <c r="J311" i="4"/>
  <c r="I311" i="4"/>
  <c r="M311" i="4" s="1"/>
  <c r="G311" i="4"/>
  <c r="L311" i="4" s="1"/>
  <c r="F311" i="4"/>
  <c r="H311" i="4"/>
  <c r="B312" i="3"/>
  <c r="A312" i="4"/>
  <c r="S311" i="3"/>
  <c r="C311" i="3"/>
  <c r="J311" i="3"/>
  <c r="P311" i="3"/>
  <c r="H311" i="3"/>
  <c r="G311" i="3"/>
  <c r="V311" i="3"/>
  <c r="N311" i="3"/>
  <c r="M311" i="3"/>
  <c r="E311" i="3"/>
  <c r="F311" i="3" s="1"/>
  <c r="M310" i="3"/>
  <c r="T311" i="3"/>
  <c r="I311" i="3" l="1"/>
  <c r="O311" i="3"/>
  <c r="U311" i="3"/>
  <c r="C312" i="4"/>
  <c r="AB311" i="3"/>
  <c r="E312" i="4" s="1"/>
  <c r="Y311" i="3"/>
  <c r="Z311" i="3" s="1"/>
  <c r="D313" i="3"/>
  <c r="F312" i="4"/>
  <c r="K312" i="4"/>
  <c r="N312" i="4" s="1"/>
  <c r="I312" i="4"/>
  <c r="M312" i="4" s="1"/>
  <c r="H312" i="4"/>
  <c r="J312" i="4"/>
  <c r="G312" i="4"/>
  <c r="L312" i="4" s="1"/>
  <c r="C311" i="4"/>
  <c r="AB310" i="3"/>
  <c r="E311" i="4" s="1"/>
  <c r="Y310" i="3"/>
  <c r="Z310" i="3" s="1"/>
  <c r="AA310" i="3" s="1"/>
  <c r="D310" i="4"/>
  <c r="B313" i="3"/>
  <c r="A313" i="4"/>
  <c r="P312" i="3"/>
  <c r="H312" i="3"/>
  <c r="G312" i="3"/>
  <c r="V312" i="3"/>
  <c r="N312" i="3"/>
  <c r="M312" i="3"/>
  <c r="E312" i="3"/>
  <c r="F312" i="3" s="1"/>
  <c r="T312" i="3"/>
  <c r="S312" i="3"/>
  <c r="C312" i="3"/>
  <c r="J312" i="3"/>
  <c r="D311" i="4" l="1"/>
  <c r="AA311" i="3"/>
  <c r="I312" i="3"/>
  <c r="O312" i="3"/>
  <c r="U312" i="3"/>
  <c r="H313" i="4"/>
  <c r="G313" i="4"/>
  <c r="L313" i="4" s="1"/>
  <c r="F313" i="4"/>
  <c r="K313" i="4"/>
  <c r="N313" i="4" s="1"/>
  <c r="J313" i="4"/>
  <c r="I313" i="4"/>
  <c r="M313" i="4" s="1"/>
  <c r="C313" i="4"/>
  <c r="Y312" i="3"/>
  <c r="Z312" i="3" s="1"/>
  <c r="AB312" i="3"/>
  <c r="E313" i="4" s="1"/>
  <c r="B314" i="3"/>
  <c r="D314" i="3"/>
  <c r="A314" i="4"/>
  <c r="V313" i="3"/>
  <c r="N313" i="3"/>
  <c r="M313" i="3"/>
  <c r="E313" i="3"/>
  <c r="F313" i="3" s="1"/>
  <c r="T313" i="3"/>
  <c r="S313" i="3"/>
  <c r="C313" i="3"/>
  <c r="J313" i="3"/>
  <c r="P313" i="3"/>
  <c r="H313" i="3"/>
  <c r="G313" i="3"/>
  <c r="D315" i="3" l="1"/>
  <c r="U313" i="3"/>
  <c r="I313" i="3"/>
  <c r="O313" i="3"/>
  <c r="B315" i="3"/>
  <c r="A315" i="4"/>
  <c r="S314" i="3"/>
  <c r="C314" i="3"/>
  <c r="J314" i="3"/>
  <c r="P314" i="3"/>
  <c r="H314" i="3"/>
  <c r="G314" i="3"/>
  <c r="V314" i="3"/>
  <c r="N314" i="3"/>
  <c r="M314" i="3"/>
  <c r="E314" i="3"/>
  <c r="F314" i="3" s="1"/>
  <c r="T314" i="3"/>
  <c r="C314" i="4"/>
  <c r="AB313" i="3"/>
  <c r="E314" i="4" s="1"/>
  <c r="Y313" i="3"/>
  <c r="Z313" i="3" s="1"/>
  <c r="D312" i="4"/>
  <c r="AA312" i="3"/>
  <c r="J314" i="4"/>
  <c r="I314" i="4"/>
  <c r="M314" i="4" s="1"/>
  <c r="H314" i="4"/>
  <c r="G314" i="4"/>
  <c r="L314" i="4" s="1"/>
  <c r="K314" i="4"/>
  <c r="N314" i="4" s="1"/>
  <c r="F314" i="4"/>
  <c r="I314" i="3" l="1"/>
  <c r="O314" i="3"/>
  <c r="U314" i="3"/>
  <c r="D313" i="4"/>
  <c r="AA313" i="3"/>
  <c r="B316" i="3"/>
  <c r="C315" i="4"/>
  <c r="Y314" i="3"/>
  <c r="Z314" i="3" s="1"/>
  <c r="AB314" i="3"/>
  <c r="E315" i="4" s="1"/>
  <c r="A316" i="4"/>
  <c r="P315" i="3"/>
  <c r="H315" i="3"/>
  <c r="G315" i="3"/>
  <c r="V315" i="3"/>
  <c r="N315" i="3"/>
  <c r="M315" i="3"/>
  <c r="E315" i="3"/>
  <c r="S315" i="3"/>
  <c r="C315" i="3"/>
  <c r="J315" i="3"/>
  <c r="T315" i="3"/>
  <c r="K315" i="4"/>
  <c r="N315" i="4" s="1"/>
  <c r="J315" i="4"/>
  <c r="I315" i="4"/>
  <c r="M315" i="4" s="1"/>
  <c r="G315" i="4"/>
  <c r="L315" i="4" s="1"/>
  <c r="F315" i="4"/>
  <c r="H315" i="4"/>
  <c r="D316" i="3"/>
  <c r="F315" i="3"/>
  <c r="D314" i="4" l="1"/>
  <c r="AA314" i="3"/>
  <c r="O315" i="3"/>
  <c r="U315" i="3"/>
  <c r="J316" i="4" s="1"/>
  <c r="I315" i="3"/>
  <c r="B317" i="3"/>
  <c r="D317" i="3"/>
  <c r="F316" i="4"/>
  <c r="K316" i="4"/>
  <c r="N316" i="4" s="1"/>
  <c r="I316" i="4"/>
  <c r="M316" i="4" s="1"/>
  <c r="H316" i="4"/>
  <c r="G316" i="4"/>
  <c r="L316" i="4" s="1"/>
  <c r="A317" i="4"/>
  <c r="E316" i="3"/>
  <c r="F316" i="3" s="1"/>
  <c r="T316" i="3"/>
  <c r="S316" i="3"/>
  <c r="C316" i="3"/>
  <c r="J316" i="3"/>
  <c r="P316" i="3"/>
  <c r="H316" i="3"/>
  <c r="G316" i="3"/>
  <c r="V316" i="3"/>
  <c r="N316" i="3"/>
  <c r="C316" i="4"/>
  <c r="AB315" i="3"/>
  <c r="E316" i="4" s="1"/>
  <c r="Y315" i="3"/>
  <c r="Z315" i="3" s="1"/>
  <c r="U316" i="3" l="1"/>
  <c r="I316" i="3"/>
  <c r="O316" i="3"/>
  <c r="D315" i="4"/>
  <c r="AA315" i="3"/>
  <c r="M316" i="3"/>
  <c r="H317" i="4"/>
  <c r="G317" i="4"/>
  <c r="L317" i="4" s="1"/>
  <c r="F317" i="4"/>
  <c r="K317" i="4"/>
  <c r="N317" i="4" s="1"/>
  <c r="J317" i="4"/>
  <c r="I317" i="4"/>
  <c r="M317" i="4" s="1"/>
  <c r="D318" i="3"/>
  <c r="B318" i="3"/>
  <c r="A318" i="4"/>
  <c r="J317" i="3"/>
  <c r="P317" i="3"/>
  <c r="H317" i="3"/>
  <c r="G317" i="3"/>
  <c r="V317" i="3"/>
  <c r="N317" i="3"/>
  <c r="M317" i="3"/>
  <c r="E317" i="3"/>
  <c r="F317" i="3" s="1"/>
  <c r="T317" i="3"/>
  <c r="S317" i="3"/>
  <c r="C317" i="3"/>
  <c r="I318" i="4" l="1"/>
  <c r="M318" i="4" s="1"/>
  <c r="G318" i="4"/>
  <c r="L318" i="4" s="1"/>
  <c r="K318" i="4"/>
  <c r="N318" i="4" s="1"/>
  <c r="F318" i="4"/>
  <c r="C318" i="4"/>
  <c r="Y317" i="3"/>
  <c r="Z317" i="3" s="1"/>
  <c r="AB317" i="3"/>
  <c r="E318" i="4" s="1"/>
  <c r="I317" i="3"/>
  <c r="O317" i="3"/>
  <c r="H318" i="4" s="1"/>
  <c r="U317" i="3"/>
  <c r="J318" i="4" s="1"/>
  <c r="C317" i="4"/>
  <c r="AB316" i="3"/>
  <c r="E317" i="4" s="1"/>
  <c r="Y316" i="3"/>
  <c r="Z316" i="3" s="1"/>
  <c r="AA316" i="3" s="1"/>
  <c r="D319" i="3"/>
  <c r="B319" i="3"/>
  <c r="D316" i="4"/>
  <c r="A319" i="4"/>
  <c r="G318" i="3"/>
  <c r="V318" i="3"/>
  <c r="N318" i="3"/>
  <c r="M318" i="3"/>
  <c r="E318" i="3"/>
  <c r="F318" i="3" s="1"/>
  <c r="T318" i="3"/>
  <c r="S318" i="3"/>
  <c r="C318" i="3"/>
  <c r="J318" i="3"/>
  <c r="P318" i="3"/>
  <c r="H318" i="3"/>
  <c r="C319" i="4" l="1"/>
  <c r="AB318" i="3"/>
  <c r="E319" i="4" s="1"/>
  <c r="Y318" i="3"/>
  <c r="Z318" i="3" s="1"/>
  <c r="A320" i="4"/>
  <c r="T319" i="3"/>
  <c r="S319" i="3"/>
  <c r="C319" i="3"/>
  <c r="J319" i="3"/>
  <c r="P319" i="3"/>
  <c r="H319" i="3"/>
  <c r="G319" i="3"/>
  <c r="V319" i="3"/>
  <c r="N319" i="3"/>
  <c r="M319" i="3"/>
  <c r="E319" i="3"/>
  <c r="F319" i="3" s="1"/>
  <c r="O318" i="3"/>
  <c r="U318" i="3"/>
  <c r="I318" i="3"/>
  <c r="D320" i="3"/>
  <c r="K319" i="4"/>
  <c r="N319" i="4" s="1"/>
  <c r="J319" i="4"/>
  <c r="I319" i="4"/>
  <c r="M319" i="4" s="1"/>
  <c r="G319" i="4"/>
  <c r="L319" i="4" s="1"/>
  <c r="F319" i="4"/>
  <c r="H319" i="4"/>
  <c r="D317" i="4"/>
  <c r="AA317" i="3"/>
  <c r="B320" i="3"/>
  <c r="C320" i="4" l="1"/>
  <c r="AB319" i="3"/>
  <c r="E320" i="4" s="1"/>
  <c r="Y319" i="3"/>
  <c r="Z319" i="3" s="1"/>
  <c r="B321" i="3"/>
  <c r="K320" i="4"/>
  <c r="N320" i="4" s="1"/>
  <c r="I320" i="4"/>
  <c r="M320" i="4" s="1"/>
  <c r="G320" i="4"/>
  <c r="L320" i="4" s="1"/>
  <c r="A321" i="4"/>
  <c r="P320" i="3"/>
  <c r="H320" i="3"/>
  <c r="G320" i="3"/>
  <c r="V320" i="3"/>
  <c r="N320" i="3"/>
  <c r="M320" i="3"/>
  <c r="E320" i="3"/>
  <c r="F320" i="3" s="1"/>
  <c r="S320" i="3"/>
  <c r="C320" i="3"/>
  <c r="J320" i="3"/>
  <c r="D318" i="4"/>
  <c r="AA318" i="3"/>
  <c r="I319" i="3"/>
  <c r="F320" i="4" s="1"/>
  <c r="O319" i="3"/>
  <c r="H320" i="4" s="1"/>
  <c r="U319" i="3"/>
  <c r="J320" i="4" s="1"/>
  <c r="T320" i="3"/>
  <c r="D321" i="3"/>
  <c r="B322" i="3" l="1"/>
  <c r="G321" i="4"/>
  <c r="L321" i="4" s="1"/>
  <c r="K321" i="4"/>
  <c r="N321" i="4" s="1"/>
  <c r="I321" i="4"/>
  <c r="M321" i="4" s="1"/>
  <c r="A322" i="4"/>
  <c r="V321" i="3"/>
  <c r="N321" i="3"/>
  <c r="M321" i="3"/>
  <c r="E321" i="3"/>
  <c r="F321" i="3" s="1"/>
  <c r="T321" i="3"/>
  <c r="S321" i="3"/>
  <c r="C321" i="3"/>
  <c r="J321" i="3"/>
  <c r="P321" i="3"/>
  <c r="H321" i="3"/>
  <c r="G321" i="3"/>
  <c r="I320" i="3"/>
  <c r="F321" i="4" s="1"/>
  <c r="O320" i="3"/>
  <c r="H321" i="4" s="1"/>
  <c r="U320" i="3"/>
  <c r="J321" i="4" s="1"/>
  <c r="C321" i="4"/>
  <c r="Y320" i="3"/>
  <c r="Z320" i="3" s="1"/>
  <c r="AB320" i="3"/>
  <c r="E321" i="4" s="1"/>
  <c r="D322" i="3"/>
  <c r="D319" i="4"/>
  <c r="AA319" i="3"/>
  <c r="D323" i="3" l="1"/>
  <c r="U321" i="3"/>
  <c r="I321" i="3"/>
  <c r="O321" i="3"/>
  <c r="C322" i="4"/>
  <c r="AB321" i="3"/>
  <c r="E322" i="4" s="1"/>
  <c r="Y321" i="3"/>
  <c r="Z321" i="3" s="1"/>
  <c r="D320" i="4"/>
  <c r="AA320" i="3"/>
  <c r="B323" i="3"/>
  <c r="J322" i="4"/>
  <c r="I322" i="4"/>
  <c r="M322" i="4" s="1"/>
  <c r="H322" i="4"/>
  <c r="G322" i="4"/>
  <c r="L322" i="4" s="1"/>
  <c r="K322" i="4"/>
  <c r="N322" i="4" s="1"/>
  <c r="F322" i="4"/>
  <c r="A323" i="4"/>
  <c r="S322" i="3"/>
  <c r="C322" i="3"/>
  <c r="J322" i="3"/>
  <c r="P322" i="3"/>
  <c r="H322" i="3"/>
  <c r="G322" i="3"/>
  <c r="V322" i="3"/>
  <c r="N322" i="3"/>
  <c r="M322" i="3"/>
  <c r="E322" i="3"/>
  <c r="F322" i="3" s="1"/>
  <c r="T322" i="3"/>
  <c r="I322" i="3" l="1"/>
  <c r="O322" i="3"/>
  <c r="U322" i="3"/>
  <c r="A324" i="4"/>
  <c r="P323" i="3"/>
  <c r="H323" i="3"/>
  <c r="G323" i="3"/>
  <c r="V323" i="3"/>
  <c r="N323" i="3"/>
  <c r="E323" i="3"/>
  <c r="S323" i="3"/>
  <c r="C323" i="3"/>
  <c r="J323" i="3"/>
  <c r="D321" i="4"/>
  <c r="AA321" i="3"/>
  <c r="C323" i="4"/>
  <c r="Y322" i="3"/>
  <c r="Z322" i="3" s="1"/>
  <c r="AB322" i="3"/>
  <c r="E323" i="4" s="1"/>
  <c r="K323" i="4"/>
  <c r="N323" i="4" s="1"/>
  <c r="J323" i="4"/>
  <c r="I323" i="4"/>
  <c r="M323" i="4" s="1"/>
  <c r="G323" i="4"/>
  <c r="L323" i="4" s="1"/>
  <c r="F323" i="4"/>
  <c r="H323" i="4"/>
  <c r="T323" i="3"/>
  <c r="D324" i="3"/>
  <c r="F323" i="3"/>
  <c r="B324" i="3"/>
  <c r="B325" i="3" l="1"/>
  <c r="K324" i="4"/>
  <c r="N324" i="4" s="1"/>
  <c r="I324" i="4"/>
  <c r="M324" i="4" s="1"/>
  <c r="G324" i="4"/>
  <c r="L324" i="4" s="1"/>
  <c r="A325" i="4"/>
  <c r="M324" i="3"/>
  <c r="E324" i="3"/>
  <c r="F324" i="3" s="1"/>
  <c r="T324" i="3"/>
  <c r="S324" i="3"/>
  <c r="C324" i="3"/>
  <c r="J324" i="3"/>
  <c r="P324" i="3"/>
  <c r="H324" i="3"/>
  <c r="G324" i="3"/>
  <c r="V324" i="3"/>
  <c r="N324" i="3"/>
  <c r="O323" i="3"/>
  <c r="H324" i="4" s="1"/>
  <c r="U323" i="3"/>
  <c r="J324" i="4" s="1"/>
  <c r="I323" i="3"/>
  <c r="F324" i="4" s="1"/>
  <c r="M323" i="3"/>
  <c r="D325" i="3"/>
  <c r="D322" i="4"/>
  <c r="AA322" i="3"/>
  <c r="D323" i="4" l="1"/>
  <c r="G325" i="4"/>
  <c r="L325" i="4" s="1"/>
  <c r="K325" i="4"/>
  <c r="N325" i="4" s="1"/>
  <c r="I325" i="4"/>
  <c r="M325" i="4" s="1"/>
  <c r="A326" i="4"/>
  <c r="J325" i="3"/>
  <c r="P325" i="3"/>
  <c r="H325" i="3"/>
  <c r="G325" i="3"/>
  <c r="V325" i="3"/>
  <c r="N325" i="3"/>
  <c r="E325" i="3"/>
  <c r="F325" i="3" s="1"/>
  <c r="T325" i="3"/>
  <c r="S325" i="3"/>
  <c r="C325" i="3"/>
  <c r="U324" i="3"/>
  <c r="J325" i="4" s="1"/>
  <c r="I324" i="3"/>
  <c r="F325" i="4" s="1"/>
  <c r="O324" i="3"/>
  <c r="H325" i="4" s="1"/>
  <c r="D326" i="3"/>
  <c r="C324" i="4"/>
  <c r="AB323" i="3"/>
  <c r="E324" i="4" s="1"/>
  <c r="Y323" i="3"/>
  <c r="Z323" i="3" s="1"/>
  <c r="AA323" i="3" s="1"/>
  <c r="C325" i="4"/>
  <c r="AB324" i="3"/>
  <c r="E325" i="4" s="1"/>
  <c r="Y324" i="3"/>
  <c r="Z324" i="3" s="1"/>
  <c r="B326" i="3"/>
  <c r="D324" i="4" l="1"/>
  <c r="AA324" i="3"/>
  <c r="A327" i="4"/>
  <c r="G326" i="3"/>
  <c r="V326" i="3"/>
  <c r="N326" i="3"/>
  <c r="M326" i="3"/>
  <c r="E326" i="3"/>
  <c r="F326" i="3" s="1"/>
  <c r="S326" i="3"/>
  <c r="C326" i="3"/>
  <c r="J326" i="3"/>
  <c r="P326" i="3"/>
  <c r="H326" i="3"/>
  <c r="I325" i="3"/>
  <c r="O325" i="3"/>
  <c r="U325" i="3"/>
  <c r="J326" i="4" s="1"/>
  <c r="T326" i="3"/>
  <c r="D327" i="3"/>
  <c r="I326" i="4"/>
  <c r="M326" i="4" s="1"/>
  <c r="H326" i="4"/>
  <c r="G326" i="4"/>
  <c r="L326" i="4" s="1"/>
  <c r="K326" i="4"/>
  <c r="N326" i="4" s="1"/>
  <c r="F326" i="4"/>
  <c r="B327" i="3"/>
  <c r="M325" i="3"/>
  <c r="C327" i="4" l="1"/>
  <c r="AB326" i="3"/>
  <c r="E327" i="4" s="1"/>
  <c r="Y326" i="3"/>
  <c r="Z326" i="3" s="1"/>
  <c r="C326" i="4"/>
  <c r="Y325" i="3"/>
  <c r="Z325" i="3" s="1"/>
  <c r="AA325" i="3" s="1"/>
  <c r="AB325" i="3"/>
  <c r="E326" i="4" s="1"/>
  <c r="K327" i="4"/>
  <c r="N327" i="4" s="1"/>
  <c r="I327" i="4"/>
  <c r="M327" i="4" s="1"/>
  <c r="G327" i="4"/>
  <c r="L327" i="4" s="1"/>
  <c r="B328" i="3"/>
  <c r="O326" i="3"/>
  <c r="H327" i="4" s="1"/>
  <c r="U326" i="3"/>
  <c r="J327" i="4" s="1"/>
  <c r="I326" i="3"/>
  <c r="F327" i="4" s="1"/>
  <c r="D325" i="4"/>
  <c r="A328" i="4"/>
  <c r="T327" i="3"/>
  <c r="S327" i="3"/>
  <c r="C327" i="3"/>
  <c r="J327" i="3"/>
  <c r="P327" i="3"/>
  <c r="H327" i="3"/>
  <c r="G327" i="3"/>
  <c r="V327" i="3"/>
  <c r="N327" i="3"/>
  <c r="M327" i="3"/>
  <c r="E327" i="3"/>
  <c r="F327" i="3" s="1"/>
  <c r="D328" i="3"/>
  <c r="I327" i="3" l="1"/>
  <c r="O327" i="3"/>
  <c r="U327" i="3"/>
  <c r="D329" i="3"/>
  <c r="C328" i="4"/>
  <c r="AB327" i="3"/>
  <c r="E328" i="4" s="1"/>
  <c r="Y327" i="3"/>
  <c r="Z327" i="3" s="1"/>
  <c r="B329" i="3"/>
  <c r="A329" i="4"/>
  <c r="P328" i="3"/>
  <c r="H328" i="3"/>
  <c r="G328" i="3"/>
  <c r="V328" i="3"/>
  <c r="N328" i="3"/>
  <c r="M328" i="3"/>
  <c r="E328" i="3"/>
  <c r="F328" i="3" s="1"/>
  <c r="S328" i="3"/>
  <c r="C328" i="3"/>
  <c r="J328" i="3"/>
  <c r="F328" i="4"/>
  <c r="K328" i="4"/>
  <c r="N328" i="4" s="1"/>
  <c r="I328" i="4"/>
  <c r="M328" i="4" s="1"/>
  <c r="H328" i="4"/>
  <c r="J328" i="4"/>
  <c r="G328" i="4"/>
  <c r="L328" i="4" s="1"/>
  <c r="D326" i="4"/>
  <c r="AA326" i="3"/>
  <c r="T328" i="3"/>
  <c r="I328" i="3" l="1"/>
  <c r="O328" i="3"/>
  <c r="U328" i="3"/>
  <c r="C329" i="4"/>
  <c r="Y328" i="3"/>
  <c r="Z328" i="3" s="1"/>
  <c r="AB328" i="3"/>
  <c r="E329" i="4" s="1"/>
  <c r="B330" i="3"/>
  <c r="A330" i="4"/>
  <c r="V329" i="3"/>
  <c r="N329" i="3"/>
  <c r="M329" i="3"/>
  <c r="E329" i="3"/>
  <c r="F329" i="3" s="1"/>
  <c r="T329" i="3"/>
  <c r="S329" i="3"/>
  <c r="C329" i="3"/>
  <c r="J329" i="3"/>
  <c r="P329" i="3"/>
  <c r="H329" i="3"/>
  <c r="G329" i="3"/>
  <c r="D330" i="3"/>
  <c r="D327" i="4"/>
  <c r="AA327" i="3"/>
  <c r="H329" i="4"/>
  <c r="G329" i="4"/>
  <c r="L329" i="4" s="1"/>
  <c r="F329" i="4"/>
  <c r="K329" i="4"/>
  <c r="N329" i="4" s="1"/>
  <c r="J329" i="4"/>
  <c r="I329" i="4"/>
  <c r="M329" i="4" s="1"/>
  <c r="B331" i="3" l="1"/>
  <c r="A331" i="4"/>
  <c r="S330" i="3"/>
  <c r="C330" i="3"/>
  <c r="J330" i="3"/>
  <c r="P330" i="3"/>
  <c r="H330" i="3"/>
  <c r="G330" i="3"/>
  <c r="V330" i="3"/>
  <c r="N330" i="3"/>
  <c r="E330" i="3"/>
  <c r="F330" i="3" s="1"/>
  <c r="T330" i="3"/>
  <c r="C330" i="4"/>
  <c r="AB329" i="3"/>
  <c r="E330" i="4" s="1"/>
  <c r="Y329" i="3"/>
  <c r="Z329" i="3" s="1"/>
  <c r="D328" i="4"/>
  <c r="AA328" i="3"/>
  <c r="I330" i="4"/>
  <c r="M330" i="4" s="1"/>
  <c r="G330" i="4"/>
  <c r="L330" i="4" s="1"/>
  <c r="K330" i="4"/>
  <c r="N330" i="4" s="1"/>
  <c r="D331" i="3"/>
  <c r="U329" i="3"/>
  <c r="J330" i="4" s="1"/>
  <c r="I329" i="3"/>
  <c r="F330" i="4" s="1"/>
  <c r="O329" i="3"/>
  <c r="H330" i="4" s="1"/>
  <c r="K331" i="4" l="1"/>
  <c r="N331" i="4" s="1"/>
  <c r="I331" i="4"/>
  <c r="M331" i="4" s="1"/>
  <c r="G331" i="4"/>
  <c r="L331" i="4" s="1"/>
  <c r="I330" i="3"/>
  <c r="F331" i="4" s="1"/>
  <c r="O330" i="3"/>
  <c r="H331" i="4" s="1"/>
  <c r="U330" i="3"/>
  <c r="J331" i="4" s="1"/>
  <c r="D329" i="4"/>
  <c r="AA329" i="3"/>
  <c r="D332" i="3"/>
  <c r="B332" i="3"/>
  <c r="M330" i="3"/>
  <c r="A332" i="4"/>
  <c r="P331" i="3"/>
  <c r="H331" i="3"/>
  <c r="G331" i="3"/>
  <c r="V331" i="3"/>
  <c r="N331" i="3"/>
  <c r="M331" i="3"/>
  <c r="E331" i="3"/>
  <c r="F331" i="3" s="1"/>
  <c r="T331" i="3"/>
  <c r="S331" i="3"/>
  <c r="C331" i="3"/>
  <c r="J331" i="3"/>
  <c r="O331" i="3" l="1"/>
  <c r="U331" i="3"/>
  <c r="I331" i="3"/>
  <c r="C331" i="4"/>
  <c r="Y330" i="3"/>
  <c r="Z330" i="3" s="1"/>
  <c r="AA330" i="3" s="1"/>
  <c r="AB330" i="3"/>
  <c r="E331" i="4" s="1"/>
  <c r="C332" i="4"/>
  <c r="AB331" i="3"/>
  <c r="E332" i="4" s="1"/>
  <c r="Y331" i="3"/>
  <c r="Z331" i="3" s="1"/>
  <c r="B333" i="3"/>
  <c r="A333" i="4"/>
  <c r="M332" i="3"/>
  <c r="E332" i="3"/>
  <c r="F332" i="3" s="1"/>
  <c r="T332" i="3"/>
  <c r="S332" i="3"/>
  <c r="C332" i="3"/>
  <c r="J332" i="3"/>
  <c r="P332" i="3"/>
  <c r="H332" i="3"/>
  <c r="G332" i="3"/>
  <c r="V332" i="3"/>
  <c r="N332" i="3"/>
  <c r="D330" i="4"/>
  <c r="D333" i="3"/>
  <c r="F332" i="4"/>
  <c r="K332" i="4"/>
  <c r="N332" i="4" s="1"/>
  <c r="I332" i="4"/>
  <c r="M332" i="4" s="1"/>
  <c r="H332" i="4"/>
  <c r="J332" i="4"/>
  <c r="G332" i="4"/>
  <c r="L332" i="4" s="1"/>
  <c r="U332" i="3" l="1"/>
  <c r="I332" i="3"/>
  <c r="O332" i="3"/>
  <c r="C333" i="4"/>
  <c r="AB332" i="3"/>
  <c r="E333" i="4" s="1"/>
  <c r="Y332" i="3"/>
  <c r="Z332" i="3" s="1"/>
  <c r="D334" i="3"/>
  <c r="H333" i="4"/>
  <c r="G333" i="4"/>
  <c r="L333" i="4" s="1"/>
  <c r="F333" i="4"/>
  <c r="K333" i="4"/>
  <c r="N333" i="4" s="1"/>
  <c r="J333" i="4"/>
  <c r="I333" i="4"/>
  <c r="M333" i="4" s="1"/>
  <c r="D331" i="4"/>
  <c r="AA331" i="3"/>
  <c r="B334" i="3"/>
  <c r="A334" i="4"/>
  <c r="J333" i="3"/>
  <c r="P333" i="3"/>
  <c r="H333" i="3"/>
  <c r="G333" i="3"/>
  <c r="V333" i="3"/>
  <c r="N333" i="3"/>
  <c r="E333" i="3"/>
  <c r="F333" i="3" s="1"/>
  <c r="T333" i="3"/>
  <c r="S333" i="3"/>
  <c r="C333" i="3"/>
  <c r="M333" i="3"/>
  <c r="C334" i="4" l="1"/>
  <c r="Y333" i="3"/>
  <c r="Z333" i="3" s="1"/>
  <c r="AB333" i="3"/>
  <c r="E334" i="4" s="1"/>
  <c r="I333" i="3"/>
  <c r="O333" i="3"/>
  <c r="U333" i="3"/>
  <c r="B335" i="3"/>
  <c r="A335" i="4"/>
  <c r="G334" i="3"/>
  <c r="V334" i="3"/>
  <c r="N334" i="3"/>
  <c r="M334" i="3"/>
  <c r="E334" i="3"/>
  <c r="F334" i="3" s="1"/>
  <c r="S334" i="3"/>
  <c r="C334" i="3"/>
  <c r="J334" i="3"/>
  <c r="P334" i="3"/>
  <c r="H334" i="3"/>
  <c r="D335" i="3"/>
  <c r="T334" i="3"/>
  <c r="D332" i="4"/>
  <c r="AA332" i="3"/>
  <c r="J334" i="4"/>
  <c r="I334" i="4"/>
  <c r="M334" i="4" s="1"/>
  <c r="H334" i="4"/>
  <c r="G334" i="4"/>
  <c r="L334" i="4" s="1"/>
  <c r="K334" i="4"/>
  <c r="N334" i="4" s="1"/>
  <c r="F334" i="4"/>
  <c r="D333" i="4" l="1"/>
  <c r="AA333" i="3"/>
  <c r="B336" i="3"/>
  <c r="A336" i="4"/>
  <c r="T335" i="3"/>
  <c r="S335" i="3"/>
  <c r="C335" i="3"/>
  <c r="J335" i="3"/>
  <c r="P335" i="3"/>
  <c r="H335" i="3"/>
  <c r="G335" i="3"/>
  <c r="V335" i="3"/>
  <c r="N335" i="3"/>
  <c r="M335" i="3"/>
  <c r="E335" i="3"/>
  <c r="F335" i="3" s="1"/>
  <c r="K335" i="4"/>
  <c r="N335" i="4" s="1"/>
  <c r="I335" i="4"/>
  <c r="M335" i="4" s="1"/>
  <c r="G335" i="4"/>
  <c r="L335" i="4" s="1"/>
  <c r="F335" i="4"/>
  <c r="O334" i="3"/>
  <c r="H335" i="4" s="1"/>
  <c r="U334" i="3"/>
  <c r="J335" i="4" s="1"/>
  <c r="I334" i="3"/>
  <c r="D336" i="3"/>
  <c r="C335" i="4"/>
  <c r="AB334" i="3"/>
  <c r="E335" i="4" s="1"/>
  <c r="Y334" i="3"/>
  <c r="Z334" i="3" s="1"/>
  <c r="D337" i="3" l="1"/>
  <c r="C336" i="4"/>
  <c r="AB335" i="3"/>
  <c r="E336" i="4" s="1"/>
  <c r="Y335" i="3"/>
  <c r="Z335" i="3" s="1"/>
  <c r="K336" i="4"/>
  <c r="N336" i="4" s="1"/>
  <c r="I336" i="4"/>
  <c r="M336" i="4" s="1"/>
  <c r="H336" i="4"/>
  <c r="G336" i="4"/>
  <c r="L336" i="4" s="1"/>
  <c r="B337" i="3"/>
  <c r="A337" i="4"/>
  <c r="P336" i="3"/>
  <c r="H336" i="3"/>
  <c r="G336" i="3"/>
  <c r="V336" i="3"/>
  <c r="N336" i="3"/>
  <c r="E336" i="3"/>
  <c r="F336" i="3" s="1"/>
  <c r="T336" i="3"/>
  <c r="S336" i="3"/>
  <c r="C336" i="3"/>
  <c r="J336" i="3"/>
  <c r="D334" i="4"/>
  <c r="AA334" i="3"/>
  <c r="I335" i="3"/>
  <c r="F336" i="4" s="1"/>
  <c r="O335" i="3"/>
  <c r="U335" i="3"/>
  <c r="J336" i="4" s="1"/>
  <c r="I336" i="3" l="1"/>
  <c r="O336" i="3"/>
  <c r="U336" i="3"/>
  <c r="H337" i="4"/>
  <c r="G337" i="4"/>
  <c r="L337" i="4" s="1"/>
  <c r="F337" i="4"/>
  <c r="K337" i="4"/>
  <c r="N337" i="4" s="1"/>
  <c r="J337" i="4"/>
  <c r="I337" i="4"/>
  <c r="M337" i="4" s="1"/>
  <c r="B338" i="3"/>
  <c r="M336" i="3"/>
  <c r="A338" i="4"/>
  <c r="V337" i="3"/>
  <c r="N337" i="3"/>
  <c r="E337" i="3"/>
  <c r="F337" i="3" s="1"/>
  <c r="T337" i="3"/>
  <c r="S337" i="3"/>
  <c r="C337" i="3"/>
  <c r="J337" i="3"/>
  <c r="P337" i="3"/>
  <c r="H337" i="3"/>
  <c r="G337" i="3"/>
  <c r="D335" i="4"/>
  <c r="AA335" i="3"/>
  <c r="D338" i="3"/>
  <c r="I338" i="4" l="1"/>
  <c r="M338" i="4" s="1"/>
  <c r="G338" i="4"/>
  <c r="L338" i="4" s="1"/>
  <c r="K338" i="4"/>
  <c r="N338" i="4" s="1"/>
  <c r="D336" i="4"/>
  <c r="C337" i="4"/>
  <c r="Y336" i="3"/>
  <c r="Z336" i="3" s="1"/>
  <c r="AA336" i="3" s="1"/>
  <c r="AB336" i="3"/>
  <c r="E337" i="4" s="1"/>
  <c r="D339" i="3"/>
  <c r="U337" i="3"/>
  <c r="J338" i="4" s="1"/>
  <c r="I337" i="3"/>
  <c r="F338" i="4" s="1"/>
  <c r="O337" i="3"/>
  <c r="H338" i="4" s="1"/>
  <c r="B339" i="3"/>
  <c r="M337" i="3"/>
  <c r="A339" i="4"/>
  <c r="S338" i="3"/>
  <c r="C338" i="3"/>
  <c r="J338" i="3"/>
  <c r="P338" i="3"/>
  <c r="H338" i="3"/>
  <c r="G338" i="3"/>
  <c r="V338" i="3"/>
  <c r="N338" i="3"/>
  <c r="M338" i="3"/>
  <c r="E338" i="3"/>
  <c r="F338" i="3" s="1"/>
  <c r="T338" i="3"/>
  <c r="I338" i="3" l="1"/>
  <c r="O338" i="3"/>
  <c r="U338" i="3"/>
  <c r="D337" i="4"/>
  <c r="B340" i="3"/>
  <c r="A340" i="4"/>
  <c r="P339" i="3"/>
  <c r="H339" i="3"/>
  <c r="G339" i="3"/>
  <c r="V339" i="3"/>
  <c r="N339" i="3"/>
  <c r="E339" i="3"/>
  <c r="F339" i="3" s="1"/>
  <c r="T339" i="3"/>
  <c r="S339" i="3"/>
  <c r="C339" i="3"/>
  <c r="J339" i="3"/>
  <c r="C339" i="4"/>
  <c r="Y338" i="3"/>
  <c r="Z338" i="3" s="1"/>
  <c r="AB338" i="3"/>
  <c r="E339" i="4" s="1"/>
  <c r="D340" i="3"/>
  <c r="K339" i="4"/>
  <c r="N339" i="4" s="1"/>
  <c r="J339" i="4"/>
  <c r="I339" i="4"/>
  <c r="M339" i="4" s="1"/>
  <c r="G339" i="4"/>
  <c r="L339" i="4" s="1"/>
  <c r="F339" i="4"/>
  <c r="H339" i="4"/>
  <c r="C338" i="4"/>
  <c r="AB337" i="3"/>
  <c r="E338" i="4" s="1"/>
  <c r="Y337" i="3"/>
  <c r="Z337" i="3" s="1"/>
  <c r="AA337" i="3" s="1"/>
  <c r="D338" i="4" l="1"/>
  <c r="AA338" i="3"/>
  <c r="O339" i="3"/>
  <c r="U339" i="3"/>
  <c r="I339" i="3"/>
  <c r="F340" i="4"/>
  <c r="K340" i="4"/>
  <c r="N340" i="4" s="1"/>
  <c r="I340" i="4"/>
  <c r="M340" i="4" s="1"/>
  <c r="H340" i="4"/>
  <c r="G340" i="4"/>
  <c r="L340" i="4" s="1"/>
  <c r="J340" i="4"/>
  <c r="B341" i="3"/>
  <c r="M339" i="3"/>
  <c r="A341" i="4"/>
  <c r="E340" i="3"/>
  <c r="F340" i="3" s="1"/>
  <c r="T340" i="3"/>
  <c r="S340" i="3"/>
  <c r="C340" i="3"/>
  <c r="J340" i="3"/>
  <c r="P340" i="3"/>
  <c r="H340" i="3"/>
  <c r="G340" i="3"/>
  <c r="V340" i="3"/>
  <c r="N340" i="3"/>
  <c r="D341" i="3"/>
  <c r="M340" i="3" l="1"/>
  <c r="B342" i="3"/>
  <c r="G341" i="4"/>
  <c r="L341" i="4" s="1"/>
  <c r="F341" i="4"/>
  <c r="K341" i="4"/>
  <c r="N341" i="4" s="1"/>
  <c r="I341" i="4"/>
  <c r="M341" i="4" s="1"/>
  <c r="A342" i="4"/>
  <c r="J341" i="3"/>
  <c r="P341" i="3"/>
  <c r="H341" i="3"/>
  <c r="G341" i="3"/>
  <c r="V341" i="3"/>
  <c r="N341" i="3"/>
  <c r="M341" i="3"/>
  <c r="E341" i="3"/>
  <c r="F341" i="3" s="1"/>
  <c r="T341" i="3"/>
  <c r="S341" i="3"/>
  <c r="C341" i="3"/>
  <c r="C340" i="4"/>
  <c r="AB339" i="3"/>
  <c r="E340" i="4" s="1"/>
  <c r="Y339" i="3"/>
  <c r="Z339" i="3" s="1"/>
  <c r="AA339" i="3" s="1"/>
  <c r="U340" i="3"/>
  <c r="J341" i="4" s="1"/>
  <c r="I340" i="3"/>
  <c r="O340" i="3"/>
  <c r="H341" i="4" s="1"/>
  <c r="D339" i="4"/>
  <c r="D342" i="3"/>
  <c r="B343" i="3" l="1"/>
  <c r="I341" i="3"/>
  <c r="O341" i="3"/>
  <c r="U341" i="3"/>
  <c r="J342" i="4"/>
  <c r="I342" i="4"/>
  <c r="M342" i="4" s="1"/>
  <c r="H342" i="4"/>
  <c r="G342" i="4"/>
  <c r="L342" i="4" s="1"/>
  <c r="K342" i="4"/>
  <c r="N342" i="4" s="1"/>
  <c r="F342" i="4"/>
  <c r="A343" i="4"/>
  <c r="G342" i="3"/>
  <c r="V342" i="3"/>
  <c r="N342" i="3"/>
  <c r="M342" i="3"/>
  <c r="E342" i="3"/>
  <c r="F342" i="3" s="1"/>
  <c r="T342" i="3"/>
  <c r="S342" i="3"/>
  <c r="C342" i="3"/>
  <c r="J342" i="3"/>
  <c r="P342" i="3"/>
  <c r="H342" i="3"/>
  <c r="D343" i="3"/>
  <c r="C342" i="4"/>
  <c r="Y341" i="3"/>
  <c r="Z341" i="3" s="1"/>
  <c r="AB341" i="3"/>
  <c r="E342" i="4" s="1"/>
  <c r="C341" i="4"/>
  <c r="AB340" i="3"/>
  <c r="E341" i="4" s="1"/>
  <c r="Y340" i="3"/>
  <c r="Z340" i="3" s="1"/>
  <c r="AA340" i="3" s="1"/>
  <c r="D340" i="4"/>
  <c r="D341" i="4" l="1"/>
  <c r="AA341" i="3"/>
  <c r="A344" i="4"/>
  <c r="S343" i="3"/>
  <c r="C343" i="3"/>
  <c r="J343" i="3"/>
  <c r="P343" i="3"/>
  <c r="H343" i="3"/>
  <c r="G343" i="3"/>
  <c r="V343" i="3"/>
  <c r="N343" i="3"/>
  <c r="M343" i="3"/>
  <c r="E343" i="3"/>
  <c r="F343" i="3" s="1"/>
  <c r="T343" i="3"/>
  <c r="K343" i="4"/>
  <c r="N343" i="4" s="1"/>
  <c r="I343" i="4"/>
  <c r="M343" i="4" s="1"/>
  <c r="G343" i="4"/>
  <c r="L343" i="4" s="1"/>
  <c r="F343" i="4"/>
  <c r="O342" i="3"/>
  <c r="H343" i="4" s="1"/>
  <c r="U342" i="3"/>
  <c r="J343" i="4" s="1"/>
  <c r="I342" i="3"/>
  <c r="D344" i="3"/>
  <c r="C343" i="4"/>
  <c r="AB342" i="3"/>
  <c r="E343" i="4" s="1"/>
  <c r="Y342" i="3"/>
  <c r="Z342" i="3" s="1"/>
  <c r="B344" i="3"/>
  <c r="I343" i="3" l="1"/>
  <c r="O343" i="3"/>
  <c r="U343" i="3"/>
  <c r="C344" i="4"/>
  <c r="AB343" i="3"/>
  <c r="E344" i="4" s="1"/>
  <c r="Y343" i="3"/>
  <c r="Z343" i="3" s="1"/>
  <c r="B345" i="3"/>
  <c r="D345" i="3"/>
  <c r="A345" i="4"/>
  <c r="P344" i="3"/>
  <c r="H344" i="3"/>
  <c r="G344" i="3"/>
  <c r="V344" i="3"/>
  <c r="N344" i="3"/>
  <c r="E344" i="3"/>
  <c r="F344" i="3" s="1"/>
  <c r="T344" i="3"/>
  <c r="S344" i="3"/>
  <c r="C344" i="3"/>
  <c r="J344" i="3"/>
  <c r="F344" i="4"/>
  <c r="K344" i="4"/>
  <c r="N344" i="4" s="1"/>
  <c r="I344" i="4"/>
  <c r="M344" i="4" s="1"/>
  <c r="H344" i="4"/>
  <c r="J344" i="4"/>
  <c r="G344" i="4"/>
  <c r="L344" i="4" s="1"/>
  <c r="D342" i="4"/>
  <c r="AA342" i="3"/>
  <c r="I344" i="3" l="1"/>
  <c r="O344" i="3"/>
  <c r="U344" i="3"/>
  <c r="A346" i="4"/>
  <c r="V345" i="3"/>
  <c r="N345" i="3"/>
  <c r="M345" i="3"/>
  <c r="E345" i="3"/>
  <c r="F345" i="3" s="1"/>
  <c r="S345" i="3"/>
  <c r="C345" i="3"/>
  <c r="J345" i="3"/>
  <c r="P345" i="3"/>
  <c r="H345" i="3"/>
  <c r="G345" i="3"/>
  <c r="H345" i="4"/>
  <c r="G345" i="4"/>
  <c r="L345" i="4" s="1"/>
  <c r="F345" i="4"/>
  <c r="K345" i="4"/>
  <c r="N345" i="4" s="1"/>
  <c r="J345" i="4"/>
  <c r="I345" i="4"/>
  <c r="M345" i="4" s="1"/>
  <c r="D343" i="4"/>
  <c r="AA343" i="3"/>
  <c r="M344" i="3"/>
  <c r="D346" i="3"/>
  <c r="B346" i="3"/>
  <c r="T345" i="3"/>
  <c r="B347" i="3" l="1"/>
  <c r="U345" i="3"/>
  <c r="I345" i="3"/>
  <c r="O345" i="3"/>
  <c r="A347" i="4"/>
  <c r="S346" i="3"/>
  <c r="C346" i="3"/>
  <c r="J346" i="3"/>
  <c r="P346" i="3"/>
  <c r="H346" i="3"/>
  <c r="G346" i="3"/>
  <c r="V346" i="3"/>
  <c r="N346" i="3"/>
  <c r="M346" i="3"/>
  <c r="E346" i="3"/>
  <c r="F346" i="3" s="1"/>
  <c r="C345" i="4"/>
  <c r="Y344" i="3"/>
  <c r="Z344" i="3" s="1"/>
  <c r="AA344" i="3" s="1"/>
  <c r="AB344" i="3"/>
  <c r="E345" i="4" s="1"/>
  <c r="D344" i="4"/>
  <c r="J346" i="4"/>
  <c r="I346" i="4"/>
  <c r="M346" i="4" s="1"/>
  <c r="H346" i="4"/>
  <c r="G346" i="4"/>
  <c r="L346" i="4" s="1"/>
  <c r="K346" i="4"/>
  <c r="N346" i="4" s="1"/>
  <c r="F346" i="4"/>
  <c r="T346" i="3"/>
  <c r="D347" i="3"/>
  <c r="C346" i="4"/>
  <c r="AB345" i="3"/>
  <c r="E346" i="4" s="1"/>
  <c r="Y345" i="3"/>
  <c r="Z345" i="3" s="1"/>
  <c r="C347" i="4" l="1"/>
  <c r="Y346" i="3"/>
  <c r="Z346" i="3" s="1"/>
  <c r="AB346" i="3"/>
  <c r="E347" i="4" s="1"/>
  <c r="D345" i="4"/>
  <c r="AA345" i="3"/>
  <c r="K347" i="4"/>
  <c r="N347" i="4" s="1"/>
  <c r="J347" i="4"/>
  <c r="I347" i="4"/>
  <c r="M347" i="4" s="1"/>
  <c r="G347" i="4"/>
  <c r="L347" i="4" s="1"/>
  <c r="I346" i="3"/>
  <c r="F347" i="4" s="1"/>
  <c r="O346" i="3"/>
  <c r="H347" i="4" s="1"/>
  <c r="U346" i="3"/>
  <c r="D348" i="3"/>
  <c r="B348" i="3"/>
  <c r="A348" i="4"/>
  <c r="P347" i="3"/>
  <c r="H347" i="3"/>
  <c r="G347" i="3"/>
  <c r="V347" i="3"/>
  <c r="N347" i="3"/>
  <c r="M347" i="3"/>
  <c r="E347" i="3"/>
  <c r="F347" i="3" s="1"/>
  <c r="T347" i="3"/>
  <c r="S347" i="3"/>
  <c r="C347" i="3"/>
  <c r="J347" i="3"/>
  <c r="O347" i="3" l="1"/>
  <c r="U347" i="3"/>
  <c r="I347" i="3"/>
  <c r="C348" i="4"/>
  <c r="AB347" i="3"/>
  <c r="E348" i="4" s="1"/>
  <c r="Y347" i="3"/>
  <c r="Z347" i="3" s="1"/>
  <c r="A349" i="4"/>
  <c r="M348" i="3"/>
  <c r="E348" i="3"/>
  <c r="S348" i="3"/>
  <c r="C348" i="3"/>
  <c r="J348" i="3"/>
  <c r="P348" i="3"/>
  <c r="H348" i="3"/>
  <c r="G348" i="3"/>
  <c r="V348" i="3"/>
  <c r="N348" i="3"/>
  <c r="D346" i="4"/>
  <c r="AA346" i="3"/>
  <c r="F348" i="4"/>
  <c r="K348" i="4"/>
  <c r="N348" i="4" s="1"/>
  <c r="I348" i="4"/>
  <c r="M348" i="4" s="1"/>
  <c r="H348" i="4"/>
  <c r="J348" i="4"/>
  <c r="G348" i="4"/>
  <c r="L348" i="4" s="1"/>
  <c r="B349" i="3"/>
  <c r="D349" i="3"/>
  <c r="F348" i="3"/>
  <c r="T348" i="3"/>
  <c r="D347" i="4" l="1"/>
  <c r="AA347" i="3"/>
  <c r="C349" i="4"/>
  <c r="AB348" i="3"/>
  <c r="E349" i="4" s="1"/>
  <c r="Y348" i="3"/>
  <c r="Z348" i="3" s="1"/>
  <c r="G349" i="4"/>
  <c r="L349" i="4" s="1"/>
  <c r="K349" i="4"/>
  <c r="N349" i="4" s="1"/>
  <c r="I349" i="4"/>
  <c r="M349" i="4" s="1"/>
  <c r="U348" i="3"/>
  <c r="J349" i="4" s="1"/>
  <c r="I348" i="3"/>
  <c r="F349" i="4" s="1"/>
  <c r="O348" i="3"/>
  <c r="H349" i="4" s="1"/>
  <c r="D350" i="3"/>
  <c r="B350" i="3"/>
  <c r="A350" i="4"/>
  <c r="J349" i="3"/>
  <c r="P349" i="3"/>
  <c r="H349" i="3"/>
  <c r="G349" i="3"/>
  <c r="V349" i="3"/>
  <c r="N349" i="3"/>
  <c r="M349" i="3"/>
  <c r="E349" i="3"/>
  <c r="F349" i="3" s="1"/>
  <c r="T349" i="3"/>
  <c r="S349" i="3"/>
  <c r="C349" i="3"/>
  <c r="I349" i="3" l="1"/>
  <c r="O349" i="3"/>
  <c r="U349" i="3"/>
  <c r="D351" i="3"/>
  <c r="J350" i="4"/>
  <c r="I350" i="4"/>
  <c r="M350" i="4" s="1"/>
  <c r="H350" i="4"/>
  <c r="G350" i="4"/>
  <c r="L350" i="4" s="1"/>
  <c r="K350" i="4"/>
  <c r="N350" i="4" s="1"/>
  <c r="F350" i="4"/>
  <c r="C350" i="4"/>
  <c r="Y349" i="3"/>
  <c r="Z349" i="3" s="1"/>
  <c r="AB349" i="3"/>
  <c r="E350" i="4" s="1"/>
  <c r="B351" i="3"/>
  <c r="D348" i="4"/>
  <c r="AA348" i="3"/>
  <c r="A351" i="4"/>
  <c r="G350" i="3"/>
  <c r="V350" i="3"/>
  <c r="N350" i="3"/>
  <c r="E350" i="3"/>
  <c r="F350" i="3" s="1"/>
  <c r="T350" i="3"/>
  <c r="S350" i="3"/>
  <c r="C350" i="3"/>
  <c r="J350" i="3"/>
  <c r="P350" i="3"/>
  <c r="H350" i="3"/>
  <c r="O350" i="3" l="1"/>
  <c r="U350" i="3"/>
  <c r="I350" i="3"/>
  <c r="K351" i="4"/>
  <c r="N351" i="4" s="1"/>
  <c r="J351" i="4"/>
  <c r="I351" i="4"/>
  <c r="M351" i="4" s="1"/>
  <c r="G351" i="4"/>
  <c r="L351" i="4" s="1"/>
  <c r="F351" i="4"/>
  <c r="H351" i="4"/>
  <c r="D349" i="4"/>
  <c r="AA349" i="3"/>
  <c r="D352" i="3"/>
  <c r="B352" i="3"/>
  <c r="M350" i="3"/>
  <c r="A352" i="4"/>
  <c r="T351" i="3"/>
  <c r="S351" i="3"/>
  <c r="C351" i="3"/>
  <c r="J351" i="3"/>
  <c r="P351" i="3"/>
  <c r="H351" i="3"/>
  <c r="G351" i="3"/>
  <c r="V351" i="3"/>
  <c r="N351" i="3"/>
  <c r="M351" i="3"/>
  <c r="E351" i="3"/>
  <c r="F351" i="3" s="1"/>
  <c r="I351" i="3" l="1"/>
  <c r="O351" i="3"/>
  <c r="U351" i="3"/>
  <c r="F352" i="4"/>
  <c r="K352" i="4"/>
  <c r="N352" i="4" s="1"/>
  <c r="I352" i="4"/>
  <c r="M352" i="4" s="1"/>
  <c r="H352" i="4"/>
  <c r="J352" i="4"/>
  <c r="G352" i="4"/>
  <c r="L352" i="4" s="1"/>
  <c r="C351" i="4"/>
  <c r="AB350" i="3"/>
  <c r="E351" i="4" s="1"/>
  <c r="Y350" i="3"/>
  <c r="Z350" i="3" s="1"/>
  <c r="AA350" i="3" s="1"/>
  <c r="D353" i="3"/>
  <c r="B353" i="3"/>
  <c r="D350" i="4"/>
  <c r="A353" i="4"/>
  <c r="P352" i="3"/>
  <c r="H352" i="3"/>
  <c r="G352" i="3"/>
  <c r="V352" i="3"/>
  <c r="N352" i="3"/>
  <c r="M352" i="3"/>
  <c r="E352" i="3"/>
  <c r="F352" i="3" s="1"/>
  <c r="T352" i="3"/>
  <c r="S352" i="3"/>
  <c r="C352" i="3"/>
  <c r="J352" i="3"/>
  <c r="C352" i="4"/>
  <c r="AB351" i="3"/>
  <c r="E352" i="4" s="1"/>
  <c r="Y351" i="3"/>
  <c r="Z351" i="3" s="1"/>
  <c r="D351" i="4" l="1"/>
  <c r="AA351" i="3"/>
  <c r="C353" i="4"/>
  <c r="Y352" i="3"/>
  <c r="Z352" i="3" s="1"/>
  <c r="AB352" i="3"/>
  <c r="E353" i="4" s="1"/>
  <c r="I352" i="3"/>
  <c r="O352" i="3"/>
  <c r="U352" i="3"/>
  <c r="B354" i="3"/>
  <c r="D354" i="3"/>
  <c r="A354" i="4"/>
  <c r="V353" i="3"/>
  <c r="N353" i="3"/>
  <c r="M353" i="3"/>
  <c r="E353" i="3"/>
  <c r="F353" i="3" s="1"/>
  <c r="T353" i="3"/>
  <c r="S353" i="3"/>
  <c r="C353" i="3"/>
  <c r="J353" i="3"/>
  <c r="P353" i="3"/>
  <c r="H353" i="3"/>
  <c r="G353" i="3"/>
  <c r="H353" i="4"/>
  <c r="G353" i="4"/>
  <c r="L353" i="4" s="1"/>
  <c r="F353" i="4"/>
  <c r="K353" i="4"/>
  <c r="N353" i="4" s="1"/>
  <c r="J353" i="4"/>
  <c r="I353" i="4"/>
  <c r="M353" i="4" s="1"/>
  <c r="U353" i="3" l="1"/>
  <c r="I353" i="3"/>
  <c r="O353" i="3"/>
  <c r="A355" i="4"/>
  <c r="S354" i="3"/>
  <c r="C354" i="3"/>
  <c r="J354" i="3"/>
  <c r="P354" i="3"/>
  <c r="H354" i="3"/>
  <c r="G354" i="3"/>
  <c r="V354" i="3"/>
  <c r="N354" i="3"/>
  <c r="M354" i="3"/>
  <c r="E354" i="3"/>
  <c r="F354" i="3" s="1"/>
  <c r="T354" i="3"/>
  <c r="J354" i="4"/>
  <c r="I354" i="4"/>
  <c r="M354" i="4" s="1"/>
  <c r="H354" i="4"/>
  <c r="G354" i="4"/>
  <c r="L354" i="4" s="1"/>
  <c r="K354" i="4"/>
  <c r="N354" i="4" s="1"/>
  <c r="F354" i="4"/>
  <c r="D352" i="4"/>
  <c r="AA352" i="3"/>
  <c r="D355" i="3"/>
  <c r="C354" i="4"/>
  <c r="AB353" i="3"/>
  <c r="E354" i="4" s="1"/>
  <c r="Y353" i="3"/>
  <c r="Z353" i="3" s="1"/>
  <c r="B355" i="3"/>
  <c r="I354" i="3" l="1"/>
  <c r="O354" i="3"/>
  <c r="U354" i="3"/>
  <c r="C355" i="4"/>
  <c r="Y354" i="3"/>
  <c r="Z354" i="3" s="1"/>
  <c r="AB354" i="3"/>
  <c r="E355" i="4" s="1"/>
  <c r="D356" i="3"/>
  <c r="K355" i="4"/>
  <c r="N355" i="4" s="1"/>
  <c r="J355" i="4"/>
  <c r="I355" i="4"/>
  <c r="M355" i="4" s="1"/>
  <c r="G355" i="4"/>
  <c r="L355" i="4" s="1"/>
  <c r="F355" i="4"/>
  <c r="H355" i="4"/>
  <c r="B356" i="3"/>
  <c r="D353" i="4"/>
  <c r="AA353" i="3"/>
  <c r="A356" i="4"/>
  <c r="P355" i="3"/>
  <c r="H355" i="3"/>
  <c r="G355" i="3"/>
  <c r="V355" i="3"/>
  <c r="N355" i="3"/>
  <c r="M355" i="3"/>
  <c r="E355" i="3"/>
  <c r="F355" i="3" s="1"/>
  <c r="T355" i="3"/>
  <c r="S355" i="3"/>
  <c r="C355" i="3"/>
  <c r="J355" i="3"/>
  <c r="O355" i="3" l="1"/>
  <c r="U355" i="3"/>
  <c r="I355" i="3"/>
  <c r="B357" i="3"/>
  <c r="A357" i="4"/>
  <c r="M356" i="3"/>
  <c r="E356" i="3"/>
  <c r="F356" i="3" s="1"/>
  <c r="S356" i="3"/>
  <c r="C356" i="3"/>
  <c r="J356" i="3"/>
  <c r="P356" i="3"/>
  <c r="H356" i="3"/>
  <c r="G356" i="3"/>
  <c r="V356" i="3"/>
  <c r="N356" i="3"/>
  <c r="F356" i="4"/>
  <c r="K356" i="4"/>
  <c r="N356" i="4" s="1"/>
  <c r="I356" i="4"/>
  <c r="M356" i="4" s="1"/>
  <c r="H356" i="4"/>
  <c r="G356" i="4"/>
  <c r="L356" i="4" s="1"/>
  <c r="J356" i="4"/>
  <c r="C356" i="4"/>
  <c r="AB355" i="3"/>
  <c r="E356" i="4" s="1"/>
  <c r="Y355" i="3"/>
  <c r="Z355" i="3" s="1"/>
  <c r="D354" i="4"/>
  <c r="AA354" i="3"/>
  <c r="D357" i="3"/>
  <c r="T356" i="3"/>
  <c r="C357" i="4" l="1"/>
  <c r="AB356" i="3"/>
  <c r="E357" i="4" s="1"/>
  <c r="Y356" i="3"/>
  <c r="Z356" i="3" s="1"/>
  <c r="U356" i="3"/>
  <c r="I356" i="3"/>
  <c r="O356" i="3"/>
  <c r="H357" i="4"/>
  <c r="G357" i="4"/>
  <c r="L357" i="4" s="1"/>
  <c r="F357" i="4"/>
  <c r="K357" i="4"/>
  <c r="N357" i="4" s="1"/>
  <c r="J357" i="4"/>
  <c r="I357" i="4"/>
  <c r="M357" i="4" s="1"/>
  <c r="D358" i="3"/>
  <c r="B358" i="3"/>
  <c r="D355" i="4"/>
  <c r="AA355" i="3"/>
  <c r="A358" i="4"/>
  <c r="J357" i="3"/>
  <c r="P357" i="3"/>
  <c r="H357" i="3"/>
  <c r="G357" i="3"/>
  <c r="V357" i="3"/>
  <c r="N357" i="3"/>
  <c r="M357" i="3"/>
  <c r="E357" i="3"/>
  <c r="F357" i="3" s="1"/>
  <c r="T357" i="3"/>
  <c r="S357" i="3"/>
  <c r="C357" i="3"/>
  <c r="I357" i="3" l="1"/>
  <c r="O357" i="3"/>
  <c r="U357" i="3"/>
  <c r="J358" i="4"/>
  <c r="I358" i="4"/>
  <c r="M358" i="4" s="1"/>
  <c r="H358" i="4"/>
  <c r="G358" i="4"/>
  <c r="L358" i="4" s="1"/>
  <c r="K358" i="4"/>
  <c r="N358" i="4" s="1"/>
  <c r="F358" i="4"/>
  <c r="C358" i="4"/>
  <c r="Y357" i="3"/>
  <c r="Z357" i="3" s="1"/>
  <c r="AB357" i="3"/>
  <c r="E358" i="4" s="1"/>
  <c r="D356" i="4"/>
  <c r="AA356" i="3"/>
  <c r="B359" i="3"/>
  <c r="A359" i="4"/>
  <c r="G358" i="3"/>
  <c r="V358" i="3"/>
  <c r="N358" i="3"/>
  <c r="M358" i="3"/>
  <c r="E358" i="3"/>
  <c r="F358" i="3" s="1"/>
  <c r="T358" i="3"/>
  <c r="S358" i="3"/>
  <c r="C358" i="3"/>
  <c r="J358" i="3"/>
  <c r="P358" i="3"/>
  <c r="H358" i="3"/>
  <c r="D359" i="3"/>
  <c r="C359" i="4" l="1"/>
  <c r="AB358" i="3"/>
  <c r="E359" i="4" s="1"/>
  <c r="Y358" i="3"/>
  <c r="Z358" i="3" s="1"/>
  <c r="D357" i="4"/>
  <c r="AA357" i="3"/>
  <c r="B360" i="3"/>
  <c r="O358" i="3"/>
  <c r="U358" i="3"/>
  <c r="I358" i="3"/>
  <c r="A360" i="4"/>
  <c r="S359" i="3"/>
  <c r="C359" i="3"/>
  <c r="J359" i="3"/>
  <c r="P359" i="3"/>
  <c r="H359" i="3"/>
  <c r="G359" i="3"/>
  <c r="V359" i="3"/>
  <c r="N359" i="3"/>
  <c r="E359" i="3"/>
  <c r="F359" i="3" s="1"/>
  <c r="D360" i="3"/>
  <c r="T359" i="3"/>
  <c r="K359" i="4"/>
  <c r="N359" i="4" s="1"/>
  <c r="J359" i="4"/>
  <c r="I359" i="4"/>
  <c r="M359" i="4" s="1"/>
  <c r="G359" i="4"/>
  <c r="L359" i="4" s="1"/>
  <c r="F359" i="4"/>
  <c r="H359" i="4"/>
  <c r="K360" i="4" l="1"/>
  <c r="N360" i="4" s="1"/>
  <c r="I360" i="4"/>
  <c r="M360" i="4" s="1"/>
  <c r="G360" i="4"/>
  <c r="L360" i="4" s="1"/>
  <c r="T360" i="3"/>
  <c r="I359" i="3"/>
  <c r="F360" i="4" s="1"/>
  <c r="O359" i="3"/>
  <c r="H360" i="4" s="1"/>
  <c r="U359" i="3"/>
  <c r="J360" i="4" s="1"/>
  <c r="D361" i="3"/>
  <c r="B361" i="3"/>
  <c r="A361" i="4"/>
  <c r="P360" i="3"/>
  <c r="H360" i="3"/>
  <c r="G360" i="3"/>
  <c r="V360" i="3"/>
  <c r="N360" i="3"/>
  <c r="M360" i="3"/>
  <c r="E360" i="3"/>
  <c r="F360" i="3" s="1"/>
  <c r="S360" i="3"/>
  <c r="C360" i="3"/>
  <c r="J360" i="3"/>
  <c r="M359" i="3"/>
  <c r="D358" i="4"/>
  <c r="AA358" i="3"/>
  <c r="I360" i="3" l="1"/>
  <c r="O360" i="3"/>
  <c r="U360" i="3"/>
  <c r="B362" i="3"/>
  <c r="C361" i="4"/>
  <c r="Y360" i="3"/>
  <c r="Z360" i="3" s="1"/>
  <c r="AB360" i="3"/>
  <c r="E361" i="4" s="1"/>
  <c r="A362" i="4"/>
  <c r="V361" i="3"/>
  <c r="N361" i="3"/>
  <c r="M361" i="3"/>
  <c r="E361" i="3"/>
  <c r="F361" i="3" s="1"/>
  <c r="S361" i="3"/>
  <c r="C361" i="3"/>
  <c r="J361" i="3"/>
  <c r="P361" i="3"/>
  <c r="H361" i="3"/>
  <c r="G361" i="3"/>
  <c r="T361" i="3"/>
  <c r="D362" i="3"/>
  <c r="D359" i="4"/>
  <c r="C360" i="4"/>
  <c r="AB359" i="3"/>
  <c r="E360" i="4" s="1"/>
  <c r="Y359" i="3"/>
  <c r="Z359" i="3" s="1"/>
  <c r="AA359" i="3" s="1"/>
  <c r="H361" i="4"/>
  <c r="G361" i="4"/>
  <c r="L361" i="4" s="1"/>
  <c r="F361" i="4"/>
  <c r="K361" i="4"/>
  <c r="N361" i="4" s="1"/>
  <c r="J361" i="4"/>
  <c r="I361" i="4"/>
  <c r="M361" i="4" s="1"/>
  <c r="D360" i="4" l="1"/>
  <c r="AA360" i="3"/>
  <c r="B363" i="3"/>
  <c r="C362" i="4"/>
  <c r="AB361" i="3"/>
  <c r="E362" i="4" s="1"/>
  <c r="Y361" i="3"/>
  <c r="Z361" i="3" s="1"/>
  <c r="A363" i="4"/>
  <c r="S362" i="3"/>
  <c r="C362" i="3"/>
  <c r="J362" i="3"/>
  <c r="P362" i="3"/>
  <c r="H362" i="3"/>
  <c r="G362" i="3"/>
  <c r="V362" i="3"/>
  <c r="N362" i="3"/>
  <c r="M362" i="3"/>
  <c r="E362" i="3"/>
  <c r="T362" i="3"/>
  <c r="D363" i="3"/>
  <c r="F362" i="3"/>
  <c r="U361" i="3"/>
  <c r="I361" i="3"/>
  <c r="F362" i="4" s="1"/>
  <c r="O361" i="3"/>
  <c r="J362" i="4"/>
  <c r="I362" i="4"/>
  <c r="M362" i="4" s="1"/>
  <c r="H362" i="4"/>
  <c r="G362" i="4"/>
  <c r="L362" i="4" s="1"/>
  <c r="K362" i="4"/>
  <c r="N362" i="4" s="1"/>
  <c r="I362" i="3" l="1"/>
  <c r="O362" i="3"/>
  <c r="U362" i="3"/>
  <c r="D364" i="3"/>
  <c r="B364" i="3"/>
  <c r="A364" i="4"/>
  <c r="P363" i="3"/>
  <c r="H363" i="3"/>
  <c r="G363" i="3"/>
  <c r="V363" i="3"/>
  <c r="N363" i="3"/>
  <c r="E363" i="3"/>
  <c r="F363" i="3" s="1"/>
  <c r="T363" i="3"/>
  <c r="S363" i="3"/>
  <c r="C363" i="3"/>
  <c r="J363" i="3"/>
  <c r="C363" i="4"/>
  <c r="Y362" i="3"/>
  <c r="Z362" i="3" s="1"/>
  <c r="AB362" i="3"/>
  <c r="E363" i="4" s="1"/>
  <c r="K363" i="4"/>
  <c r="N363" i="4" s="1"/>
  <c r="J363" i="4"/>
  <c r="I363" i="4"/>
  <c r="M363" i="4" s="1"/>
  <c r="G363" i="4"/>
  <c r="L363" i="4" s="1"/>
  <c r="F363" i="4"/>
  <c r="H363" i="4"/>
  <c r="D361" i="4"/>
  <c r="AA361" i="3"/>
  <c r="D362" i="4" l="1"/>
  <c r="AA362" i="3"/>
  <c r="O363" i="3"/>
  <c r="U363" i="3"/>
  <c r="I363" i="3"/>
  <c r="D365" i="3"/>
  <c r="F364" i="4"/>
  <c r="K364" i="4"/>
  <c r="N364" i="4" s="1"/>
  <c r="I364" i="4"/>
  <c r="M364" i="4" s="1"/>
  <c r="H364" i="4"/>
  <c r="J364" i="4"/>
  <c r="G364" i="4"/>
  <c r="L364" i="4" s="1"/>
  <c r="B365" i="3"/>
  <c r="M363" i="3"/>
  <c r="A365" i="4"/>
  <c r="M364" i="3"/>
  <c r="E364" i="3"/>
  <c r="F364" i="3" s="1"/>
  <c r="T364" i="3"/>
  <c r="S364" i="3"/>
  <c r="C364" i="3"/>
  <c r="J364" i="3"/>
  <c r="P364" i="3"/>
  <c r="H364" i="3"/>
  <c r="G364" i="3"/>
  <c r="V364" i="3"/>
  <c r="N364" i="3"/>
  <c r="U364" i="3" l="1"/>
  <c r="I364" i="3"/>
  <c r="O364" i="3"/>
  <c r="C364" i="4"/>
  <c r="AB363" i="3"/>
  <c r="E364" i="4" s="1"/>
  <c r="Y363" i="3"/>
  <c r="Z363" i="3" s="1"/>
  <c r="AA363" i="3" s="1"/>
  <c r="B366" i="3"/>
  <c r="D363" i="4"/>
  <c r="C365" i="4"/>
  <c r="AB364" i="3"/>
  <c r="E365" i="4" s="1"/>
  <c r="Y364" i="3"/>
  <c r="Z364" i="3" s="1"/>
  <c r="A366" i="4"/>
  <c r="J365" i="3"/>
  <c r="P365" i="3"/>
  <c r="H365" i="3"/>
  <c r="G365" i="3"/>
  <c r="V365" i="3"/>
  <c r="N365" i="3"/>
  <c r="M365" i="3"/>
  <c r="E365" i="3"/>
  <c r="F365" i="3" s="1"/>
  <c r="S365" i="3"/>
  <c r="C365" i="3"/>
  <c r="H365" i="4"/>
  <c r="G365" i="4"/>
  <c r="L365" i="4" s="1"/>
  <c r="F365" i="4"/>
  <c r="K365" i="4"/>
  <c r="N365" i="4" s="1"/>
  <c r="J365" i="4"/>
  <c r="I365" i="4"/>
  <c r="M365" i="4" s="1"/>
  <c r="T365" i="3"/>
  <c r="D366" i="3"/>
  <c r="D364" i="4" l="1"/>
  <c r="AA364" i="3"/>
  <c r="D367" i="3"/>
  <c r="K366" i="4"/>
  <c r="N366" i="4" s="1"/>
  <c r="I366" i="4"/>
  <c r="M366" i="4" s="1"/>
  <c r="G366" i="4"/>
  <c r="L366" i="4" s="1"/>
  <c r="F366" i="4"/>
  <c r="C366" i="4"/>
  <c r="Y365" i="3"/>
  <c r="Z365" i="3" s="1"/>
  <c r="AB365" i="3"/>
  <c r="E366" i="4" s="1"/>
  <c r="B367" i="3"/>
  <c r="A367" i="4"/>
  <c r="G366" i="3"/>
  <c r="V366" i="3"/>
  <c r="N366" i="3"/>
  <c r="M366" i="3"/>
  <c r="E366" i="3"/>
  <c r="F366" i="3" s="1"/>
  <c r="T366" i="3"/>
  <c r="S366" i="3"/>
  <c r="C366" i="3"/>
  <c r="J366" i="3"/>
  <c r="P366" i="3"/>
  <c r="H366" i="3"/>
  <c r="I365" i="3"/>
  <c r="O365" i="3"/>
  <c r="H366" i="4" s="1"/>
  <c r="U365" i="3"/>
  <c r="J366" i="4" s="1"/>
  <c r="O366" i="3" l="1"/>
  <c r="U366" i="3"/>
  <c r="I366" i="3"/>
  <c r="C367" i="4"/>
  <c r="AB366" i="3"/>
  <c r="E367" i="4" s="1"/>
  <c r="Y366" i="3"/>
  <c r="Z366" i="3" s="1"/>
  <c r="K367" i="4"/>
  <c r="N367" i="4" s="1"/>
  <c r="J367" i="4"/>
  <c r="I367" i="4"/>
  <c r="M367" i="4" s="1"/>
  <c r="H367" i="4"/>
  <c r="G367" i="4"/>
  <c r="L367" i="4" s="1"/>
  <c r="F367" i="4"/>
  <c r="D368" i="3"/>
  <c r="B368" i="3"/>
  <c r="D365" i="4"/>
  <c r="AA365" i="3"/>
  <c r="A368" i="4"/>
  <c r="T367" i="3"/>
  <c r="S367" i="3"/>
  <c r="C367" i="3"/>
  <c r="J367" i="3"/>
  <c r="P367" i="3"/>
  <c r="H367" i="3"/>
  <c r="G367" i="3"/>
  <c r="V367" i="3"/>
  <c r="N367" i="3"/>
  <c r="M367" i="3"/>
  <c r="E367" i="3"/>
  <c r="F367" i="3" s="1"/>
  <c r="G368" i="4" l="1"/>
  <c r="L368" i="4" s="1"/>
  <c r="K368" i="4"/>
  <c r="N368" i="4" s="1"/>
  <c r="I368" i="4"/>
  <c r="M368" i="4" s="1"/>
  <c r="H368" i="4"/>
  <c r="I367" i="3"/>
  <c r="F368" i="4" s="1"/>
  <c r="O367" i="3"/>
  <c r="U367" i="3"/>
  <c r="J368" i="4" s="1"/>
  <c r="D366" i="4"/>
  <c r="AA366" i="3"/>
  <c r="D369" i="3"/>
  <c r="C368" i="4"/>
  <c r="AB367" i="3"/>
  <c r="E368" i="4" s="1"/>
  <c r="Y367" i="3"/>
  <c r="Z367" i="3" s="1"/>
  <c r="B369" i="3"/>
  <c r="A369" i="4"/>
  <c r="P368" i="3"/>
  <c r="H368" i="3"/>
  <c r="G368" i="3"/>
  <c r="V368" i="3"/>
  <c r="N368" i="3"/>
  <c r="M368" i="3"/>
  <c r="E368" i="3"/>
  <c r="F368" i="3" s="1"/>
  <c r="T368" i="3"/>
  <c r="S368" i="3"/>
  <c r="C368" i="3"/>
  <c r="J368" i="3"/>
  <c r="A370" i="4" l="1"/>
  <c r="V369" i="3"/>
  <c r="N369" i="3"/>
  <c r="E369" i="3"/>
  <c r="F369" i="3" s="1"/>
  <c r="T369" i="3"/>
  <c r="S369" i="3"/>
  <c r="C369" i="3"/>
  <c r="J369" i="3"/>
  <c r="P369" i="3"/>
  <c r="H369" i="3"/>
  <c r="G369" i="3"/>
  <c r="B370" i="3"/>
  <c r="M369" i="3"/>
  <c r="I368" i="3"/>
  <c r="O368" i="3"/>
  <c r="H369" i="4" s="1"/>
  <c r="U368" i="3"/>
  <c r="D370" i="3"/>
  <c r="D367" i="4"/>
  <c r="AA367" i="3"/>
  <c r="C369" i="4"/>
  <c r="Y368" i="3"/>
  <c r="Z368" i="3" s="1"/>
  <c r="AB368" i="3"/>
  <c r="E369" i="4" s="1"/>
  <c r="I369" i="4"/>
  <c r="M369" i="4" s="1"/>
  <c r="G369" i="4"/>
  <c r="L369" i="4" s="1"/>
  <c r="F369" i="4"/>
  <c r="K369" i="4"/>
  <c r="N369" i="4" s="1"/>
  <c r="J369" i="4"/>
  <c r="C370" i="4" l="1"/>
  <c r="AB369" i="3"/>
  <c r="E370" i="4" s="1"/>
  <c r="Y369" i="3"/>
  <c r="Z369" i="3" s="1"/>
  <c r="A371" i="4"/>
  <c r="S370" i="3"/>
  <c r="C370" i="3"/>
  <c r="J370" i="3"/>
  <c r="P370" i="3"/>
  <c r="H370" i="3"/>
  <c r="G370" i="3"/>
  <c r="V370" i="3"/>
  <c r="N370" i="3"/>
  <c r="M370" i="3"/>
  <c r="E370" i="3"/>
  <c r="F370" i="3" s="1"/>
  <c r="T370" i="3"/>
  <c r="B371" i="3"/>
  <c r="D368" i="4"/>
  <c r="AA368" i="3"/>
  <c r="D371" i="3"/>
  <c r="U369" i="3"/>
  <c r="I369" i="3"/>
  <c r="O369" i="3"/>
  <c r="H370" i="4" s="1"/>
  <c r="K370" i="4"/>
  <c r="N370" i="4" s="1"/>
  <c r="J370" i="4"/>
  <c r="I370" i="4"/>
  <c r="M370" i="4" s="1"/>
  <c r="G370" i="4"/>
  <c r="L370" i="4" s="1"/>
  <c r="F370" i="4"/>
  <c r="K371" i="4" l="1"/>
  <c r="N371" i="4" s="1"/>
  <c r="I371" i="4"/>
  <c r="M371" i="4" s="1"/>
  <c r="G371" i="4"/>
  <c r="L371" i="4" s="1"/>
  <c r="F371" i="4"/>
  <c r="D369" i="4"/>
  <c r="AA369" i="3"/>
  <c r="B372" i="3"/>
  <c r="I370" i="3"/>
  <c r="O370" i="3"/>
  <c r="H371" i="4" s="1"/>
  <c r="U370" i="3"/>
  <c r="J371" i="4" s="1"/>
  <c r="A372" i="4"/>
  <c r="P371" i="3"/>
  <c r="H371" i="3"/>
  <c r="G371" i="3"/>
  <c r="V371" i="3"/>
  <c r="N371" i="3"/>
  <c r="M371" i="3"/>
  <c r="E371" i="3"/>
  <c r="F371" i="3" s="1"/>
  <c r="T371" i="3"/>
  <c r="S371" i="3"/>
  <c r="C371" i="3"/>
  <c r="J371" i="3"/>
  <c r="D372" i="3"/>
  <c r="C371" i="4"/>
  <c r="Y370" i="3"/>
  <c r="Z370" i="3" s="1"/>
  <c r="AB370" i="3"/>
  <c r="E371" i="4" s="1"/>
  <c r="O371" i="3" l="1"/>
  <c r="U371" i="3"/>
  <c r="I371" i="3"/>
  <c r="D370" i="4"/>
  <c r="AA370" i="3"/>
  <c r="G372" i="4"/>
  <c r="L372" i="4" s="1"/>
  <c r="F372" i="4"/>
  <c r="K372" i="4"/>
  <c r="N372" i="4" s="1"/>
  <c r="J372" i="4"/>
  <c r="I372" i="4"/>
  <c r="M372" i="4" s="1"/>
  <c r="H372" i="4"/>
  <c r="C372" i="4"/>
  <c r="AB371" i="3"/>
  <c r="E372" i="4" s="1"/>
  <c r="Y371" i="3"/>
  <c r="Z371" i="3" s="1"/>
  <c r="B373" i="3"/>
  <c r="D373" i="3"/>
  <c r="A373" i="4"/>
  <c r="M372" i="3"/>
  <c r="E372" i="3"/>
  <c r="F372" i="3" s="1"/>
  <c r="T372" i="3"/>
  <c r="S372" i="3"/>
  <c r="C372" i="3"/>
  <c r="J372" i="3"/>
  <c r="P372" i="3"/>
  <c r="H372" i="3"/>
  <c r="G372" i="3"/>
  <c r="V372" i="3"/>
  <c r="N372" i="3"/>
  <c r="D371" i="4" l="1"/>
  <c r="AA371" i="3"/>
  <c r="U372" i="3"/>
  <c r="I372" i="3"/>
  <c r="O372" i="3"/>
  <c r="D374" i="3"/>
  <c r="B374" i="3"/>
  <c r="A374" i="4"/>
  <c r="J373" i="3"/>
  <c r="P373" i="3"/>
  <c r="H373" i="3"/>
  <c r="G373" i="3"/>
  <c r="V373" i="3"/>
  <c r="N373" i="3"/>
  <c r="M373" i="3"/>
  <c r="E373" i="3"/>
  <c r="F373" i="3" s="1"/>
  <c r="S373" i="3"/>
  <c r="C373" i="3"/>
  <c r="C373" i="4"/>
  <c r="AB372" i="3"/>
  <c r="E373" i="4" s="1"/>
  <c r="Y372" i="3"/>
  <c r="Z372" i="3" s="1"/>
  <c r="T373" i="3"/>
  <c r="I373" i="4"/>
  <c r="M373" i="4" s="1"/>
  <c r="H373" i="4"/>
  <c r="G373" i="4"/>
  <c r="L373" i="4" s="1"/>
  <c r="F373" i="4"/>
  <c r="K373" i="4"/>
  <c r="N373" i="4" s="1"/>
  <c r="J373" i="4"/>
  <c r="I373" i="3" l="1"/>
  <c r="O373" i="3"/>
  <c r="U373" i="3"/>
  <c r="K374" i="4"/>
  <c r="N374" i="4" s="1"/>
  <c r="J374" i="4"/>
  <c r="I374" i="4"/>
  <c r="M374" i="4" s="1"/>
  <c r="H374" i="4"/>
  <c r="G374" i="4"/>
  <c r="L374" i="4" s="1"/>
  <c r="F374" i="4"/>
  <c r="A375" i="4"/>
  <c r="G374" i="3"/>
  <c r="V374" i="3"/>
  <c r="N374" i="3"/>
  <c r="E374" i="3"/>
  <c r="F374" i="3" s="1"/>
  <c r="T374" i="3"/>
  <c r="S374" i="3"/>
  <c r="C374" i="3"/>
  <c r="J374" i="3"/>
  <c r="P374" i="3"/>
  <c r="H374" i="3"/>
  <c r="D372" i="4"/>
  <c r="AA372" i="3"/>
  <c r="C374" i="4"/>
  <c r="Y373" i="3"/>
  <c r="Z373" i="3" s="1"/>
  <c r="AB373" i="3"/>
  <c r="E374" i="4" s="1"/>
  <c r="D375" i="3"/>
  <c r="B375" i="3"/>
  <c r="O374" i="3" l="1"/>
  <c r="U374" i="3"/>
  <c r="I374" i="3"/>
  <c r="M374" i="3"/>
  <c r="B376" i="3"/>
  <c r="A376" i="4"/>
  <c r="T375" i="3"/>
  <c r="S375" i="3"/>
  <c r="C375" i="3"/>
  <c r="J375" i="3"/>
  <c r="P375" i="3"/>
  <c r="H375" i="3"/>
  <c r="G375" i="3"/>
  <c r="V375" i="3"/>
  <c r="N375" i="3"/>
  <c r="M375" i="3"/>
  <c r="E375" i="3"/>
  <c r="F375" i="3" s="1"/>
  <c r="K375" i="4"/>
  <c r="N375" i="4" s="1"/>
  <c r="J375" i="4"/>
  <c r="I375" i="4"/>
  <c r="M375" i="4" s="1"/>
  <c r="H375" i="4"/>
  <c r="G375" i="4"/>
  <c r="L375" i="4" s="1"/>
  <c r="F375" i="4"/>
  <c r="D376" i="3"/>
  <c r="D373" i="4"/>
  <c r="AA373" i="3"/>
  <c r="I375" i="3" l="1"/>
  <c r="O375" i="3"/>
  <c r="U375" i="3"/>
  <c r="C376" i="4"/>
  <c r="AB375" i="3"/>
  <c r="E376" i="4" s="1"/>
  <c r="Y375" i="3"/>
  <c r="Z375" i="3" s="1"/>
  <c r="B377" i="3"/>
  <c r="A377" i="4"/>
  <c r="P376" i="3"/>
  <c r="H376" i="3"/>
  <c r="G376" i="3"/>
  <c r="V376" i="3"/>
  <c r="N376" i="3"/>
  <c r="M376" i="3"/>
  <c r="E376" i="3"/>
  <c r="F376" i="3" s="1"/>
  <c r="S376" i="3"/>
  <c r="C376" i="3"/>
  <c r="J376" i="3"/>
  <c r="D377" i="3"/>
  <c r="G376" i="4"/>
  <c r="L376" i="4" s="1"/>
  <c r="F376" i="4"/>
  <c r="K376" i="4"/>
  <c r="N376" i="4" s="1"/>
  <c r="J376" i="4"/>
  <c r="I376" i="4"/>
  <c r="M376" i="4" s="1"/>
  <c r="H376" i="4"/>
  <c r="T376" i="3"/>
  <c r="D374" i="4"/>
  <c r="C375" i="4"/>
  <c r="AB374" i="3"/>
  <c r="E375" i="4" s="1"/>
  <c r="Y374" i="3"/>
  <c r="Z374" i="3" s="1"/>
  <c r="AA374" i="3" s="1"/>
  <c r="D375" i="4" l="1"/>
  <c r="AA375" i="3"/>
  <c r="A378" i="4"/>
  <c r="V377" i="3"/>
  <c r="N377" i="3"/>
  <c r="M377" i="3"/>
  <c r="E377" i="3"/>
  <c r="F377" i="3" s="1"/>
  <c r="T377" i="3"/>
  <c r="S377" i="3"/>
  <c r="C377" i="3"/>
  <c r="J377" i="3"/>
  <c r="P377" i="3"/>
  <c r="H377" i="3"/>
  <c r="G377" i="3"/>
  <c r="D378" i="3"/>
  <c r="C377" i="4"/>
  <c r="Y376" i="3"/>
  <c r="Z376" i="3" s="1"/>
  <c r="AB376" i="3"/>
  <c r="E377" i="4" s="1"/>
  <c r="I376" i="3"/>
  <c r="F377" i="4" s="1"/>
  <c r="O376" i="3"/>
  <c r="H377" i="4" s="1"/>
  <c r="U376" i="3"/>
  <c r="I377" i="4"/>
  <c r="M377" i="4" s="1"/>
  <c r="G377" i="4"/>
  <c r="L377" i="4" s="1"/>
  <c r="K377" i="4"/>
  <c r="N377" i="4" s="1"/>
  <c r="J377" i="4"/>
  <c r="B378" i="3"/>
  <c r="U377" i="3" l="1"/>
  <c r="I377" i="3"/>
  <c r="O377" i="3"/>
  <c r="C378" i="4"/>
  <c r="AB377" i="3"/>
  <c r="E378" i="4" s="1"/>
  <c r="Y377" i="3"/>
  <c r="Z377" i="3" s="1"/>
  <c r="B379" i="3"/>
  <c r="A379" i="4"/>
  <c r="S378" i="3"/>
  <c r="C378" i="3"/>
  <c r="J378" i="3"/>
  <c r="P378" i="3"/>
  <c r="H378" i="3"/>
  <c r="G378" i="3"/>
  <c r="V378" i="3"/>
  <c r="N378" i="3"/>
  <c r="E378" i="3"/>
  <c r="F378" i="3" s="1"/>
  <c r="T378" i="3"/>
  <c r="K378" i="4"/>
  <c r="N378" i="4" s="1"/>
  <c r="J378" i="4"/>
  <c r="I378" i="4"/>
  <c r="M378" i="4" s="1"/>
  <c r="H378" i="4"/>
  <c r="G378" i="4"/>
  <c r="L378" i="4" s="1"/>
  <c r="F378" i="4"/>
  <c r="D376" i="4"/>
  <c r="AA376" i="3"/>
  <c r="D379" i="3"/>
  <c r="I378" i="3" l="1"/>
  <c r="O378" i="3"/>
  <c r="U378" i="3"/>
  <c r="K379" i="4"/>
  <c r="N379" i="4" s="1"/>
  <c r="J379" i="4"/>
  <c r="I379" i="4"/>
  <c r="M379" i="4" s="1"/>
  <c r="H379" i="4"/>
  <c r="G379" i="4"/>
  <c r="L379" i="4" s="1"/>
  <c r="F379" i="4"/>
  <c r="T379" i="3"/>
  <c r="B380" i="3"/>
  <c r="A380" i="4"/>
  <c r="P379" i="3"/>
  <c r="H379" i="3"/>
  <c r="G379" i="3"/>
  <c r="V379" i="3"/>
  <c r="N379" i="3"/>
  <c r="M379" i="3"/>
  <c r="E379" i="3"/>
  <c r="S379" i="3"/>
  <c r="C379" i="3"/>
  <c r="J379" i="3"/>
  <c r="D380" i="3"/>
  <c r="F379" i="3"/>
  <c r="D377" i="4"/>
  <c r="AA377" i="3"/>
  <c r="M378" i="3"/>
  <c r="G380" i="4" l="1"/>
  <c r="L380" i="4" s="1"/>
  <c r="K380" i="4"/>
  <c r="N380" i="4" s="1"/>
  <c r="I380" i="4"/>
  <c r="M380" i="4" s="1"/>
  <c r="H380" i="4"/>
  <c r="D378" i="4"/>
  <c r="C380" i="4"/>
  <c r="AB379" i="3"/>
  <c r="E380" i="4" s="1"/>
  <c r="Y379" i="3"/>
  <c r="Z379" i="3" s="1"/>
  <c r="O379" i="3"/>
  <c r="U379" i="3"/>
  <c r="J380" i="4" s="1"/>
  <c r="I379" i="3"/>
  <c r="F380" i="4" s="1"/>
  <c r="B381" i="3"/>
  <c r="D381" i="3"/>
  <c r="A381" i="4"/>
  <c r="E380" i="3"/>
  <c r="F380" i="3" s="1"/>
  <c r="T380" i="3"/>
  <c r="S380" i="3"/>
  <c r="C380" i="3"/>
  <c r="J380" i="3"/>
  <c r="P380" i="3"/>
  <c r="H380" i="3"/>
  <c r="G380" i="3"/>
  <c r="V380" i="3"/>
  <c r="N380" i="3"/>
  <c r="C379" i="4"/>
  <c r="Y378" i="3"/>
  <c r="Z378" i="3" s="1"/>
  <c r="AA378" i="3" s="1"/>
  <c r="AB378" i="3"/>
  <c r="E379" i="4" s="1"/>
  <c r="D379" i="4" l="1"/>
  <c r="AA379" i="3"/>
  <c r="M380" i="3"/>
  <c r="A382" i="4"/>
  <c r="J381" i="3"/>
  <c r="P381" i="3"/>
  <c r="H381" i="3"/>
  <c r="G381" i="3"/>
  <c r="V381" i="3"/>
  <c r="N381" i="3"/>
  <c r="M381" i="3"/>
  <c r="E381" i="3"/>
  <c r="F381" i="3" s="1"/>
  <c r="T381" i="3"/>
  <c r="S381" i="3"/>
  <c r="C381" i="3"/>
  <c r="I381" i="4"/>
  <c r="M381" i="4" s="1"/>
  <c r="H381" i="4"/>
  <c r="G381" i="4"/>
  <c r="L381" i="4" s="1"/>
  <c r="F381" i="4"/>
  <c r="K381" i="4"/>
  <c r="N381" i="4" s="1"/>
  <c r="J381" i="4"/>
  <c r="U380" i="3"/>
  <c r="I380" i="3"/>
  <c r="O380" i="3"/>
  <c r="D382" i="3"/>
  <c r="B382" i="3"/>
  <c r="I381" i="3" l="1"/>
  <c r="O381" i="3"/>
  <c r="U381" i="3"/>
  <c r="K382" i="4"/>
  <c r="N382" i="4" s="1"/>
  <c r="J382" i="4"/>
  <c r="I382" i="4"/>
  <c r="M382" i="4" s="1"/>
  <c r="H382" i="4"/>
  <c r="G382" i="4"/>
  <c r="L382" i="4" s="1"/>
  <c r="F382" i="4"/>
  <c r="D383" i="3"/>
  <c r="C382" i="4"/>
  <c r="Y381" i="3"/>
  <c r="Z381" i="3" s="1"/>
  <c r="AB381" i="3"/>
  <c r="E382" i="4" s="1"/>
  <c r="C381" i="4"/>
  <c r="AB380" i="3"/>
  <c r="E381" i="4" s="1"/>
  <c r="Y380" i="3"/>
  <c r="Z380" i="3" s="1"/>
  <c r="AA380" i="3" s="1"/>
  <c r="B383" i="3"/>
  <c r="D380" i="4"/>
  <c r="A383" i="4"/>
  <c r="G382" i="3"/>
  <c r="V382" i="3"/>
  <c r="N382" i="3"/>
  <c r="M382" i="3"/>
  <c r="E382" i="3"/>
  <c r="F382" i="3" s="1"/>
  <c r="T382" i="3"/>
  <c r="S382" i="3"/>
  <c r="C382" i="3"/>
  <c r="J382" i="3"/>
  <c r="P382" i="3"/>
  <c r="H382" i="3"/>
  <c r="O382" i="3" l="1"/>
  <c r="U382" i="3"/>
  <c r="I382" i="3"/>
  <c r="D381" i="4"/>
  <c r="AA381" i="3"/>
  <c r="B384" i="3"/>
  <c r="A384" i="4"/>
  <c r="S383" i="3"/>
  <c r="C383" i="3"/>
  <c r="J383" i="3"/>
  <c r="P383" i="3"/>
  <c r="H383" i="3"/>
  <c r="G383" i="3"/>
  <c r="V383" i="3"/>
  <c r="N383" i="3"/>
  <c r="M383" i="3"/>
  <c r="E383" i="3"/>
  <c r="F383" i="3" s="1"/>
  <c r="D384" i="3"/>
  <c r="K383" i="4"/>
  <c r="N383" i="4" s="1"/>
  <c r="J383" i="4"/>
  <c r="I383" i="4"/>
  <c r="M383" i="4" s="1"/>
  <c r="H383" i="4"/>
  <c r="G383" i="4"/>
  <c r="L383" i="4" s="1"/>
  <c r="F383" i="4"/>
  <c r="T383" i="3"/>
  <c r="C383" i="4"/>
  <c r="AB382" i="3"/>
  <c r="E383" i="4" s="1"/>
  <c r="Y382" i="3"/>
  <c r="Z382" i="3" s="1"/>
  <c r="I383" i="3" l="1"/>
  <c r="O383" i="3"/>
  <c r="U383" i="3"/>
  <c r="J384" i="4"/>
  <c r="I384" i="4"/>
  <c r="M384" i="4" s="1"/>
  <c r="H384" i="4"/>
  <c r="G384" i="4"/>
  <c r="L384" i="4" s="1"/>
  <c r="F384" i="4"/>
  <c r="K384" i="4"/>
  <c r="N384" i="4" s="1"/>
  <c r="D385" i="3"/>
  <c r="B385" i="3"/>
  <c r="A385" i="4"/>
  <c r="P384" i="3"/>
  <c r="H384" i="3"/>
  <c r="G384" i="3"/>
  <c r="V384" i="3"/>
  <c r="N384" i="3"/>
  <c r="M384" i="3"/>
  <c r="E384" i="3"/>
  <c r="F384" i="3" s="1"/>
  <c r="S384" i="3"/>
  <c r="C384" i="3"/>
  <c r="J384" i="3"/>
  <c r="T384" i="3"/>
  <c r="D382" i="4"/>
  <c r="AA382" i="3"/>
  <c r="C384" i="4"/>
  <c r="AB383" i="3"/>
  <c r="E384" i="4" s="1"/>
  <c r="Y383" i="3"/>
  <c r="Z383" i="3" s="1"/>
  <c r="I384" i="3" l="1"/>
  <c r="O384" i="3"/>
  <c r="U384" i="3"/>
  <c r="D386" i="3"/>
  <c r="K385" i="4"/>
  <c r="N385" i="4" s="1"/>
  <c r="J385" i="4"/>
  <c r="I385" i="4"/>
  <c r="M385" i="4" s="1"/>
  <c r="G385" i="4"/>
  <c r="L385" i="4" s="1"/>
  <c r="F385" i="4"/>
  <c r="H385" i="4"/>
  <c r="D383" i="4"/>
  <c r="AA383" i="3"/>
  <c r="C385" i="4"/>
  <c r="Y384" i="3"/>
  <c r="Z384" i="3" s="1"/>
  <c r="AB384" i="3"/>
  <c r="E385" i="4" s="1"/>
  <c r="B386" i="3"/>
  <c r="A386" i="4"/>
  <c r="V385" i="3"/>
  <c r="N385" i="3"/>
  <c r="M385" i="3"/>
  <c r="E385" i="3"/>
  <c r="F385" i="3" s="1"/>
  <c r="T385" i="3"/>
  <c r="S385" i="3"/>
  <c r="C385" i="3"/>
  <c r="J385" i="3"/>
  <c r="P385" i="3"/>
  <c r="H385" i="3"/>
  <c r="G385" i="3"/>
  <c r="U385" i="3" l="1"/>
  <c r="I385" i="3"/>
  <c r="O385" i="3"/>
  <c r="B387" i="3"/>
  <c r="D387" i="3"/>
  <c r="A387" i="4"/>
  <c r="S386" i="3"/>
  <c r="C386" i="3"/>
  <c r="J386" i="3"/>
  <c r="P386" i="3"/>
  <c r="H386" i="3"/>
  <c r="G386" i="3"/>
  <c r="V386" i="3"/>
  <c r="N386" i="3"/>
  <c r="M386" i="3"/>
  <c r="E386" i="3"/>
  <c r="F386" i="3" s="1"/>
  <c r="C386" i="4"/>
  <c r="AB385" i="3"/>
  <c r="E386" i="4" s="1"/>
  <c r="Y385" i="3"/>
  <c r="Z385" i="3" s="1"/>
  <c r="F386" i="4"/>
  <c r="K386" i="4"/>
  <c r="N386" i="4" s="1"/>
  <c r="I386" i="4"/>
  <c r="M386" i="4" s="1"/>
  <c r="H386" i="4"/>
  <c r="J386" i="4"/>
  <c r="G386" i="4"/>
  <c r="L386" i="4" s="1"/>
  <c r="T386" i="3"/>
  <c r="D384" i="4"/>
  <c r="AA384" i="3"/>
  <c r="H387" i="4" l="1"/>
  <c r="G387" i="4"/>
  <c r="L387" i="4" s="1"/>
  <c r="F387" i="4"/>
  <c r="K387" i="4"/>
  <c r="N387" i="4" s="1"/>
  <c r="J387" i="4"/>
  <c r="I387" i="4"/>
  <c r="M387" i="4" s="1"/>
  <c r="I386" i="3"/>
  <c r="O386" i="3"/>
  <c r="U386" i="3"/>
  <c r="D388" i="3"/>
  <c r="B388" i="3"/>
  <c r="D385" i="4"/>
  <c r="AA385" i="3"/>
  <c r="A388" i="4"/>
  <c r="P387" i="3"/>
  <c r="H387" i="3"/>
  <c r="G387" i="3"/>
  <c r="V387" i="3"/>
  <c r="N387" i="3"/>
  <c r="M387" i="3"/>
  <c r="E387" i="3"/>
  <c r="F387" i="3" s="1"/>
  <c r="S387" i="3"/>
  <c r="C387" i="3"/>
  <c r="J387" i="3"/>
  <c r="T387" i="3"/>
  <c r="C387" i="4"/>
  <c r="Y386" i="3"/>
  <c r="Z386" i="3" s="1"/>
  <c r="AB386" i="3"/>
  <c r="E387" i="4" s="1"/>
  <c r="O387" i="3" l="1"/>
  <c r="U387" i="3"/>
  <c r="I387" i="3"/>
  <c r="A389" i="4"/>
  <c r="E388" i="3"/>
  <c r="F388" i="3" s="1"/>
  <c r="S388" i="3"/>
  <c r="C388" i="3"/>
  <c r="J388" i="3"/>
  <c r="P388" i="3"/>
  <c r="H388" i="3"/>
  <c r="G388" i="3"/>
  <c r="V388" i="3"/>
  <c r="N388" i="3"/>
  <c r="C388" i="4"/>
  <c r="AB387" i="3"/>
  <c r="E388" i="4" s="1"/>
  <c r="Y387" i="3"/>
  <c r="Z387" i="3" s="1"/>
  <c r="M388" i="3"/>
  <c r="D389" i="3"/>
  <c r="T388" i="3"/>
  <c r="D386" i="4"/>
  <c r="AA386" i="3"/>
  <c r="J388" i="4"/>
  <c r="I388" i="4"/>
  <c r="M388" i="4" s="1"/>
  <c r="H388" i="4"/>
  <c r="G388" i="4"/>
  <c r="L388" i="4" s="1"/>
  <c r="K388" i="4"/>
  <c r="N388" i="4" s="1"/>
  <c r="F388" i="4"/>
  <c r="B389" i="3"/>
  <c r="C389" i="4" l="1"/>
  <c r="AB388" i="3"/>
  <c r="E389" i="4" s="1"/>
  <c r="Y388" i="3"/>
  <c r="Z388" i="3" s="1"/>
  <c r="K389" i="4"/>
  <c r="N389" i="4" s="1"/>
  <c r="I389" i="4"/>
  <c r="M389" i="4" s="1"/>
  <c r="G389" i="4"/>
  <c r="L389" i="4" s="1"/>
  <c r="B390" i="3"/>
  <c r="A390" i="4"/>
  <c r="J389" i="3"/>
  <c r="P389" i="3"/>
  <c r="H389" i="3"/>
  <c r="G389" i="3"/>
  <c r="V389" i="3"/>
  <c r="N389" i="3"/>
  <c r="M389" i="3"/>
  <c r="E389" i="3"/>
  <c r="F389" i="3" s="1"/>
  <c r="S389" i="3"/>
  <c r="C389" i="3"/>
  <c r="D387" i="4"/>
  <c r="AA387" i="3"/>
  <c r="T389" i="3"/>
  <c r="U388" i="3"/>
  <c r="J389" i="4" s="1"/>
  <c r="I388" i="3"/>
  <c r="F389" i="4" s="1"/>
  <c r="O388" i="3"/>
  <c r="H389" i="4" s="1"/>
  <c r="D390" i="3"/>
  <c r="I389" i="3" l="1"/>
  <c r="O389" i="3"/>
  <c r="U389" i="3"/>
  <c r="D391" i="3"/>
  <c r="D388" i="4"/>
  <c r="AA388" i="3"/>
  <c r="F390" i="4"/>
  <c r="K390" i="4"/>
  <c r="N390" i="4" s="1"/>
  <c r="I390" i="4"/>
  <c r="M390" i="4" s="1"/>
  <c r="H390" i="4"/>
  <c r="J390" i="4"/>
  <c r="G390" i="4"/>
  <c r="L390" i="4" s="1"/>
  <c r="B391" i="3"/>
  <c r="C390" i="4"/>
  <c r="Y389" i="3"/>
  <c r="Z389" i="3" s="1"/>
  <c r="AB389" i="3"/>
  <c r="E390" i="4" s="1"/>
  <c r="A391" i="4"/>
  <c r="G390" i="3"/>
  <c r="V390" i="3"/>
  <c r="N390" i="3"/>
  <c r="E390" i="3"/>
  <c r="F390" i="3" s="1"/>
  <c r="T390" i="3"/>
  <c r="S390" i="3"/>
  <c r="C390" i="3"/>
  <c r="J390" i="3"/>
  <c r="P390" i="3"/>
  <c r="H390" i="3"/>
  <c r="O390" i="3" l="1"/>
  <c r="U390" i="3"/>
  <c r="I390" i="3"/>
  <c r="M390" i="3"/>
  <c r="B392" i="3"/>
  <c r="D389" i="4"/>
  <c r="AA389" i="3"/>
  <c r="A392" i="4"/>
  <c r="S391" i="3"/>
  <c r="C391" i="3"/>
  <c r="J391" i="3"/>
  <c r="P391" i="3"/>
  <c r="H391" i="3"/>
  <c r="G391" i="3"/>
  <c r="V391" i="3"/>
  <c r="N391" i="3"/>
  <c r="M391" i="3"/>
  <c r="E391" i="3"/>
  <c r="F391" i="3" s="1"/>
  <c r="T391" i="3"/>
  <c r="D392" i="3"/>
  <c r="H391" i="4"/>
  <c r="G391" i="4"/>
  <c r="L391" i="4" s="1"/>
  <c r="F391" i="4"/>
  <c r="K391" i="4"/>
  <c r="N391" i="4" s="1"/>
  <c r="J391" i="4"/>
  <c r="I391" i="4"/>
  <c r="M391" i="4" s="1"/>
  <c r="D390" i="4" l="1"/>
  <c r="C392" i="4"/>
  <c r="AB391" i="3"/>
  <c r="E392" i="4" s="1"/>
  <c r="Y391" i="3"/>
  <c r="Z391" i="3" s="1"/>
  <c r="B393" i="3"/>
  <c r="I391" i="3"/>
  <c r="O391" i="3"/>
  <c r="U391" i="3"/>
  <c r="A393" i="4"/>
  <c r="P392" i="3"/>
  <c r="H392" i="3"/>
  <c r="G392" i="3"/>
  <c r="V392" i="3"/>
  <c r="N392" i="3"/>
  <c r="M392" i="3"/>
  <c r="E392" i="3"/>
  <c r="F392" i="3" s="1"/>
  <c r="T392" i="3"/>
  <c r="S392" i="3"/>
  <c r="C392" i="3"/>
  <c r="J392" i="3"/>
  <c r="D393" i="3"/>
  <c r="J392" i="4"/>
  <c r="I392" i="4"/>
  <c r="M392" i="4" s="1"/>
  <c r="H392" i="4"/>
  <c r="G392" i="4"/>
  <c r="L392" i="4" s="1"/>
  <c r="K392" i="4"/>
  <c r="N392" i="4" s="1"/>
  <c r="F392" i="4"/>
  <c r="C391" i="4"/>
  <c r="AB390" i="3"/>
  <c r="E391" i="4" s="1"/>
  <c r="Y390" i="3"/>
  <c r="Z390" i="3" s="1"/>
  <c r="AA390" i="3" s="1"/>
  <c r="D391" i="4" l="1"/>
  <c r="AA391" i="3"/>
  <c r="I392" i="3"/>
  <c r="O392" i="3"/>
  <c r="U392" i="3"/>
  <c r="D394" i="3"/>
  <c r="B394" i="3"/>
  <c r="A394" i="4"/>
  <c r="V393" i="3"/>
  <c r="N393" i="3"/>
  <c r="M393" i="3"/>
  <c r="E393" i="3"/>
  <c r="F393" i="3" s="1"/>
  <c r="S393" i="3"/>
  <c r="C393" i="3"/>
  <c r="J393" i="3"/>
  <c r="P393" i="3"/>
  <c r="H393" i="3"/>
  <c r="G393" i="3"/>
  <c r="K393" i="4"/>
  <c r="N393" i="4" s="1"/>
  <c r="J393" i="4"/>
  <c r="I393" i="4"/>
  <c r="M393" i="4" s="1"/>
  <c r="G393" i="4"/>
  <c r="L393" i="4" s="1"/>
  <c r="F393" i="4"/>
  <c r="H393" i="4"/>
  <c r="C393" i="4"/>
  <c r="Y392" i="3"/>
  <c r="Z392" i="3" s="1"/>
  <c r="AB392" i="3"/>
  <c r="E393" i="4" s="1"/>
  <c r="T393" i="3"/>
  <c r="U393" i="3" l="1"/>
  <c r="I393" i="3"/>
  <c r="O393" i="3"/>
  <c r="B395" i="3"/>
  <c r="A395" i="4"/>
  <c r="S394" i="3"/>
  <c r="C394" i="3"/>
  <c r="J394" i="3"/>
  <c r="P394" i="3"/>
  <c r="H394" i="3"/>
  <c r="G394" i="3"/>
  <c r="V394" i="3"/>
  <c r="N394" i="3"/>
  <c r="E394" i="3"/>
  <c r="F394" i="3" s="1"/>
  <c r="T394" i="3"/>
  <c r="D395" i="3"/>
  <c r="C394" i="4"/>
  <c r="AB393" i="3"/>
  <c r="E394" i="4" s="1"/>
  <c r="Y393" i="3"/>
  <c r="Z393" i="3" s="1"/>
  <c r="D392" i="4"/>
  <c r="AA392" i="3"/>
  <c r="F394" i="4"/>
  <c r="K394" i="4"/>
  <c r="N394" i="4" s="1"/>
  <c r="I394" i="4"/>
  <c r="M394" i="4" s="1"/>
  <c r="H394" i="4"/>
  <c r="J394" i="4"/>
  <c r="G394" i="4"/>
  <c r="L394" i="4" s="1"/>
  <c r="D393" i="4" l="1"/>
  <c r="AA393" i="3"/>
  <c r="I394" i="3"/>
  <c r="O394" i="3"/>
  <c r="U394" i="3"/>
  <c r="D396" i="3"/>
  <c r="B396" i="3"/>
  <c r="A396" i="4"/>
  <c r="P395" i="3"/>
  <c r="H395" i="3"/>
  <c r="G395" i="3"/>
  <c r="V395" i="3"/>
  <c r="N395" i="3"/>
  <c r="M395" i="3"/>
  <c r="E395" i="3"/>
  <c r="F395" i="3" s="1"/>
  <c r="T395" i="3"/>
  <c r="S395" i="3"/>
  <c r="C395" i="3"/>
  <c r="J395" i="3"/>
  <c r="M394" i="3"/>
  <c r="H395" i="4"/>
  <c r="G395" i="4"/>
  <c r="L395" i="4" s="1"/>
  <c r="F395" i="4"/>
  <c r="K395" i="4"/>
  <c r="N395" i="4" s="1"/>
  <c r="J395" i="4"/>
  <c r="I395" i="4"/>
  <c r="M395" i="4" s="1"/>
  <c r="O395" i="3" l="1"/>
  <c r="U395" i="3"/>
  <c r="I395" i="3"/>
  <c r="B397" i="3"/>
  <c r="A397" i="4"/>
  <c r="E396" i="3"/>
  <c r="F396" i="3" s="1"/>
  <c r="S396" i="3"/>
  <c r="C396" i="3"/>
  <c r="J396" i="3"/>
  <c r="P396" i="3"/>
  <c r="H396" i="3"/>
  <c r="G396" i="3"/>
  <c r="V396" i="3"/>
  <c r="N396" i="3"/>
  <c r="C395" i="4"/>
  <c r="Y394" i="3"/>
  <c r="Z394" i="3" s="1"/>
  <c r="AA394" i="3" s="1"/>
  <c r="AB394" i="3"/>
  <c r="E395" i="4" s="1"/>
  <c r="J396" i="4"/>
  <c r="I396" i="4"/>
  <c r="M396" i="4" s="1"/>
  <c r="H396" i="4"/>
  <c r="G396" i="4"/>
  <c r="L396" i="4" s="1"/>
  <c r="K396" i="4"/>
  <c r="N396" i="4" s="1"/>
  <c r="F396" i="4"/>
  <c r="D397" i="3"/>
  <c r="M396" i="3"/>
  <c r="C396" i="4"/>
  <c r="AB395" i="3"/>
  <c r="E396" i="4" s="1"/>
  <c r="Y395" i="3"/>
  <c r="Z395" i="3" s="1"/>
  <c r="D394" i="4"/>
  <c r="T396" i="3"/>
  <c r="C397" i="4" l="1"/>
  <c r="AB396" i="3"/>
  <c r="E397" i="4" s="1"/>
  <c r="Y396" i="3"/>
  <c r="Z396" i="3" s="1"/>
  <c r="K397" i="4"/>
  <c r="N397" i="4" s="1"/>
  <c r="I397" i="4"/>
  <c r="M397" i="4" s="1"/>
  <c r="G397" i="4"/>
  <c r="L397" i="4" s="1"/>
  <c r="B398" i="3"/>
  <c r="U396" i="3"/>
  <c r="J397" i="4" s="1"/>
  <c r="I396" i="3"/>
  <c r="F397" i="4" s="1"/>
  <c r="O396" i="3"/>
  <c r="H397" i="4" s="1"/>
  <c r="A398" i="4"/>
  <c r="J397" i="3"/>
  <c r="P397" i="3"/>
  <c r="H397" i="3"/>
  <c r="G397" i="3"/>
  <c r="V397" i="3"/>
  <c r="N397" i="3"/>
  <c r="M397" i="3"/>
  <c r="E397" i="3"/>
  <c r="F397" i="3" s="1"/>
  <c r="T397" i="3"/>
  <c r="S397" i="3"/>
  <c r="C397" i="3"/>
  <c r="D398" i="3"/>
  <c r="D395" i="4"/>
  <c r="AA395" i="3"/>
  <c r="I397" i="3" l="1"/>
  <c r="O397" i="3"/>
  <c r="U397" i="3"/>
  <c r="C398" i="4"/>
  <c r="Y397" i="3"/>
  <c r="Z397" i="3" s="1"/>
  <c r="AB397" i="3"/>
  <c r="E398" i="4" s="1"/>
  <c r="D399" i="3"/>
  <c r="B399" i="3"/>
  <c r="D396" i="4"/>
  <c r="AA396" i="3"/>
  <c r="A399" i="4"/>
  <c r="G398" i="3"/>
  <c r="V398" i="3"/>
  <c r="N398" i="3"/>
  <c r="E398" i="3"/>
  <c r="F398" i="3" s="1"/>
  <c r="S398" i="3"/>
  <c r="C398" i="3"/>
  <c r="J398" i="3"/>
  <c r="P398" i="3"/>
  <c r="H398" i="3"/>
  <c r="T398" i="3"/>
  <c r="F398" i="4"/>
  <c r="K398" i="4"/>
  <c r="N398" i="4" s="1"/>
  <c r="I398" i="4"/>
  <c r="M398" i="4" s="1"/>
  <c r="H398" i="4"/>
  <c r="J398" i="4"/>
  <c r="G398" i="4"/>
  <c r="L398" i="4" s="1"/>
  <c r="O398" i="3" l="1"/>
  <c r="U398" i="3"/>
  <c r="I398" i="3"/>
  <c r="H399" i="4"/>
  <c r="G399" i="4"/>
  <c r="L399" i="4" s="1"/>
  <c r="F399" i="4"/>
  <c r="K399" i="4"/>
  <c r="N399" i="4" s="1"/>
  <c r="J399" i="4"/>
  <c r="I399" i="4"/>
  <c r="M399" i="4" s="1"/>
  <c r="B400" i="3"/>
  <c r="D397" i="4"/>
  <c r="AA397" i="3"/>
  <c r="A400" i="4"/>
  <c r="S399" i="3"/>
  <c r="C399" i="3"/>
  <c r="J399" i="3"/>
  <c r="P399" i="3"/>
  <c r="H399" i="3"/>
  <c r="G399" i="3"/>
  <c r="V399" i="3"/>
  <c r="N399" i="3"/>
  <c r="M399" i="3"/>
  <c r="E399" i="3"/>
  <c r="F399" i="3" s="1"/>
  <c r="D400" i="3"/>
  <c r="T399" i="3"/>
  <c r="M398" i="3"/>
  <c r="I400" i="4" l="1"/>
  <c r="M400" i="4" s="1"/>
  <c r="G400" i="4"/>
  <c r="L400" i="4" s="1"/>
  <c r="F400" i="4"/>
  <c r="K400" i="4"/>
  <c r="N400" i="4" s="1"/>
  <c r="D398" i="4"/>
  <c r="I399" i="3"/>
  <c r="O399" i="3"/>
  <c r="H400" i="4" s="1"/>
  <c r="U399" i="3"/>
  <c r="J400" i="4" s="1"/>
  <c r="C399" i="4"/>
  <c r="AB398" i="3"/>
  <c r="E399" i="4" s="1"/>
  <c r="Y398" i="3"/>
  <c r="Z398" i="3" s="1"/>
  <c r="AA398" i="3" s="1"/>
  <c r="D401" i="3"/>
  <c r="B401" i="3"/>
  <c r="C400" i="4"/>
  <c r="AB399" i="3"/>
  <c r="E400" i="4" s="1"/>
  <c r="Y399" i="3"/>
  <c r="Z399" i="3" s="1"/>
  <c r="A401" i="4"/>
  <c r="P400" i="3"/>
  <c r="H400" i="3"/>
  <c r="G400" i="3"/>
  <c r="V400" i="3"/>
  <c r="N400" i="3"/>
  <c r="M400" i="3"/>
  <c r="E400" i="3"/>
  <c r="F400" i="3" s="1"/>
  <c r="S400" i="3"/>
  <c r="C400" i="3"/>
  <c r="J400" i="3"/>
  <c r="T400" i="3"/>
  <c r="D399" i="4" l="1"/>
  <c r="AA399" i="3"/>
  <c r="I400" i="3"/>
  <c r="O400" i="3"/>
  <c r="U400" i="3"/>
  <c r="D402" i="3"/>
  <c r="B402" i="3"/>
  <c r="A402" i="4"/>
  <c r="G401" i="3"/>
  <c r="P401" i="3"/>
  <c r="E401" i="3"/>
  <c r="F401" i="3" s="1"/>
  <c r="N401" i="3"/>
  <c r="C401" i="3"/>
  <c r="V401" i="3"/>
  <c r="T401" i="3"/>
  <c r="J401" i="3"/>
  <c r="S401" i="3"/>
  <c r="H401" i="3"/>
  <c r="K401" i="4"/>
  <c r="N401" i="4" s="1"/>
  <c r="J401" i="4"/>
  <c r="I401" i="4"/>
  <c r="M401" i="4" s="1"/>
  <c r="G401" i="4"/>
  <c r="L401" i="4" s="1"/>
  <c r="F401" i="4"/>
  <c r="H401" i="4"/>
  <c r="C401" i="4"/>
  <c r="Y400" i="3"/>
  <c r="Z400" i="3" s="1"/>
  <c r="AB400" i="3"/>
  <c r="E401" i="4" s="1"/>
  <c r="O401" i="3" l="1"/>
  <c r="U401" i="3"/>
  <c r="I401" i="3"/>
  <c r="D403" i="3"/>
  <c r="F402" i="4"/>
  <c r="K402" i="4"/>
  <c r="N402" i="4" s="1"/>
  <c r="I402" i="4"/>
  <c r="M402" i="4" s="1"/>
  <c r="H402" i="4"/>
  <c r="J402" i="4"/>
  <c r="G402" i="4"/>
  <c r="L402" i="4" s="1"/>
  <c r="B403" i="3"/>
  <c r="A403" i="4"/>
  <c r="M402" i="3"/>
  <c r="T402" i="3"/>
  <c r="J402" i="3"/>
  <c r="G402" i="3"/>
  <c r="H402" i="3"/>
  <c r="V402" i="3"/>
  <c r="S402" i="3"/>
  <c r="E402" i="3"/>
  <c r="F402" i="3" s="1"/>
  <c r="C402" i="3"/>
  <c r="P402" i="3"/>
  <c r="N402" i="3"/>
  <c r="D400" i="4"/>
  <c r="AA400" i="3"/>
  <c r="M401" i="3"/>
  <c r="U402" i="3" l="1"/>
  <c r="O402" i="3"/>
  <c r="I402" i="3"/>
  <c r="A404" i="4"/>
  <c r="J403" i="3"/>
  <c r="P403" i="3"/>
  <c r="H403" i="3"/>
  <c r="G403" i="3"/>
  <c r="V403" i="3"/>
  <c r="N403" i="3"/>
  <c r="E403" i="3"/>
  <c r="F403" i="3" s="1"/>
  <c r="T403" i="3"/>
  <c r="S403" i="3"/>
  <c r="C403" i="3"/>
  <c r="C403" i="4"/>
  <c r="AB402" i="3"/>
  <c r="E403" i="4" s="1"/>
  <c r="Y402" i="3"/>
  <c r="Z402" i="3" s="1"/>
  <c r="H403" i="4"/>
  <c r="G403" i="4"/>
  <c r="L403" i="4" s="1"/>
  <c r="F403" i="4"/>
  <c r="K403" i="4"/>
  <c r="N403" i="4" s="1"/>
  <c r="J403" i="4"/>
  <c r="I403" i="4"/>
  <c r="M403" i="4" s="1"/>
  <c r="D404" i="3"/>
  <c r="C402" i="4"/>
  <c r="Y401" i="3"/>
  <c r="Z401" i="3" s="1"/>
  <c r="AA401" i="3" s="1"/>
  <c r="AB401" i="3"/>
  <c r="E402" i="4" s="1"/>
  <c r="D401" i="4"/>
  <c r="B404" i="3"/>
  <c r="B405" i="3" l="1"/>
  <c r="A405" i="4"/>
  <c r="G404" i="3"/>
  <c r="V404" i="3"/>
  <c r="N404" i="3"/>
  <c r="E404" i="3"/>
  <c r="F404" i="3" s="1"/>
  <c r="S404" i="3"/>
  <c r="C404" i="3"/>
  <c r="J404" i="3"/>
  <c r="P404" i="3"/>
  <c r="H404" i="3"/>
  <c r="D402" i="4"/>
  <c r="AA402" i="3"/>
  <c r="I404" i="4"/>
  <c r="M404" i="4" s="1"/>
  <c r="G404" i="4"/>
  <c r="L404" i="4" s="1"/>
  <c r="K404" i="4"/>
  <c r="N404" i="4" s="1"/>
  <c r="F404" i="4"/>
  <c r="I403" i="3"/>
  <c r="O403" i="3"/>
  <c r="H404" i="4" s="1"/>
  <c r="U403" i="3"/>
  <c r="J404" i="4" s="1"/>
  <c r="M403" i="3"/>
  <c r="D405" i="3"/>
  <c r="T404" i="3"/>
  <c r="O404" i="3" l="1"/>
  <c r="U404" i="3"/>
  <c r="I404" i="3"/>
  <c r="K405" i="4"/>
  <c r="N405" i="4" s="1"/>
  <c r="J405" i="4"/>
  <c r="I405" i="4"/>
  <c r="M405" i="4" s="1"/>
  <c r="G405" i="4"/>
  <c r="L405" i="4" s="1"/>
  <c r="F405" i="4"/>
  <c r="H405" i="4"/>
  <c r="D406" i="3"/>
  <c r="D403" i="4"/>
  <c r="M404" i="3"/>
  <c r="B406" i="3"/>
  <c r="C404" i="4"/>
  <c r="Y403" i="3"/>
  <c r="Z403" i="3" s="1"/>
  <c r="AA403" i="3" s="1"/>
  <c r="AB403" i="3"/>
  <c r="E404" i="4" s="1"/>
  <c r="A406" i="4"/>
  <c r="T405" i="3"/>
  <c r="S405" i="3"/>
  <c r="C405" i="3"/>
  <c r="J405" i="3"/>
  <c r="P405" i="3"/>
  <c r="H405" i="3"/>
  <c r="G405" i="3"/>
  <c r="V405" i="3"/>
  <c r="N405" i="3"/>
  <c r="M405" i="3"/>
  <c r="E405" i="3"/>
  <c r="F405" i="3" s="1"/>
  <c r="I405" i="3" l="1"/>
  <c r="O405" i="3"/>
  <c r="U405" i="3"/>
  <c r="D404" i="4"/>
  <c r="B407" i="3"/>
  <c r="A407" i="4"/>
  <c r="P406" i="3"/>
  <c r="H406" i="3"/>
  <c r="G406" i="3"/>
  <c r="V406" i="3"/>
  <c r="N406" i="3"/>
  <c r="E406" i="3"/>
  <c r="F406" i="3" s="1"/>
  <c r="S406" i="3"/>
  <c r="C406" i="3"/>
  <c r="J406" i="3"/>
  <c r="D407" i="3"/>
  <c r="C406" i="4"/>
  <c r="AB405" i="3"/>
  <c r="E406" i="4" s="1"/>
  <c r="Y405" i="3"/>
  <c r="Z405" i="3" s="1"/>
  <c r="C405" i="4"/>
  <c r="AB404" i="3"/>
  <c r="E405" i="4" s="1"/>
  <c r="Y404" i="3"/>
  <c r="Z404" i="3" s="1"/>
  <c r="AA404" i="3" s="1"/>
  <c r="F406" i="4"/>
  <c r="K406" i="4"/>
  <c r="N406" i="4" s="1"/>
  <c r="I406" i="4"/>
  <c r="M406" i="4" s="1"/>
  <c r="H406" i="4"/>
  <c r="J406" i="4"/>
  <c r="G406" i="4"/>
  <c r="L406" i="4" s="1"/>
  <c r="T406" i="3"/>
  <c r="D405" i="4" l="1"/>
  <c r="AA405" i="3"/>
  <c r="G407" i="4"/>
  <c r="L407" i="4" s="1"/>
  <c r="K407" i="4"/>
  <c r="N407" i="4" s="1"/>
  <c r="I407" i="4"/>
  <c r="M407" i="4" s="1"/>
  <c r="B408" i="3"/>
  <c r="M406" i="3"/>
  <c r="A408" i="4"/>
  <c r="V407" i="3"/>
  <c r="N407" i="3"/>
  <c r="M407" i="3"/>
  <c r="E407" i="3"/>
  <c r="F407" i="3" s="1"/>
  <c r="T407" i="3"/>
  <c r="S407" i="3"/>
  <c r="C407" i="3"/>
  <c r="J407" i="3"/>
  <c r="P407" i="3"/>
  <c r="H407" i="3"/>
  <c r="G407" i="3"/>
  <c r="I406" i="3"/>
  <c r="F407" i="4" s="1"/>
  <c r="O406" i="3"/>
  <c r="H407" i="4" s="1"/>
  <c r="U406" i="3"/>
  <c r="J407" i="4" s="1"/>
  <c r="D408" i="3"/>
  <c r="D409" i="3" l="1"/>
  <c r="U407" i="3"/>
  <c r="I407" i="3"/>
  <c r="O407" i="3"/>
  <c r="B409" i="3"/>
  <c r="J408" i="4"/>
  <c r="I408" i="4"/>
  <c r="M408" i="4" s="1"/>
  <c r="H408" i="4"/>
  <c r="G408" i="4"/>
  <c r="L408" i="4" s="1"/>
  <c r="K408" i="4"/>
  <c r="N408" i="4" s="1"/>
  <c r="F408" i="4"/>
  <c r="A409" i="4"/>
  <c r="S408" i="3"/>
  <c r="C408" i="3"/>
  <c r="J408" i="3"/>
  <c r="P408" i="3"/>
  <c r="H408" i="3"/>
  <c r="G408" i="3"/>
  <c r="V408" i="3"/>
  <c r="N408" i="3"/>
  <c r="E408" i="3"/>
  <c r="F408" i="3" s="1"/>
  <c r="T408" i="3"/>
  <c r="C407" i="4"/>
  <c r="Y406" i="3"/>
  <c r="Z406" i="3" s="1"/>
  <c r="AA406" i="3" s="1"/>
  <c r="AB406" i="3"/>
  <c r="E407" i="4" s="1"/>
  <c r="D406" i="4"/>
  <c r="C408" i="4"/>
  <c r="AB407" i="3"/>
  <c r="E408" i="4" s="1"/>
  <c r="Y407" i="3"/>
  <c r="Z407" i="3" s="1"/>
  <c r="I408" i="3" l="1"/>
  <c r="O408" i="3"/>
  <c r="U408" i="3"/>
  <c r="D407" i="4"/>
  <c r="AA407" i="3"/>
  <c r="B410" i="3"/>
  <c r="A410" i="4"/>
  <c r="P409" i="3"/>
  <c r="H409" i="3"/>
  <c r="G409" i="3"/>
  <c r="V409" i="3"/>
  <c r="N409" i="3"/>
  <c r="M409" i="3"/>
  <c r="E409" i="3"/>
  <c r="F409" i="3" s="1"/>
  <c r="S409" i="3"/>
  <c r="C409" i="3"/>
  <c r="J409" i="3"/>
  <c r="M408" i="3"/>
  <c r="K409" i="4"/>
  <c r="N409" i="4" s="1"/>
  <c r="J409" i="4"/>
  <c r="I409" i="4"/>
  <c r="M409" i="4" s="1"/>
  <c r="G409" i="4"/>
  <c r="L409" i="4" s="1"/>
  <c r="F409" i="4"/>
  <c r="H409" i="4"/>
  <c r="D410" i="3"/>
  <c r="T409" i="3"/>
  <c r="C410" i="4" l="1"/>
  <c r="AB409" i="3"/>
  <c r="E410" i="4" s="1"/>
  <c r="Y409" i="3"/>
  <c r="Z409" i="3" s="1"/>
  <c r="O409" i="3"/>
  <c r="U409" i="3"/>
  <c r="I409" i="3"/>
  <c r="F410" i="4" s="1"/>
  <c r="B411" i="3"/>
  <c r="D411" i="3"/>
  <c r="A411" i="4"/>
  <c r="M410" i="3"/>
  <c r="E410" i="3"/>
  <c r="F410" i="3" s="1"/>
  <c r="S410" i="3"/>
  <c r="C410" i="3"/>
  <c r="J410" i="3"/>
  <c r="P410" i="3"/>
  <c r="H410" i="3"/>
  <c r="G410" i="3"/>
  <c r="V410" i="3"/>
  <c r="N410" i="3"/>
  <c r="D408" i="4"/>
  <c r="C409" i="4"/>
  <c r="Y408" i="3"/>
  <c r="Z408" i="3" s="1"/>
  <c r="AA408" i="3" s="1"/>
  <c r="AB408" i="3"/>
  <c r="E409" i="4" s="1"/>
  <c r="K410" i="4"/>
  <c r="N410" i="4" s="1"/>
  <c r="I410" i="4"/>
  <c r="M410" i="4" s="1"/>
  <c r="H410" i="4"/>
  <c r="J410" i="4"/>
  <c r="G410" i="4"/>
  <c r="L410" i="4" s="1"/>
  <c r="T410" i="3"/>
  <c r="D409" i="4" l="1"/>
  <c r="AA409" i="3"/>
  <c r="G411" i="4"/>
  <c r="L411" i="4" s="1"/>
  <c r="F411" i="4"/>
  <c r="K411" i="4"/>
  <c r="N411" i="4" s="1"/>
  <c r="I411" i="4"/>
  <c r="M411" i="4" s="1"/>
  <c r="U410" i="3"/>
  <c r="J411" i="4" s="1"/>
  <c r="I410" i="3"/>
  <c r="O410" i="3"/>
  <c r="H411" i="4" s="1"/>
  <c r="D412" i="3"/>
  <c r="B412" i="3"/>
  <c r="A412" i="4"/>
  <c r="J411" i="3"/>
  <c r="P411" i="3"/>
  <c r="H411" i="3"/>
  <c r="G411" i="3"/>
  <c r="V411" i="3"/>
  <c r="N411" i="3"/>
  <c r="M411" i="3"/>
  <c r="E411" i="3"/>
  <c r="F411" i="3" s="1"/>
  <c r="T411" i="3"/>
  <c r="S411" i="3"/>
  <c r="C411" i="3"/>
  <c r="C411" i="4"/>
  <c r="AB410" i="3"/>
  <c r="E411" i="4" s="1"/>
  <c r="Y410" i="3"/>
  <c r="Z410" i="3" s="1"/>
  <c r="C412" i="4" l="1"/>
  <c r="Y411" i="3"/>
  <c r="Z411" i="3" s="1"/>
  <c r="AB411" i="3"/>
  <c r="E412" i="4" s="1"/>
  <c r="I411" i="3"/>
  <c r="O411" i="3"/>
  <c r="U411" i="3"/>
  <c r="D413" i="3"/>
  <c r="B413" i="3"/>
  <c r="A413" i="4"/>
  <c r="G412" i="3"/>
  <c r="V412" i="3"/>
  <c r="N412" i="3"/>
  <c r="M412" i="3"/>
  <c r="E412" i="3"/>
  <c r="F412" i="3" s="1"/>
  <c r="S412" i="3"/>
  <c r="C412" i="3"/>
  <c r="J412" i="3"/>
  <c r="P412" i="3"/>
  <c r="H412" i="3"/>
  <c r="D410" i="4"/>
  <c r="AA410" i="3"/>
  <c r="J412" i="4"/>
  <c r="I412" i="4"/>
  <c r="M412" i="4" s="1"/>
  <c r="H412" i="4"/>
  <c r="G412" i="4"/>
  <c r="L412" i="4" s="1"/>
  <c r="K412" i="4"/>
  <c r="N412" i="4" s="1"/>
  <c r="F412" i="4"/>
  <c r="T412" i="3"/>
  <c r="O412" i="3" l="1"/>
  <c r="U412" i="3"/>
  <c r="I412" i="3"/>
  <c r="C413" i="4"/>
  <c r="AB412" i="3"/>
  <c r="E413" i="4" s="1"/>
  <c r="Y412" i="3"/>
  <c r="Z412" i="3" s="1"/>
  <c r="B414" i="3"/>
  <c r="D411" i="4"/>
  <c r="AA411" i="3"/>
  <c r="A414" i="4"/>
  <c r="T413" i="3"/>
  <c r="S413" i="3"/>
  <c r="C413" i="3"/>
  <c r="J413" i="3"/>
  <c r="P413" i="3"/>
  <c r="H413" i="3"/>
  <c r="G413" i="3"/>
  <c r="V413" i="3"/>
  <c r="N413" i="3"/>
  <c r="M413" i="3"/>
  <c r="E413" i="3"/>
  <c r="F413" i="3" s="1"/>
  <c r="D414" i="3"/>
  <c r="K413" i="4"/>
  <c r="N413" i="4" s="1"/>
  <c r="J413" i="4"/>
  <c r="I413" i="4"/>
  <c r="M413" i="4" s="1"/>
  <c r="G413" i="4"/>
  <c r="L413" i="4" s="1"/>
  <c r="F413" i="4"/>
  <c r="H413" i="4"/>
  <c r="B415" i="3" l="1"/>
  <c r="C414" i="4"/>
  <c r="AB413" i="3"/>
  <c r="E414" i="4" s="1"/>
  <c r="Y413" i="3"/>
  <c r="Z413" i="3" s="1"/>
  <c r="A415" i="4"/>
  <c r="P414" i="3"/>
  <c r="H414" i="3"/>
  <c r="G414" i="3"/>
  <c r="V414" i="3"/>
  <c r="N414" i="3"/>
  <c r="E414" i="3"/>
  <c r="F414" i="3" s="1"/>
  <c r="S414" i="3"/>
  <c r="C414" i="3"/>
  <c r="J414" i="3"/>
  <c r="K414" i="4"/>
  <c r="N414" i="4" s="1"/>
  <c r="I414" i="4"/>
  <c r="M414" i="4" s="1"/>
  <c r="G414" i="4"/>
  <c r="L414" i="4" s="1"/>
  <c r="D412" i="4"/>
  <c r="AA412" i="3"/>
  <c r="M414" i="3"/>
  <c r="I413" i="3"/>
  <c r="F414" i="4" s="1"/>
  <c r="O413" i="3"/>
  <c r="H414" i="4" s="1"/>
  <c r="U413" i="3"/>
  <c r="J414" i="4" s="1"/>
  <c r="T414" i="3"/>
  <c r="D415" i="3"/>
  <c r="C415" i="4" l="1"/>
  <c r="Y414" i="3"/>
  <c r="Z414" i="3" s="1"/>
  <c r="AB414" i="3"/>
  <c r="E415" i="4" s="1"/>
  <c r="D413" i="4"/>
  <c r="AA413" i="3"/>
  <c r="I414" i="3"/>
  <c r="O414" i="3"/>
  <c r="U414" i="3"/>
  <c r="J415" i="4" s="1"/>
  <c r="H415" i="4"/>
  <c r="G415" i="4"/>
  <c r="L415" i="4" s="1"/>
  <c r="F415" i="4"/>
  <c r="K415" i="4"/>
  <c r="N415" i="4" s="1"/>
  <c r="I415" i="4"/>
  <c r="M415" i="4" s="1"/>
  <c r="D416" i="3"/>
  <c r="B416" i="3"/>
  <c r="A416" i="4"/>
  <c r="V415" i="3"/>
  <c r="N415" i="3"/>
  <c r="M415" i="3"/>
  <c r="E415" i="3"/>
  <c r="F415" i="3" s="1"/>
  <c r="T415" i="3"/>
  <c r="S415" i="3"/>
  <c r="C415" i="3"/>
  <c r="J415" i="3"/>
  <c r="P415" i="3"/>
  <c r="H415" i="3"/>
  <c r="G415" i="3"/>
  <c r="U415" i="3" l="1"/>
  <c r="I415" i="3"/>
  <c r="O415" i="3"/>
  <c r="D414" i="4"/>
  <c r="AA414" i="3"/>
  <c r="C416" i="4"/>
  <c r="AB415" i="3"/>
  <c r="E416" i="4" s="1"/>
  <c r="Y415" i="3"/>
  <c r="Z415" i="3" s="1"/>
  <c r="B417" i="3"/>
  <c r="A417" i="4"/>
  <c r="S416" i="3"/>
  <c r="C416" i="3"/>
  <c r="J416" i="3"/>
  <c r="P416" i="3"/>
  <c r="H416" i="3"/>
  <c r="G416" i="3"/>
  <c r="V416" i="3"/>
  <c r="N416" i="3"/>
  <c r="M416" i="3"/>
  <c r="E416" i="3"/>
  <c r="F416" i="3" s="1"/>
  <c r="T416" i="3"/>
  <c r="J416" i="4"/>
  <c r="I416" i="4"/>
  <c r="M416" i="4" s="1"/>
  <c r="H416" i="4"/>
  <c r="G416" i="4"/>
  <c r="L416" i="4" s="1"/>
  <c r="F416" i="4"/>
  <c r="K416" i="4"/>
  <c r="N416" i="4" s="1"/>
  <c r="D417" i="3"/>
  <c r="C417" i="4" l="1"/>
  <c r="Y416" i="3"/>
  <c r="Z416" i="3" s="1"/>
  <c r="AB416" i="3"/>
  <c r="E417" i="4" s="1"/>
  <c r="I416" i="3"/>
  <c r="O416" i="3"/>
  <c r="U416" i="3"/>
  <c r="J417" i="4" s="1"/>
  <c r="K417" i="4"/>
  <c r="N417" i="4" s="1"/>
  <c r="I417" i="4"/>
  <c r="M417" i="4" s="1"/>
  <c r="G417" i="4"/>
  <c r="L417" i="4" s="1"/>
  <c r="F417" i="4"/>
  <c r="H417" i="4"/>
  <c r="D415" i="4"/>
  <c r="AA415" i="3"/>
  <c r="D418" i="3"/>
  <c r="B418" i="3"/>
  <c r="A418" i="4"/>
  <c r="P417" i="3"/>
  <c r="H417" i="3"/>
  <c r="G417" i="3"/>
  <c r="V417" i="3"/>
  <c r="N417" i="3"/>
  <c r="M417" i="3"/>
  <c r="E417" i="3"/>
  <c r="F417" i="3" s="1"/>
  <c r="T417" i="3"/>
  <c r="S417" i="3"/>
  <c r="C417" i="3"/>
  <c r="J417" i="3"/>
  <c r="C418" i="4" l="1"/>
  <c r="AB417" i="3"/>
  <c r="E418" i="4" s="1"/>
  <c r="Y417" i="3"/>
  <c r="Z417" i="3" s="1"/>
  <c r="A419" i="4"/>
  <c r="E418" i="3"/>
  <c r="F418" i="3" s="1"/>
  <c r="S418" i="3"/>
  <c r="C418" i="3"/>
  <c r="J418" i="3"/>
  <c r="P418" i="3"/>
  <c r="H418" i="3"/>
  <c r="G418" i="3"/>
  <c r="V418" i="3"/>
  <c r="N418" i="3"/>
  <c r="O417" i="3"/>
  <c r="H418" i="4" s="1"/>
  <c r="U417" i="3"/>
  <c r="I417" i="3"/>
  <c r="F418" i="4" s="1"/>
  <c r="D419" i="3"/>
  <c r="T418" i="3"/>
  <c r="K418" i="4"/>
  <c r="N418" i="4" s="1"/>
  <c r="I418" i="4"/>
  <c r="M418" i="4" s="1"/>
  <c r="J418" i="4"/>
  <c r="G418" i="4"/>
  <c r="L418" i="4" s="1"/>
  <c r="B419" i="3"/>
  <c r="D416" i="4"/>
  <c r="AA416" i="3"/>
  <c r="D417" i="4" l="1"/>
  <c r="AA417" i="3"/>
  <c r="M418" i="3"/>
  <c r="B420" i="3"/>
  <c r="G419" i="4"/>
  <c r="L419" i="4" s="1"/>
  <c r="K419" i="4"/>
  <c r="N419" i="4" s="1"/>
  <c r="I419" i="4"/>
  <c r="M419" i="4" s="1"/>
  <c r="A420" i="4"/>
  <c r="J419" i="3"/>
  <c r="P419" i="3"/>
  <c r="H419" i="3"/>
  <c r="G419" i="3"/>
  <c r="V419" i="3"/>
  <c r="N419" i="3"/>
  <c r="M419" i="3"/>
  <c r="E419" i="3"/>
  <c r="F419" i="3" s="1"/>
  <c r="T419" i="3"/>
  <c r="S419" i="3"/>
  <c r="C419" i="3"/>
  <c r="U418" i="3"/>
  <c r="J419" i="4" s="1"/>
  <c r="I418" i="3"/>
  <c r="F419" i="4" s="1"/>
  <c r="O418" i="3"/>
  <c r="H419" i="4" s="1"/>
  <c r="D420" i="3"/>
  <c r="D418" i="4" l="1"/>
  <c r="B421" i="3"/>
  <c r="I419" i="3"/>
  <c r="O419" i="3"/>
  <c r="U419" i="3"/>
  <c r="J420" i="4"/>
  <c r="I420" i="4"/>
  <c r="M420" i="4" s="1"/>
  <c r="H420" i="4"/>
  <c r="G420" i="4"/>
  <c r="L420" i="4" s="1"/>
  <c r="K420" i="4"/>
  <c r="N420" i="4" s="1"/>
  <c r="F420" i="4"/>
  <c r="A421" i="4"/>
  <c r="G420" i="3"/>
  <c r="V420" i="3"/>
  <c r="N420" i="3"/>
  <c r="M420" i="3"/>
  <c r="E420" i="3"/>
  <c r="F420" i="3" s="1"/>
  <c r="T420" i="3"/>
  <c r="S420" i="3"/>
  <c r="C420" i="3"/>
  <c r="J420" i="3"/>
  <c r="P420" i="3"/>
  <c r="H420" i="3"/>
  <c r="D421" i="3"/>
  <c r="C420" i="4"/>
  <c r="Y419" i="3"/>
  <c r="Z419" i="3" s="1"/>
  <c r="AB419" i="3"/>
  <c r="E420" i="4" s="1"/>
  <c r="C419" i="4"/>
  <c r="AB418" i="3"/>
  <c r="E419" i="4" s="1"/>
  <c r="Y418" i="3"/>
  <c r="Z418" i="3" s="1"/>
  <c r="AA418" i="3" s="1"/>
  <c r="D419" i="4" l="1"/>
  <c r="AA419" i="3"/>
  <c r="O420" i="3"/>
  <c r="H421" i="4" s="1"/>
  <c r="U420" i="3"/>
  <c r="J421" i="4" s="1"/>
  <c r="I420" i="3"/>
  <c r="D422" i="3"/>
  <c r="C421" i="4"/>
  <c r="AB420" i="3"/>
  <c r="E421" i="4" s="1"/>
  <c r="Y420" i="3"/>
  <c r="Z420" i="3" s="1"/>
  <c r="B422" i="3"/>
  <c r="A422" i="4"/>
  <c r="S421" i="3"/>
  <c r="C421" i="3"/>
  <c r="J421" i="3"/>
  <c r="P421" i="3"/>
  <c r="H421" i="3"/>
  <c r="G421" i="3"/>
  <c r="V421" i="3"/>
  <c r="N421" i="3"/>
  <c r="M421" i="3"/>
  <c r="E421" i="3"/>
  <c r="F421" i="3" s="1"/>
  <c r="T421" i="3"/>
  <c r="K421" i="4"/>
  <c r="N421" i="4" s="1"/>
  <c r="I421" i="4"/>
  <c r="M421" i="4" s="1"/>
  <c r="G421" i="4"/>
  <c r="L421" i="4" s="1"/>
  <c r="F421" i="4"/>
  <c r="I421" i="3" l="1"/>
  <c r="O421" i="3"/>
  <c r="U421" i="3"/>
  <c r="F422" i="4"/>
  <c r="K422" i="4"/>
  <c r="N422" i="4" s="1"/>
  <c r="I422" i="4"/>
  <c r="M422" i="4" s="1"/>
  <c r="H422" i="4"/>
  <c r="J422" i="4"/>
  <c r="G422" i="4"/>
  <c r="L422" i="4" s="1"/>
  <c r="D423" i="3"/>
  <c r="B423" i="3"/>
  <c r="A423" i="4"/>
  <c r="P422" i="3"/>
  <c r="H422" i="3"/>
  <c r="G422" i="3"/>
  <c r="V422" i="3"/>
  <c r="N422" i="3"/>
  <c r="E422" i="3"/>
  <c r="F422" i="3" s="1"/>
  <c r="T422" i="3"/>
  <c r="S422" i="3"/>
  <c r="C422" i="3"/>
  <c r="J422" i="3"/>
  <c r="D420" i="4"/>
  <c r="AA420" i="3"/>
  <c r="C422" i="4"/>
  <c r="AB421" i="3"/>
  <c r="E422" i="4" s="1"/>
  <c r="Y421" i="3"/>
  <c r="Z421" i="3" s="1"/>
  <c r="I422" i="3" l="1"/>
  <c r="O422" i="3"/>
  <c r="U422" i="3"/>
  <c r="H423" i="4"/>
  <c r="G423" i="4"/>
  <c r="L423" i="4" s="1"/>
  <c r="F423" i="4"/>
  <c r="K423" i="4"/>
  <c r="N423" i="4" s="1"/>
  <c r="J423" i="4"/>
  <c r="I423" i="4"/>
  <c r="M423" i="4" s="1"/>
  <c r="A424" i="4"/>
  <c r="V423" i="3"/>
  <c r="N423" i="3"/>
  <c r="M423" i="3"/>
  <c r="E423" i="3"/>
  <c r="F423" i="3" s="1"/>
  <c r="S423" i="3"/>
  <c r="C423" i="3"/>
  <c r="J423" i="3"/>
  <c r="P423" i="3"/>
  <c r="H423" i="3"/>
  <c r="G423" i="3"/>
  <c r="M422" i="3"/>
  <c r="T423" i="3"/>
  <c r="D424" i="3"/>
  <c r="D421" i="4"/>
  <c r="AA421" i="3"/>
  <c r="B424" i="3"/>
  <c r="U423" i="3" l="1"/>
  <c r="I423" i="3"/>
  <c r="O423" i="3"/>
  <c r="D422" i="4"/>
  <c r="C423" i="4"/>
  <c r="Y422" i="3"/>
  <c r="Z422" i="3" s="1"/>
  <c r="AA422" i="3" s="1"/>
  <c r="AB422" i="3"/>
  <c r="E423" i="4" s="1"/>
  <c r="C424" i="4"/>
  <c r="AB423" i="3"/>
  <c r="E424" i="4" s="1"/>
  <c r="Y423" i="3"/>
  <c r="Z423" i="3" s="1"/>
  <c r="D425" i="3"/>
  <c r="B425" i="3"/>
  <c r="J424" i="4"/>
  <c r="I424" i="4"/>
  <c r="M424" i="4" s="1"/>
  <c r="H424" i="4"/>
  <c r="G424" i="4"/>
  <c r="L424" i="4" s="1"/>
  <c r="K424" i="4"/>
  <c r="N424" i="4" s="1"/>
  <c r="F424" i="4"/>
  <c r="A425" i="4"/>
  <c r="S424" i="3"/>
  <c r="C424" i="3"/>
  <c r="J424" i="3"/>
  <c r="P424" i="3"/>
  <c r="H424" i="3"/>
  <c r="G424" i="3"/>
  <c r="V424" i="3"/>
  <c r="N424" i="3"/>
  <c r="M424" i="3"/>
  <c r="E424" i="3"/>
  <c r="F424" i="3" s="1"/>
  <c r="T424" i="3"/>
  <c r="D423" i="4" l="1"/>
  <c r="AA423" i="3"/>
  <c r="I424" i="3"/>
  <c r="O424" i="3"/>
  <c r="U424" i="3"/>
  <c r="D426" i="3"/>
  <c r="C425" i="4"/>
  <c r="Y424" i="3"/>
  <c r="Z424" i="3" s="1"/>
  <c r="AB424" i="3"/>
  <c r="E425" i="4" s="1"/>
  <c r="B426" i="3"/>
  <c r="K425" i="4"/>
  <c r="N425" i="4" s="1"/>
  <c r="J425" i="4"/>
  <c r="I425" i="4"/>
  <c r="M425" i="4" s="1"/>
  <c r="G425" i="4"/>
  <c r="L425" i="4" s="1"/>
  <c r="F425" i="4"/>
  <c r="H425" i="4"/>
  <c r="A426" i="4"/>
  <c r="P425" i="3"/>
  <c r="H425" i="3"/>
  <c r="G425" i="3"/>
  <c r="V425" i="3"/>
  <c r="N425" i="3"/>
  <c r="M425" i="3"/>
  <c r="E425" i="3"/>
  <c r="F425" i="3" s="1"/>
  <c r="T425" i="3"/>
  <c r="S425" i="3"/>
  <c r="C425" i="3"/>
  <c r="J425" i="3"/>
  <c r="O425" i="3" l="1"/>
  <c r="U425" i="3"/>
  <c r="I425" i="3"/>
  <c r="F426" i="4"/>
  <c r="K426" i="4"/>
  <c r="N426" i="4" s="1"/>
  <c r="I426" i="4"/>
  <c r="M426" i="4" s="1"/>
  <c r="H426" i="4"/>
  <c r="J426" i="4"/>
  <c r="G426" i="4"/>
  <c r="L426" i="4" s="1"/>
  <c r="B427" i="3"/>
  <c r="A427" i="4"/>
  <c r="M426" i="3"/>
  <c r="E426" i="3"/>
  <c r="F426" i="3" s="1"/>
  <c r="T426" i="3"/>
  <c r="S426" i="3"/>
  <c r="C426" i="3"/>
  <c r="J426" i="3"/>
  <c r="P426" i="3"/>
  <c r="H426" i="3"/>
  <c r="G426" i="3"/>
  <c r="V426" i="3"/>
  <c r="N426" i="3"/>
  <c r="D427" i="3"/>
  <c r="C426" i="4"/>
  <c r="AB425" i="3"/>
  <c r="E426" i="4" s="1"/>
  <c r="Y425" i="3"/>
  <c r="Z425" i="3" s="1"/>
  <c r="D424" i="4"/>
  <c r="AA424" i="3"/>
  <c r="U426" i="3" l="1"/>
  <c r="I426" i="3"/>
  <c r="O426" i="3"/>
  <c r="C427" i="4"/>
  <c r="AB426" i="3"/>
  <c r="E427" i="4" s="1"/>
  <c r="Y426" i="3"/>
  <c r="Z426" i="3" s="1"/>
  <c r="H427" i="4"/>
  <c r="G427" i="4"/>
  <c r="L427" i="4" s="1"/>
  <c r="F427" i="4"/>
  <c r="K427" i="4"/>
  <c r="N427" i="4" s="1"/>
  <c r="J427" i="4"/>
  <c r="I427" i="4"/>
  <c r="M427" i="4" s="1"/>
  <c r="B428" i="3"/>
  <c r="A428" i="4"/>
  <c r="J427" i="3"/>
  <c r="P427" i="3"/>
  <c r="H427" i="3"/>
  <c r="G427" i="3"/>
  <c r="V427" i="3"/>
  <c r="N427" i="3"/>
  <c r="E427" i="3"/>
  <c r="F427" i="3" s="1"/>
  <c r="T427" i="3"/>
  <c r="S427" i="3"/>
  <c r="C427" i="3"/>
  <c r="D425" i="4"/>
  <c r="AA425" i="3"/>
  <c r="D428" i="3"/>
  <c r="M427" i="3"/>
  <c r="C428" i="4" l="1"/>
  <c r="Y427" i="3"/>
  <c r="Z427" i="3" s="1"/>
  <c r="AB427" i="3"/>
  <c r="E428" i="4" s="1"/>
  <c r="D426" i="4"/>
  <c r="AA426" i="3"/>
  <c r="B429" i="3"/>
  <c r="I427" i="3"/>
  <c r="O427" i="3"/>
  <c r="H428" i="4" s="1"/>
  <c r="U427" i="3"/>
  <c r="A429" i="4"/>
  <c r="G428" i="3"/>
  <c r="V428" i="3"/>
  <c r="N428" i="3"/>
  <c r="M428" i="3"/>
  <c r="E428" i="3"/>
  <c r="F428" i="3" s="1"/>
  <c r="T428" i="3"/>
  <c r="S428" i="3"/>
  <c r="C428" i="3"/>
  <c r="J428" i="3"/>
  <c r="P428" i="3"/>
  <c r="H428" i="3"/>
  <c r="D429" i="3"/>
  <c r="J428" i="4"/>
  <c r="I428" i="4"/>
  <c r="M428" i="4" s="1"/>
  <c r="G428" i="4"/>
  <c r="L428" i="4" s="1"/>
  <c r="K428" i="4"/>
  <c r="N428" i="4" s="1"/>
  <c r="F428" i="4"/>
  <c r="O428" i="3" l="1"/>
  <c r="U428" i="3"/>
  <c r="I428" i="3"/>
  <c r="D430" i="3"/>
  <c r="C429" i="4"/>
  <c r="AB428" i="3"/>
  <c r="E429" i="4" s="1"/>
  <c r="Y428" i="3"/>
  <c r="Z428" i="3" s="1"/>
  <c r="B430" i="3"/>
  <c r="D427" i="4"/>
  <c r="AA427" i="3"/>
  <c r="A430" i="4"/>
  <c r="T429" i="3"/>
  <c r="S429" i="3"/>
  <c r="C429" i="3"/>
  <c r="J429" i="3"/>
  <c r="P429" i="3"/>
  <c r="H429" i="3"/>
  <c r="G429" i="3"/>
  <c r="V429" i="3"/>
  <c r="N429" i="3"/>
  <c r="M429" i="3"/>
  <c r="E429" i="3"/>
  <c r="F429" i="3" s="1"/>
  <c r="K429" i="4"/>
  <c r="N429" i="4" s="1"/>
  <c r="J429" i="4"/>
  <c r="I429" i="4"/>
  <c r="M429" i="4" s="1"/>
  <c r="G429" i="4"/>
  <c r="L429" i="4" s="1"/>
  <c r="F429" i="4"/>
  <c r="H429" i="4"/>
  <c r="I429" i="3" l="1"/>
  <c r="O429" i="3"/>
  <c r="U429" i="3"/>
  <c r="C430" i="4"/>
  <c r="AB429" i="3"/>
  <c r="E430" i="4" s="1"/>
  <c r="Y429" i="3"/>
  <c r="Z429" i="3" s="1"/>
  <c r="F430" i="4"/>
  <c r="K430" i="4"/>
  <c r="N430" i="4" s="1"/>
  <c r="I430" i="4"/>
  <c r="M430" i="4" s="1"/>
  <c r="H430" i="4"/>
  <c r="J430" i="4"/>
  <c r="G430" i="4"/>
  <c r="L430" i="4" s="1"/>
  <c r="D428" i="4"/>
  <c r="AA428" i="3"/>
  <c r="D431" i="3"/>
  <c r="A431" i="4"/>
  <c r="P430" i="3"/>
  <c r="H430" i="3"/>
  <c r="G430" i="3"/>
  <c r="V430" i="3"/>
  <c r="N430" i="3"/>
  <c r="M430" i="3"/>
  <c r="E430" i="3"/>
  <c r="F430" i="3" s="1"/>
  <c r="T430" i="3"/>
  <c r="S430" i="3"/>
  <c r="C430" i="3"/>
  <c r="J430" i="3"/>
  <c r="B431" i="3"/>
  <c r="H431" i="4" l="1"/>
  <c r="G431" i="4"/>
  <c r="L431" i="4" s="1"/>
  <c r="F431" i="4"/>
  <c r="K431" i="4"/>
  <c r="N431" i="4" s="1"/>
  <c r="I431" i="4"/>
  <c r="M431" i="4" s="1"/>
  <c r="I430" i="3"/>
  <c r="O430" i="3"/>
  <c r="U430" i="3"/>
  <c r="J431" i="4" s="1"/>
  <c r="B432" i="3"/>
  <c r="D432" i="3"/>
  <c r="A432" i="4"/>
  <c r="V431" i="3"/>
  <c r="N431" i="3"/>
  <c r="M431" i="3"/>
  <c r="E431" i="3"/>
  <c r="F431" i="3" s="1"/>
  <c r="T431" i="3"/>
  <c r="S431" i="3"/>
  <c r="C431" i="3"/>
  <c r="J431" i="3"/>
  <c r="P431" i="3"/>
  <c r="H431" i="3"/>
  <c r="G431" i="3"/>
  <c r="C431" i="4"/>
  <c r="Y430" i="3"/>
  <c r="Z430" i="3" s="1"/>
  <c r="AB430" i="3"/>
  <c r="E431" i="4" s="1"/>
  <c r="D429" i="4"/>
  <c r="AA429" i="3"/>
  <c r="C432" i="4" l="1"/>
  <c r="AB431" i="3"/>
  <c r="E432" i="4" s="1"/>
  <c r="Y431" i="3"/>
  <c r="Z431" i="3" s="1"/>
  <c r="B433" i="3"/>
  <c r="A433" i="4"/>
  <c r="S432" i="3"/>
  <c r="C432" i="3"/>
  <c r="J432" i="3"/>
  <c r="P432" i="3"/>
  <c r="H432" i="3"/>
  <c r="G432" i="3"/>
  <c r="V432" i="3"/>
  <c r="N432" i="3"/>
  <c r="M432" i="3"/>
  <c r="E432" i="3"/>
  <c r="F432" i="3" s="1"/>
  <c r="T432" i="3"/>
  <c r="D430" i="4"/>
  <c r="AA430" i="3"/>
  <c r="I432" i="4"/>
  <c r="M432" i="4" s="1"/>
  <c r="G432" i="4"/>
  <c r="L432" i="4" s="1"/>
  <c r="K432" i="4"/>
  <c r="N432" i="4" s="1"/>
  <c r="D433" i="3"/>
  <c r="U431" i="3"/>
  <c r="J432" i="4" s="1"/>
  <c r="I431" i="3"/>
  <c r="F432" i="4" s="1"/>
  <c r="O431" i="3"/>
  <c r="H432" i="4" s="1"/>
  <c r="D434" i="3" l="1"/>
  <c r="C433" i="4"/>
  <c r="Y432" i="3"/>
  <c r="Z432" i="3" s="1"/>
  <c r="AB432" i="3"/>
  <c r="E433" i="4" s="1"/>
  <c r="D431" i="4"/>
  <c r="AA431" i="3"/>
  <c r="K433" i="4"/>
  <c r="N433" i="4" s="1"/>
  <c r="I433" i="4"/>
  <c r="M433" i="4" s="1"/>
  <c r="G433" i="4"/>
  <c r="L433" i="4" s="1"/>
  <c r="B434" i="3"/>
  <c r="A434" i="4"/>
  <c r="P433" i="3"/>
  <c r="H433" i="3"/>
  <c r="G433" i="3"/>
  <c r="V433" i="3"/>
  <c r="N433" i="3"/>
  <c r="M433" i="3"/>
  <c r="E433" i="3"/>
  <c r="F433" i="3" s="1"/>
  <c r="T433" i="3"/>
  <c r="S433" i="3"/>
  <c r="C433" i="3"/>
  <c r="J433" i="3"/>
  <c r="I432" i="3"/>
  <c r="F433" i="4" s="1"/>
  <c r="O432" i="3"/>
  <c r="H433" i="4" s="1"/>
  <c r="U432" i="3"/>
  <c r="J433" i="4" s="1"/>
  <c r="O433" i="3" l="1"/>
  <c r="U433" i="3"/>
  <c r="I433" i="3"/>
  <c r="F434" i="4"/>
  <c r="K434" i="4"/>
  <c r="N434" i="4" s="1"/>
  <c r="I434" i="4"/>
  <c r="M434" i="4" s="1"/>
  <c r="H434" i="4"/>
  <c r="J434" i="4"/>
  <c r="G434" i="4"/>
  <c r="L434" i="4" s="1"/>
  <c r="C434" i="4"/>
  <c r="AB433" i="3"/>
  <c r="E434" i="4" s="1"/>
  <c r="Y433" i="3"/>
  <c r="Z433" i="3" s="1"/>
  <c r="B435" i="3"/>
  <c r="A435" i="4"/>
  <c r="M434" i="3"/>
  <c r="E434" i="3"/>
  <c r="F434" i="3" s="1"/>
  <c r="T434" i="3"/>
  <c r="S434" i="3"/>
  <c r="C434" i="3"/>
  <c r="J434" i="3"/>
  <c r="P434" i="3"/>
  <c r="H434" i="3"/>
  <c r="G434" i="3"/>
  <c r="V434" i="3"/>
  <c r="N434" i="3"/>
  <c r="D432" i="4"/>
  <c r="AA432" i="3"/>
  <c r="D435" i="3"/>
  <c r="B436" i="3" l="1"/>
  <c r="A436" i="4"/>
  <c r="J435" i="3"/>
  <c r="P435" i="3"/>
  <c r="H435" i="3"/>
  <c r="G435" i="3"/>
  <c r="V435" i="3"/>
  <c r="N435" i="3"/>
  <c r="E435" i="3"/>
  <c r="F435" i="3" s="1"/>
  <c r="S435" i="3"/>
  <c r="C435" i="3"/>
  <c r="U434" i="3"/>
  <c r="J435" i="4" s="1"/>
  <c r="I434" i="3"/>
  <c r="O434" i="3"/>
  <c r="D436" i="3"/>
  <c r="D433" i="4"/>
  <c r="AA433" i="3"/>
  <c r="C435" i="4"/>
  <c r="AB434" i="3"/>
  <c r="E435" i="4" s="1"/>
  <c r="Y434" i="3"/>
  <c r="Z434" i="3" s="1"/>
  <c r="H435" i="4"/>
  <c r="G435" i="4"/>
  <c r="L435" i="4" s="1"/>
  <c r="F435" i="4"/>
  <c r="K435" i="4"/>
  <c r="N435" i="4" s="1"/>
  <c r="I435" i="4"/>
  <c r="M435" i="4" s="1"/>
  <c r="T435" i="3"/>
  <c r="M435" i="3"/>
  <c r="C436" i="4" l="1"/>
  <c r="Y435" i="3"/>
  <c r="Z435" i="3" s="1"/>
  <c r="AB435" i="3"/>
  <c r="E436" i="4" s="1"/>
  <c r="I436" i="4"/>
  <c r="M436" i="4" s="1"/>
  <c r="G436" i="4"/>
  <c r="L436" i="4" s="1"/>
  <c r="K436" i="4"/>
  <c r="N436" i="4" s="1"/>
  <c r="F436" i="4"/>
  <c r="D434" i="4"/>
  <c r="AA434" i="3"/>
  <c r="I435" i="3"/>
  <c r="O435" i="3"/>
  <c r="H436" i="4" s="1"/>
  <c r="U435" i="3"/>
  <c r="J436" i="4" s="1"/>
  <c r="D437" i="3"/>
  <c r="B437" i="3"/>
  <c r="A437" i="4"/>
  <c r="G436" i="3"/>
  <c r="V436" i="3"/>
  <c r="N436" i="3"/>
  <c r="M436" i="3"/>
  <c r="E436" i="3"/>
  <c r="F436" i="3" s="1"/>
  <c r="T436" i="3"/>
  <c r="S436" i="3"/>
  <c r="C436" i="3"/>
  <c r="J436" i="3"/>
  <c r="P436" i="3"/>
  <c r="H436" i="3"/>
  <c r="O436" i="3" l="1"/>
  <c r="U436" i="3"/>
  <c r="I436" i="3"/>
  <c r="C437" i="4"/>
  <c r="AB436" i="3"/>
  <c r="E437" i="4" s="1"/>
  <c r="Y436" i="3"/>
  <c r="Z436" i="3" s="1"/>
  <c r="D438" i="3"/>
  <c r="K437" i="4"/>
  <c r="N437" i="4" s="1"/>
  <c r="J437" i="4"/>
  <c r="I437" i="4"/>
  <c r="M437" i="4" s="1"/>
  <c r="G437" i="4"/>
  <c r="L437" i="4" s="1"/>
  <c r="F437" i="4"/>
  <c r="H437" i="4"/>
  <c r="D435" i="4"/>
  <c r="AA435" i="3"/>
  <c r="B438" i="3"/>
  <c r="A438" i="4"/>
  <c r="T437" i="3"/>
  <c r="S437" i="3"/>
  <c r="C437" i="3"/>
  <c r="J437" i="3"/>
  <c r="P437" i="3"/>
  <c r="H437" i="3"/>
  <c r="G437" i="3"/>
  <c r="V437" i="3"/>
  <c r="N437" i="3"/>
  <c r="M437" i="3"/>
  <c r="E437" i="3"/>
  <c r="F437" i="3" s="1"/>
  <c r="I437" i="3" l="1"/>
  <c r="O437" i="3"/>
  <c r="U437" i="3"/>
  <c r="F438" i="4"/>
  <c r="K438" i="4"/>
  <c r="N438" i="4" s="1"/>
  <c r="I438" i="4"/>
  <c r="M438" i="4" s="1"/>
  <c r="H438" i="4"/>
  <c r="J438" i="4"/>
  <c r="G438" i="4"/>
  <c r="L438" i="4" s="1"/>
  <c r="B439" i="3"/>
  <c r="A439" i="4"/>
  <c r="P438" i="3"/>
  <c r="H438" i="3"/>
  <c r="G438" i="3"/>
  <c r="V438" i="3"/>
  <c r="N438" i="3"/>
  <c r="E438" i="3"/>
  <c r="F438" i="3" s="1"/>
  <c r="T438" i="3"/>
  <c r="S438" i="3"/>
  <c r="C438" i="3"/>
  <c r="J438" i="3"/>
  <c r="D436" i="4"/>
  <c r="AA436" i="3"/>
  <c r="C438" i="4"/>
  <c r="AB437" i="3"/>
  <c r="E438" i="4" s="1"/>
  <c r="Y437" i="3"/>
  <c r="Z437" i="3" s="1"/>
  <c r="M438" i="3"/>
  <c r="D439" i="3"/>
  <c r="I438" i="3" l="1"/>
  <c r="O438" i="3"/>
  <c r="U438" i="3"/>
  <c r="C439" i="4"/>
  <c r="Y438" i="3"/>
  <c r="Z438" i="3" s="1"/>
  <c r="AB438" i="3"/>
  <c r="E439" i="4" s="1"/>
  <c r="H439" i="4"/>
  <c r="G439" i="4"/>
  <c r="L439" i="4" s="1"/>
  <c r="F439" i="4"/>
  <c r="K439" i="4"/>
  <c r="N439" i="4" s="1"/>
  <c r="J439" i="4"/>
  <c r="I439" i="4"/>
  <c r="M439" i="4" s="1"/>
  <c r="D437" i="4"/>
  <c r="AA437" i="3"/>
  <c r="B440" i="3"/>
  <c r="A440" i="4"/>
  <c r="V439" i="3"/>
  <c r="N439" i="3"/>
  <c r="E439" i="3"/>
  <c r="F439" i="3" s="1"/>
  <c r="T439" i="3"/>
  <c r="S439" i="3"/>
  <c r="C439" i="3"/>
  <c r="J439" i="3"/>
  <c r="P439" i="3"/>
  <c r="H439" i="3"/>
  <c r="G439" i="3"/>
  <c r="D440" i="3"/>
  <c r="M439" i="3"/>
  <c r="C440" i="4" l="1"/>
  <c r="AB439" i="3"/>
  <c r="E440" i="4" s="1"/>
  <c r="Y439" i="3"/>
  <c r="Z439" i="3" s="1"/>
  <c r="I440" i="4"/>
  <c r="M440" i="4" s="1"/>
  <c r="G440" i="4"/>
  <c r="L440" i="4" s="1"/>
  <c r="K440" i="4"/>
  <c r="N440" i="4" s="1"/>
  <c r="B441" i="3"/>
  <c r="A441" i="4"/>
  <c r="S440" i="3"/>
  <c r="C440" i="3"/>
  <c r="J440" i="3"/>
  <c r="P440" i="3"/>
  <c r="H440" i="3"/>
  <c r="G440" i="3"/>
  <c r="V440" i="3"/>
  <c r="N440" i="3"/>
  <c r="M440" i="3"/>
  <c r="E440" i="3"/>
  <c r="F440" i="3" s="1"/>
  <c r="T440" i="3"/>
  <c r="D441" i="3"/>
  <c r="U439" i="3"/>
  <c r="J440" i="4" s="1"/>
  <c r="I439" i="3"/>
  <c r="F440" i="4" s="1"/>
  <c r="O439" i="3"/>
  <c r="H440" i="4" s="1"/>
  <c r="D438" i="4"/>
  <c r="AA438" i="3"/>
  <c r="I440" i="3" l="1"/>
  <c r="O440" i="3"/>
  <c r="U440" i="3"/>
  <c r="C441" i="4"/>
  <c r="Y440" i="3"/>
  <c r="Z440" i="3" s="1"/>
  <c r="AB440" i="3"/>
  <c r="E441" i="4" s="1"/>
  <c r="D439" i="4"/>
  <c r="AA439" i="3"/>
  <c r="D442" i="3"/>
  <c r="K441" i="4"/>
  <c r="N441" i="4" s="1"/>
  <c r="J441" i="4"/>
  <c r="I441" i="4"/>
  <c r="M441" i="4" s="1"/>
  <c r="G441" i="4"/>
  <c r="L441" i="4" s="1"/>
  <c r="F441" i="4"/>
  <c r="H441" i="4"/>
  <c r="B442" i="3"/>
  <c r="A442" i="4"/>
  <c r="P441" i="3"/>
  <c r="H441" i="3"/>
  <c r="G441" i="3"/>
  <c r="V441" i="3"/>
  <c r="N441" i="3"/>
  <c r="M441" i="3"/>
  <c r="E441" i="3"/>
  <c r="F441" i="3" s="1"/>
  <c r="T441" i="3"/>
  <c r="S441" i="3"/>
  <c r="C441" i="3"/>
  <c r="J441" i="3"/>
  <c r="O441" i="3" l="1"/>
  <c r="U441" i="3"/>
  <c r="I441" i="3"/>
  <c r="C442" i="4"/>
  <c r="AB441" i="3"/>
  <c r="E442" i="4" s="1"/>
  <c r="Y441" i="3"/>
  <c r="Z441" i="3" s="1"/>
  <c r="B443" i="3"/>
  <c r="A443" i="4"/>
  <c r="E442" i="3"/>
  <c r="F442" i="3" s="1"/>
  <c r="S442" i="3"/>
  <c r="C442" i="3"/>
  <c r="J442" i="3"/>
  <c r="P442" i="3"/>
  <c r="H442" i="3"/>
  <c r="G442" i="3"/>
  <c r="V442" i="3"/>
  <c r="N442" i="3"/>
  <c r="D443" i="3"/>
  <c r="T442" i="3"/>
  <c r="D440" i="4"/>
  <c r="AA440" i="3"/>
  <c r="G442" i="4"/>
  <c r="L442" i="4" s="1"/>
  <c r="F442" i="4"/>
  <c r="K442" i="4"/>
  <c r="N442" i="4" s="1"/>
  <c r="J442" i="4"/>
  <c r="I442" i="4"/>
  <c r="M442" i="4" s="1"/>
  <c r="H442" i="4"/>
  <c r="B444" i="3" l="1"/>
  <c r="A444" i="4"/>
  <c r="J443" i="3"/>
  <c r="P443" i="3"/>
  <c r="H443" i="3"/>
  <c r="G443" i="3"/>
  <c r="V443" i="3"/>
  <c r="N443" i="3"/>
  <c r="E443" i="3"/>
  <c r="F443" i="3" s="1"/>
  <c r="T443" i="3"/>
  <c r="S443" i="3"/>
  <c r="C443" i="3"/>
  <c r="D441" i="4"/>
  <c r="AA441" i="3"/>
  <c r="M443" i="3"/>
  <c r="M442" i="3"/>
  <c r="U442" i="3"/>
  <c r="I442" i="3"/>
  <c r="O442" i="3"/>
  <c r="I443" i="4"/>
  <c r="M443" i="4" s="1"/>
  <c r="H443" i="4"/>
  <c r="G443" i="4"/>
  <c r="L443" i="4" s="1"/>
  <c r="F443" i="4"/>
  <c r="K443" i="4"/>
  <c r="N443" i="4" s="1"/>
  <c r="J443" i="4"/>
  <c r="D444" i="3"/>
  <c r="C444" i="4" l="1"/>
  <c r="Y443" i="3"/>
  <c r="Z443" i="3" s="1"/>
  <c r="AB443" i="3"/>
  <c r="E444" i="4" s="1"/>
  <c r="K444" i="4"/>
  <c r="N444" i="4" s="1"/>
  <c r="I444" i="4"/>
  <c r="M444" i="4" s="1"/>
  <c r="G444" i="4"/>
  <c r="L444" i="4" s="1"/>
  <c r="F444" i="4"/>
  <c r="C443" i="4"/>
  <c r="AB442" i="3"/>
  <c r="E443" i="4" s="1"/>
  <c r="Y442" i="3"/>
  <c r="Z442" i="3" s="1"/>
  <c r="AA442" i="3" s="1"/>
  <c r="D442" i="4"/>
  <c r="T444" i="3"/>
  <c r="I443" i="3"/>
  <c r="O443" i="3"/>
  <c r="H444" i="4" s="1"/>
  <c r="U443" i="3"/>
  <c r="J444" i="4" s="1"/>
  <c r="B445" i="3"/>
  <c r="D445" i="3"/>
  <c r="A445" i="4"/>
  <c r="G444" i="3"/>
  <c r="V444" i="3"/>
  <c r="N444" i="3"/>
  <c r="M444" i="3"/>
  <c r="E444" i="3"/>
  <c r="F444" i="3" s="1"/>
  <c r="S444" i="3"/>
  <c r="C444" i="3"/>
  <c r="J444" i="3"/>
  <c r="P444" i="3"/>
  <c r="H444" i="3"/>
  <c r="O444" i="3" l="1"/>
  <c r="U444" i="3"/>
  <c r="I444" i="3"/>
  <c r="D446" i="3"/>
  <c r="B446" i="3"/>
  <c r="A446" i="4"/>
  <c r="T445" i="3"/>
  <c r="S445" i="3"/>
  <c r="C445" i="3"/>
  <c r="J445" i="3"/>
  <c r="P445" i="3"/>
  <c r="H445" i="3"/>
  <c r="G445" i="3"/>
  <c r="V445" i="3"/>
  <c r="N445" i="3"/>
  <c r="M445" i="3"/>
  <c r="E445" i="3"/>
  <c r="F445" i="3" s="1"/>
  <c r="D443" i="4"/>
  <c r="AA443" i="3"/>
  <c r="K445" i="4"/>
  <c r="N445" i="4" s="1"/>
  <c r="J445" i="4"/>
  <c r="I445" i="4"/>
  <c r="M445" i="4" s="1"/>
  <c r="H445" i="4"/>
  <c r="G445" i="4"/>
  <c r="L445" i="4" s="1"/>
  <c r="F445" i="4"/>
  <c r="C445" i="4"/>
  <c r="AB444" i="3"/>
  <c r="E445" i="4" s="1"/>
  <c r="Y444" i="3"/>
  <c r="Z444" i="3" s="1"/>
  <c r="I445" i="3" l="1"/>
  <c r="O445" i="3"/>
  <c r="U445" i="3"/>
  <c r="C446" i="4"/>
  <c r="AB445" i="3"/>
  <c r="E446" i="4" s="1"/>
  <c r="Y445" i="3"/>
  <c r="Z445" i="3" s="1"/>
  <c r="G446" i="4"/>
  <c r="L446" i="4" s="1"/>
  <c r="F446" i="4"/>
  <c r="K446" i="4"/>
  <c r="N446" i="4" s="1"/>
  <c r="J446" i="4"/>
  <c r="I446" i="4"/>
  <c r="M446" i="4" s="1"/>
  <c r="H446" i="4"/>
  <c r="D447" i="3"/>
  <c r="B447" i="3"/>
  <c r="A447" i="4"/>
  <c r="P446" i="3"/>
  <c r="H446" i="3"/>
  <c r="G446" i="3"/>
  <c r="V446" i="3"/>
  <c r="N446" i="3"/>
  <c r="M446" i="3"/>
  <c r="E446" i="3"/>
  <c r="F446" i="3" s="1"/>
  <c r="T446" i="3"/>
  <c r="S446" i="3"/>
  <c r="C446" i="3"/>
  <c r="J446" i="3"/>
  <c r="D444" i="4"/>
  <c r="AA444" i="3"/>
  <c r="I446" i="3" l="1"/>
  <c r="O446" i="3"/>
  <c r="U446" i="3"/>
  <c r="I447" i="4"/>
  <c r="M447" i="4" s="1"/>
  <c r="H447" i="4"/>
  <c r="G447" i="4"/>
  <c r="L447" i="4" s="1"/>
  <c r="F447" i="4"/>
  <c r="K447" i="4"/>
  <c r="N447" i="4" s="1"/>
  <c r="J447" i="4"/>
  <c r="B448" i="3"/>
  <c r="C447" i="4"/>
  <c r="Y446" i="3"/>
  <c r="Z446" i="3" s="1"/>
  <c r="AB446" i="3"/>
  <c r="E447" i="4" s="1"/>
  <c r="A448" i="4"/>
  <c r="V447" i="3"/>
  <c r="N447" i="3"/>
  <c r="E447" i="3"/>
  <c r="F447" i="3" s="1"/>
  <c r="S447" i="3"/>
  <c r="C447" i="3"/>
  <c r="J447" i="3"/>
  <c r="P447" i="3"/>
  <c r="H447" i="3"/>
  <c r="G447" i="3"/>
  <c r="D445" i="4"/>
  <c r="AA445" i="3"/>
  <c r="T447" i="3"/>
  <c r="D448" i="3"/>
  <c r="U447" i="3" l="1"/>
  <c r="I447" i="3"/>
  <c r="O447" i="3"/>
  <c r="D446" i="4"/>
  <c r="AA446" i="3"/>
  <c r="B449" i="3"/>
  <c r="M447" i="3"/>
  <c r="A449" i="4"/>
  <c r="S448" i="3"/>
  <c r="C448" i="3"/>
  <c r="J448" i="3"/>
  <c r="P448" i="3"/>
  <c r="H448" i="3"/>
  <c r="G448" i="3"/>
  <c r="V448" i="3"/>
  <c r="N448" i="3"/>
  <c r="M448" i="3"/>
  <c r="E448" i="3"/>
  <c r="F448" i="3" s="1"/>
  <c r="T448" i="3"/>
  <c r="D449" i="3"/>
  <c r="K448" i="4"/>
  <c r="N448" i="4" s="1"/>
  <c r="J448" i="4"/>
  <c r="I448" i="4"/>
  <c r="M448" i="4" s="1"/>
  <c r="H448" i="4"/>
  <c r="G448" i="4"/>
  <c r="L448" i="4" s="1"/>
  <c r="F448" i="4"/>
  <c r="C449" i="4" l="1"/>
  <c r="Y448" i="3"/>
  <c r="Z448" i="3" s="1"/>
  <c r="AB448" i="3"/>
  <c r="E449" i="4" s="1"/>
  <c r="I448" i="3"/>
  <c r="O448" i="3"/>
  <c r="U448" i="3"/>
  <c r="K449" i="4"/>
  <c r="N449" i="4" s="1"/>
  <c r="J449" i="4"/>
  <c r="I449" i="4"/>
  <c r="M449" i="4" s="1"/>
  <c r="H449" i="4"/>
  <c r="G449" i="4"/>
  <c r="L449" i="4" s="1"/>
  <c r="F449" i="4"/>
  <c r="B450" i="3"/>
  <c r="D450" i="3"/>
  <c r="C448" i="4"/>
  <c r="AB447" i="3"/>
  <c r="E448" i="4" s="1"/>
  <c r="Y447" i="3"/>
  <c r="Z447" i="3" s="1"/>
  <c r="AA447" i="3" s="1"/>
  <c r="A450" i="4"/>
  <c r="P449" i="3"/>
  <c r="H449" i="3"/>
  <c r="G449" i="3"/>
  <c r="V449" i="3"/>
  <c r="N449" i="3"/>
  <c r="M449" i="3"/>
  <c r="E449" i="3"/>
  <c r="F449" i="3" s="1"/>
  <c r="T449" i="3"/>
  <c r="S449" i="3"/>
  <c r="C449" i="3"/>
  <c r="J449" i="3"/>
  <c r="D447" i="4"/>
  <c r="O449" i="3" l="1"/>
  <c r="U449" i="3"/>
  <c r="I449" i="3"/>
  <c r="D448" i="4"/>
  <c r="AA448" i="3"/>
  <c r="G450" i="4"/>
  <c r="L450" i="4" s="1"/>
  <c r="F450" i="4"/>
  <c r="K450" i="4"/>
  <c r="N450" i="4" s="1"/>
  <c r="J450" i="4"/>
  <c r="I450" i="4"/>
  <c r="M450" i="4" s="1"/>
  <c r="H450" i="4"/>
  <c r="C450" i="4"/>
  <c r="AB449" i="3"/>
  <c r="E450" i="4" s="1"/>
  <c r="Y449" i="3"/>
  <c r="Z449" i="3" s="1"/>
  <c r="D451" i="3"/>
  <c r="B451" i="3"/>
  <c r="A451" i="4"/>
  <c r="M450" i="3"/>
  <c r="E450" i="3"/>
  <c r="F450" i="3" s="1"/>
  <c r="T450" i="3"/>
  <c r="S450" i="3"/>
  <c r="C450" i="3"/>
  <c r="J450" i="3"/>
  <c r="P450" i="3"/>
  <c r="H450" i="3"/>
  <c r="G450" i="3"/>
  <c r="V450" i="3"/>
  <c r="N450" i="3"/>
  <c r="B452" i="3" l="1"/>
  <c r="A452" i="4"/>
  <c r="J451" i="3"/>
  <c r="P451" i="3"/>
  <c r="H451" i="3"/>
  <c r="G451" i="3"/>
  <c r="V451" i="3"/>
  <c r="N451" i="3"/>
  <c r="M451" i="3"/>
  <c r="E451" i="3"/>
  <c r="F451" i="3" s="1"/>
  <c r="T451" i="3"/>
  <c r="S451" i="3"/>
  <c r="C451" i="3"/>
  <c r="D449" i="4"/>
  <c r="AA449" i="3"/>
  <c r="C451" i="4"/>
  <c r="AB450" i="3"/>
  <c r="E451" i="4" s="1"/>
  <c r="Y450" i="3"/>
  <c r="Z450" i="3" s="1"/>
  <c r="U450" i="3"/>
  <c r="I450" i="3"/>
  <c r="O450" i="3"/>
  <c r="I451" i="4"/>
  <c r="M451" i="4" s="1"/>
  <c r="H451" i="4"/>
  <c r="G451" i="4"/>
  <c r="L451" i="4" s="1"/>
  <c r="F451" i="4"/>
  <c r="K451" i="4"/>
  <c r="N451" i="4" s="1"/>
  <c r="J451" i="4"/>
  <c r="D452" i="3"/>
  <c r="K452" i="4" l="1"/>
  <c r="N452" i="4" s="1"/>
  <c r="J452" i="4"/>
  <c r="I452" i="4"/>
  <c r="M452" i="4" s="1"/>
  <c r="H452" i="4"/>
  <c r="G452" i="4"/>
  <c r="L452" i="4" s="1"/>
  <c r="F452" i="4"/>
  <c r="I451" i="3"/>
  <c r="O451" i="3"/>
  <c r="U451" i="3"/>
  <c r="C452" i="4"/>
  <c r="Y451" i="3"/>
  <c r="Z451" i="3" s="1"/>
  <c r="AB451" i="3"/>
  <c r="E452" i="4" s="1"/>
  <c r="D453" i="3"/>
  <c r="B453" i="3"/>
  <c r="D450" i="4"/>
  <c r="AA450" i="3"/>
  <c r="A453" i="4"/>
  <c r="G452" i="3"/>
  <c r="V452" i="3"/>
  <c r="N452" i="3"/>
  <c r="M452" i="3"/>
  <c r="E452" i="3"/>
  <c r="F452" i="3" s="1"/>
  <c r="T452" i="3"/>
  <c r="S452" i="3"/>
  <c r="C452" i="3"/>
  <c r="J452" i="3"/>
  <c r="P452" i="3"/>
  <c r="H452" i="3"/>
  <c r="O452" i="3" l="1"/>
  <c r="U452" i="3"/>
  <c r="I452" i="3"/>
  <c r="D451" i="4"/>
  <c r="AA451" i="3"/>
  <c r="C453" i="4"/>
  <c r="AB452" i="3"/>
  <c r="E453" i="4" s="1"/>
  <c r="Y452" i="3"/>
  <c r="Z452" i="3" s="1"/>
  <c r="B454" i="3"/>
  <c r="A454" i="4"/>
  <c r="T453" i="3"/>
  <c r="S453" i="3"/>
  <c r="C453" i="3"/>
  <c r="J453" i="3"/>
  <c r="P453" i="3"/>
  <c r="H453" i="3"/>
  <c r="G453" i="3"/>
  <c r="V453" i="3"/>
  <c r="N453" i="3"/>
  <c r="E453" i="3"/>
  <c r="F453" i="3" s="1"/>
  <c r="K453" i="4"/>
  <c r="N453" i="4" s="1"/>
  <c r="J453" i="4"/>
  <c r="I453" i="4"/>
  <c r="M453" i="4" s="1"/>
  <c r="H453" i="4"/>
  <c r="G453" i="4"/>
  <c r="L453" i="4" s="1"/>
  <c r="F453" i="4"/>
  <c r="D454" i="3"/>
  <c r="M453" i="3"/>
  <c r="C454" i="4" l="1"/>
  <c r="AB453" i="3"/>
  <c r="E454" i="4" s="1"/>
  <c r="Y453" i="3"/>
  <c r="Z453" i="3" s="1"/>
  <c r="A455" i="4"/>
  <c r="P454" i="3"/>
  <c r="H454" i="3"/>
  <c r="G454" i="3"/>
  <c r="V454" i="3"/>
  <c r="N454" i="3"/>
  <c r="M454" i="3"/>
  <c r="E454" i="3"/>
  <c r="F454" i="3" s="1"/>
  <c r="S454" i="3"/>
  <c r="C454" i="3"/>
  <c r="J454" i="3"/>
  <c r="D452" i="4"/>
  <c r="AA452" i="3"/>
  <c r="T454" i="3"/>
  <c r="I453" i="3"/>
  <c r="O453" i="3"/>
  <c r="U453" i="3"/>
  <c r="J454" i="4" s="1"/>
  <c r="G454" i="4"/>
  <c r="L454" i="4" s="1"/>
  <c r="F454" i="4"/>
  <c r="K454" i="4"/>
  <c r="N454" i="4" s="1"/>
  <c r="I454" i="4"/>
  <c r="M454" i="4" s="1"/>
  <c r="H454" i="4"/>
  <c r="D455" i="3"/>
  <c r="B455" i="3"/>
  <c r="I455" i="4" l="1"/>
  <c r="M455" i="4" s="1"/>
  <c r="G455" i="4"/>
  <c r="L455" i="4" s="1"/>
  <c r="K455" i="4"/>
  <c r="N455" i="4" s="1"/>
  <c r="J455" i="4"/>
  <c r="B456" i="3"/>
  <c r="C455" i="4"/>
  <c r="Y454" i="3"/>
  <c r="Z454" i="3" s="1"/>
  <c r="AB454" i="3"/>
  <c r="E455" i="4" s="1"/>
  <c r="A456" i="4"/>
  <c r="V455" i="3"/>
  <c r="N455" i="3"/>
  <c r="M455" i="3"/>
  <c r="E455" i="3"/>
  <c r="F455" i="3" s="1"/>
  <c r="T455" i="3"/>
  <c r="S455" i="3"/>
  <c r="C455" i="3"/>
  <c r="J455" i="3"/>
  <c r="P455" i="3"/>
  <c r="H455" i="3"/>
  <c r="G455" i="3"/>
  <c r="I454" i="3"/>
  <c r="F455" i="4" s="1"/>
  <c r="O454" i="3"/>
  <c r="H455" i="4" s="1"/>
  <c r="U454" i="3"/>
  <c r="D456" i="3"/>
  <c r="D453" i="4"/>
  <c r="AA453" i="3"/>
  <c r="D457" i="3" l="1"/>
  <c r="U455" i="3"/>
  <c r="I455" i="3"/>
  <c r="O455" i="3"/>
  <c r="D454" i="4"/>
  <c r="AA454" i="3"/>
  <c r="C456" i="4"/>
  <c r="AB455" i="3"/>
  <c r="E456" i="4" s="1"/>
  <c r="Y455" i="3"/>
  <c r="Z455" i="3" s="1"/>
  <c r="B457" i="3"/>
  <c r="H456" i="4"/>
  <c r="K456" i="4"/>
  <c r="N456" i="4" s="1"/>
  <c r="J456" i="4"/>
  <c r="I456" i="4"/>
  <c r="M456" i="4" s="1"/>
  <c r="G456" i="4"/>
  <c r="L456" i="4" s="1"/>
  <c r="F456" i="4"/>
  <c r="A457" i="4"/>
  <c r="S456" i="3"/>
  <c r="C456" i="3"/>
  <c r="J456" i="3"/>
  <c r="P456" i="3"/>
  <c r="H456" i="3"/>
  <c r="G456" i="3"/>
  <c r="V456" i="3"/>
  <c r="N456" i="3"/>
  <c r="M456" i="3"/>
  <c r="E456" i="3"/>
  <c r="F456" i="3" s="1"/>
  <c r="T456" i="3"/>
  <c r="I456" i="3" l="1"/>
  <c r="O456" i="3"/>
  <c r="U456" i="3"/>
  <c r="C457" i="4"/>
  <c r="Y456" i="3"/>
  <c r="Z456" i="3" s="1"/>
  <c r="AB456" i="3"/>
  <c r="E457" i="4" s="1"/>
  <c r="F457" i="4"/>
  <c r="J457" i="4"/>
  <c r="K457" i="4"/>
  <c r="N457" i="4" s="1"/>
  <c r="I457" i="4"/>
  <c r="M457" i="4" s="1"/>
  <c r="H457" i="4"/>
  <c r="G457" i="4"/>
  <c r="L457" i="4" s="1"/>
  <c r="D455" i="4"/>
  <c r="AA455" i="3"/>
  <c r="B458" i="3"/>
  <c r="A458" i="4"/>
  <c r="P457" i="3"/>
  <c r="H457" i="3"/>
  <c r="G457" i="3"/>
  <c r="V457" i="3"/>
  <c r="N457" i="3"/>
  <c r="E457" i="3"/>
  <c r="F457" i="3" s="1"/>
  <c r="T457" i="3"/>
  <c r="S457" i="3"/>
  <c r="C457" i="3"/>
  <c r="J457" i="3"/>
  <c r="D458" i="3"/>
  <c r="D456" i="4" l="1"/>
  <c r="AA456" i="3"/>
  <c r="I458" i="4"/>
  <c r="M458" i="4" s="1"/>
  <c r="H458" i="4"/>
  <c r="G458" i="4"/>
  <c r="L458" i="4" s="1"/>
  <c r="K458" i="4"/>
  <c r="N458" i="4" s="1"/>
  <c r="O457" i="3"/>
  <c r="U457" i="3"/>
  <c r="J458" i="4" s="1"/>
  <c r="I457" i="3"/>
  <c r="F458" i="4" s="1"/>
  <c r="M457" i="3"/>
  <c r="D459" i="3"/>
  <c r="B459" i="3"/>
  <c r="A459" i="4"/>
  <c r="M458" i="3"/>
  <c r="E458" i="3"/>
  <c r="F458" i="3" s="1"/>
  <c r="T458" i="3"/>
  <c r="S458" i="3"/>
  <c r="C458" i="3"/>
  <c r="J458" i="3"/>
  <c r="P458" i="3"/>
  <c r="H458" i="3"/>
  <c r="G458" i="3"/>
  <c r="V458" i="3"/>
  <c r="N458" i="3"/>
  <c r="U458" i="3" l="1"/>
  <c r="I458" i="3"/>
  <c r="O458" i="3"/>
  <c r="B460" i="3"/>
  <c r="A460" i="4"/>
  <c r="J459" i="3"/>
  <c r="P459" i="3"/>
  <c r="H459" i="3"/>
  <c r="G459" i="3"/>
  <c r="V459" i="3"/>
  <c r="N459" i="3"/>
  <c r="M459" i="3"/>
  <c r="E459" i="3"/>
  <c r="F459" i="3" s="1"/>
  <c r="S459" i="3"/>
  <c r="C459" i="3"/>
  <c r="D460" i="3"/>
  <c r="C458" i="4"/>
  <c r="AB457" i="3"/>
  <c r="E458" i="4" s="1"/>
  <c r="Y457" i="3"/>
  <c r="Z457" i="3" s="1"/>
  <c r="AA457" i="3" s="1"/>
  <c r="D457" i="4"/>
  <c r="C459" i="4"/>
  <c r="AB458" i="3"/>
  <c r="E459" i="4" s="1"/>
  <c r="Y458" i="3"/>
  <c r="Z458" i="3" s="1"/>
  <c r="T459" i="3"/>
  <c r="K459" i="4"/>
  <c r="N459" i="4" s="1"/>
  <c r="J459" i="4"/>
  <c r="I459" i="4"/>
  <c r="M459" i="4" s="1"/>
  <c r="H459" i="4"/>
  <c r="F459" i="4"/>
  <c r="G459" i="4"/>
  <c r="L459" i="4" s="1"/>
  <c r="K460" i="4" l="1"/>
  <c r="N460" i="4" s="1"/>
  <c r="J460" i="4"/>
  <c r="G460" i="4"/>
  <c r="L460" i="4" s="1"/>
  <c r="I460" i="4"/>
  <c r="M460" i="4" s="1"/>
  <c r="C460" i="4"/>
  <c r="Y459" i="3"/>
  <c r="Z459" i="3" s="1"/>
  <c r="AB459" i="3"/>
  <c r="E460" i="4" s="1"/>
  <c r="B461" i="3"/>
  <c r="A461" i="4"/>
  <c r="G460" i="3"/>
  <c r="V460" i="3"/>
  <c r="N460" i="3"/>
  <c r="M460" i="3"/>
  <c r="E460" i="3"/>
  <c r="F460" i="3" s="1"/>
  <c r="T460" i="3"/>
  <c r="S460" i="3"/>
  <c r="C460" i="3"/>
  <c r="J460" i="3"/>
  <c r="P460" i="3"/>
  <c r="H460" i="3"/>
  <c r="D458" i="4"/>
  <c r="AA458" i="3"/>
  <c r="I459" i="3"/>
  <c r="F460" i="4" s="1"/>
  <c r="O459" i="3"/>
  <c r="H460" i="4" s="1"/>
  <c r="U459" i="3"/>
  <c r="D461" i="3"/>
  <c r="D459" i="4" l="1"/>
  <c r="AA459" i="3"/>
  <c r="B462" i="3"/>
  <c r="C461" i="4"/>
  <c r="AB460" i="3"/>
  <c r="E461" i="4" s="1"/>
  <c r="Y460" i="3"/>
  <c r="Z460" i="3" s="1"/>
  <c r="A462" i="4"/>
  <c r="T461" i="3"/>
  <c r="S461" i="3"/>
  <c r="C461" i="3"/>
  <c r="J461" i="3"/>
  <c r="P461" i="3"/>
  <c r="H461" i="3"/>
  <c r="G461" i="3"/>
  <c r="V461" i="3"/>
  <c r="N461" i="3"/>
  <c r="M461" i="3"/>
  <c r="E461" i="3"/>
  <c r="F461" i="3" s="1"/>
  <c r="O460" i="3"/>
  <c r="U460" i="3"/>
  <c r="I460" i="3"/>
  <c r="F461" i="4" s="1"/>
  <c r="D462" i="3"/>
  <c r="G461" i="4"/>
  <c r="L461" i="4" s="1"/>
  <c r="J461" i="4"/>
  <c r="I461" i="4"/>
  <c r="M461" i="4" s="1"/>
  <c r="K461" i="4"/>
  <c r="N461" i="4" s="1"/>
  <c r="H461" i="4"/>
  <c r="D463" i="3" l="1"/>
  <c r="B463" i="3"/>
  <c r="A463" i="4"/>
  <c r="P462" i="3"/>
  <c r="H462" i="3"/>
  <c r="G462" i="3"/>
  <c r="V462" i="3"/>
  <c r="N462" i="3"/>
  <c r="E462" i="3"/>
  <c r="F462" i="3" s="1"/>
  <c r="S462" i="3"/>
  <c r="C462" i="3"/>
  <c r="J462" i="3"/>
  <c r="C462" i="4"/>
  <c r="AB461" i="3"/>
  <c r="E462" i="4" s="1"/>
  <c r="Y461" i="3"/>
  <c r="Z461" i="3" s="1"/>
  <c r="D460" i="4"/>
  <c r="AA460" i="3"/>
  <c r="I462" i="4"/>
  <c r="M462" i="4" s="1"/>
  <c r="H462" i="4"/>
  <c r="G462" i="4"/>
  <c r="L462" i="4" s="1"/>
  <c r="K462" i="4"/>
  <c r="N462" i="4" s="1"/>
  <c r="J462" i="4"/>
  <c r="I461" i="3"/>
  <c r="F462" i="4" s="1"/>
  <c r="O461" i="3"/>
  <c r="U461" i="3"/>
  <c r="T462" i="3"/>
  <c r="I462" i="3" l="1"/>
  <c r="O462" i="3"/>
  <c r="U462" i="3"/>
  <c r="D461" i="4"/>
  <c r="AA461" i="3"/>
  <c r="K463" i="4"/>
  <c r="N463" i="4" s="1"/>
  <c r="J463" i="4"/>
  <c r="I463" i="4"/>
  <c r="M463" i="4" s="1"/>
  <c r="H463" i="4"/>
  <c r="F463" i="4"/>
  <c r="G463" i="4"/>
  <c r="L463" i="4" s="1"/>
  <c r="D464" i="3"/>
  <c r="B464" i="3"/>
  <c r="M462" i="3"/>
  <c r="A464" i="4"/>
  <c r="V463" i="3"/>
  <c r="N463" i="3"/>
  <c r="M463" i="3"/>
  <c r="E463" i="3"/>
  <c r="F463" i="3" s="1"/>
  <c r="T463" i="3"/>
  <c r="S463" i="3"/>
  <c r="C463" i="3"/>
  <c r="J463" i="3"/>
  <c r="P463" i="3"/>
  <c r="H463" i="3"/>
  <c r="G463" i="3"/>
  <c r="U463" i="3" l="1"/>
  <c r="I463" i="3"/>
  <c r="O463" i="3"/>
  <c r="C463" i="4"/>
  <c r="Y462" i="3"/>
  <c r="Z462" i="3" s="1"/>
  <c r="AA462" i="3" s="1"/>
  <c r="AB462" i="3"/>
  <c r="E463" i="4" s="1"/>
  <c r="D462" i="4"/>
  <c r="B465" i="3"/>
  <c r="A465" i="4"/>
  <c r="S464" i="3"/>
  <c r="C464" i="3"/>
  <c r="J464" i="3"/>
  <c r="P464" i="3"/>
  <c r="H464" i="3"/>
  <c r="G464" i="3"/>
  <c r="V464" i="3"/>
  <c r="N464" i="3"/>
  <c r="M464" i="3"/>
  <c r="E464" i="3"/>
  <c r="F464" i="3" s="1"/>
  <c r="T464" i="3"/>
  <c r="C464" i="4"/>
  <c r="AB463" i="3"/>
  <c r="E464" i="4" s="1"/>
  <c r="Y463" i="3"/>
  <c r="Z463" i="3" s="1"/>
  <c r="D465" i="3"/>
  <c r="K464" i="4"/>
  <c r="N464" i="4" s="1"/>
  <c r="J464" i="4"/>
  <c r="H464" i="4"/>
  <c r="G464" i="4"/>
  <c r="L464" i="4" s="1"/>
  <c r="F464" i="4"/>
  <c r="I464" i="4"/>
  <c r="M464" i="4" s="1"/>
  <c r="D463" i="4" l="1"/>
  <c r="AA463" i="3"/>
  <c r="G465" i="4"/>
  <c r="L465" i="4" s="1"/>
  <c r="I465" i="4"/>
  <c r="M465" i="4" s="1"/>
  <c r="K465" i="4"/>
  <c r="N465" i="4" s="1"/>
  <c r="H465" i="4"/>
  <c r="I464" i="3"/>
  <c r="F465" i="4" s="1"/>
  <c r="O464" i="3"/>
  <c r="U464" i="3"/>
  <c r="J465" i="4" s="1"/>
  <c r="D466" i="3"/>
  <c r="B466" i="3"/>
  <c r="A466" i="4"/>
  <c r="P465" i="3"/>
  <c r="H465" i="3"/>
  <c r="G465" i="3"/>
  <c r="V465" i="3"/>
  <c r="N465" i="3"/>
  <c r="E465" i="3"/>
  <c r="F465" i="3" s="1"/>
  <c r="T465" i="3"/>
  <c r="S465" i="3"/>
  <c r="C465" i="3"/>
  <c r="J465" i="3"/>
  <c r="C465" i="4"/>
  <c r="Y464" i="3"/>
  <c r="Z464" i="3" s="1"/>
  <c r="AB464" i="3"/>
  <c r="E465" i="4" s="1"/>
  <c r="O465" i="3" l="1"/>
  <c r="U465" i="3"/>
  <c r="I465" i="3"/>
  <c r="D467" i="3"/>
  <c r="I466" i="4"/>
  <c r="M466" i="4" s="1"/>
  <c r="H466" i="4"/>
  <c r="G466" i="4"/>
  <c r="L466" i="4" s="1"/>
  <c r="F466" i="4"/>
  <c r="K466" i="4"/>
  <c r="N466" i="4" s="1"/>
  <c r="J466" i="4"/>
  <c r="B467" i="3"/>
  <c r="M465" i="3"/>
  <c r="A467" i="4"/>
  <c r="M466" i="3"/>
  <c r="E466" i="3"/>
  <c r="F466" i="3" s="1"/>
  <c r="T466" i="3"/>
  <c r="S466" i="3"/>
  <c r="C466" i="3"/>
  <c r="J466" i="3"/>
  <c r="P466" i="3"/>
  <c r="H466" i="3"/>
  <c r="G466" i="3"/>
  <c r="V466" i="3"/>
  <c r="N466" i="3"/>
  <c r="D464" i="4"/>
  <c r="AA464" i="3"/>
  <c r="U466" i="3" l="1"/>
  <c r="I466" i="3"/>
  <c r="O466" i="3"/>
  <c r="B468" i="3"/>
  <c r="A468" i="4"/>
  <c r="J467" i="3"/>
  <c r="P467" i="3"/>
  <c r="H467" i="3"/>
  <c r="G467" i="3"/>
  <c r="V467" i="3"/>
  <c r="N467" i="3"/>
  <c r="E467" i="3"/>
  <c r="F467" i="3" s="1"/>
  <c r="T467" i="3"/>
  <c r="S467" i="3"/>
  <c r="C467" i="3"/>
  <c r="C467" i="4"/>
  <c r="AB466" i="3"/>
  <c r="E467" i="4" s="1"/>
  <c r="Y466" i="3"/>
  <c r="Z466" i="3" s="1"/>
  <c r="K467" i="4"/>
  <c r="N467" i="4" s="1"/>
  <c r="J467" i="4"/>
  <c r="I467" i="4"/>
  <c r="M467" i="4" s="1"/>
  <c r="H467" i="4"/>
  <c r="F467" i="4"/>
  <c r="G467" i="4"/>
  <c r="L467" i="4" s="1"/>
  <c r="D465" i="4"/>
  <c r="C466" i="4"/>
  <c r="AB465" i="3"/>
  <c r="E466" i="4" s="1"/>
  <c r="Y465" i="3"/>
  <c r="Z465" i="3" s="1"/>
  <c r="AA465" i="3" s="1"/>
  <c r="D468" i="3"/>
  <c r="M467" i="3"/>
  <c r="D466" i="4" l="1"/>
  <c r="AA466" i="3"/>
  <c r="C468" i="4"/>
  <c r="Y467" i="3"/>
  <c r="Z467" i="3" s="1"/>
  <c r="AB467" i="3"/>
  <c r="E468" i="4" s="1"/>
  <c r="K468" i="4"/>
  <c r="N468" i="4" s="1"/>
  <c r="G468" i="4"/>
  <c r="L468" i="4" s="1"/>
  <c r="I468" i="4"/>
  <c r="M468" i="4" s="1"/>
  <c r="B469" i="3"/>
  <c r="A469" i="4"/>
  <c r="G468" i="3"/>
  <c r="V468" i="3"/>
  <c r="N468" i="3"/>
  <c r="M468" i="3"/>
  <c r="E468" i="3"/>
  <c r="F468" i="3" s="1"/>
  <c r="T468" i="3"/>
  <c r="S468" i="3"/>
  <c r="C468" i="3"/>
  <c r="J468" i="3"/>
  <c r="P468" i="3"/>
  <c r="H468" i="3"/>
  <c r="I467" i="3"/>
  <c r="F468" i="4" s="1"/>
  <c r="O467" i="3"/>
  <c r="H468" i="4" s="1"/>
  <c r="U467" i="3"/>
  <c r="J468" i="4" s="1"/>
  <c r="D469" i="3"/>
  <c r="G469" i="4" l="1"/>
  <c r="L469" i="4" s="1"/>
  <c r="F469" i="4"/>
  <c r="J469" i="4"/>
  <c r="I469" i="4"/>
  <c r="M469" i="4" s="1"/>
  <c r="K469" i="4"/>
  <c r="N469" i="4" s="1"/>
  <c r="B470" i="3"/>
  <c r="O468" i="3"/>
  <c r="H469" i="4" s="1"/>
  <c r="U468" i="3"/>
  <c r="I468" i="3"/>
  <c r="C469" i="4"/>
  <c r="AB468" i="3"/>
  <c r="E469" i="4" s="1"/>
  <c r="Y468" i="3"/>
  <c r="Z468" i="3" s="1"/>
  <c r="A470" i="4"/>
  <c r="T469" i="3"/>
  <c r="S469" i="3"/>
  <c r="C469" i="3"/>
  <c r="J469" i="3"/>
  <c r="P469" i="3"/>
  <c r="H469" i="3"/>
  <c r="G469" i="3"/>
  <c r="V469" i="3"/>
  <c r="N469" i="3"/>
  <c r="M469" i="3"/>
  <c r="E469" i="3"/>
  <c r="F469" i="3" s="1"/>
  <c r="D467" i="4"/>
  <c r="AA467" i="3"/>
  <c r="D470" i="3"/>
  <c r="C470" i="4" l="1"/>
  <c r="AB469" i="3"/>
  <c r="E470" i="4" s="1"/>
  <c r="Y469" i="3"/>
  <c r="Z469" i="3" s="1"/>
  <c r="I470" i="4"/>
  <c r="M470" i="4" s="1"/>
  <c r="G470" i="4"/>
  <c r="L470" i="4" s="1"/>
  <c r="K470" i="4"/>
  <c r="N470" i="4" s="1"/>
  <c r="T470" i="3"/>
  <c r="I469" i="3"/>
  <c r="F470" i="4" s="1"/>
  <c r="O469" i="3"/>
  <c r="H470" i="4" s="1"/>
  <c r="U469" i="3"/>
  <c r="J470" i="4" s="1"/>
  <c r="D471" i="3"/>
  <c r="B471" i="3"/>
  <c r="D468" i="4"/>
  <c r="AA468" i="3"/>
  <c r="A471" i="4"/>
  <c r="P470" i="3"/>
  <c r="H470" i="3"/>
  <c r="G470" i="3"/>
  <c r="V470" i="3"/>
  <c r="N470" i="3"/>
  <c r="M470" i="3"/>
  <c r="E470" i="3"/>
  <c r="F470" i="3" s="1"/>
  <c r="S470" i="3"/>
  <c r="C470" i="3"/>
  <c r="J470" i="3"/>
  <c r="B472" i="3" l="1"/>
  <c r="A472" i="4"/>
  <c r="V471" i="3"/>
  <c r="N471" i="3"/>
  <c r="E471" i="3"/>
  <c r="F471" i="3" s="1"/>
  <c r="T471" i="3"/>
  <c r="S471" i="3"/>
  <c r="C471" i="3"/>
  <c r="J471" i="3"/>
  <c r="P471" i="3"/>
  <c r="H471" i="3"/>
  <c r="G471" i="3"/>
  <c r="I470" i="3"/>
  <c r="O470" i="3"/>
  <c r="U470" i="3"/>
  <c r="D472" i="3"/>
  <c r="K471" i="4"/>
  <c r="N471" i="4" s="1"/>
  <c r="J471" i="4"/>
  <c r="I471" i="4"/>
  <c r="M471" i="4" s="1"/>
  <c r="H471" i="4"/>
  <c r="F471" i="4"/>
  <c r="G471" i="4"/>
  <c r="L471" i="4" s="1"/>
  <c r="D469" i="4"/>
  <c r="AA469" i="3"/>
  <c r="C471" i="4"/>
  <c r="Y470" i="3"/>
  <c r="Z470" i="3" s="1"/>
  <c r="AB470" i="3"/>
  <c r="E471" i="4" s="1"/>
  <c r="M471" i="3" l="1"/>
  <c r="D473" i="3"/>
  <c r="D470" i="4"/>
  <c r="AA470" i="3"/>
  <c r="U471" i="3"/>
  <c r="I471" i="3"/>
  <c r="F472" i="4" s="1"/>
  <c r="O471" i="3"/>
  <c r="H472" i="4" s="1"/>
  <c r="K472" i="4"/>
  <c r="N472" i="4" s="1"/>
  <c r="J472" i="4"/>
  <c r="G472" i="4"/>
  <c r="L472" i="4" s="1"/>
  <c r="I472" i="4"/>
  <c r="M472" i="4" s="1"/>
  <c r="B473" i="3"/>
  <c r="A473" i="4"/>
  <c r="S472" i="3"/>
  <c r="C472" i="3"/>
  <c r="J472" i="3"/>
  <c r="P472" i="3"/>
  <c r="H472" i="3"/>
  <c r="G472" i="3"/>
  <c r="V472" i="3"/>
  <c r="N472" i="3"/>
  <c r="M472" i="3"/>
  <c r="E472" i="3"/>
  <c r="F472" i="3" s="1"/>
  <c r="T472" i="3"/>
  <c r="I472" i="3" l="1"/>
  <c r="O472" i="3"/>
  <c r="U472" i="3"/>
  <c r="D474" i="3"/>
  <c r="B474" i="3"/>
  <c r="A474" i="4"/>
  <c r="P473" i="3"/>
  <c r="H473" i="3"/>
  <c r="G473" i="3"/>
  <c r="V473" i="3"/>
  <c r="N473" i="3"/>
  <c r="E473" i="3"/>
  <c r="F473" i="3" s="1"/>
  <c r="T473" i="3"/>
  <c r="S473" i="3"/>
  <c r="C473" i="3"/>
  <c r="J473" i="3"/>
  <c r="C472" i="4"/>
  <c r="AB471" i="3"/>
  <c r="E472" i="4" s="1"/>
  <c r="Y471" i="3"/>
  <c r="Z471" i="3" s="1"/>
  <c r="AA471" i="3" s="1"/>
  <c r="C473" i="4"/>
  <c r="Y472" i="3"/>
  <c r="Z472" i="3" s="1"/>
  <c r="AB472" i="3"/>
  <c r="E473" i="4" s="1"/>
  <c r="M473" i="3"/>
  <c r="G473" i="4"/>
  <c r="L473" i="4" s="1"/>
  <c r="F473" i="4"/>
  <c r="J473" i="4"/>
  <c r="I473" i="4"/>
  <c r="M473" i="4" s="1"/>
  <c r="H473" i="4"/>
  <c r="K473" i="4"/>
  <c r="N473" i="4" s="1"/>
  <c r="D471" i="4"/>
  <c r="C474" i="4" l="1"/>
  <c r="AB473" i="3"/>
  <c r="E474" i="4" s="1"/>
  <c r="Y473" i="3"/>
  <c r="Z473" i="3" s="1"/>
  <c r="D472" i="4"/>
  <c r="AA472" i="3"/>
  <c r="B475" i="3"/>
  <c r="A475" i="4"/>
  <c r="M474" i="3"/>
  <c r="E474" i="3"/>
  <c r="F474" i="3" s="1"/>
  <c r="T474" i="3"/>
  <c r="S474" i="3"/>
  <c r="C474" i="3"/>
  <c r="J474" i="3"/>
  <c r="P474" i="3"/>
  <c r="H474" i="3"/>
  <c r="G474" i="3"/>
  <c r="V474" i="3"/>
  <c r="N474" i="3"/>
  <c r="O473" i="3"/>
  <c r="U473" i="3"/>
  <c r="I473" i="3"/>
  <c r="I474" i="4"/>
  <c r="M474" i="4" s="1"/>
  <c r="H474" i="4"/>
  <c r="G474" i="4"/>
  <c r="L474" i="4" s="1"/>
  <c r="F474" i="4"/>
  <c r="K474" i="4"/>
  <c r="N474" i="4" s="1"/>
  <c r="J474" i="4"/>
  <c r="D475" i="3"/>
  <c r="C475" i="4" l="1"/>
  <c r="AB474" i="3"/>
  <c r="E475" i="4" s="1"/>
  <c r="Y474" i="3"/>
  <c r="Z474" i="3" s="1"/>
  <c r="D473" i="4"/>
  <c r="AA473" i="3"/>
  <c r="K475" i="4"/>
  <c r="N475" i="4" s="1"/>
  <c r="J475" i="4"/>
  <c r="I475" i="4"/>
  <c r="M475" i="4" s="1"/>
  <c r="H475" i="4"/>
  <c r="F475" i="4"/>
  <c r="G475" i="4"/>
  <c r="L475" i="4" s="1"/>
  <c r="U474" i="3"/>
  <c r="I474" i="3"/>
  <c r="O474" i="3"/>
  <c r="D476" i="3"/>
  <c r="B476" i="3"/>
  <c r="A476" i="4"/>
  <c r="J475" i="3"/>
  <c r="P475" i="3"/>
  <c r="H475" i="3"/>
  <c r="G475" i="3"/>
  <c r="V475" i="3"/>
  <c r="N475" i="3"/>
  <c r="M475" i="3"/>
  <c r="E475" i="3"/>
  <c r="F475" i="3" s="1"/>
  <c r="T475" i="3"/>
  <c r="S475" i="3"/>
  <c r="C475" i="3"/>
  <c r="I475" i="3" l="1"/>
  <c r="O475" i="3"/>
  <c r="U475" i="3"/>
  <c r="B477" i="3"/>
  <c r="A477" i="4"/>
  <c r="G476" i="3"/>
  <c r="V476" i="3"/>
  <c r="N476" i="3"/>
  <c r="M476" i="3"/>
  <c r="E476" i="3"/>
  <c r="F476" i="3" s="1"/>
  <c r="S476" i="3"/>
  <c r="C476" i="3"/>
  <c r="J476" i="3"/>
  <c r="P476" i="3"/>
  <c r="H476" i="3"/>
  <c r="K476" i="4"/>
  <c r="N476" i="4" s="1"/>
  <c r="J476" i="4"/>
  <c r="H476" i="4"/>
  <c r="G476" i="4"/>
  <c r="L476" i="4" s="1"/>
  <c r="I476" i="4"/>
  <c r="M476" i="4" s="1"/>
  <c r="F476" i="4"/>
  <c r="D477" i="3"/>
  <c r="C476" i="4"/>
  <c r="Y475" i="3"/>
  <c r="Z475" i="3" s="1"/>
  <c r="AB475" i="3"/>
  <c r="E476" i="4" s="1"/>
  <c r="T476" i="3"/>
  <c r="D474" i="4"/>
  <c r="AA474" i="3"/>
  <c r="O476" i="3" l="1"/>
  <c r="U476" i="3"/>
  <c r="I476" i="3"/>
  <c r="D478" i="3"/>
  <c r="B478" i="3"/>
  <c r="A478" i="4"/>
  <c r="S477" i="3"/>
  <c r="C477" i="3"/>
  <c r="J477" i="3"/>
  <c r="P477" i="3"/>
  <c r="H477" i="3"/>
  <c r="G477" i="3"/>
  <c r="V477" i="3"/>
  <c r="N477" i="3"/>
  <c r="M477" i="3"/>
  <c r="E477" i="3"/>
  <c r="F477" i="3" s="1"/>
  <c r="C477" i="4"/>
  <c r="AB476" i="3"/>
  <c r="E477" i="4" s="1"/>
  <c r="Y476" i="3"/>
  <c r="Z476" i="3" s="1"/>
  <c r="D475" i="4"/>
  <c r="AA475" i="3"/>
  <c r="T477" i="3"/>
  <c r="G477" i="4"/>
  <c r="L477" i="4" s="1"/>
  <c r="F477" i="4"/>
  <c r="J477" i="4"/>
  <c r="I477" i="4"/>
  <c r="M477" i="4" s="1"/>
  <c r="K477" i="4"/>
  <c r="N477" i="4" s="1"/>
  <c r="H477" i="4"/>
  <c r="I477" i="3" l="1"/>
  <c r="O477" i="3"/>
  <c r="U477" i="3"/>
  <c r="I478" i="4"/>
  <c r="M478" i="4" s="1"/>
  <c r="H478" i="4"/>
  <c r="G478" i="4"/>
  <c r="L478" i="4" s="1"/>
  <c r="F478" i="4"/>
  <c r="K478" i="4"/>
  <c r="N478" i="4" s="1"/>
  <c r="J478" i="4"/>
  <c r="B479" i="3"/>
  <c r="A479" i="4"/>
  <c r="H478" i="3"/>
  <c r="P478" i="3"/>
  <c r="G478" i="3"/>
  <c r="N478" i="3"/>
  <c r="V478" i="3"/>
  <c r="M478" i="3"/>
  <c r="E478" i="3"/>
  <c r="T478" i="3"/>
  <c r="C478" i="3"/>
  <c r="S478" i="3"/>
  <c r="J478" i="3"/>
  <c r="D479" i="3"/>
  <c r="F478" i="3"/>
  <c r="D476" i="4"/>
  <c r="AA476" i="3"/>
  <c r="C478" i="4"/>
  <c r="AB477" i="3"/>
  <c r="E478" i="4" s="1"/>
  <c r="Y477" i="3"/>
  <c r="Z477" i="3" s="1"/>
  <c r="D477" i="4" l="1"/>
  <c r="AA477" i="3"/>
  <c r="B480" i="3"/>
  <c r="A480" i="4"/>
  <c r="S479" i="3"/>
  <c r="J479" i="3"/>
  <c r="H479" i="3"/>
  <c r="G479" i="3"/>
  <c r="P479" i="3"/>
  <c r="E479" i="3"/>
  <c r="N479" i="3"/>
  <c r="C479" i="3"/>
  <c r="V479" i="3"/>
  <c r="M479" i="3"/>
  <c r="T479" i="3"/>
  <c r="O478" i="3"/>
  <c r="I478" i="3"/>
  <c r="F479" i="4" s="1"/>
  <c r="U478" i="3"/>
  <c r="K479" i="4"/>
  <c r="N479" i="4" s="1"/>
  <c r="J479" i="4"/>
  <c r="I479" i="4"/>
  <c r="M479" i="4" s="1"/>
  <c r="H479" i="4"/>
  <c r="G479" i="4"/>
  <c r="L479" i="4" s="1"/>
  <c r="F479" i="3"/>
  <c r="D480" i="3"/>
  <c r="C479" i="4"/>
  <c r="AB478" i="3"/>
  <c r="E479" i="4" s="1"/>
  <c r="Y478" i="3"/>
  <c r="Z478" i="3" s="1"/>
  <c r="K480" i="4" l="1"/>
  <c r="N480" i="4" s="1"/>
  <c r="G480" i="4"/>
  <c r="L480" i="4" s="1"/>
  <c r="I480" i="4"/>
  <c r="M480" i="4" s="1"/>
  <c r="B481" i="3"/>
  <c r="A481" i="4"/>
  <c r="V480" i="3"/>
  <c r="N480" i="3"/>
  <c r="M480" i="3"/>
  <c r="C480" i="3"/>
  <c r="S480" i="3"/>
  <c r="J480" i="3"/>
  <c r="H480" i="3"/>
  <c r="G480" i="3"/>
  <c r="P480" i="3"/>
  <c r="E480" i="3"/>
  <c r="F480" i="3" s="1"/>
  <c r="T480" i="3"/>
  <c r="D481" i="3"/>
  <c r="I479" i="3"/>
  <c r="F480" i="4" s="1"/>
  <c r="O479" i="3"/>
  <c r="H480" i="4" s="1"/>
  <c r="U479" i="3"/>
  <c r="J480" i="4" s="1"/>
  <c r="C480" i="4"/>
  <c r="AB479" i="3"/>
  <c r="E480" i="4" s="1"/>
  <c r="Y479" i="3"/>
  <c r="Z479" i="3" s="1"/>
  <c r="D478" i="4"/>
  <c r="AA478" i="3"/>
  <c r="I480" i="3" l="1"/>
  <c r="U480" i="3"/>
  <c r="O480" i="3"/>
  <c r="C481" i="4"/>
  <c r="Y480" i="3"/>
  <c r="Z480" i="3" s="1"/>
  <c r="AB480" i="3"/>
  <c r="E481" i="4" s="1"/>
  <c r="G481" i="4"/>
  <c r="L481" i="4" s="1"/>
  <c r="F481" i="4"/>
  <c r="J481" i="4"/>
  <c r="I481" i="4"/>
  <c r="M481" i="4" s="1"/>
  <c r="K481" i="4"/>
  <c r="N481" i="4" s="1"/>
  <c r="H481" i="4"/>
  <c r="D479" i="4"/>
  <c r="AA479" i="3"/>
  <c r="D482" i="3"/>
  <c r="B482" i="3"/>
  <c r="A482" i="4"/>
  <c r="V481" i="3"/>
  <c r="N481" i="3"/>
  <c r="S481" i="3"/>
  <c r="C481" i="3"/>
  <c r="P481" i="3"/>
  <c r="H481" i="3"/>
  <c r="T481" i="3"/>
  <c r="G481" i="3"/>
  <c r="E481" i="3"/>
  <c r="F481" i="3" s="1"/>
  <c r="M481" i="3"/>
  <c r="J481" i="3"/>
  <c r="I482" i="4" l="1"/>
  <c r="M482" i="4" s="1"/>
  <c r="G482" i="4"/>
  <c r="L482" i="4" s="1"/>
  <c r="F482" i="4"/>
  <c r="K482" i="4"/>
  <c r="N482" i="4" s="1"/>
  <c r="B483" i="3"/>
  <c r="A483" i="4"/>
  <c r="S482" i="3"/>
  <c r="C482" i="3"/>
  <c r="J482" i="3"/>
  <c r="P482" i="3"/>
  <c r="H482" i="3"/>
  <c r="E482" i="3"/>
  <c r="F482" i="3" s="1"/>
  <c r="V482" i="3"/>
  <c r="G482" i="3"/>
  <c r="T482" i="3"/>
  <c r="N482" i="3"/>
  <c r="D483" i="3"/>
  <c r="C482" i="4"/>
  <c r="AB481" i="3"/>
  <c r="E482" i="4" s="1"/>
  <c r="Y481" i="3"/>
  <c r="Z481" i="3" s="1"/>
  <c r="I481" i="3"/>
  <c r="O481" i="3"/>
  <c r="H482" i="4" s="1"/>
  <c r="U481" i="3"/>
  <c r="J482" i="4" s="1"/>
  <c r="D480" i="4"/>
  <c r="AA480" i="3"/>
  <c r="K483" i="4" l="1"/>
  <c r="N483" i="4" s="1"/>
  <c r="J483" i="4"/>
  <c r="I483" i="4"/>
  <c r="M483" i="4" s="1"/>
  <c r="H483" i="4"/>
  <c r="G483" i="4"/>
  <c r="L483" i="4" s="1"/>
  <c r="D481" i="4"/>
  <c r="AA481" i="3"/>
  <c r="D484" i="3"/>
  <c r="M482" i="3"/>
  <c r="U482" i="3"/>
  <c r="O482" i="3"/>
  <c r="I482" i="3"/>
  <c r="F483" i="4" s="1"/>
  <c r="B484" i="3"/>
  <c r="A484" i="4"/>
  <c r="P483" i="3"/>
  <c r="H483" i="3"/>
  <c r="G483" i="3"/>
  <c r="M483" i="3"/>
  <c r="E483" i="3"/>
  <c r="F483" i="3" s="1"/>
  <c r="J483" i="3"/>
  <c r="N483" i="3"/>
  <c r="V483" i="3"/>
  <c r="T483" i="3"/>
  <c r="C483" i="3"/>
  <c r="S483" i="3"/>
  <c r="I483" i="3" l="1"/>
  <c r="O483" i="3"/>
  <c r="U483" i="3"/>
  <c r="D485" i="3"/>
  <c r="C484" i="4"/>
  <c r="Y483" i="3"/>
  <c r="Z483" i="3" s="1"/>
  <c r="AB483" i="3"/>
  <c r="E484" i="4" s="1"/>
  <c r="B485" i="3"/>
  <c r="D482" i="4"/>
  <c r="A485" i="4"/>
  <c r="V484" i="3"/>
  <c r="N484" i="3"/>
  <c r="M484" i="3"/>
  <c r="E484" i="3"/>
  <c r="F484" i="3" s="1"/>
  <c r="T484" i="3"/>
  <c r="J484" i="3"/>
  <c r="G484" i="3"/>
  <c r="C484" i="3"/>
  <c r="S484" i="3"/>
  <c r="P484" i="3"/>
  <c r="H484" i="3"/>
  <c r="C483" i="4"/>
  <c r="AB482" i="3"/>
  <c r="E483" i="4" s="1"/>
  <c r="Y482" i="3"/>
  <c r="Z482" i="3" s="1"/>
  <c r="AA482" i="3" s="1"/>
  <c r="K484" i="4"/>
  <c r="N484" i="4" s="1"/>
  <c r="J484" i="4"/>
  <c r="H484" i="4"/>
  <c r="G484" i="4"/>
  <c r="L484" i="4" s="1"/>
  <c r="I484" i="4"/>
  <c r="M484" i="4" s="1"/>
  <c r="F484" i="4"/>
  <c r="D483" i="4" l="1"/>
  <c r="AA483" i="3"/>
  <c r="U484" i="3"/>
  <c r="O484" i="3"/>
  <c r="I484" i="3"/>
  <c r="B486" i="3"/>
  <c r="D486" i="3"/>
  <c r="A486" i="4"/>
  <c r="S485" i="3"/>
  <c r="C485" i="3"/>
  <c r="J485" i="3"/>
  <c r="G485" i="3"/>
  <c r="T485" i="3"/>
  <c r="N485" i="3"/>
  <c r="M485" i="3"/>
  <c r="H485" i="3"/>
  <c r="V485" i="3"/>
  <c r="E485" i="3"/>
  <c r="F485" i="3" s="1"/>
  <c r="P485" i="3"/>
  <c r="C485" i="4"/>
  <c r="AB484" i="3"/>
  <c r="E485" i="4" s="1"/>
  <c r="Y484" i="3"/>
  <c r="Z484" i="3" s="1"/>
  <c r="G485" i="4"/>
  <c r="L485" i="4" s="1"/>
  <c r="F485" i="4"/>
  <c r="J485" i="4"/>
  <c r="I485" i="4"/>
  <c r="M485" i="4" s="1"/>
  <c r="K485" i="4"/>
  <c r="N485" i="4" s="1"/>
  <c r="H485" i="4"/>
  <c r="C486" i="4" l="1"/>
  <c r="Y485" i="3"/>
  <c r="Z485" i="3" s="1"/>
  <c r="AB485" i="3"/>
  <c r="E486" i="4" s="1"/>
  <c r="I485" i="3"/>
  <c r="O485" i="3"/>
  <c r="U485" i="3"/>
  <c r="D487" i="3"/>
  <c r="B487" i="3"/>
  <c r="A487" i="4"/>
  <c r="P486" i="3"/>
  <c r="H486" i="3"/>
  <c r="G486" i="3"/>
  <c r="V486" i="3"/>
  <c r="N486" i="3"/>
  <c r="C486" i="3"/>
  <c r="S486" i="3"/>
  <c r="M486" i="3"/>
  <c r="J486" i="3"/>
  <c r="E486" i="3"/>
  <c r="F486" i="3" s="1"/>
  <c r="D484" i="4"/>
  <c r="AA484" i="3"/>
  <c r="I486" i="4"/>
  <c r="M486" i="4" s="1"/>
  <c r="H486" i="4"/>
  <c r="G486" i="4"/>
  <c r="L486" i="4" s="1"/>
  <c r="F486" i="4"/>
  <c r="K486" i="4"/>
  <c r="N486" i="4" s="1"/>
  <c r="J486" i="4"/>
  <c r="T486" i="3"/>
  <c r="O486" i="3" l="1"/>
  <c r="I486" i="3"/>
  <c r="U486" i="3"/>
  <c r="B488" i="3"/>
  <c r="C487" i="4"/>
  <c r="AB486" i="3"/>
  <c r="E487" i="4" s="1"/>
  <c r="Y486" i="3"/>
  <c r="Z486" i="3" s="1"/>
  <c r="A488" i="4"/>
  <c r="E487" i="3"/>
  <c r="S487" i="3"/>
  <c r="C487" i="3"/>
  <c r="V487" i="3"/>
  <c r="N487" i="3"/>
  <c r="J487" i="3"/>
  <c r="H487" i="3"/>
  <c r="G487" i="3"/>
  <c r="P487" i="3"/>
  <c r="K487" i="4"/>
  <c r="N487" i="4" s="1"/>
  <c r="J487" i="4"/>
  <c r="I487" i="4"/>
  <c r="M487" i="4" s="1"/>
  <c r="H487" i="4"/>
  <c r="F487" i="4"/>
  <c r="G487" i="4"/>
  <c r="L487" i="4" s="1"/>
  <c r="T487" i="3"/>
  <c r="F487" i="3"/>
  <c r="D488" i="3"/>
  <c r="M487" i="3"/>
  <c r="D485" i="4"/>
  <c r="AA485" i="3"/>
  <c r="C488" i="4" l="1"/>
  <c r="AB487" i="3"/>
  <c r="E488" i="4" s="1"/>
  <c r="Y487" i="3"/>
  <c r="Z487" i="3" s="1"/>
  <c r="B489" i="3"/>
  <c r="K488" i="4"/>
  <c r="N488" i="4" s="1"/>
  <c r="G488" i="4"/>
  <c r="L488" i="4" s="1"/>
  <c r="I488" i="4"/>
  <c r="M488" i="4" s="1"/>
  <c r="A489" i="4"/>
  <c r="J488" i="3"/>
  <c r="P488" i="3"/>
  <c r="H488" i="3"/>
  <c r="V488" i="3"/>
  <c r="N488" i="3"/>
  <c r="S488" i="3"/>
  <c r="C488" i="3"/>
  <c r="M488" i="3"/>
  <c r="G488" i="3"/>
  <c r="E488" i="3"/>
  <c r="F488" i="3" s="1"/>
  <c r="D489" i="3"/>
  <c r="U487" i="3"/>
  <c r="J488" i="4" s="1"/>
  <c r="I487" i="3"/>
  <c r="F488" i="4" s="1"/>
  <c r="O487" i="3"/>
  <c r="H488" i="4" s="1"/>
  <c r="D486" i="4"/>
  <c r="AA486" i="3"/>
  <c r="T488" i="3"/>
  <c r="I488" i="3" l="1"/>
  <c r="O488" i="3"/>
  <c r="U488" i="3"/>
  <c r="C489" i="4"/>
  <c r="Y488" i="3"/>
  <c r="Z488" i="3" s="1"/>
  <c r="AB488" i="3"/>
  <c r="E489" i="4" s="1"/>
  <c r="G489" i="4"/>
  <c r="L489" i="4" s="1"/>
  <c r="F489" i="4"/>
  <c r="J489" i="4"/>
  <c r="I489" i="4"/>
  <c r="M489" i="4" s="1"/>
  <c r="H489" i="4"/>
  <c r="K489" i="4"/>
  <c r="N489" i="4" s="1"/>
  <c r="B490" i="3"/>
  <c r="A490" i="4"/>
  <c r="G489" i="3"/>
  <c r="V489" i="3"/>
  <c r="N489" i="3"/>
  <c r="M489" i="3"/>
  <c r="E489" i="3"/>
  <c r="F489" i="3" s="1"/>
  <c r="S489" i="3"/>
  <c r="C489" i="3"/>
  <c r="P489" i="3"/>
  <c r="H489" i="3"/>
  <c r="J489" i="3"/>
  <c r="T489" i="3"/>
  <c r="D487" i="4"/>
  <c r="AA487" i="3"/>
  <c r="D490" i="3"/>
  <c r="C490" i="4" l="1"/>
  <c r="AB489" i="3"/>
  <c r="E490" i="4" s="1"/>
  <c r="Y489" i="3"/>
  <c r="Z489" i="3" s="1"/>
  <c r="B491" i="3"/>
  <c r="A491" i="4"/>
  <c r="T490" i="3"/>
  <c r="S490" i="3"/>
  <c r="C490" i="3"/>
  <c r="J490" i="3"/>
  <c r="P490" i="3"/>
  <c r="H490" i="3"/>
  <c r="E490" i="3"/>
  <c r="F490" i="3" s="1"/>
  <c r="V490" i="3"/>
  <c r="N490" i="3"/>
  <c r="G490" i="3"/>
  <c r="O489" i="3"/>
  <c r="H490" i="4" s="1"/>
  <c r="U489" i="3"/>
  <c r="J490" i="4" s="1"/>
  <c r="I489" i="3"/>
  <c r="D491" i="3"/>
  <c r="D488" i="4"/>
  <c r="AA488" i="3"/>
  <c r="I490" i="4"/>
  <c r="M490" i="4" s="1"/>
  <c r="G490" i="4"/>
  <c r="L490" i="4" s="1"/>
  <c r="F490" i="4"/>
  <c r="K490" i="4"/>
  <c r="N490" i="4" s="1"/>
  <c r="M490" i="3"/>
  <c r="C491" i="4" l="1"/>
  <c r="AB490" i="3"/>
  <c r="E491" i="4" s="1"/>
  <c r="Y490" i="3"/>
  <c r="Z490" i="3" s="1"/>
  <c r="K491" i="4"/>
  <c r="N491" i="4" s="1"/>
  <c r="I491" i="4"/>
  <c r="M491" i="4" s="1"/>
  <c r="G491" i="4"/>
  <c r="L491" i="4" s="1"/>
  <c r="B492" i="3"/>
  <c r="D489" i="4"/>
  <c r="AA489" i="3"/>
  <c r="A492" i="4"/>
  <c r="P491" i="3"/>
  <c r="H491" i="3"/>
  <c r="G491" i="3"/>
  <c r="M491" i="3"/>
  <c r="E491" i="3"/>
  <c r="F491" i="3" s="1"/>
  <c r="J491" i="3"/>
  <c r="N491" i="3"/>
  <c r="V491" i="3"/>
  <c r="T491" i="3"/>
  <c r="C491" i="3"/>
  <c r="S491" i="3"/>
  <c r="U490" i="3"/>
  <c r="J491" i="4" s="1"/>
  <c r="O490" i="3"/>
  <c r="H491" i="4" s="1"/>
  <c r="I490" i="3"/>
  <c r="F491" i="4" s="1"/>
  <c r="D492" i="3"/>
  <c r="I491" i="3" l="1"/>
  <c r="O491" i="3"/>
  <c r="U491" i="3"/>
  <c r="D493" i="3"/>
  <c r="C492" i="4"/>
  <c r="Y491" i="3"/>
  <c r="Z491" i="3" s="1"/>
  <c r="AB491" i="3"/>
  <c r="E492" i="4" s="1"/>
  <c r="B493" i="3"/>
  <c r="A493" i="4"/>
  <c r="V492" i="3"/>
  <c r="N492" i="3"/>
  <c r="M492" i="3"/>
  <c r="E492" i="3"/>
  <c r="F492" i="3" s="1"/>
  <c r="T492" i="3"/>
  <c r="J492" i="3"/>
  <c r="G492" i="3"/>
  <c r="C492" i="3"/>
  <c r="S492" i="3"/>
  <c r="P492" i="3"/>
  <c r="H492" i="3"/>
  <c r="K492" i="4"/>
  <c r="N492" i="4" s="1"/>
  <c r="J492" i="4"/>
  <c r="H492" i="4"/>
  <c r="G492" i="4"/>
  <c r="L492" i="4" s="1"/>
  <c r="I492" i="4"/>
  <c r="M492" i="4" s="1"/>
  <c r="F492" i="4"/>
  <c r="D490" i="4"/>
  <c r="AA490" i="3"/>
  <c r="U492" i="3" l="1"/>
  <c r="O492" i="3"/>
  <c r="I492" i="3"/>
  <c r="D491" i="4"/>
  <c r="AA491" i="3"/>
  <c r="B494" i="3"/>
  <c r="A494" i="4"/>
  <c r="S493" i="3"/>
  <c r="C493" i="3"/>
  <c r="J493" i="3"/>
  <c r="G493" i="3"/>
  <c r="N493" i="3"/>
  <c r="H493" i="3"/>
  <c r="V493" i="3"/>
  <c r="E493" i="3"/>
  <c r="F493" i="3" s="1"/>
  <c r="P493" i="3"/>
  <c r="C493" i="4"/>
  <c r="AB492" i="3"/>
  <c r="E493" i="4" s="1"/>
  <c r="Y492" i="3"/>
  <c r="Z492" i="3" s="1"/>
  <c r="T493" i="3"/>
  <c r="D494" i="3"/>
  <c r="G493" i="4"/>
  <c r="L493" i="4" s="1"/>
  <c r="F493" i="4"/>
  <c r="J493" i="4"/>
  <c r="I493" i="4"/>
  <c r="M493" i="4" s="1"/>
  <c r="K493" i="4"/>
  <c r="N493" i="4" s="1"/>
  <c r="H493" i="4"/>
  <c r="A495" i="4" l="1"/>
  <c r="P494" i="3"/>
  <c r="H494" i="3"/>
  <c r="G494" i="3"/>
  <c r="V494" i="3"/>
  <c r="N494" i="3"/>
  <c r="T494" i="3"/>
  <c r="C494" i="3"/>
  <c r="S494" i="3"/>
  <c r="M494" i="3"/>
  <c r="J494" i="3"/>
  <c r="E494" i="3"/>
  <c r="F494" i="3" s="1"/>
  <c r="D492" i="4"/>
  <c r="AA492" i="3"/>
  <c r="I493" i="3"/>
  <c r="O493" i="3"/>
  <c r="U493" i="3"/>
  <c r="D495" i="3"/>
  <c r="I494" i="4"/>
  <c r="M494" i="4" s="1"/>
  <c r="H494" i="4"/>
  <c r="G494" i="4"/>
  <c r="L494" i="4" s="1"/>
  <c r="F494" i="4"/>
  <c r="K494" i="4"/>
  <c r="N494" i="4" s="1"/>
  <c r="J494" i="4"/>
  <c r="M493" i="3"/>
  <c r="B495" i="3"/>
  <c r="O494" i="3" l="1"/>
  <c r="I494" i="3"/>
  <c r="U494" i="3"/>
  <c r="D496" i="3"/>
  <c r="C494" i="4"/>
  <c r="Y493" i="3"/>
  <c r="Z493" i="3" s="1"/>
  <c r="AA493" i="3" s="1"/>
  <c r="AB493" i="3"/>
  <c r="E494" i="4" s="1"/>
  <c r="B496" i="3"/>
  <c r="A496" i="4"/>
  <c r="M495" i="3"/>
  <c r="E495" i="3"/>
  <c r="F495" i="3" s="1"/>
  <c r="T495" i="3"/>
  <c r="S495" i="3"/>
  <c r="C495" i="3"/>
  <c r="V495" i="3"/>
  <c r="N495" i="3"/>
  <c r="J495" i="3"/>
  <c r="H495" i="3"/>
  <c r="G495" i="3"/>
  <c r="P495" i="3"/>
  <c r="C495" i="4"/>
  <c r="AB494" i="3"/>
  <c r="E495" i="4" s="1"/>
  <c r="Y494" i="3"/>
  <c r="Z494" i="3" s="1"/>
  <c r="D493" i="4"/>
  <c r="K495" i="4"/>
  <c r="N495" i="4" s="1"/>
  <c r="J495" i="4"/>
  <c r="I495" i="4"/>
  <c r="M495" i="4" s="1"/>
  <c r="H495" i="4"/>
  <c r="F495" i="4"/>
  <c r="G495" i="4"/>
  <c r="L495" i="4" s="1"/>
  <c r="C496" i="4" l="1"/>
  <c r="AB495" i="3"/>
  <c r="E496" i="4" s="1"/>
  <c r="Y495" i="3"/>
  <c r="Z495" i="3" s="1"/>
  <c r="K496" i="4"/>
  <c r="N496" i="4" s="1"/>
  <c r="G496" i="4"/>
  <c r="L496" i="4" s="1"/>
  <c r="I496" i="4"/>
  <c r="M496" i="4" s="1"/>
  <c r="D497" i="3"/>
  <c r="B497" i="3"/>
  <c r="U495" i="3"/>
  <c r="J496" i="4" s="1"/>
  <c r="I495" i="3"/>
  <c r="F496" i="4" s="1"/>
  <c r="O495" i="3"/>
  <c r="H496" i="4" s="1"/>
  <c r="A497" i="4"/>
  <c r="J496" i="3"/>
  <c r="P496" i="3"/>
  <c r="H496" i="3"/>
  <c r="V496" i="3"/>
  <c r="N496" i="3"/>
  <c r="S496" i="3"/>
  <c r="C496" i="3"/>
  <c r="M496" i="3"/>
  <c r="G496" i="3"/>
  <c r="E496" i="3"/>
  <c r="F496" i="3" s="1"/>
  <c r="T496" i="3"/>
  <c r="D494" i="4"/>
  <c r="AA494" i="3"/>
  <c r="I496" i="3" l="1"/>
  <c r="O496" i="3"/>
  <c r="U496" i="3"/>
  <c r="B498" i="3"/>
  <c r="A498" i="4"/>
  <c r="G497" i="3"/>
  <c r="V497" i="3"/>
  <c r="N497" i="3"/>
  <c r="M497" i="3"/>
  <c r="E497" i="3"/>
  <c r="F497" i="3" s="1"/>
  <c r="S497" i="3"/>
  <c r="C497" i="3"/>
  <c r="P497" i="3"/>
  <c r="H497" i="3"/>
  <c r="J497" i="3"/>
  <c r="T497" i="3"/>
  <c r="C497" i="4"/>
  <c r="Y496" i="3"/>
  <c r="Z496" i="3" s="1"/>
  <c r="AB496" i="3"/>
  <c r="E497" i="4" s="1"/>
  <c r="G497" i="4"/>
  <c r="L497" i="4" s="1"/>
  <c r="F497" i="4"/>
  <c r="J497" i="4"/>
  <c r="I497" i="4"/>
  <c r="M497" i="4" s="1"/>
  <c r="K497" i="4"/>
  <c r="N497" i="4" s="1"/>
  <c r="H497" i="4"/>
  <c r="D498" i="3"/>
  <c r="D495" i="4"/>
  <c r="AA495" i="3"/>
  <c r="C498" i="4" l="1"/>
  <c r="AB497" i="3"/>
  <c r="E498" i="4" s="1"/>
  <c r="Y497" i="3"/>
  <c r="Z497" i="3" s="1"/>
  <c r="B499" i="3"/>
  <c r="O497" i="3"/>
  <c r="U497" i="3"/>
  <c r="I497" i="3"/>
  <c r="A499" i="4"/>
  <c r="S498" i="3"/>
  <c r="C498" i="3"/>
  <c r="J498" i="3"/>
  <c r="P498" i="3"/>
  <c r="H498" i="3"/>
  <c r="M498" i="3"/>
  <c r="E498" i="3"/>
  <c r="F498" i="3" s="1"/>
  <c r="V498" i="3"/>
  <c r="N498" i="3"/>
  <c r="G498" i="3"/>
  <c r="D496" i="4"/>
  <c r="AA496" i="3"/>
  <c r="D499" i="3"/>
  <c r="I498" i="4"/>
  <c r="M498" i="4" s="1"/>
  <c r="H498" i="4"/>
  <c r="G498" i="4"/>
  <c r="L498" i="4" s="1"/>
  <c r="F498" i="4"/>
  <c r="K498" i="4"/>
  <c r="N498" i="4" s="1"/>
  <c r="J498" i="4"/>
  <c r="T498" i="3"/>
  <c r="K499" i="4" l="1"/>
  <c r="N499" i="4" s="1"/>
  <c r="J499" i="4"/>
  <c r="I499" i="4"/>
  <c r="M499" i="4" s="1"/>
  <c r="H499" i="4"/>
  <c r="G499" i="4"/>
  <c r="L499" i="4" s="1"/>
  <c r="U498" i="3"/>
  <c r="O498" i="3"/>
  <c r="I498" i="3"/>
  <c r="F499" i="4" s="1"/>
  <c r="C499" i="4"/>
  <c r="AB498" i="3"/>
  <c r="E499" i="4" s="1"/>
  <c r="Y498" i="3"/>
  <c r="Z498" i="3" s="1"/>
  <c r="D500" i="3"/>
  <c r="D497" i="4"/>
  <c r="AA497" i="3"/>
  <c r="B500" i="3"/>
  <c r="A500" i="4"/>
  <c r="P499" i="3"/>
  <c r="H499" i="3"/>
  <c r="G499" i="3"/>
  <c r="M499" i="3"/>
  <c r="E499" i="3"/>
  <c r="F499" i="3" s="1"/>
  <c r="J499" i="3"/>
  <c r="N499" i="3"/>
  <c r="V499" i="3"/>
  <c r="T499" i="3"/>
  <c r="C499" i="3"/>
  <c r="S499" i="3"/>
  <c r="I499" i="3" l="1"/>
  <c r="O499" i="3"/>
  <c r="U499" i="3"/>
  <c r="B501" i="3"/>
  <c r="C500" i="4"/>
  <c r="Y499" i="3"/>
  <c r="Z499" i="3" s="1"/>
  <c r="AB499" i="3"/>
  <c r="E500" i="4" s="1"/>
  <c r="A501" i="4"/>
  <c r="V500" i="3"/>
  <c r="N500" i="3"/>
  <c r="M500" i="3"/>
  <c r="E500" i="3"/>
  <c r="F500" i="3" s="1"/>
  <c r="J500" i="3"/>
  <c r="G500" i="3"/>
  <c r="C500" i="3"/>
  <c r="S500" i="3"/>
  <c r="P500" i="3"/>
  <c r="H500" i="3"/>
  <c r="D501" i="3"/>
  <c r="T500" i="3"/>
  <c r="K500" i="4"/>
  <c r="N500" i="4" s="1"/>
  <c r="J500" i="4"/>
  <c r="H500" i="4"/>
  <c r="G500" i="4"/>
  <c r="L500" i="4" s="1"/>
  <c r="I500" i="4"/>
  <c r="M500" i="4" s="1"/>
  <c r="F500" i="4"/>
  <c r="D498" i="4"/>
  <c r="AA498" i="3"/>
  <c r="C501" i="4" l="1"/>
  <c r="AB500" i="3"/>
  <c r="E501" i="4" s="1"/>
  <c r="Y500" i="3"/>
  <c r="Z500" i="3" s="1"/>
  <c r="A502" i="4"/>
  <c r="S501" i="3"/>
  <c r="C501" i="3"/>
  <c r="J501" i="3"/>
  <c r="G501" i="3"/>
  <c r="N501" i="3"/>
  <c r="M501" i="3"/>
  <c r="H501" i="3"/>
  <c r="V501" i="3"/>
  <c r="E501" i="3"/>
  <c r="F501" i="3" s="1"/>
  <c r="P501" i="3"/>
  <c r="D499" i="4"/>
  <c r="AA499" i="3"/>
  <c r="T501" i="3"/>
  <c r="G501" i="4"/>
  <c r="L501" i="4" s="1"/>
  <c r="I501" i="4"/>
  <c r="M501" i="4" s="1"/>
  <c r="K501" i="4"/>
  <c r="N501" i="4" s="1"/>
  <c r="H501" i="4"/>
  <c r="D502" i="3"/>
  <c r="U500" i="3"/>
  <c r="J501" i="4" s="1"/>
  <c r="O500" i="3"/>
  <c r="I500" i="3"/>
  <c r="F501" i="4" s="1"/>
  <c r="B502" i="3"/>
  <c r="I502" i="4" l="1"/>
  <c r="M502" i="4" s="1"/>
  <c r="H502" i="4"/>
  <c r="G502" i="4"/>
  <c r="L502" i="4" s="1"/>
  <c r="K502" i="4"/>
  <c r="N502" i="4" s="1"/>
  <c r="J502" i="4"/>
  <c r="D500" i="4"/>
  <c r="AA500" i="3"/>
  <c r="C502" i="4"/>
  <c r="Y501" i="3"/>
  <c r="Z501" i="3" s="1"/>
  <c r="AB501" i="3"/>
  <c r="E502" i="4" s="1"/>
  <c r="B503" i="3"/>
  <c r="I501" i="3"/>
  <c r="F502" i="4" s="1"/>
  <c r="O501" i="3"/>
  <c r="U501" i="3"/>
  <c r="A503" i="4"/>
  <c r="P502" i="3"/>
  <c r="H502" i="3"/>
  <c r="G502" i="3"/>
  <c r="V502" i="3"/>
  <c r="N502" i="3"/>
  <c r="T502" i="3"/>
  <c r="C502" i="3"/>
  <c r="S502" i="3"/>
  <c r="M502" i="3"/>
  <c r="J502" i="3"/>
  <c r="E502" i="3"/>
  <c r="F502" i="3" s="1"/>
  <c r="D503" i="3"/>
  <c r="O502" i="3" l="1"/>
  <c r="I502" i="3"/>
  <c r="U502" i="3"/>
  <c r="B504" i="3"/>
  <c r="C503" i="4"/>
  <c r="AB502" i="3"/>
  <c r="E503" i="4" s="1"/>
  <c r="Y502" i="3"/>
  <c r="Z502" i="3" s="1"/>
  <c r="A504" i="4"/>
  <c r="E503" i="3"/>
  <c r="S503" i="3"/>
  <c r="C503" i="3"/>
  <c r="V503" i="3"/>
  <c r="N503" i="3"/>
  <c r="J503" i="3"/>
  <c r="H503" i="3"/>
  <c r="G503" i="3"/>
  <c r="P503" i="3"/>
  <c r="K503" i="4"/>
  <c r="N503" i="4" s="1"/>
  <c r="J503" i="4"/>
  <c r="I503" i="4"/>
  <c r="M503" i="4" s="1"/>
  <c r="H503" i="4"/>
  <c r="F503" i="4"/>
  <c r="G503" i="4"/>
  <c r="L503" i="4" s="1"/>
  <c r="D501" i="4"/>
  <c r="AA501" i="3"/>
  <c r="T503" i="3"/>
  <c r="M503" i="3"/>
  <c r="F503" i="3"/>
  <c r="D504" i="3"/>
  <c r="C504" i="4" l="1"/>
  <c r="AB503" i="3"/>
  <c r="E504" i="4" s="1"/>
  <c r="Y503" i="3"/>
  <c r="Z503" i="3" s="1"/>
  <c r="B505" i="3"/>
  <c r="D502" i="4"/>
  <c r="AA502" i="3"/>
  <c r="A505" i="4"/>
  <c r="J504" i="3"/>
  <c r="P504" i="3"/>
  <c r="H504" i="3"/>
  <c r="V504" i="3"/>
  <c r="N504" i="3"/>
  <c r="S504" i="3"/>
  <c r="C504" i="3"/>
  <c r="T504" i="3"/>
  <c r="M504" i="3"/>
  <c r="G504" i="3"/>
  <c r="E504" i="3"/>
  <c r="F504" i="3" s="1"/>
  <c r="D505" i="3"/>
  <c r="U503" i="3"/>
  <c r="I503" i="3"/>
  <c r="O503" i="3"/>
  <c r="H504" i="4" s="1"/>
  <c r="K504" i="4"/>
  <c r="N504" i="4" s="1"/>
  <c r="J504" i="4"/>
  <c r="G504" i="4"/>
  <c r="L504" i="4" s="1"/>
  <c r="I504" i="4"/>
  <c r="M504" i="4" s="1"/>
  <c r="F504" i="4"/>
  <c r="I504" i="3" l="1"/>
  <c r="O504" i="3"/>
  <c r="U504" i="3"/>
  <c r="C505" i="4"/>
  <c r="Y504" i="3"/>
  <c r="Z504" i="3" s="1"/>
  <c r="AB504" i="3"/>
  <c r="E505" i="4" s="1"/>
  <c r="D506" i="3"/>
  <c r="G505" i="4"/>
  <c r="L505" i="4" s="1"/>
  <c r="F505" i="4"/>
  <c r="J505" i="4"/>
  <c r="I505" i="4"/>
  <c r="M505" i="4" s="1"/>
  <c r="H505" i="4"/>
  <c r="K505" i="4"/>
  <c r="N505" i="4" s="1"/>
  <c r="D503" i="4"/>
  <c r="AA503" i="3"/>
  <c r="B506" i="3"/>
  <c r="A506" i="4"/>
  <c r="G505" i="3"/>
  <c r="V505" i="3"/>
  <c r="N505" i="3"/>
  <c r="M505" i="3"/>
  <c r="E505" i="3"/>
  <c r="F505" i="3" s="1"/>
  <c r="S505" i="3"/>
  <c r="C505" i="3"/>
  <c r="P505" i="3"/>
  <c r="H505" i="3"/>
  <c r="J505" i="3"/>
  <c r="T505" i="3"/>
  <c r="O505" i="3" l="1"/>
  <c r="U505" i="3"/>
  <c r="I505" i="3"/>
  <c r="C506" i="4"/>
  <c r="AB505" i="3"/>
  <c r="E506" i="4" s="1"/>
  <c r="Y505" i="3"/>
  <c r="Z505" i="3" s="1"/>
  <c r="D507" i="3"/>
  <c r="I506" i="4"/>
  <c r="M506" i="4" s="1"/>
  <c r="H506" i="4"/>
  <c r="G506" i="4"/>
  <c r="L506" i="4" s="1"/>
  <c r="F506" i="4"/>
  <c r="K506" i="4"/>
  <c r="N506" i="4" s="1"/>
  <c r="J506" i="4"/>
  <c r="D504" i="4"/>
  <c r="AA504" i="3"/>
  <c r="B507" i="3"/>
  <c r="A507" i="4"/>
  <c r="T506" i="3"/>
  <c r="S506" i="3"/>
  <c r="C506" i="3"/>
  <c r="J506" i="3"/>
  <c r="P506" i="3"/>
  <c r="H506" i="3"/>
  <c r="M506" i="3"/>
  <c r="E506" i="3"/>
  <c r="F506" i="3" s="1"/>
  <c r="V506" i="3"/>
  <c r="N506" i="3"/>
  <c r="G506" i="3"/>
  <c r="U506" i="3" l="1"/>
  <c r="O506" i="3"/>
  <c r="I506" i="3"/>
  <c r="C507" i="4"/>
  <c r="AB506" i="3"/>
  <c r="E507" i="4" s="1"/>
  <c r="Y506" i="3"/>
  <c r="Z506" i="3" s="1"/>
  <c r="B508" i="3"/>
  <c r="A508" i="4"/>
  <c r="P507" i="3"/>
  <c r="H507" i="3"/>
  <c r="G507" i="3"/>
  <c r="M507" i="3"/>
  <c r="E507" i="3"/>
  <c r="F507" i="3" s="1"/>
  <c r="J507" i="3"/>
  <c r="N507" i="3"/>
  <c r="V507" i="3"/>
  <c r="T507" i="3"/>
  <c r="C507" i="3"/>
  <c r="S507" i="3"/>
  <c r="D508" i="3"/>
  <c r="D505" i="4"/>
  <c r="AA505" i="3"/>
  <c r="K507" i="4"/>
  <c r="N507" i="4" s="1"/>
  <c r="J507" i="4"/>
  <c r="I507" i="4"/>
  <c r="M507" i="4" s="1"/>
  <c r="H507" i="4"/>
  <c r="F507" i="4"/>
  <c r="G507" i="4"/>
  <c r="L507" i="4" s="1"/>
  <c r="I507" i="3" l="1"/>
  <c r="O507" i="3"/>
  <c r="U507" i="3"/>
  <c r="C508" i="4"/>
  <c r="Y507" i="3"/>
  <c r="Z507" i="3" s="1"/>
  <c r="AB507" i="3"/>
  <c r="E508" i="4" s="1"/>
  <c r="B509" i="3"/>
  <c r="A509" i="4"/>
  <c r="V508" i="3"/>
  <c r="N508" i="3"/>
  <c r="M508" i="3"/>
  <c r="E508" i="3"/>
  <c r="F508" i="3" s="1"/>
  <c r="J508" i="3"/>
  <c r="G508" i="3"/>
  <c r="C508" i="3"/>
  <c r="S508" i="3"/>
  <c r="P508" i="3"/>
  <c r="H508" i="3"/>
  <c r="D509" i="3"/>
  <c r="K508" i="4"/>
  <c r="N508" i="4" s="1"/>
  <c r="J508" i="4"/>
  <c r="H508" i="4"/>
  <c r="G508" i="4"/>
  <c r="L508" i="4" s="1"/>
  <c r="I508" i="4"/>
  <c r="M508" i="4" s="1"/>
  <c r="F508" i="4"/>
  <c r="T508" i="3"/>
  <c r="D506" i="4"/>
  <c r="AA506" i="3"/>
  <c r="D510" i="3" l="1"/>
  <c r="U508" i="3"/>
  <c r="O508" i="3"/>
  <c r="I508" i="3"/>
  <c r="C509" i="4"/>
  <c r="AB508" i="3"/>
  <c r="E509" i="4" s="1"/>
  <c r="Y508" i="3"/>
  <c r="Z508" i="3" s="1"/>
  <c r="G509" i="4"/>
  <c r="L509" i="4" s="1"/>
  <c r="F509" i="4"/>
  <c r="J509" i="4"/>
  <c r="I509" i="4"/>
  <c r="M509" i="4" s="1"/>
  <c r="K509" i="4"/>
  <c r="N509" i="4" s="1"/>
  <c r="H509" i="4"/>
  <c r="B510" i="3"/>
  <c r="D507" i="4"/>
  <c r="AA507" i="3"/>
  <c r="A510" i="4"/>
  <c r="S509" i="3"/>
  <c r="C509" i="3"/>
  <c r="J509" i="3"/>
  <c r="G509" i="3"/>
  <c r="T509" i="3"/>
  <c r="N509" i="3"/>
  <c r="M509" i="3"/>
  <c r="H509" i="3"/>
  <c r="V509" i="3"/>
  <c r="E509" i="3"/>
  <c r="F509" i="3" s="1"/>
  <c r="P509" i="3"/>
  <c r="I509" i="3" l="1"/>
  <c r="O509" i="3"/>
  <c r="U509" i="3"/>
  <c r="D508" i="4"/>
  <c r="AA508" i="3"/>
  <c r="I510" i="4"/>
  <c r="M510" i="4" s="1"/>
  <c r="H510" i="4"/>
  <c r="G510" i="4"/>
  <c r="L510" i="4" s="1"/>
  <c r="F510" i="4"/>
  <c r="K510" i="4"/>
  <c r="N510" i="4" s="1"/>
  <c r="J510" i="4"/>
  <c r="B511" i="3"/>
  <c r="C510" i="4"/>
  <c r="Y509" i="3"/>
  <c r="Z509" i="3" s="1"/>
  <c r="AB509" i="3"/>
  <c r="E510" i="4" s="1"/>
  <c r="A511" i="4"/>
  <c r="P510" i="3"/>
  <c r="H510" i="3"/>
  <c r="G510" i="3"/>
  <c r="V510" i="3"/>
  <c r="N510" i="3"/>
  <c r="T510" i="3"/>
  <c r="C510" i="3"/>
  <c r="S510" i="3"/>
  <c r="M510" i="3"/>
  <c r="J510" i="3"/>
  <c r="E510" i="3"/>
  <c r="F510" i="3" s="1"/>
  <c r="D511" i="3"/>
  <c r="C511" i="4" l="1"/>
  <c r="AB510" i="3"/>
  <c r="E511" i="4" s="1"/>
  <c r="Y510" i="3"/>
  <c r="Z510" i="3" s="1"/>
  <c r="K511" i="4"/>
  <c r="N511" i="4" s="1"/>
  <c r="J511" i="4"/>
  <c r="I511" i="4"/>
  <c r="M511" i="4" s="1"/>
  <c r="G511" i="4"/>
  <c r="L511" i="4" s="1"/>
  <c r="D509" i="4"/>
  <c r="AA509" i="3"/>
  <c r="O510" i="3"/>
  <c r="H511" i="4" s="1"/>
  <c r="I510" i="3"/>
  <c r="F511" i="4" s="1"/>
  <c r="U510" i="3"/>
  <c r="D512" i="3"/>
  <c r="B512" i="3"/>
  <c r="A512" i="4"/>
  <c r="E511" i="3"/>
  <c r="F511" i="3" s="1"/>
  <c r="T511" i="3"/>
  <c r="S511" i="3"/>
  <c r="C511" i="3"/>
  <c r="V511" i="3"/>
  <c r="N511" i="3"/>
  <c r="J511" i="3"/>
  <c r="H511" i="3"/>
  <c r="G511" i="3"/>
  <c r="P511" i="3"/>
  <c r="K512" i="4" l="1"/>
  <c r="N512" i="4" s="1"/>
  <c r="J512" i="4"/>
  <c r="H512" i="4"/>
  <c r="G512" i="4"/>
  <c r="L512" i="4" s="1"/>
  <c r="F512" i="4"/>
  <c r="I512" i="4"/>
  <c r="M512" i="4" s="1"/>
  <c r="U511" i="3"/>
  <c r="I511" i="3"/>
  <c r="O511" i="3"/>
  <c r="D510" i="4"/>
  <c r="AA510" i="3"/>
  <c r="B513" i="3"/>
  <c r="A513" i="4"/>
  <c r="J512" i="3"/>
  <c r="P512" i="3"/>
  <c r="H512" i="3"/>
  <c r="V512" i="3"/>
  <c r="N512" i="3"/>
  <c r="S512" i="3"/>
  <c r="C512" i="3"/>
  <c r="T512" i="3"/>
  <c r="M512" i="3"/>
  <c r="G512" i="3"/>
  <c r="E512" i="3"/>
  <c r="F512" i="3" s="1"/>
  <c r="M511" i="3"/>
  <c r="D513" i="3"/>
  <c r="C512" i="4" l="1"/>
  <c r="AB511" i="3"/>
  <c r="E512" i="4" s="1"/>
  <c r="Y511" i="3"/>
  <c r="Z511" i="3" s="1"/>
  <c r="AA511" i="3" s="1"/>
  <c r="A514" i="4"/>
  <c r="G513" i="3"/>
  <c r="V513" i="3"/>
  <c r="N513" i="3"/>
  <c r="E513" i="3"/>
  <c r="F513" i="3" s="1"/>
  <c r="S513" i="3"/>
  <c r="C513" i="3"/>
  <c r="P513" i="3"/>
  <c r="H513" i="3"/>
  <c r="J513" i="3"/>
  <c r="T513" i="3"/>
  <c r="D511" i="4"/>
  <c r="C513" i="4"/>
  <c r="Y512" i="3"/>
  <c r="Z512" i="3" s="1"/>
  <c r="AB512" i="3"/>
  <c r="E513" i="4" s="1"/>
  <c r="G513" i="4"/>
  <c r="L513" i="4" s="1"/>
  <c r="I513" i="4"/>
  <c r="M513" i="4" s="1"/>
  <c r="K513" i="4"/>
  <c r="N513" i="4" s="1"/>
  <c r="M513" i="3"/>
  <c r="D514" i="3"/>
  <c r="I512" i="3"/>
  <c r="F513" i="4" s="1"/>
  <c r="O512" i="3"/>
  <c r="H513" i="4" s="1"/>
  <c r="U512" i="3"/>
  <c r="J513" i="4" s="1"/>
  <c r="B514" i="3"/>
  <c r="C514" i="4" l="1"/>
  <c r="AB513" i="3"/>
  <c r="E514" i="4" s="1"/>
  <c r="Y513" i="3"/>
  <c r="Z513" i="3" s="1"/>
  <c r="A515" i="4"/>
  <c r="T514" i="3"/>
  <c r="S514" i="3"/>
  <c r="C514" i="3"/>
  <c r="J514" i="3"/>
  <c r="P514" i="3"/>
  <c r="H514" i="3"/>
  <c r="E514" i="3"/>
  <c r="F514" i="3" s="1"/>
  <c r="V514" i="3"/>
  <c r="N514" i="3"/>
  <c r="G514" i="3"/>
  <c r="O513" i="3"/>
  <c r="U513" i="3"/>
  <c r="I513" i="3"/>
  <c r="D515" i="3"/>
  <c r="D512" i="4"/>
  <c r="AA512" i="3"/>
  <c r="I514" i="4"/>
  <c r="M514" i="4" s="1"/>
  <c r="H514" i="4"/>
  <c r="G514" i="4"/>
  <c r="L514" i="4" s="1"/>
  <c r="F514" i="4"/>
  <c r="K514" i="4"/>
  <c r="N514" i="4" s="1"/>
  <c r="J514" i="4"/>
  <c r="B515" i="3"/>
  <c r="B516" i="3" l="1"/>
  <c r="D513" i="4"/>
  <c r="AA513" i="3"/>
  <c r="A516" i="4"/>
  <c r="P515" i="3"/>
  <c r="H515" i="3"/>
  <c r="G515" i="3"/>
  <c r="E515" i="3"/>
  <c r="F515" i="3" s="1"/>
  <c r="J515" i="3"/>
  <c r="N515" i="3"/>
  <c r="V515" i="3"/>
  <c r="T515" i="3"/>
  <c r="C515" i="3"/>
  <c r="S515" i="3"/>
  <c r="U514" i="3"/>
  <c r="O514" i="3"/>
  <c r="I514" i="3"/>
  <c r="D516" i="3"/>
  <c r="K515" i="4"/>
  <c r="N515" i="4" s="1"/>
  <c r="J515" i="4"/>
  <c r="I515" i="4"/>
  <c r="M515" i="4" s="1"/>
  <c r="H515" i="4"/>
  <c r="F515" i="4"/>
  <c r="G515" i="4"/>
  <c r="L515" i="4" s="1"/>
  <c r="M514" i="3"/>
  <c r="D517" i="3" l="1"/>
  <c r="K516" i="4"/>
  <c r="N516" i="4" s="1"/>
  <c r="J516" i="4"/>
  <c r="H516" i="4"/>
  <c r="G516" i="4"/>
  <c r="L516" i="4" s="1"/>
  <c r="I516" i="4"/>
  <c r="M516" i="4" s="1"/>
  <c r="C515" i="4"/>
  <c r="AB514" i="3"/>
  <c r="E515" i="4" s="1"/>
  <c r="Y514" i="3"/>
  <c r="Z514" i="3" s="1"/>
  <c r="AA514" i="3" s="1"/>
  <c r="D514" i="4"/>
  <c r="M515" i="3"/>
  <c r="B517" i="3"/>
  <c r="I515" i="3"/>
  <c r="F516" i="4" s="1"/>
  <c r="O515" i="3"/>
  <c r="U515" i="3"/>
  <c r="A517" i="4"/>
  <c r="V516" i="3"/>
  <c r="N516" i="3"/>
  <c r="M516" i="3"/>
  <c r="E516" i="3"/>
  <c r="F516" i="3" s="1"/>
  <c r="T516" i="3"/>
  <c r="J516" i="3"/>
  <c r="G516" i="3"/>
  <c r="C516" i="3"/>
  <c r="S516" i="3"/>
  <c r="P516" i="3"/>
  <c r="H516" i="3"/>
  <c r="U516" i="3" l="1"/>
  <c r="O516" i="3"/>
  <c r="I516" i="3"/>
  <c r="D515" i="4"/>
  <c r="B518" i="3"/>
  <c r="C517" i="4"/>
  <c r="AB516" i="3"/>
  <c r="E517" i="4" s="1"/>
  <c r="Y516" i="3"/>
  <c r="Z516" i="3" s="1"/>
  <c r="A518" i="4"/>
  <c r="S517" i="3"/>
  <c r="C517" i="3"/>
  <c r="J517" i="3"/>
  <c r="G517" i="3"/>
  <c r="N517" i="3"/>
  <c r="M517" i="3"/>
  <c r="H517" i="3"/>
  <c r="V517" i="3"/>
  <c r="E517" i="3"/>
  <c r="F517" i="3" s="1"/>
  <c r="P517" i="3"/>
  <c r="C516" i="4"/>
  <c r="Y515" i="3"/>
  <c r="Z515" i="3" s="1"/>
  <c r="AA515" i="3" s="1"/>
  <c r="AB515" i="3"/>
  <c r="E516" i="4" s="1"/>
  <c r="T517" i="3"/>
  <c r="G517" i="4"/>
  <c r="L517" i="4" s="1"/>
  <c r="F517" i="4"/>
  <c r="J517" i="4"/>
  <c r="I517" i="4"/>
  <c r="M517" i="4" s="1"/>
  <c r="K517" i="4"/>
  <c r="N517" i="4" s="1"/>
  <c r="H517" i="4"/>
  <c r="D518" i="3"/>
  <c r="D516" i="4" l="1"/>
  <c r="AA516" i="3"/>
  <c r="I517" i="3"/>
  <c r="O517" i="3"/>
  <c r="U517" i="3"/>
  <c r="B519" i="3"/>
  <c r="A519" i="4"/>
  <c r="P518" i="3"/>
  <c r="H518" i="3"/>
  <c r="G518" i="3"/>
  <c r="V518" i="3"/>
  <c r="N518" i="3"/>
  <c r="C518" i="3"/>
  <c r="S518" i="3"/>
  <c r="J518" i="3"/>
  <c r="E518" i="3"/>
  <c r="F518" i="3" s="1"/>
  <c r="I518" i="4"/>
  <c r="M518" i="4" s="1"/>
  <c r="H518" i="4"/>
  <c r="G518" i="4"/>
  <c r="L518" i="4" s="1"/>
  <c r="F518" i="4"/>
  <c r="K518" i="4"/>
  <c r="N518" i="4" s="1"/>
  <c r="J518" i="4"/>
  <c r="C518" i="4"/>
  <c r="Y517" i="3"/>
  <c r="Z517" i="3" s="1"/>
  <c r="AB517" i="3"/>
  <c r="E518" i="4" s="1"/>
  <c r="D519" i="3"/>
  <c r="T518" i="3"/>
  <c r="O518" i="3" l="1"/>
  <c r="I518" i="3"/>
  <c r="U518" i="3"/>
  <c r="B520" i="3"/>
  <c r="A520" i="4"/>
  <c r="M519" i="3"/>
  <c r="E519" i="3"/>
  <c r="F519" i="3" s="1"/>
  <c r="T519" i="3"/>
  <c r="S519" i="3"/>
  <c r="C519" i="3"/>
  <c r="V519" i="3"/>
  <c r="N519" i="3"/>
  <c r="J519" i="3"/>
  <c r="H519" i="3"/>
  <c r="G519" i="3"/>
  <c r="P519" i="3"/>
  <c r="D517" i="4"/>
  <c r="AA517" i="3"/>
  <c r="M518" i="3"/>
  <c r="D520" i="3"/>
  <c r="K519" i="4"/>
  <c r="N519" i="4" s="1"/>
  <c r="J519" i="4"/>
  <c r="I519" i="4"/>
  <c r="M519" i="4" s="1"/>
  <c r="H519" i="4"/>
  <c r="F519" i="4"/>
  <c r="G519" i="4"/>
  <c r="L519" i="4" s="1"/>
  <c r="D521" i="3" l="1"/>
  <c r="C520" i="4"/>
  <c r="AB519" i="3"/>
  <c r="E520" i="4" s="1"/>
  <c r="Y519" i="3"/>
  <c r="Z519" i="3" s="1"/>
  <c r="U519" i="3"/>
  <c r="I519" i="3"/>
  <c r="O519" i="3"/>
  <c r="K520" i="4"/>
  <c r="N520" i="4" s="1"/>
  <c r="J520" i="4"/>
  <c r="H520" i="4"/>
  <c r="G520" i="4"/>
  <c r="L520" i="4" s="1"/>
  <c r="I520" i="4"/>
  <c r="M520" i="4" s="1"/>
  <c r="F520" i="4"/>
  <c r="C519" i="4"/>
  <c r="AB518" i="3"/>
  <c r="E519" i="4" s="1"/>
  <c r="Y518" i="3"/>
  <c r="Z518" i="3" s="1"/>
  <c r="AA518" i="3" s="1"/>
  <c r="B521" i="3"/>
  <c r="D518" i="4"/>
  <c r="A521" i="4"/>
  <c r="J520" i="3"/>
  <c r="P520" i="3"/>
  <c r="H520" i="3"/>
  <c r="V520" i="3"/>
  <c r="N520" i="3"/>
  <c r="S520" i="3"/>
  <c r="C520" i="3"/>
  <c r="T520" i="3"/>
  <c r="M520" i="3"/>
  <c r="G520" i="3"/>
  <c r="E520" i="3"/>
  <c r="F520" i="3" s="1"/>
  <c r="D519" i="4" l="1"/>
  <c r="AA519" i="3"/>
  <c r="I520" i="3"/>
  <c r="O520" i="3"/>
  <c r="U520" i="3"/>
  <c r="D522" i="3"/>
  <c r="B522" i="3"/>
  <c r="C521" i="4"/>
  <c r="Y520" i="3"/>
  <c r="Z520" i="3" s="1"/>
  <c r="AB520" i="3"/>
  <c r="E521" i="4" s="1"/>
  <c r="A522" i="4"/>
  <c r="G521" i="3"/>
  <c r="V521" i="3"/>
  <c r="N521" i="3"/>
  <c r="E521" i="3"/>
  <c r="F521" i="3" s="1"/>
  <c r="S521" i="3"/>
  <c r="C521" i="3"/>
  <c r="P521" i="3"/>
  <c r="H521" i="3"/>
  <c r="J521" i="3"/>
  <c r="G521" i="4"/>
  <c r="L521" i="4" s="1"/>
  <c r="F521" i="4"/>
  <c r="J521" i="4"/>
  <c r="I521" i="4"/>
  <c r="M521" i="4" s="1"/>
  <c r="H521" i="4"/>
  <c r="K521" i="4"/>
  <c r="N521" i="4" s="1"/>
  <c r="T521" i="3"/>
  <c r="O521" i="3" l="1"/>
  <c r="U521" i="3"/>
  <c r="I521" i="3"/>
  <c r="A523" i="4"/>
  <c r="T522" i="3"/>
  <c r="S522" i="3"/>
  <c r="C522" i="3"/>
  <c r="J522" i="3"/>
  <c r="P522" i="3"/>
  <c r="H522" i="3"/>
  <c r="E522" i="3"/>
  <c r="F522" i="3" s="1"/>
  <c r="V522" i="3"/>
  <c r="N522" i="3"/>
  <c r="G522" i="3"/>
  <c r="I522" i="4"/>
  <c r="M522" i="4" s="1"/>
  <c r="H522" i="4"/>
  <c r="G522" i="4"/>
  <c r="L522" i="4" s="1"/>
  <c r="F522" i="4"/>
  <c r="K522" i="4"/>
  <c r="N522" i="4" s="1"/>
  <c r="J522" i="4"/>
  <c r="D520" i="4"/>
  <c r="AA520" i="3"/>
  <c r="M521" i="3"/>
  <c r="B523" i="3"/>
  <c r="D523" i="3"/>
  <c r="C522" i="4" l="1"/>
  <c r="AB521" i="3"/>
  <c r="E522" i="4" s="1"/>
  <c r="Y521" i="3"/>
  <c r="Z521" i="3" s="1"/>
  <c r="AA521" i="3" s="1"/>
  <c r="D521" i="4"/>
  <c r="U522" i="3"/>
  <c r="O522" i="3"/>
  <c r="I522" i="3"/>
  <c r="K523" i="4"/>
  <c r="N523" i="4" s="1"/>
  <c r="J523" i="4"/>
  <c r="I523" i="4"/>
  <c r="M523" i="4" s="1"/>
  <c r="H523" i="4"/>
  <c r="F523" i="4"/>
  <c r="G523" i="4"/>
  <c r="L523" i="4" s="1"/>
  <c r="D524" i="3"/>
  <c r="M522" i="3"/>
  <c r="B524" i="3"/>
  <c r="A524" i="4"/>
  <c r="P523" i="3"/>
  <c r="H523" i="3"/>
  <c r="G523" i="3"/>
  <c r="M523" i="3"/>
  <c r="E523" i="3"/>
  <c r="F523" i="3" s="1"/>
  <c r="J523" i="3"/>
  <c r="N523" i="3"/>
  <c r="V523" i="3"/>
  <c r="T523" i="3"/>
  <c r="C523" i="3"/>
  <c r="S523" i="3"/>
  <c r="I523" i="3" l="1"/>
  <c r="O523" i="3"/>
  <c r="U523" i="3"/>
  <c r="D525" i="3"/>
  <c r="B525" i="3"/>
  <c r="D522" i="4"/>
  <c r="A525" i="4"/>
  <c r="V524" i="3"/>
  <c r="N524" i="3"/>
  <c r="M524" i="3"/>
  <c r="E524" i="3"/>
  <c r="F524" i="3" s="1"/>
  <c r="J524" i="3"/>
  <c r="G524" i="3"/>
  <c r="C524" i="3"/>
  <c r="S524" i="3"/>
  <c r="P524" i="3"/>
  <c r="H524" i="3"/>
  <c r="C524" i="4"/>
  <c r="Y523" i="3"/>
  <c r="Z523" i="3" s="1"/>
  <c r="AB523" i="3"/>
  <c r="E524" i="4" s="1"/>
  <c r="C523" i="4"/>
  <c r="AB522" i="3"/>
  <c r="E523" i="4" s="1"/>
  <c r="Y522" i="3"/>
  <c r="Z522" i="3" s="1"/>
  <c r="AA522" i="3" s="1"/>
  <c r="T524" i="3"/>
  <c r="K524" i="4"/>
  <c r="N524" i="4" s="1"/>
  <c r="J524" i="4"/>
  <c r="H524" i="4"/>
  <c r="G524" i="4"/>
  <c r="L524" i="4" s="1"/>
  <c r="I524" i="4"/>
  <c r="M524" i="4" s="1"/>
  <c r="F524" i="4"/>
  <c r="U524" i="3" l="1"/>
  <c r="O524" i="3"/>
  <c r="I524" i="3"/>
  <c r="D523" i="4"/>
  <c r="AA523" i="3"/>
  <c r="A526" i="4"/>
  <c r="S525" i="3"/>
  <c r="C525" i="3"/>
  <c r="J525" i="3"/>
  <c r="G525" i="3"/>
  <c r="T525" i="3"/>
  <c r="N525" i="3"/>
  <c r="H525" i="3"/>
  <c r="V525" i="3"/>
  <c r="E525" i="3"/>
  <c r="F525" i="3" s="1"/>
  <c r="P525" i="3"/>
  <c r="C525" i="4"/>
  <c r="AB524" i="3"/>
  <c r="E525" i="4" s="1"/>
  <c r="Y524" i="3"/>
  <c r="Z524" i="3" s="1"/>
  <c r="D526" i="3"/>
  <c r="G525" i="4"/>
  <c r="L525" i="4" s="1"/>
  <c r="F525" i="4"/>
  <c r="J525" i="4"/>
  <c r="I525" i="4"/>
  <c r="M525" i="4" s="1"/>
  <c r="K525" i="4"/>
  <c r="N525" i="4" s="1"/>
  <c r="H525" i="4"/>
  <c r="B526" i="3"/>
  <c r="M525" i="3" l="1"/>
  <c r="D527" i="3"/>
  <c r="A527" i="4"/>
  <c r="P526" i="3"/>
  <c r="H526" i="3"/>
  <c r="G526" i="3"/>
  <c r="V526" i="3"/>
  <c r="N526" i="3"/>
  <c r="C526" i="3"/>
  <c r="S526" i="3"/>
  <c r="M526" i="3"/>
  <c r="J526" i="3"/>
  <c r="E526" i="3"/>
  <c r="F526" i="3" s="1"/>
  <c r="D524" i="4"/>
  <c r="AA524" i="3"/>
  <c r="B527" i="3"/>
  <c r="T526" i="3"/>
  <c r="I525" i="3"/>
  <c r="O525" i="3"/>
  <c r="H526" i="4" s="1"/>
  <c r="U525" i="3"/>
  <c r="I526" i="4"/>
  <c r="M526" i="4" s="1"/>
  <c r="G526" i="4"/>
  <c r="L526" i="4" s="1"/>
  <c r="F526" i="4"/>
  <c r="K526" i="4"/>
  <c r="N526" i="4" s="1"/>
  <c r="J526" i="4"/>
  <c r="A528" i="4" l="1"/>
  <c r="E527" i="3"/>
  <c r="S527" i="3"/>
  <c r="C527" i="3"/>
  <c r="V527" i="3"/>
  <c r="N527" i="3"/>
  <c r="J527" i="3"/>
  <c r="H527" i="3"/>
  <c r="G527" i="3"/>
  <c r="P527" i="3"/>
  <c r="T527" i="3"/>
  <c r="O526" i="3"/>
  <c r="H527" i="4" s="1"/>
  <c r="I526" i="3"/>
  <c r="F527" i="4" s="1"/>
  <c r="U526" i="3"/>
  <c r="J527" i="4" s="1"/>
  <c r="F527" i="3"/>
  <c r="D528" i="3"/>
  <c r="D525" i="4"/>
  <c r="C526" i="4"/>
  <c r="Y525" i="3"/>
  <c r="Z525" i="3" s="1"/>
  <c r="AA525" i="3" s="1"/>
  <c r="AB525" i="3"/>
  <c r="E526" i="4" s="1"/>
  <c r="B528" i="3"/>
  <c r="C527" i="4"/>
  <c r="AB526" i="3"/>
  <c r="E527" i="4" s="1"/>
  <c r="Y526" i="3"/>
  <c r="Z526" i="3" s="1"/>
  <c r="K527" i="4"/>
  <c r="N527" i="4" s="1"/>
  <c r="I527" i="4"/>
  <c r="M527" i="4" s="1"/>
  <c r="G527" i="4"/>
  <c r="L527" i="4" s="1"/>
  <c r="D526" i="4" l="1"/>
  <c r="AA526" i="3"/>
  <c r="D529" i="3"/>
  <c r="T528" i="3"/>
  <c r="B529" i="3"/>
  <c r="U527" i="3"/>
  <c r="I527" i="3"/>
  <c r="F528" i="4" s="1"/>
  <c r="O527" i="3"/>
  <c r="M527" i="3"/>
  <c r="A529" i="4"/>
  <c r="J528" i="3"/>
  <c r="P528" i="3"/>
  <c r="H528" i="3"/>
  <c r="G528" i="3"/>
  <c r="V528" i="3"/>
  <c r="N528" i="3"/>
  <c r="S528" i="3"/>
  <c r="C528" i="3"/>
  <c r="E528" i="3"/>
  <c r="F528" i="3" s="1"/>
  <c r="K528" i="4"/>
  <c r="N528" i="4" s="1"/>
  <c r="J528" i="4"/>
  <c r="H528" i="4"/>
  <c r="G528" i="4"/>
  <c r="L528" i="4" s="1"/>
  <c r="I528" i="4"/>
  <c r="M528" i="4" s="1"/>
  <c r="I528" i="3" l="1"/>
  <c r="O528" i="3"/>
  <c r="U528" i="3"/>
  <c r="G529" i="4"/>
  <c r="L529" i="4" s="1"/>
  <c r="F529" i="4"/>
  <c r="J529" i="4"/>
  <c r="I529" i="4"/>
  <c r="M529" i="4" s="1"/>
  <c r="K529" i="4"/>
  <c r="N529" i="4" s="1"/>
  <c r="H529" i="4"/>
  <c r="C528" i="4"/>
  <c r="AB527" i="3"/>
  <c r="E528" i="4" s="1"/>
  <c r="Y527" i="3"/>
  <c r="Z527" i="3" s="1"/>
  <c r="AA527" i="3" s="1"/>
  <c r="D530" i="3"/>
  <c r="D527" i="4"/>
  <c r="M528" i="3"/>
  <c r="B530" i="3"/>
  <c r="A530" i="4"/>
  <c r="G529" i="3"/>
  <c r="V529" i="3"/>
  <c r="N529" i="3"/>
  <c r="M529" i="3"/>
  <c r="E529" i="3"/>
  <c r="F529" i="3" s="1"/>
  <c r="T529" i="3"/>
  <c r="S529" i="3"/>
  <c r="C529" i="3"/>
  <c r="P529" i="3"/>
  <c r="H529" i="3"/>
  <c r="J529" i="3"/>
  <c r="O529" i="3" l="1"/>
  <c r="U529" i="3"/>
  <c r="I529" i="3"/>
  <c r="D528" i="4"/>
  <c r="C530" i="4"/>
  <c r="AB529" i="3"/>
  <c r="E530" i="4" s="1"/>
  <c r="Y529" i="3"/>
  <c r="Z529" i="3" s="1"/>
  <c r="B531" i="3"/>
  <c r="A531" i="4"/>
  <c r="S530" i="3"/>
  <c r="C530" i="3"/>
  <c r="J530" i="3"/>
  <c r="P530" i="3"/>
  <c r="H530" i="3"/>
  <c r="M530" i="3"/>
  <c r="E530" i="3"/>
  <c r="F530" i="3" s="1"/>
  <c r="V530" i="3"/>
  <c r="N530" i="3"/>
  <c r="G530" i="3"/>
  <c r="C529" i="4"/>
  <c r="Y528" i="3"/>
  <c r="Z528" i="3" s="1"/>
  <c r="AA528" i="3" s="1"/>
  <c r="AB528" i="3"/>
  <c r="E529" i="4" s="1"/>
  <c r="I530" i="4"/>
  <c r="M530" i="4" s="1"/>
  <c r="H530" i="4"/>
  <c r="G530" i="4"/>
  <c r="L530" i="4" s="1"/>
  <c r="F530" i="4"/>
  <c r="K530" i="4"/>
  <c r="N530" i="4" s="1"/>
  <c r="J530" i="4"/>
  <c r="T530" i="3"/>
  <c r="D531" i="3"/>
  <c r="D529" i="4" l="1"/>
  <c r="AA529" i="3"/>
  <c r="I530" i="3"/>
  <c r="U530" i="3"/>
  <c r="O530" i="3"/>
  <c r="A532" i="4"/>
  <c r="P531" i="3"/>
  <c r="H531" i="3"/>
  <c r="G531" i="3"/>
  <c r="V531" i="3"/>
  <c r="N531" i="3"/>
  <c r="E531" i="3"/>
  <c r="F531" i="3" s="1"/>
  <c r="J531" i="3"/>
  <c r="S531" i="3"/>
  <c r="C531" i="3"/>
  <c r="D532" i="3"/>
  <c r="T531" i="3"/>
  <c r="K531" i="4"/>
  <c r="N531" i="4" s="1"/>
  <c r="J531" i="4"/>
  <c r="I531" i="4"/>
  <c r="M531" i="4" s="1"/>
  <c r="H531" i="4"/>
  <c r="F531" i="4"/>
  <c r="G531" i="4"/>
  <c r="L531" i="4" s="1"/>
  <c r="C531" i="4"/>
  <c r="AB530" i="3"/>
  <c r="E531" i="4" s="1"/>
  <c r="Y530" i="3"/>
  <c r="Z530" i="3" s="1"/>
  <c r="B532" i="3"/>
  <c r="I531" i="3" l="1"/>
  <c r="O531" i="3"/>
  <c r="U531" i="3"/>
  <c r="K532" i="4"/>
  <c r="N532" i="4" s="1"/>
  <c r="J532" i="4"/>
  <c r="H532" i="4"/>
  <c r="G532" i="4"/>
  <c r="L532" i="4" s="1"/>
  <c r="I532" i="4"/>
  <c r="M532" i="4" s="1"/>
  <c r="F532" i="4"/>
  <c r="M531" i="3"/>
  <c r="B533" i="3"/>
  <c r="A533" i="4"/>
  <c r="V532" i="3"/>
  <c r="N532" i="3"/>
  <c r="E532" i="3"/>
  <c r="F532" i="3" s="1"/>
  <c r="T532" i="3"/>
  <c r="S532" i="3"/>
  <c r="C532" i="3"/>
  <c r="J532" i="3"/>
  <c r="G532" i="3"/>
  <c r="P532" i="3"/>
  <c r="H532" i="3"/>
  <c r="D533" i="3"/>
  <c r="D530" i="4"/>
  <c r="AA530" i="3"/>
  <c r="G533" i="4" l="1"/>
  <c r="L533" i="4" s="1"/>
  <c r="I533" i="4"/>
  <c r="M533" i="4" s="1"/>
  <c r="K533" i="4"/>
  <c r="N533" i="4" s="1"/>
  <c r="B534" i="3"/>
  <c r="D534" i="3"/>
  <c r="A534" i="4"/>
  <c r="S533" i="3"/>
  <c r="C533" i="3"/>
  <c r="J533" i="3"/>
  <c r="P533" i="3"/>
  <c r="H533" i="3"/>
  <c r="G533" i="3"/>
  <c r="N533" i="3"/>
  <c r="E533" i="3"/>
  <c r="F533" i="3" s="1"/>
  <c r="V533" i="3"/>
  <c r="U532" i="3"/>
  <c r="J533" i="4" s="1"/>
  <c r="O532" i="3"/>
  <c r="H533" i="4" s="1"/>
  <c r="I532" i="3"/>
  <c r="F533" i="4" s="1"/>
  <c r="C532" i="4"/>
  <c r="Y531" i="3"/>
  <c r="Z531" i="3" s="1"/>
  <c r="AA531" i="3" s="1"/>
  <c r="AB531" i="3"/>
  <c r="E532" i="4" s="1"/>
  <c r="T533" i="3"/>
  <c r="M532" i="3"/>
  <c r="D531" i="4"/>
  <c r="D532" i="4" l="1"/>
  <c r="I533" i="3"/>
  <c r="O533" i="3"/>
  <c r="U533" i="3"/>
  <c r="B535" i="3"/>
  <c r="A535" i="4"/>
  <c r="P534" i="3"/>
  <c r="H534" i="3"/>
  <c r="G534" i="3"/>
  <c r="V534" i="3"/>
  <c r="N534" i="3"/>
  <c r="M534" i="3"/>
  <c r="E534" i="3"/>
  <c r="F534" i="3" s="1"/>
  <c r="T534" i="3"/>
  <c r="J534" i="3"/>
  <c r="C534" i="3"/>
  <c r="S534" i="3"/>
  <c r="M533" i="3"/>
  <c r="C533" i="4"/>
  <c r="AB532" i="3"/>
  <c r="E533" i="4" s="1"/>
  <c r="Y532" i="3"/>
  <c r="Z532" i="3" s="1"/>
  <c r="AA532" i="3" s="1"/>
  <c r="I534" i="4"/>
  <c r="M534" i="4" s="1"/>
  <c r="H534" i="4"/>
  <c r="G534" i="4"/>
  <c r="L534" i="4" s="1"/>
  <c r="F534" i="4"/>
  <c r="K534" i="4"/>
  <c r="N534" i="4" s="1"/>
  <c r="J534" i="4"/>
  <c r="D535" i="3"/>
  <c r="D533" i="4" l="1"/>
  <c r="C534" i="4"/>
  <c r="Y533" i="3"/>
  <c r="Z533" i="3" s="1"/>
  <c r="AA533" i="3" s="1"/>
  <c r="AB533" i="3"/>
  <c r="E534" i="4" s="1"/>
  <c r="O534" i="3"/>
  <c r="U534" i="3"/>
  <c r="J535" i="4" s="1"/>
  <c r="I534" i="3"/>
  <c r="A536" i="4"/>
  <c r="M535" i="3"/>
  <c r="E535" i="3"/>
  <c r="F535" i="3" s="1"/>
  <c r="S535" i="3"/>
  <c r="C535" i="3"/>
  <c r="J535" i="3"/>
  <c r="V535" i="3"/>
  <c r="N535" i="3"/>
  <c r="H535" i="3"/>
  <c r="G535" i="3"/>
  <c r="P535" i="3"/>
  <c r="D536" i="3"/>
  <c r="C535" i="4"/>
  <c r="AB534" i="3"/>
  <c r="E535" i="4" s="1"/>
  <c r="Y534" i="3"/>
  <c r="Z534" i="3" s="1"/>
  <c r="T535" i="3"/>
  <c r="K535" i="4"/>
  <c r="N535" i="4" s="1"/>
  <c r="I535" i="4"/>
  <c r="M535" i="4" s="1"/>
  <c r="H535" i="4"/>
  <c r="F535" i="4"/>
  <c r="G535" i="4"/>
  <c r="L535" i="4" s="1"/>
  <c r="B536" i="3"/>
  <c r="D534" i="4" l="1"/>
  <c r="AA534" i="3"/>
  <c r="B537" i="3"/>
  <c r="A537" i="4"/>
  <c r="J536" i="3"/>
  <c r="P536" i="3"/>
  <c r="H536" i="3"/>
  <c r="G536" i="3"/>
  <c r="V536" i="3"/>
  <c r="N536" i="3"/>
  <c r="S536" i="3"/>
  <c r="C536" i="3"/>
  <c r="E536" i="3"/>
  <c r="F536" i="3" s="1"/>
  <c r="M536" i="3"/>
  <c r="K536" i="4"/>
  <c r="N536" i="4" s="1"/>
  <c r="G536" i="4"/>
  <c r="L536" i="4" s="1"/>
  <c r="I536" i="4"/>
  <c r="M536" i="4" s="1"/>
  <c r="F536" i="4"/>
  <c r="T536" i="3"/>
  <c r="C536" i="4"/>
  <c r="AB535" i="3"/>
  <c r="E536" i="4" s="1"/>
  <c r="Y535" i="3"/>
  <c r="Z535" i="3" s="1"/>
  <c r="D537" i="3"/>
  <c r="U535" i="3"/>
  <c r="J536" i="4" s="1"/>
  <c r="I535" i="3"/>
  <c r="O535" i="3"/>
  <c r="H536" i="4" s="1"/>
  <c r="C537" i="4" l="1"/>
  <c r="Y536" i="3"/>
  <c r="Z536" i="3" s="1"/>
  <c r="AB536" i="3"/>
  <c r="E537" i="4" s="1"/>
  <c r="G537" i="4"/>
  <c r="L537" i="4" s="1"/>
  <c r="I537" i="4"/>
  <c r="M537" i="4" s="1"/>
  <c r="K537" i="4"/>
  <c r="N537" i="4" s="1"/>
  <c r="B538" i="3"/>
  <c r="A538" i="4"/>
  <c r="G537" i="3"/>
  <c r="V537" i="3"/>
  <c r="N537" i="3"/>
  <c r="E537" i="3"/>
  <c r="F537" i="3" s="1"/>
  <c r="T537" i="3"/>
  <c r="S537" i="3"/>
  <c r="C537" i="3"/>
  <c r="P537" i="3"/>
  <c r="H537" i="3"/>
  <c r="J537" i="3"/>
  <c r="I536" i="3"/>
  <c r="F537" i="4" s="1"/>
  <c r="O536" i="3"/>
  <c r="H537" i="4" s="1"/>
  <c r="U536" i="3"/>
  <c r="J537" i="4" s="1"/>
  <c r="D535" i="4"/>
  <c r="AA535" i="3"/>
  <c r="D538" i="3"/>
  <c r="O537" i="3" l="1"/>
  <c r="U537" i="3"/>
  <c r="I537" i="3"/>
  <c r="D536" i="4"/>
  <c r="AA536" i="3"/>
  <c r="I538" i="4"/>
  <c r="M538" i="4" s="1"/>
  <c r="H538" i="4"/>
  <c r="G538" i="4"/>
  <c r="L538" i="4" s="1"/>
  <c r="F538" i="4"/>
  <c r="K538" i="4"/>
  <c r="N538" i="4" s="1"/>
  <c r="J538" i="4"/>
  <c r="B539" i="3"/>
  <c r="A539" i="4"/>
  <c r="T538" i="3"/>
  <c r="S538" i="3"/>
  <c r="C538" i="3"/>
  <c r="J538" i="3"/>
  <c r="P538" i="3"/>
  <c r="H538" i="3"/>
  <c r="M538" i="3"/>
  <c r="E538" i="3"/>
  <c r="F538" i="3" s="1"/>
  <c r="V538" i="3"/>
  <c r="N538" i="3"/>
  <c r="G538" i="3"/>
  <c r="M537" i="3"/>
  <c r="D539" i="3"/>
  <c r="I538" i="3" l="1"/>
  <c r="U538" i="3"/>
  <c r="O538" i="3"/>
  <c r="D540" i="3"/>
  <c r="C538" i="4"/>
  <c r="AB537" i="3"/>
  <c r="E538" i="4" s="1"/>
  <c r="Y537" i="3"/>
  <c r="Z537" i="3" s="1"/>
  <c r="AA537" i="3" s="1"/>
  <c r="B540" i="3"/>
  <c r="A540" i="4"/>
  <c r="P539" i="3"/>
  <c r="H539" i="3"/>
  <c r="G539" i="3"/>
  <c r="V539" i="3"/>
  <c r="N539" i="3"/>
  <c r="M539" i="3"/>
  <c r="E539" i="3"/>
  <c r="F539" i="3" s="1"/>
  <c r="J539" i="3"/>
  <c r="S539" i="3"/>
  <c r="C539" i="3"/>
  <c r="D537" i="4"/>
  <c r="K539" i="4"/>
  <c r="N539" i="4" s="1"/>
  <c r="J539" i="4"/>
  <c r="I539" i="4"/>
  <c r="M539" i="4" s="1"/>
  <c r="H539" i="4"/>
  <c r="F539" i="4"/>
  <c r="G539" i="4"/>
  <c r="L539" i="4" s="1"/>
  <c r="C539" i="4"/>
  <c r="AB538" i="3"/>
  <c r="E539" i="4" s="1"/>
  <c r="Y538" i="3"/>
  <c r="Z538" i="3" s="1"/>
  <c r="T539" i="3"/>
  <c r="I539" i="3" l="1"/>
  <c r="O539" i="3"/>
  <c r="U539" i="3"/>
  <c r="D538" i="4"/>
  <c r="AA538" i="3"/>
  <c r="B541" i="3"/>
  <c r="C540" i="4"/>
  <c r="Y539" i="3"/>
  <c r="Z539" i="3" s="1"/>
  <c r="AB539" i="3"/>
  <c r="E540" i="4" s="1"/>
  <c r="A541" i="4"/>
  <c r="V540" i="3"/>
  <c r="N540" i="3"/>
  <c r="M540" i="3"/>
  <c r="E540" i="3"/>
  <c r="F540" i="3" s="1"/>
  <c r="T540" i="3"/>
  <c r="S540" i="3"/>
  <c r="C540" i="3"/>
  <c r="J540" i="3"/>
  <c r="G540" i="3"/>
  <c r="H540" i="3"/>
  <c r="P540" i="3"/>
  <c r="D541" i="3"/>
  <c r="K540" i="4"/>
  <c r="N540" i="4" s="1"/>
  <c r="J540" i="4"/>
  <c r="H540" i="4"/>
  <c r="G540" i="4"/>
  <c r="L540" i="4" s="1"/>
  <c r="I540" i="4"/>
  <c r="M540" i="4" s="1"/>
  <c r="F540" i="4"/>
  <c r="U540" i="3" l="1"/>
  <c r="I540" i="3"/>
  <c r="O540" i="3"/>
  <c r="C541" i="4"/>
  <c r="AB540" i="3"/>
  <c r="E541" i="4" s="1"/>
  <c r="Y540" i="3"/>
  <c r="Z540" i="3" s="1"/>
  <c r="T541" i="3"/>
  <c r="B542" i="3"/>
  <c r="A542" i="4"/>
  <c r="S541" i="3"/>
  <c r="C541" i="3"/>
  <c r="J541" i="3"/>
  <c r="P541" i="3"/>
  <c r="H541" i="3"/>
  <c r="G541" i="3"/>
  <c r="V541" i="3"/>
  <c r="N541" i="3"/>
  <c r="E541" i="3"/>
  <c r="F541" i="3" s="1"/>
  <c r="F541" i="4"/>
  <c r="J541" i="4"/>
  <c r="K541" i="4"/>
  <c r="N541" i="4" s="1"/>
  <c r="I541" i="4"/>
  <c r="M541" i="4" s="1"/>
  <c r="H541" i="4"/>
  <c r="G541" i="4"/>
  <c r="L541" i="4" s="1"/>
  <c r="D539" i="4"/>
  <c r="AA539" i="3"/>
  <c r="D542" i="3"/>
  <c r="I542" i="4" l="1"/>
  <c r="M542" i="4" s="1"/>
  <c r="G542" i="4"/>
  <c r="L542" i="4" s="1"/>
  <c r="K542" i="4"/>
  <c r="N542" i="4" s="1"/>
  <c r="B543" i="3"/>
  <c r="A543" i="4"/>
  <c r="P542" i="3"/>
  <c r="H542" i="3"/>
  <c r="G542" i="3"/>
  <c r="V542" i="3"/>
  <c r="N542" i="3"/>
  <c r="M542" i="3"/>
  <c r="E542" i="3"/>
  <c r="F542" i="3" s="1"/>
  <c r="T542" i="3"/>
  <c r="S542" i="3"/>
  <c r="C542" i="3"/>
  <c r="J542" i="3"/>
  <c r="I541" i="3"/>
  <c r="F542" i="4" s="1"/>
  <c r="O541" i="3"/>
  <c r="H542" i="4" s="1"/>
  <c r="U541" i="3"/>
  <c r="J542" i="4" s="1"/>
  <c r="D540" i="4"/>
  <c r="AA540" i="3"/>
  <c r="D543" i="3"/>
  <c r="M541" i="3"/>
  <c r="C542" i="4" l="1"/>
  <c r="Y541" i="3"/>
  <c r="Z541" i="3" s="1"/>
  <c r="AA541" i="3" s="1"/>
  <c r="AB541" i="3"/>
  <c r="E542" i="4" s="1"/>
  <c r="O542" i="3"/>
  <c r="H543" i="4" s="1"/>
  <c r="U542" i="3"/>
  <c r="J543" i="4" s="1"/>
  <c r="I542" i="3"/>
  <c r="D544" i="3"/>
  <c r="K543" i="4"/>
  <c r="N543" i="4" s="1"/>
  <c r="I543" i="4"/>
  <c r="M543" i="4" s="1"/>
  <c r="F543" i="4"/>
  <c r="G543" i="4"/>
  <c r="L543" i="4" s="1"/>
  <c r="D541" i="4"/>
  <c r="C543" i="4"/>
  <c r="AB542" i="3"/>
  <c r="E543" i="4" s="1"/>
  <c r="Y542" i="3"/>
  <c r="Z542" i="3" s="1"/>
  <c r="B544" i="3"/>
  <c r="A544" i="4"/>
  <c r="M543" i="3"/>
  <c r="E543" i="3"/>
  <c r="F543" i="3" s="1"/>
  <c r="T543" i="3"/>
  <c r="S543" i="3"/>
  <c r="C543" i="3"/>
  <c r="J543" i="3"/>
  <c r="P543" i="3"/>
  <c r="H543" i="3"/>
  <c r="V543" i="3"/>
  <c r="N543" i="3"/>
  <c r="G543" i="3"/>
  <c r="U543" i="3" l="1"/>
  <c r="I543" i="3"/>
  <c r="O543" i="3"/>
  <c r="D542" i="4"/>
  <c r="AA542" i="3"/>
  <c r="B545" i="3"/>
  <c r="A545" i="4"/>
  <c r="J544" i="3"/>
  <c r="P544" i="3"/>
  <c r="H544" i="3"/>
  <c r="G544" i="3"/>
  <c r="V544" i="3"/>
  <c r="N544" i="3"/>
  <c r="E544" i="3"/>
  <c r="F544" i="3" s="1"/>
  <c r="S544" i="3"/>
  <c r="C544" i="3"/>
  <c r="C544" i="4"/>
  <c r="AB543" i="3"/>
  <c r="E544" i="4" s="1"/>
  <c r="Y543" i="3"/>
  <c r="Z543" i="3" s="1"/>
  <c r="T544" i="3"/>
  <c r="K544" i="4"/>
  <c r="N544" i="4" s="1"/>
  <c r="J544" i="4"/>
  <c r="H544" i="4"/>
  <c r="G544" i="4"/>
  <c r="L544" i="4" s="1"/>
  <c r="I544" i="4"/>
  <c r="M544" i="4" s="1"/>
  <c r="F544" i="4"/>
  <c r="D545" i="3"/>
  <c r="A546" i="4" l="1"/>
  <c r="G545" i="3"/>
  <c r="V545" i="3"/>
  <c r="N545" i="3"/>
  <c r="E545" i="3"/>
  <c r="F545" i="3" s="1"/>
  <c r="S545" i="3"/>
  <c r="C545" i="3"/>
  <c r="J545" i="3"/>
  <c r="P545" i="3"/>
  <c r="H545" i="3"/>
  <c r="I544" i="3"/>
  <c r="O544" i="3"/>
  <c r="U544" i="3"/>
  <c r="J545" i="4" s="1"/>
  <c r="T545" i="3"/>
  <c r="D546" i="3"/>
  <c r="D543" i="4"/>
  <c r="AA543" i="3"/>
  <c r="G545" i="4"/>
  <c r="L545" i="4" s="1"/>
  <c r="F545" i="4"/>
  <c r="I545" i="4"/>
  <c r="M545" i="4" s="1"/>
  <c r="K545" i="4"/>
  <c r="N545" i="4" s="1"/>
  <c r="H545" i="4"/>
  <c r="M544" i="3"/>
  <c r="B546" i="3"/>
  <c r="A547" i="4" l="1"/>
  <c r="S546" i="3"/>
  <c r="C546" i="3"/>
  <c r="J546" i="3"/>
  <c r="P546" i="3"/>
  <c r="H546" i="3"/>
  <c r="G546" i="3"/>
  <c r="E546" i="3"/>
  <c r="F546" i="3" s="1"/>
  <c r="V546" i="3"/>
  <c r="N546" i="3"/>
  <c r="C545" i="4"/>
  <c r="Y544" i="3"/>
  <c r="Z544" i="3" s="1"/>
  <c r="AA544" i="3" s="1"/>
  <c r="AB544" i="3"/>
  <c r="E545" i="4" s="1"/>
  <c r="M545" i="3"/>
  <c r="D544" i="4"/>
  <c r="O545" i="3"/>
  <c r="H546" i="4" s="1"/>
  <c r="U545" i="3"/>
  <c r="I545" i="3"/>
  <c r="F546" i="4" s="1"/>
  <c r="D547" i="3"/>
  <c r="B547" i="3"/>
  <c r="T546" i="3"/>
  <c r="I546" i="4"/>
  <c r="M546" i="4" s="1"/>
  <c r="G546" i="4"/>
  <c r="L546" i="4" s="1"/>
  <c r="K546" i="4"/>
  <c r="N546" i="4" s="1"/>
  <c r="J546" i="4"/>
  <c r="D545" i="4" l="1"/>
  <c r="I546" i="3"/>
  <c r="O546" i="3"/>
  <c r="U546" i="3"/>
  <c r="D548" i="3"/>
  <c r="B548" i="3"/>
  <c r="A548" i="4"/>
  <c r="P547" i="3"/>
  <c r="H547" i="3"/>
  <c r="G547" i="3"/>
  <c r="V547" i="3"/>
  <c r="N547" i="3"/>
  <c r="E547" i="3"/>
  <c r="F547" i="3" s="1"/>
  <c r="T547" i="3"/>
  <c r="J547" i="3"/>
  <c r="S547" i="3"/>
  <c r="C547" i="3"/>
  <c r="C546" i="4"/>
  <c r="AB545" i="3"/>
  <c r="E546" i="4" s="1"/>
  <c r="Y545" i="3"/>
  <c r="Z545" i="3" s="1"/>
  <c r="AA545" i="3" s="1"/>
  <c r="M546" i="3"/>
  <c r="K547" i="4"/>
  <c r="N547" i="4" s="1"/>
  <c r="J547" i="4"/>
  <c r="I547" i="4"/>
  <c r="M547" i="4" s="1"/>
  <c r="H547" i="4"/>
  <c r="F547" i="4"/>
  <c r="G547" i="4"/>
  <c r="L547" i="4" s="1"/>
  <c r="D546" i="4" l="1"/>
  <c r="B549" i="3"/>
  <c r="I547" i="3"/>
  <c r="F548" i="4" s="1"/>
  <c r="O547" i="3"/>
  <c r="H548" i="4" s="1"/>
  <c r="U547" i="3"/>
  <c r="J548" i="4" s="1"/>
  <c r="C547" i="4"/>
  <c r="AB546" i="3"/>
  <c r="E547" i="4" s="1"/>
  <c r="Y546" i="3"/>
  <c r="Z546" i="3" s="1"/>
  <c r="AA546" i="3" s="1"/>
  <c r="A549" i="4"/>
  <c r="V548" i="3"/>
  <c r="N548" i="3"/>
  <c r="M548" i="3"/>
  <c r="E548" i="3"/>
  <c r="F548" i="3" s="1"/>
  <c r="S548" i="3"/>
  <c r="C548" i="3"/>
  <c r="J548" i="3"/>
  <c r="G548" i="3"/>
  <c r="H548" i="3"/>
  <c r="P548" i="3"/>
  <c r="D549" i="3"/>
  <c r="K548" i="4"/>
  <c r="N548" i="4" s="1"/>
  <c r="G548" i="4"/>
  <c r="L548" i="4" s="1"/>
  <c r="I548" i="4"/>
  <c r="M548" i="4" s="1"/>
  <c r="M547" i="3"/>
  <c r="T548" i="3"/>
  <c r="D547" i="4" l="1"/>
  <c r="C549" i="4"/>
  <c r="AB548" i="3"/>
  <c r="E549" i="4" s="1"/>
  <c r="Y548" i="3"/>
  <c r="Z548" i="3" s="1"/>
  <c r="B550" i="3"/>
  <c r="C548" i="4"/>
  <c r="Y547" i="3"/>
  <c r="Z547" i="3" s="1"/>
  <c r="AA547" i="3" s="1"/>
  <c r="AB547" i="3"/>
  <c r="E548" i="4" s="1"/>
  <c r="G549" i="4"/>
  <c r="L549" i="4" s="1"/>
  <c r="I549" i="4"/>
  <c r="M549" i="4" s="1"/>
  <c r="K549" i="4"/>
  <c r="N549" i="4" s="1"/>
  <c r="A550" i="4"/>
  <c r="S549" i="3"/>
  <c r="C549" i="3"/>
  <c r="J549" i="3"/>
  <c r="P549" i="3"/>
  <c r="H549" i="3"/>
  <c r="G549" i="3"/>
  <c r="V549" i="3"/>
  <c r="N549" i="3"/>
  <c r="T549" i="3"/>
  <c r="E549" i="3"/>
  <c r="F549" i="3" s="1"/>
  <c r="D550" i="3"/>
  <c r="U548" i="3"/>
  <c r="J549" i="4" s="1"/>
  <c r="I548" i="3"/>
  <c r="F549" i="4" s="1"/>
  <c r="O548" i="3"/>
  <c r="H549" i="4" s="1"/>
  <c r="D548" i="4" l="1"/>
  <c r="AA548" i="3"/>
  <c r="I550" i="4"/>
  <c r="M550" i="4" s="1"/>
  <c r="G550" i="4"/>
  <c r="L550" i="4" s="1"/>
  <c r="F550" i="4"/>
  <c r="K550" i="4"/>
  <c r="N550" i="4" s="1"/>
  <c r="B551" i="3"/>
  <c r="A551" i="4"/>
  <c r="P550" i="3"/>
  <c r="H550" i="3"/>
  <c r="G550" i="3"/>
  <c r="V550" i="3"/>
  <c r="N550" i="3"/>
  <c r="M550" i="3"/>
  <c r="E550" i="3"/>
  <c r="F550" i="3" s="1"/>
  <c r="S550" i="3"/>
  <c r="C550" i="3"/>
  <c r="J550" i="3"/>
  <c r="T550" i="3"/>
  <c r="I549" i="3"/>
  <c r="O549" i="3"/>
  <c r="H550" i="4" s="1"/>
  <c r="U549" i="3"/>
  <c r="J550" i="4" s="1"/>
  <c r="D551" i="3"/>
  <c r="M549" i="3"/>
  <c r="O550" i="3" l="1"/>
  <c r="U550" i="3"/>
  <c r="I550" i="3"/>
  <c r="D552" i="3"/>
  <c r="C551" i="4"/>
  <c r="AB550" i="3"/>
  <c r="E551" i="4" s="1"/>
  <c r="Y550" i="3"/>
  <c r="Z550" i="3" s="1"/>
  <c r="B552" i="3"/>
  <c r="A552" i="4"/>
  <c r="M551" i="3"/>
  <c r="E551" i="3"/>
  <c r="F551" i="3" s="1"/>
  <c r="S551" i="3"/>
  <c r="C551" i="3"/>
  <c r="J551" i="3"/>
  <c r="P551" i="3"/>
  <c r="H551" i="3"/>
  <c r="V551" i="3"/>
  <c r="N551" i="3"/>
  <c r="G551" i="3"/>
  <c r="T551" i="3"/>
  <c r="D549" i="4"/>
  <c r="C550" i="4"/>
  <c r="Y549" i="3"/>
  <c r="Z549" i="3" s="1"/>
  <c r="AA549" i="3" s="1"/>
  <c r="AB549" i="3"/>
  <c r="E550" i="4" s="1"/>
  <c r="K551" i="4"/>
  <c r="N551" i="4" s="1"/>
  <c r="J551" i="4"/>
  <c r="I551" i="4"/>
  <c r="M551" i="4" s="1"/>
  <c r="H551" i="4"/>
  <c r="F551" i="4"/>
  <c r="G551" i="4"/>
  <c r="L551" i="4" s="1"/>
  <c r="D553" i="3" l="1"/>
  <c r="U551" i="3"/>
  <c r="J552" i="4" s="1"/>
  <c r="I551" i="3"/>
  <c r="O551" i="3"/>
  <c r="D550" i="4"/>
  <c r="AA550" i="3"/>
  <c r="B553" i="3"/>
  <c r="C552" i="4"/>
  <c r="AB551" i="3"/>
  <c r="E552" i="4" s="1"/>
  <c r="Y551" i="3"/>
  <c r="Z551" i="3" s="1"/>
  <c r="A553" i="4"/>
  <c r="J552" i="3"/>
  <c r="P552" i="3"/>
  <c r="H552" i="3"/>
  <c r="G552" i="3"/>
  <c r="V552" i="3"/>
  <c r="N552" i="3"/>
  <c r="M552" i="3"/>
  <c r="E552" i="3"/>
  <c r="F552" i="3" s="1"/>
  <c r="S552" i="3"/>
  <c r="C552" i="3"/>
  <c r="T552" i="3"/>
  <c r="K552" i="4"/>
  <c r="N552" i="4" s="1"/>
  <c r="H552" i="4"/>
  <c r="G552" i="4"/>
  <c r="L552" i="4" s="1"/>
  <c r="I552" i="4"/>
  <c r="M552" i="4" s="1"/>
  <c r="F552" i="4"/>
  <c r="I552" i="3" l="1"/>
  <c r="O552" i="3"/>
  <c r="U552" i="3"/>
  <c r="G553" i="4"/>
  <c r="L553" i="4" s="1"/>
  <c r="F553" i="4"/>
  <c r="J553" i="4"/>
  <c r="I553" i="4"/>
  <c r="M553" i="4" s="1"/>
  <c r="K553" i="4"/>
  <c r="N553" i="4" s="1"/>
  <c r="H553" i="4"/>
  <c r="D551" i="4"/>
  <c r="AA551" i="3"/>
  <c r="C553" i="4"/>
  <c r="Y552" i="3"/>
  <c r="Z552" i="3" s="1"/>
  <c r="AB552" i="3"/>
  <c r="E553" i="4" s="1"/>
  <c r="B554" i="3"/>
  <c r="A554" i="4"/>
  <c r="P553" i="3"/>
  <c r="H553" i="3"/>
  <c r="V553" i="3"/>
  <c r="G553" i="3"/>
  <c r="N553" i="3"/>
  <c r="E553" i="3"/>
  <c r="F553" i="3" s="1"/>
  <c r="C553" i="3"/>
  <c r="S553" i="3"/>
  <c r="J553" i="3"/>
  <c r="T553" i="3"/>
  <c r="D554" i="3"/>
  <c r="O553" i="3" l="1"/>
  <c r="U553" i="3"/>
  <c r="I553" i="3"/>
  <c r="D555" i="3"/>
  <c r="B555" i="3"/>
  <c r="A555" i="4"/>
  <c r="G554" i="3"/>
  <c r="V554" i="3"/>
  <c r="N554" i="3"/>
  <c r="E554" i="3"/>
  <c r="F554" i="3" s="1"/>
  <c r="S554" i="3"/>
  <c r="C554" i="3"/>
  <c r="P554" i="3"/>
  <c r="J554" i="3"/>
  <c r="H554" i="3"/>
  <c r="D552" i="4"/>
  <c r="AA552" i="3"/>
  <c r="I554" i="4"/>
  <c r="M554" i="4" s="1"/>
  <c r="H554" i="4"/>
  <c r="G554" i="4"/>
  <c r="L554" i="4" s="1"/>
  <c r="F554" i="4"/>
  <c r="K554" i="4"/>
  <c r="N554" i="4" s="1"/>
  <c r="J554" i="4"/>
  <c r="M553" i="3"/>
  <c r="T554" i="3"/>
  <c r="O554" i="3" l="1"/>
  <c r="U554" i="3"/>
  <c r="I554" i="3"/>
  <c r="A556" i="4"/>
  <c r="S555" i="3"/>
  <c r="C555" i="3"/>
  <c r="J555" i="3"/>
  <c r="P555" i="3"/>
  <c r="H555" i="3"/>
  <c r="E555" i="3"/>
  <c r="F555" i="3" s="1"/>
  <c r="N555" i="3"/>
  <c r="M555" i="3"/>
  <c r="V555" i="3"/>
  <c r="G555" i="3"/>
  <c r="M554" i="3"/>
  <c r="T555" i="3"/>
  <c r="D556" i="3"/>
  <c r="C554" i="4"/>
  <c r="Y553" i="3"/>
  <c r="Z553" i="3" s="1"/>
  <c r="AA553" i="3" s="1"/>
  <c r="AB553" i="3"/>
  <c r="E554" i="4" s="1"/>
  <c r="K555" i="4"/>
  <c r="N555" i="4" s="1"/>
  <c r="J555" i="4"/>
  <c r="I555" i="4"/>
  <c r="M555" i="4" s="1"/>
  <c r="H555" i="4"/>
  <c r="F555" i="4"/>
  <c r="G555" i="4"/>
  <c r="L555" i="4" s="1"/>
  <c r="D553" i="4"/>
  <c r="B556" i="3"/>
  <c r="D554" i="4" l="1"/>
  <c r="D557" i="3"/>
  <c r="C556" i="4"/>
  <c r="AB555" i="3"/>
  <c r="E556" i="4" s="1"/>
  <c r="Y555" i="3"/>
  <c r="Z555" i="3" s="1"/>
  <c r="B557" i="3"/>
  <c r="U555" i="3"/>
  <c r="O555" i="3"/>
  <c r="I555" i="3"/>
  <c r="C555" i="4"/>
  <c r="AB554" i="3"/>
  <c r="E555" i="4" s="1"/>
  <c r="Y554" i="3"/>
  <c r="Z554" i="3" s="1"/>
  <c r="AA554" i="3" s="1"/>
  <c r="K556" i="4"/>
  <c r="N556" i="4" s="1"/>
  <c r="J556" i="4"/>
  <c r="H556" i="4"/>
  <c r="G556" i="4"/>
  <c r="L556" i="4" s="1"/>
  <c r="F556" i="4"/>
  <c r="I556" i="4"/>
  <c r="M556" i="4" s="1"/>
  <c r="A557" i="4"/>
  <c r="S556" i="3"/>
  <c r="C556" i="3"/>
  <c r="P556" i="3"/>
  <c r="H556" i="3"/>
  <c r="G556" i="3"/>
  <c r="E556" i="3"/>
  <c r="F556" i="3" s="1"/>
  <c r="J556" i="3"/>
  <c r="V556" i="3"/>
  <c r="T556" i="3"/>
  <c r="N556" i="3"/>
  <c r="D555" i="4" l="1"/>
  <c r="AA555" i="3"/>
  <c r="I556" i="3"/>
  <c r="O556" i="3"/>
  <c r="U556" i="3"/>
  <c r="D558" i="3"/>
  <c r="B558" i="3"/>
  <c r="A558" i="4"/>
  <c r="P557" i="3"/>
  <c r="H557" i="3"/>
  <c r="G557" i="3"/>
  <c r="V557" i="3"/>
  <c r="N557" i="3"/>
  <c r="E557" i="3"/>
  <c r="F557" i="3" s="1"/>
  <c r="T557" i="3"/>
  <c r="J557" i="3"/>
  <c r="S557" i="3"/>
  <c r="C557" i="3"/>
  <c r="G557" i="4"/>
  <c r="L557" i="4" s="1"/>
  <c r="F557" i="4"/>
  <c r="J557" i="4"/>
  <c r="I557" i="4"/>
  <c r="M557" i="4" s="1"/>
  <c r="K557" i="4"/>
  <c r="N557" i="4" s="1"/>
  <c r="H557" i="4"/>
  <c r="M556" i="3"/>
  <c r="O557" i="3" l="1"/>
  <c r="U557" i="3"/>
  <c r="I557" i="3"/>
  <c r="D559" i="3"/>
  <c r="I558" i="4"/>
  <c r="M558" i="4" s="1"/>
  <c r="H558" i="4"/>
  <c r="G558" i="4"/>
  <c r="L558" i="4" s="1"/>
  <c r="F558" i="4"/>
  <c r="K558" i="4"/>
  <c r="N558" i="4" s="1"/>
  <c r="J558" i="4"/>
  <c r="B559" i="3"/>
  <c r="M557" i="3"/>
  <c r="A559" i="4"/>
  <c r="E558" i="3"/>
  <c r="F558" i="3" s="1"/>
  <c r="T558" i="3"/>
  <c r="S558" i="3"/>
  <c r="C558" i="3"/>
  <c r="J558" i="3"/>
  <c r="G558" i="3"/>
  <c r="V558" i="3"/>
  <c r="P558" i="3"/>
  <c r="N558" i="3"/>
  <c r="H558" i="3"/>
  <c r="D556" i="4"/>
  <c r="C557" i="4"/>
  <c r="Y556" i="3"/>
  <c r="Z556" i="3" s="1"/>
  <c r="AA556" i="3" s="1"/>
  <c r="AB556" i="3"/>
  <c r="E557" i="4" s="1"/>
  <c r="D557" i="4" l="1"/>
  <c r="U558" i="3"/>
  <c r="I558" i="3"/>
  <c r="O558" i="3"/>
  <c r="H559" i="4" s="1"/>
  <c r="K559" i="4"/>
  <c r="N559" i="4" s="1"/>
  <c r="J559" i="4"/>
  <c r="I559" i="4"/>
  <c r="M559" i="4" s="1"/>
  <c r="F559" i="4"/>
  <c r="G559" i="4"/>
  <c r="L559" i="4" s="1"/>
  <c r="A560" i="4"/>
  <c r="J559" i="3"/>
  <c r="P559" i="3"/>
  <c r="H559" i="3"/>
  <c r="G559" i="3"/>
  <c r="V559" i="3"/>
  <c r="N559" i="3"/>
  <c r="S559" i="3"/>
  <c r="E559" i="3"/>
  <c r="F559" i="3" s="1"/>
  <c r="C559" i="3"/>
  <c r="C558" i="4"/>
  <c r="AB557" i="3"/>
  <c r="E558" i="4" s="1"/>
  <c r="Y557" i="3"/>
  <c r="Z557" i="3" s="1"/>
  <c r="AA557" i="3" s="1"/>
  <c r="D560" i="3"/>
  <c r="M558" i="3"/>
  <c r="B560" i="3"/>
  <c r="T559" i="3"/>
  <c r="D558" i="4" l="1"/>
  <c r="I559" i="3"/>
  <c r="O559" i="3"/>
  <c r="H560" i="4" s="1"/>
  <c r="U559" i="3"/>
  <c r="J560" i="4" s="1"/>
  <c r="C559" i="4"/>
  <c r="AB558" i="3"/>
  <c r="E559" i="4" s="1"/>
  <c r="Y558" i="3"/>
  <c r="Z558" i="3" s="1"/>
  <c r="AA558" i="3" s="1"/>
  <c r="M559" i="3"/>
  <c r="K560" i="4"/>
  <c r="N560" i="4" s="1"/>
  <c r="G560" i="4"/>
  <c r="L560" i="4" s="1"/>
  <c r="I560" i="4"/>
  <c r="M560" i="4" s="1"/>
  <c r="F560" i="4"/>
  <c r="B561" i="3"/>
  <c r="A561" i="4"/>
  <c r="G560" i="3"/>
  <c r="V560" i="3"/>
  <c r="N560" i="3"/>
  <c r="E560" i="3"/>
  <c r="F560" i="3" s="1"/>
  <c r="T560" i="3"/>
  <c r="S560" i="3"/>
  <c r="C560" i="3"/>
  <c r="P560" i="3"/>
  <c r="J560" i="3"/>
  <c r="H560" i="3"/>
  <c r="D561" i="3"/>
  <c r="D559" i="4" l="1"/>
  <c r="G561" i="4"/>
  <c r="L561" i="4" s="1"/>
  <c r="F561" i="4"/>
  <c r="I561" i="4"/>
  <c r="M561" i="4" s="1"/>
  <c r="K561" i="4"/>
  <c r="N561" i="4" s="1"/>
  <c r="B562" i="3"/>
  <c r="A562" i="4"/>
  <c r="T561" i="3"/>
  <c r="S561" i="3"/>
  <c r="C561" i="3"/>
  <c r="J561" i="3"/>
  <c r="P561" i="3"/>
  <c r="H561" i="3"/>
  <c r="V561" i="3"/>
  <c r="N561" i="3"/>
  <c r="G561" i="3"/>
  <c r="E561" i="3"/>
  <c r="F561" i="3" s="1"/>
  <c r="M561" i="3"/>
  <c r="O560" i="3"/>
  <c r="H561" i="4" s="1"/>
  <c r="U560" i="3"/>
  <c r="J561" i="4" s="1"/>
  <c r="I560" i="3"/>
  <c r="D562" i="3"/>
  <c r="M560" i="3"/>
  <c r="C560" i="4"/>
  <c r="Y559" i="3"/>
  <c r="Z559" i="3" s="1"/>
  <c r="AA559" i="3" s="1"/>
  <c r="AB559" i="3"/>
  <c r="E560" i="4" s="1"/>
  <c r="I561" i="3" l="1"/>
  <c r="U561" i="3"/>
  <c r="O561" i="3"/>
  <c r="D560" i="4"/>
  <c r="C561" i="4"/>
  <c r="AB560" i="3"/>
  <c r="E561" i="4" s="1"/>
  <c r="Y560" i="3"/>
  <c r="Z560" i="3" s="1"/>
  <c r="AA560" i="3" s="1"/>
  <c r="C562" i="4"/>
  <c r="AB561" i="3"/>
  <c r="E562" i="4" s="1"/>
  <c r="Y561" i="3"/>
  <c r="Z561" i="3" s="1"/>
  <c r="D563" i="3"/>
  <c r="I562" i="4"/>
  <c r="M562" i="4" s="1"/>
  <c r="H562" i="4"/>
  <c r="G562" i="4"/>
  <c r="L562" i="4" s="1"/>
  <c r="F562" i="4"/>
  <c r="K562" i="4"/>
  <c r="N562" i="4" s="1"/>
  <c r="J562" i="4"/>
  <c r="B563" i="3"/>
  <c r="A563" i="4"/>
  <c r="P562" i="3"/>
  <c r="H562" i="3"/>
  <c r="G562" i="3"/>
  <c r="V562" i="3"/>
  <c r="N562" i="3"/>
  <c r="M562" i="3"/>
  <c r="E562" i="3"/>
  <c r="F562" i="3" s="1"/>
  <c r="S562" i="3"/>
  <c r="C562" i="3"/>
  <c r="J562" i="3"/>
  <c r="T562" i="3"/>
  <c r="I562" i="3" l="1"/>
  <c r="O562" i="3"/>
  <c r="U562" i="3"/>
  <c r="D561" i="4"/>
  <c r="AA561" i="3"/>
  <c r="K563" i="4"/>
  <c r="N563" i="4" s="1"/>
  <c r="J563" i="4"/>
  <c r="I563" i="4"/>
  <c r="M563" i="4" s="1"/>
  <c r="H563" i="4"/>
  <c r="F563" i="4"/>
  <c r="G563" i="4"/>
  <c r="L563" i="4" s="1"/>
  <c r="B564" i="3"/>
  <c r="C563" i="4"/>
  <c r="Y562" i="3"/>
  <c r="Z562" i="3" s="1"/>
  <c r="AB562" i="3"/>
  <c r="E563" i="4" s="1"/>
  <c r="A564" i="4"/>
  <c r="V563" i="3"/>
  <c r="N563" i="3"/>
  <c r="E563" i="3"/>
  <c r="F563" i="3" s="1"/>
  <c r="S563" i="3"/>
  <c r="C563" i="3"/>
  <c r="J563" i="3"/>
  <c r="P563" i="3"/>
  <c r="H563" i="3"/>
  <c r="G563" i="3"/>
  <c r="T563" i="3"/>
  <c r="D564" i="3"/>
  <c r="M563" i="3"/>
  <c r="C564" i="4" l="1"/>
  <c r="AB563" i="3"/>
  <c r="E564" i="4" s="1"/>
  <c r="Y563" i="3"/>
  <c r="Z563" i="3" s="1"/>
  <c r="U563" i="3"/>
  <c r="O563" i="3"/>
  <c r="H564" i="4" s="1"/>
  <c r="I563" i="3"/>
  <c r="F564" i="4" s="1"/>
  <c r="K564" i="4"/>
  <c r="N564" i="4" s="1"/>
  <c r="J564" i="4"/>
  <c r="G564" i="4"/>
  <c r="L564" i="4" s="1"/>
  <c r="I564" i="4"/>
  <c r="M564" i="4" s="1"/>
  <c r="B565" i="3"/>
  <c r="D562" i="4"/>
  <c r="AA562" i="3"/>
  <c r="A565" i="4"/>
  <c r="S564" i="3"/>
  <c r="C564" i="3"/>
  <c r="J564" i="3"/>
  <c r="P564" i="3"/>
  <c r="H564" i="3"/>
  <c r="G564" i="3"/>
  <c r="E564" i="3"/>
  <c r="F564" i="3" s="1"/>
  <c r="V564" i="3"/>
  <c r="T564" i="3"/>
  <c r="N564" i="3"/>
  <c r="D565" i="3"/>
  <c r="B566" i="3" l="1"/>
  <c r="A566" i="4"/>
  <c r="P565" i="3"/>
  <c r="H565" i="3"/>
  <c r="G565" i="3"/>
  <c r="V565" i="3"/>
  <c r="N565" i="3"/>
  <c r="M565" i="3"/>
  <c r="E565" i="3"/>
  <c r="F565" i="3" s="1"/>
  <c r="T565" i="3"/>
  <c r="J565" i="3"/>
  <c r="S565" i="3"/>
  <c r="C565" i="3"/>
  <c r="I564" i="3"/>
  <c r="O564" i="3"/>
  <c r="H565" i="4" s="1"/>
  <c r="U564" i="3"/>
  <c r="D566" i="3"/>
  <c r="G565" i="4"/>
  <c r="L565" i="4" s="1"/>
  <c r="F565" i="4"/>
  <c r="J565" i="4"/>
  <c r="I565" i="4"/>
  <c r="M565" i="4" s="1"/>
  <c r="K565" i="4"/>
  <c r="N565" i="4" s="1"/>
  <c r="M564" i="3"/>
  <c r="D563" i="4"/>
  <c r="AA563" i="3"/>
  <c r="C565" i="4" l="1"/>
  <c r="Y564" i="3"/>
  <c r="Z564" i="3" s="1"/>
  <c r="AA564" i="3" s="1"/>
  <c r="AB564" i="3"/>
  <c r="E565" i="4" s="1"/>
  <c r="D567" i="3"/>
  <c r="I566" i="4"/>
  <c r="M566" i="4" s="1"/>
  <c r="G566" i="4"/>
  <c r="L566" i="4" s="1"/>
  <c r="K566" i="4"/>
  <c r="N566" i="4" s="1"/>
  <c r="C566" i="4"/>
  <c r="AB565" i="3"/>
  <c r="E566" i="4" s="1"/>
  <c r="Y565" i="3"/>
  <c r="Z565" i="3" s="1"/>
  <c r="B567" i="3"/>
  <c r="A567" i="4"/>
  <c r="E566" i="3"/>
  <c r="F566" i="3" s="1"/>
  <c r="T566" i="3"/>
  <c r="S566" i="3"/>
  <c r="C566" i="3"/>
  <c r="J566" i="3"/>
  <c r="G566" i="3"/>
  <c r="V566" i="3"/>
  <c r="P566" i="3"/>
  <c r="N566" i="3"/>
  <c r="H566" i="3"/>
  <c r="O565" i="3"/>
  <c r="H566" i="4" s="1"/>
  <c r="U565" i="3"/>
  <c r="J566" i="4" s="1"/>
  <c r="I565" i="3"/>
  <c r="F566" i="4" s="1"/>
  <c r="D564" i="4"/>
  <c r="U566" i="3" l="1"/>
  <c r="I566" i="3"/>
  <c r="O566" i="3"/>
  <c r="M566" i="3"/>
  <c r="D565" i="4"/>
  <c r="AA565" i="3"/>
  <c r="K567" i="4"/>
  <c r="N567" i="4" s="1"/>
  <c r="J567" i="4"/>
  <c r="I567" i="4"/>
  <c r="M567" i="4" s="1"/>
  <c r="H567" i="4"/>
  <c r="F567" i="4"/>
  <c r="G567" i="4"/>
  <c r="L567" i="4" s="1"/>
  <c r="D568" i="3"/>
  <c r="B568" i="3"/>
  <c r="A568" i="4"/>
  <c r="J567" i="3"/>
  <c r="P567" i="3"/>
  <c r="H567" i="3"/>
  <c r="G567" i="3"/>
  <c r="V567" i="3"/>
  <c r="N567" i="3"/>
  <c r="S567" i="3"/>
  <c r="M567" i="3"/>
  <c r="E567" i="3"/>
  <c r="F567" i="3" s="1"/>
  <c r="C567" i="3"/>
  <c r="T567" i="3"/>
  <c r="I567" i="3" l="1"/>
  <c r="O567" i="3"/>
  <c r="U567" i="3"/>
  <c r="A569" i="4"/>
  <c r="G568" i="3"/>
  <c r="V568" i="3"/>
  <c r="N568" i="3"/>
  <c r="M568" i="3"/>
  <c r="E568" i="3"/>
  <c r="F568" i="3" s="1"/>
  <c r="S568" i="3"/>
  <c r="C568" i="3"/>
  <c r="P568" i="3"/>
  <c r="J568" i="3"/>
  <c r="H568" i="3"/>
  <c r="T568" i="3"/>
  <c r="D566" i="4"/>
  <c r="D569" i="3"/>
  <c r="C567" i="4"/>
  <c r="AB566" i="3"/>
  <c r="E567" i="4" s="1"/>
  <c r="Y566" i="3"/>
  <c r="Z566" i="3" s="1"/>
  <c r="AA566" i="3" s="1"/>
  <c r="C568" i="4"/>
  <c r="Y567" i="3"/>
  <c r="Z567" i="3" s="1"/>
  <c r="AB567" i="3"/>
  <c r="E568" i="4" s="1"/>
  <c r="K568" i="4"/>
  <c r="N568" i="4" s="1"/>
  <c r="J568" i="4"/>
  <c r="H568" i="4"/>
  <c r="G568" i="4"/>
  <c r="L568" i="4" s="1"/>
  <c r="I568" i="4"/>
  <c r="M568" i="4" s="1"/>
  <c r="F568" i="4"/>
  <c r="B569" i="3"/>
  <c r="D567" i="4" l="1"/>
  <c r="AA567" i="3"/>
  <c r="C569" i="4"/>
  <c r="AB568" i="3"/>
  <c r="E569" i="4" s="1"/>
  <c r="Y568" i="3"/>
  <c r="Z568" i="3" s="1"/>
  <c r="B570" i="3"/>
  <c r="T569" i="3"/>
  <c r="A570" i="4"/>
  <c r="S569" i="3"/>
  <c r="C569" i="3"/>
  <c r="J569" i="3"/>
  <c r="P569" i="3"/>
  <c r="H569" i="3"/>
  <c r="V569" i="3"/>
  <c r="N569" i="3"/>
  <c r="G569" i="3"/>
  <c r="E569" i="3"/>
  <c r="F569" i="3" s="1"/>
  <c r="G569" i="4"/>
  <c r="L569" i="4" s="1"/>
  <c r="I569" i="4"/>
  <c r="M569" i="4" s="1"/>
  <c r="K569" i="4"/>
  <c r="N569" i="4" s="1"/>
  <c r="O568" i="3"/>
  <c r="H569" i="4" s="1"/>
  <c r="U568" i="3"/>
  <c r="J569" i="4" s="1"/>
  <c r="I568" i="3"/>
  <c r="F569" i="4" s="1"/>
  <c r="D570" i="3"/>
  <c r="I569" i="3" l="1"/>
  <c r="U569" i="3"/>
  <c r="O569" i="3"/>
  <c r="D571" i="3"/>
  <c r="A571" i="4"/>
  <c r="P570" i="3"/>
  <c r="H570" i="3"/>
  <c r="G570" i="3"/>
  <c r="V570" i="3"/>
  <c r="N570" i="3"/>
  <c r="M570" i="3"/>
  <c r="E570" i="3"/>
  <c r="F570" i="3" s="1"/>
  <c r="S570" i="3"/>
  <c r="C570" i="3"/>
  <c r="J570" i="3"/>
  <c r="T570" i="3"/>
  <c r="M569" i="3"/>
  <c r="B571" i="3"/>
  <c r="D568" i="4"/>
  <c r="AA568" i="3"/>
  <c r="I570" i="4"/>
  <c r="M570" i="4" s="1"/>
  <c r="H570" i="4"/>
  <c r="G570" i="4"/>
  <c r="L570" i="4" s="1"/>
  <c r="F570" i="4"/>
  <c r="K570" i="4"/>
  <c r="N570" i="4" s="1"/>
  <c r="J570" i="4"/>
  <c r="C570" i="4" l="1"/>
  <c r="AB569" i="3"/>
  <c r="E570" i="4" s="1"/>
  <c r="Y569" i="3"/>
  <c r="Z569" i="3" s="1"/>
  <c r="AA569" i="3" s="1"/>
  <c r="I570" i="3"/>
  <c r="O570" i="3"/>
  <c r="U570" i="3"/>
  <c r="D572" i="3"/>
  <c r="A572" i="4"/>
  <c r="V571" i="3"/>
  <c r="N571" i="3"/>
  <c r="M571" i="3"/>
  <c r="E571" i="3"/>
  <c r="F571" i="3" s="1"/>
  <c r="T571" i="3"/>
  <c r="S571" i="3"/>
  <c r="C571" i="3"/>
  <c r="J571" i="3"/>
  <c r="P571" i="3"/>
  <c r="H571" i="3"/>
  <c r="G571" i="3"/>
  <c r="D569" i="4"/>
  <c r="K571" i="4"/>
  <c r="N571" i="4" s="1"/>
  <c r="J571" i="4"/>
  <c r="I571" i="4"/>
  <c r="M571" i="4" s="1"/>
  <c r="H571" i="4"/>
  <c r="F571" i="4"/>
  <c r="G571" i="4"/>
  <c r="L571" i="4" s="1"/>
  <c r="C571" i="4"/>
  <c r="Y570" i="3"/>
  <c r="Z570" i="3" s="1"/>
  <c r="AB570" i="3"/>
  <c r="E571" i="4" s="1"/>
  <c r="B572" i="3"/>
  <c r="U571" i="3" l="1"/>
  <c r="O571" i="3"/>
  <c r="I571" i="3"/>
  <c r="K572" i="4"/>
  <c r="N572" i="4" s="1"/>
  <c r="J572" i="4"/>
  <c r="H572" i="4"/>
  <c r="G572" i="4"/>
  <c r="L572" i="4" s="1"/>
  <c r="F572" i="4"/>
  <c r="I572" i="4"/>
  <c r="M572" i="4" s="1"/>
  <c r="B573" i="3"/>
  <c r="D570" i="4"/>
  <c r="AA570" i="3"/>
  <c r="A573" i="4"/>
  <c r="S572" i="3"/>
  <c r="C572" i="3"/>
  <c r="J572" i="3"/>
  <c r="P572" i="3"/>
  <c r="H572" i="3"/>
  <c r="G572" i="3"/>
  <c r="M572" i="3"/>
  <c r="E572" i="3"/>
  <c r="F572" i="3" s="1"/>
  <c r="V572" i="3"/>
  <c r="T572" i="3"/>
  <c r="N572" i="3"/>
  <c r="C572" i="4"/>
  <c r="AB571" i="3"/>
  <c r="E572" i="4" s="1"/>
  <c r="Y571" i="3"/>
  <c r="Z571" i="3" s="1"/>
  <c r="D573" i="3"/>
  <c r="D571" i="4" l="1"/>
  <c r="AA571" i="3"/>
  <c r="B574" i="3"/>
  <c r="A574" i="4"/>
  <c r="P573" i="3"/>
  <c r="H573" i="3"/>
  <c r="G573" i="3"/>
  <c r="V573" i="3"/>
  <c r="N573" i="3"/>
  <c r="M573" i="3"/>
  <c r="E573" i="3"/>
  <c r="F573" i="3" s="1"/>
  <c r="J573" i="3"/>
  <c r="S573" i="3"/>
  <c r="C573" i="3"/>
  <c r="T573" i="3"/>
  <c r="I572" i="3"/>
  <c r="F573" i="4" s="1"/>
  <c r="O572" i="3"/>
  <c r="U572" i="3"/>
  <c r="D574" i="3"/>
  <c r="C573" i="4"/>
  <c r="Y572" i="3"/>
  <c r="Z572" i="3" s="1"/>
  <c r="AB572" i="3"/>
  <c r="E573" i="4" s="1"/>
  <c r="G573" i="4"/>
  <c r="L573" i="4" s="1"/>
  <c r="J573" i="4"/>
  <c r="I573" i="4"/>
  <c r="M573" i="4" s="1"/>
  <c r="K573" i="4"/>
  <c r="N573" i="4" s="1"/>
  <c r="H573" i="4"/>
  <c r="D575" i="3" l="1"/>
  <c r="C574" i="4"/>
  <c r="AB573" i="3"/>
  <c r="E574" i="4" s="1"/>
  <c r="Y573" i="3"/>
  <c r="Z573" i="3" s="1"/>
  <c r="T574" i="3"/>
  <c r="B575" i="3"/>
  <c r="O573" i="3"/>
  <c r="U573" i="3"/>
  <c r="I573" i="3"/>
  <c r="A575" i="4"/>
  <c r="M574" i="3"/>
  <c r="E574" i="3"/>
  <c r="F574" i="3" s="1"/>
  <c r="S574" i="3"/>
  <c r="C574" i="3"/>
  <c r="J574" i="3"/>
  <c r="G574" i="3"/>
  <c r="V574" i="3"/>
  <c r="P574" i="3"/>
  <c r="N574" i="3"/>
  <c r="H574" i="3"/>
  <c r="D572" i="4"/>
  <c r="AA572" i="3"/>
  <c r="I574" i="4"/>
  <c r="M574" i="4" s="1"/>
  <c r="H574" i="4"/>
  <c r="G574" i="4"/>
  <c r="L574" i="4" s="1"/>
  <c r="F574" i="4"/>
  <c r="K574" i="4"/>
  <c r="N574" i="4" s="1"/>
  <c r="J574" i="4"/>
  <c r="U574" i="3" l="1"/>
  <c r="I574" i="3"/>
  <c r="O574" i="3"/>
  <c r="C575" i="4"/>
  <c r="AB574" i="3"/>
  <c r="E575" i="4" s="1"/>
  <c r="Y574" i="3"/>
  <c r="Z574" i="3" s="1"/>
  <c r="K575" i="4"/>
  <c r="N575" i="4" s="1"/>
  <c r="J575" i="4"/>
  <c r="I575" i="4"/>
  <c r="M575" i="4" s="1"/>
  <c r="H575" i="4"/>
  <c r="F575" i="4"/>
  <c r="G575" i="4"/>
  <c r="L575" i="4" s="1"/>
  <c r="D573" i="4"/>
  <c r="AA573" i="3"/>
  <c r="B576" i="3"/>
  <c r="A576" i="4"/>
  <c r="J575" i="3"/>
  <c r="P575" i="3"/>
  <c r="H575" i="3"/>
  <c r="G575" i="3"/>
  <c r="V575" i="3"/>
  <c r="N575" i="3"/>
  <c r="S575" i="3"/>
  <c r="M575" i="3"/>
  <c r="E575" i="3"/>
  <c r="F575" i="3" s="1"/>
  <c r="C575" i="3"/>
  <c r="T575" i="3"/>
  <c r="D576" i="3"/>
  <c r="I575" i="3" l="1"/>
  <c r="O575" i="3"/>
  <c r="U575" i="3"/>
  <c r="D574" i="4"/>
  <c r="AA574" i="3"/>
  <c r="C576" i="4"/>
  <c r="Y575" i="3"/>
  <c r="Z575" i="3" s="1"/>
  <c r="AB575" i="3"/>
  <c r="E576" i="4" s="1"/>
  <c r="K576" i="4"/>
  <c r="N576" i="4" s="1"/>
  <c r="J576" i="4"/>
  <c r="H576" i="4"/>
  <c r="G576" i="4"/>
  <c r="L576" i="4" s="1"/>
  <c r="I576" i="4"/>
  <c r="M576" i="4" s="1"/>
  <c r="F576" i="4"/>
  <c r="A577" i="4"/>
  <c r="G576" i="3"/>
  <c r="V576" i="3"/>
  <c r="N576" i="3"/>
  <c r="M576" i="3"/>
  <c r="E576" i="3"/>
  <c r="F576" i="3" s="1"/>
  <c r="S576" i="3"/>
  <c r="C576" i="3"/>
  <c r="P576" i="3"/>
  <c r="J576" i="3"/>
  <c r="H576" i="3"/>
  <c r="D577" i="3"/>
  <c r="T576" i="3"/>
  <c r="B577" i="3"/>
  <c r="O576" i="3" l="1"/>
  <c r="U576" i="3"/>
  <c r="I576" i="3"/>
  <c r="C577" i="4"/>
  <c r="AB576" i="3"/>
  <c r="E577" i="4" s="1"/>
  <c r="Y576" i="3"/>
  <c r="Z576" i="3" s="1"/>
  <c r="B578" i="3"/>
  <c r="A578" i="4"/>
  <c r="T577" i="3"/>
  <c r="S577" i="3"/>
  <c r="C577" i="3"/>
  <c r="J577" i="3"/>
  <c r="P577" i="3"/>
  <c r="H577" i="3"/>
  <c r="V577" i="3"/>
  <c r="N577" i="3"/>
  <c r="G577" i="3"/>
  <c r="E577" i="3"/>
  <c r="F577" i="3" s="1"/>
  <c r="D575" i="4"/>
  <c r="AA575" i="3"/>
  <c r="D578" i="3"/>
  <c r="G577" i="4"/>
  <c r="L577" i="4" s="1"/>
  <c r="F577" i="4"/>
  <c r="J577" i="4"/>
  <c r="I577" i="4"/>
  <c r="M577" i="4" s="1"/>
  <c r="K577" i="4"/>
  <c r="N577" i="4" s="1"/>
  <c r="H577" i="4"/>
  <c r="M577" i="3"/>
  <c r="C578" i="4" l="1"/>
  <c r="AB577" i="3"/>
  <c r="E578" i="4" s="1"/>
  <c r="Y577" i="3"/>
  <c r="Z577" i="3" s="1"/>
  <c r="D576" i="4"/>
  <c r="AA576" i="3"/>
  <c r="I578" i="4"/>
  <c r="M578" i="4" s="1"/>
  <c r="H578" i="4"/>
  <c r="G578" i="4"/>
  <c r="L578" i="4" s="1"/>
  <c r="F578" i="4"/>
  <c r="K578" i="4"/>
  <c r="N578" i="4" s="1"/>
  <c r="D579" i="3"/>
  <c r="B579" i="3"/>
  <c r="I577" i="3"/>
  <c r="U577" i="3"/>
  <c r="J578" i="4" s="1"/>
  <c r="O577" i="3"/>
  <c r="A579" i="4"/>
  <c r="P578" i="3"/>
  <c r="H578" i="3"/>
  <c r="G578" i="3"/>
  <c r="V578" i="3"/>
  <c r="N578" i="3"/>
  <c r="E578" i="3"/>
  <c r="F578" i="3" s="1"/>
  <c r="S578" i="3"/>
  <c r="C578" i="3"/>
  <c r="J578" i="3"/>
  <c r="T578" i="3"/>
  <c r="I578" i="3" l="1"/>
  <c r="O578" i="3"/>
  <c r="U578" i="3"/>
  <c r="K579" i="4"/>
  <c r="N579" i="4" s="1"/>
  <c r="J579" i="4"/>
  <c r="I579" i="4"/>
  <c r="M579" i="4" s="1"/>
  <c r="H579" i="4"/>
  <c r="F579" i="4"/>
  <c r="G579" i="4"/>
  <c r="L579" i="4" s="1"/>
  <c r="M578" i="3"/>
  <c r="D577" i="4"/>
  <c r="AA577" i="3"/>
  <c r="B580" i="3"/>
  <c r="A580" i="4"/>
  <c r="V579" i="3"/>
  <c r="N579" i="3"/>
  <c r="M579" i="3"/>
  <c r="E579" i="3"/>
  <c r="F579" i="3" s="1"/>
  <c r="T579" i="3"/>
  <c r="S579" i="3"/>
  <c r="C579" i="3"/>
  <c r="J579" i="3"/>
  <c r="P579" i="3"/>
  <c r="H579" i="3"/>
  <c r="G579" i="3"/>
  <c r="D580" i="3"/>
  <c r="D578" i="4" l="1"/>
  <c r="U579" i="3"/>
  <c r="O579" i="3"/>
  <c r="I579" i="3"/>
  <c r="D581" i="3"/>
  <c r="C580" i="4"/>
  <c r="AB579" i="3"/>
  <c r="E580" i="4" s="1"/>
  <c r="Y579" i="3"/>
  <c r="Z579" i="3" s="1"/>
  <c r="K580" i="4"/>
  <c r="N580" i="4" s="1"/>
  <c r="J580" i="4"/>
  <c r="H580" i="4"/>
  <c r="G580" i="4"/>
  <c r="L580" i="4" s="1"/>
  <c r="I580" i="4"/>
  <c r="M580" i="4" s="1"/>
  <c r="F580" i="4"/>
  <c r="C579" i="4"/>
  <c r="Y578" i="3"/>
  <c r="Z578" i="3" s="1"/>
  <c r="AA578" i="3" s="1"/>
  <c r="AB578" i="3"/>
  <c r="E579" i="4" s="1"/>
  <c r="B581" i="3"/>
  <c r="A581" i="4"/>
  <c r="S580" i="3"/>
  <c r="C580" i="3"/>
  <c r="J580" i="3"/>
  <c r="P580" i="3"/>
  <c r="H580" i="3"/>
  <c r="G580" i="3"/>
  <c r="M580" i="3"/>
  <c r="E580" i="3"/>
  <c r="F580" i="3" s="1"/>
  <c r="V580" i="3"/>
  <c r="T580" i="3"/>
  <c r="N580" i="3"/>
  <c r="D579" i="4" l="1"/>
  <c r="AA579" i="3"/>
  <c r="I580" i="3"/>
  <c r="O580" i="3"/>
  <c r="U580" i="3"/>
  <c r="C581" i="4"/>
  <c r="Y580" i="3"/>
  <c r="Z580" i="3" s="1"/>
  <c r="AB580" i="3"/>
  <c r="E581" i="4" s="1"/>
  <c r="B582" i="3"/>
  <c r="A582" i="4"/>
  <c r="P581" i="3"/>
  <c r="H581" i="3"/>
  <c r="G581" i="3"/>
  <c r="V581" i="3"/>
  <c r="N581" i="3"/>
  <c r="E581" i="3"/>
  <c r="F581" i="3" s="1"/>
  <c r="T581" i="3"/>
  <c r="J581" i="3"/>
  <c r="S581" i="3"/>
  <c r="C581" i="3"/>
  <c r="G581" i="4"/>
  <c r="L581" i="4" s="1"/>
  <c r="F581" i="4"/>
  <c r="J581" i="4"/>
  <c r="I581" i="4"/>
  <c r="M581" i="4" s="1"/>
  <c r="K581" i="4"/>
  <c r="N581" i="4" s="1"/>
  <c r="H581" i="4"/>
  <c r="D582" i="3"/>
  <c r="I582" i="4" l="1"/>
  <c r="M582" i="4" s="1"/>
  <c r="G582" i="4"/>
  <c r="L582" i="4" s="1"/>
  <c r="K582" i="4"/>
  <c r="N582" i="4" s="1"/>
  <c r="O581" i="3"/>
  <c r="H582" i="4" s="1"/>
  <c r="U581" i="3"/>
  <c r="J582" i="4" s="1"/>
  <c r="I581" i="3"/>
  <c r="F582" i="4" s="1"/>
  <c r="B583" i="3"/>
  <c r="D580" i="4"/>
  <c r="AA580" i="3"/>
  <c r="D583" i="3"/>
  <c r="M581" i="3"/>
  <c r="A583" i="4"/>
  <c r="M582" i="3"/>
  <c r="E582" i="3"/>
  <c r="F582" i="3" s="1"/>
  <c r="T582" i="3"/>
  <c r="S582" i="3"/>
  <c r="C582" i="3"/>
  <c r="J582" i="3"/>
  <c r="G582" i="3"/>
  <c r="V582" i="3"/>
  <c r="P582" i="3"/>
  <c r="N582" i="3"/>
  <c r="H582" i="3"/>
  <c r="U582" i="3" l="1"/>
  <c r="I582" i="3"/>
  <c r="O582" i="3"/>
  <c r="B584" i="3"/>
  <c r="C583" i="4"/>
  <c r="AB582" i="3"/>
  <c r="E583" i="4" s="1"/>
  <c r="Y582" i="3"/>
  <c r="Z582" i="3" s="1"/>
  <c r="A584" i="4"/>
  <c r="J583" i="3"/>
  <c r="P583" i="3"/>
  <c r="H583" i="3"/>
  <c r="G583" i="3"/>
  <c r="V583" i="3"/>
  <c r="N583" i="3"/>
  <c r="S583" i="3"/>
  <c r="E583" i="3"/>
  <c r="F583" i="3" s="1"/>
  <c r="C583" i="3"/>
  <c r="F583" i="4"/>
  <c r="K583" i="4"/>
  <c r="N583" i="4" s="1"/>
  <c r="J583" i="4"/>
  <c r="H583" i="4"/>
  <c r="G583" i="4"/>
  <c r="L583" i="4" s="1"/>
  <c r="I583" i="4"/>
  <c r="M583" i="4" s="1"/>
  <c r="C582" i="4"/>
  <c r="AB581" i="3"/>
  <c r="E582" i="4" s="1"/>
  <c r="Y581" i="3"/>
  <c r="Z581" i="3" s="1"/>
  <c r="AA581" i="3" s="1"/>
  <c r="D584" i="3"/>
  <c r="T583" i="3"/>
  <c r="D581" i="4"/>
  <c r="D582" i="4" l="1"/>
  <c r="AA582" i="3"/>
  <c r="I583" i="3"/>
  <c r="O583" i="3"/>
  <c r="U583" i="3"/>
  <c r="D585" i="3"/>
  <c r="B585" i="3"/>
  <c r="A585" i="4"/>
  <c r="G584" i="3"/>
  <c r="V584" i="3"/>
  <c r="N584" i="3"/>
  <c r="E584" i="3"/>
  <c r="F584" i="3" s="1"/>
  <c r="T584" i="3"/>
  <c r="S584" i="3"/>
  <c r="C584" i="3"/>
  <c r="P584" i="3"/>
  <c r="J584" i="3"/>
  <c r="H584" i="3"/>
  <c r="M583" i="3"/>
  <c r="J584" i="4"/>
  <c r="I584" i="4"/>
  <c r="M584" i="4" s="1"/>
  <c r="H584" i="4"/>
  <c r="F584" i="4"/>
  <c r="K584" i="4"/>
  <c r="N584" i="4" s="1"/>
  <c r="G584" i="4"/>
  <c r="L584" i="4" s="1"/>
  <c r="O584" i="3" l="1"/>
  <c r="U584" i="3"/>
  <c r="I584" i="3"/>
  <c r="F585" i="4" s="1"/>
  <c r="K585" i="4"/>
  <c r="N585" i="4" s="1"/>
  <c r="J585" i="4"/>
  <c r="I585" i="4"/>
  <c r="M585" i="4" s="1"/>
  <c r="H585" i="4"/>
  <c r="G585" i="4"/>
  <c r="L585" i="4" s="1"/>
  <c r="B586" i="3"/>
  <c r="M584" i="3"/>
  <c r="A586" i="4"/>
  <c r="T585" i="3"/>
  <c r="S585" i="3"/>
  <c r="C585" i="3"/>
  <c r="J585" i="3"/>
  <c r="P585" i="3"/>
  <c r="H585" i="3"/>
  <c r="V585" i="3"/>
  <c r="N585" i="3"/>
  <c r="G585" i="3"/>
  <c r="E585" i="3"/>
  <c r="F585" i="3" s="1"/>
  <c r="M585" i="3"/>
  <c r="D586" i="3"/>
  <c r="D583" i="4"/>
  <c r="C584" i="4"/>
  <c r="Y583" i="3"/>
  <c r="Z583" i="3" s="1"/>
  <c r="AA583" i="3" s="1"/>
  <c r="AB583" i="3"/>
  <c r="E584" i="4" s="1"/>
  <c r="D584" i="4" l="1"/>
  <c r="D587" i="3"/>
  <c r="B587" i="3"/>
  <c r="I585" i="3"/>
  <c r="F586" i="4" s="1"/>
  <c r="U585" i="3"/>
  <c r="J586" i="4" s="1"/>
  <c r="O585" i="3"/>
  <c r="H586" i="4" s="1"/>
  <c r="K586" i="4"/>
  <c r="N586" i="4" s="1"/>
  <c r="I586" i="4"/>
  <c r="M586" i="4" s="1"/>
  <c r="G586" i="4"/>
  <c r="L586" i="4" s="1"/>
  <c r="A587" i="4"/>
  <c r="P586" i="3"/>
  <c r="H586" i="3"/>
  <c r="G586" i="3"/>
  <c r="V586" i="3"/>
  <c r="N586" i="3"/>
  <c r="M586" i="3"/>
  <c r="E586" i="3"/>
  <c r="F586" i="3" s="1"/>
  <c r="S586" i="3"/>
  <c r="C586" i="3"/>
  <c r="J586" i="3"/>
  <c r="C585" i="4"/>
  <c r="AB584" i="3"/>
  <c r="E585" i="4" s="1"/>
  <c r="Y584" i="3"/>
  <c r="Z584" i="3" s="1"/>
  <c r="AA584" i="3" s="1"/>
  <c r="T586" i="3"/>
  <c r="C586" i="4"/>
  <c r="AB585" i="3"/>
  <c r="E586" i="4" s="1"/>
  <c r="Y585" i="3"/>
  <c r="Z585" i="3" s="1"/>
  <c r="I586" i="3" l="1"/>
  <c r="O586" i="3"/>
  <c r="U586" i="3"/>
  <c r="D585" i="4"/>
  <c r="AA585" i="3"/>
  <c r="H587" i="4"/>
  <c r="G587" i="4"/>
  <c r="L587" i="4" s="1"/>
  <c r="F587" i="4"/>
  <c r="K587" i="4"/>
  <c r="N587" i="4" s="1"/>
  <c r="I587" i="4"/>
  <c r="M587" i="4" s="1"/>
  <c r="J587" i="4"/>
  <c r="C587" i="4"/>
  <c r="Y586" i="3"/>
  <c r="Z586" i="3" s="1"/>
  <c r="AB586" i="3"/>
  <c r="E587" i="4" s="1"/>
  <c r="B588" i="3"/>
  <c r="A588" i="4"/>
  <c r="V587" i="3"/>
  <c r="N587" i="3"/>
  <c r="M587" i="3"/>
  <c r="E587" i="3"/>
  <c r="F587" i="3" s="1"/>
  <c r="T587" i="3"/>
  <c r="S587" i="3"/>
  <c r="C587" i="3"/>
  <c r="J587" i="3"/>
  <c r="P587" i="3"/>
  <c r="H587" i="3"/>
  <c r="G587" i="3"/>
  <c r="D588" i="3"/>
  <c r="I588" i="4" l="1"/>
  <c r="M588" i="4" s="1"/>
  <c r="G588" i="4"/>
  <c r="L588" i="4" s="1"/>
  <c r="K588" i="4"/>
  <c r="N588" i="4" s="1"/>
  <c r="D589" i="3"/>
  <c r="U587" i="3"/>
  <c r="J588" i="4" s="1"/>
  <c r="O587" i="3"/>
  <c r="H588" i="4" s="1"/>
  <c r="I587" i="3"/>
  <c r="F588" i="4" s="1"/>
  <c r="T588" i="3"/>
  <c r="D586" i="4"/>
  <c r="AA586" i="3"/>
  <c r="C588" i="4"/>
  <c r="AB587" i="3"/>
  <c r="E588" i="4" s="1"/>
  <c r="Y587" i="3"/>
  <c r="Z587" i="3" s="1"/>
  <c r="B589" i="3"/>
  <c r="A589" i="4"/>
  <c r="S588" i="3"/>
  <c r="C588" i="3"/>
  <c r="J588" i="3"/>
  <c r="P588" i="3"/>
  <c r="H588" i="3"/>
  <c r="G588" i="3"/>
  <c r="M588" i="3"/>
  <c r="E588" i="3"/>
  <c r="F588" i="3" s="1"/>
  <c r="V588" i="3"/>
  <c r="N588" i="3"/>
  <c r="I588" i="3" l="1"/>
  <c r="O588" i="3"/>
  <c r="U588" i="3"/>
  <c r="K589" i="4"/>
  <c r="N589" i="4" s="1"/>
  <c r="J589" i="4"/>
  <c r="I589" i="4"/>
  <c r="M589" i="4" s="1"/>
  <c r="H589" i="4"/>
  <c r="G589" i="4"/>
  <c r="L589" i="4" s="1"/>
  <c r="F589" i="4"/>
  <c r="D587" i="4"/>
  <c r="AA587" i="3"/>
  <c r="C589" i="4"/>
  <c r="Y588" i="3"/>
  <c r="Z588" i="3" s="1"/>
  <c r="AB588" i="3"/>
  <c r="E589" i="4" s="1"/>
  <c r="B590" i="3"/>
  <c r="A590" i="4"/>
  <c r="P589" i="3"/>
  <c r="H589" i="3"/>
  <c r="G589" i="3"/>
  <c r="V589" i="3"/>
  <c r="N589" i="3"/>
  <c r="M589" i="3"/>
  <c r="E589" i="3"/>
  <c r="F589" i="3" s="1"/>
  <c r="J589" i="3"/>
  <c r="S589" i="3"/>
  <c r="C589" i="3"/>
  <c r="T589" i="3"/>
  <c r="D590" i="3"/>
  <c r="O589" i="3" l="1"/>
  <c r="U589" i="3"/>
  <c r="I589" i="3"/>
  <c r="D591" i="3"/>
  <c r="B591" i="3"/>
  <c r="C590" i="4"/>
  <c r="AB589" i="3"/>
  <c r="E590" i="4" s="1"/>
  <c r="Y589" i="3"/>
  <c r="Z589" i="3" s="1"/>
  <c r="A591" i="4"/>
  <c r="M590" i="3"/>
  <c r="E590" i="3"/>
  <c r="F590" i="3" s="1"/>
  <c r="T590" i="3"/>
  <c r="S590" i="3"/>
  <c r="C590" i="3"/>
  <c r="J590" i="3"/>
  <c r="G590" i="3"/>
  <c r="V590" i="3"/>
  <c r="P590" i="3"/>
  <c r="N590" i="3"/>
  <c r="H590" i="3"/>
  <c r="D588" i="4"/>
  <c r="AA588" i="3"/>
  <c r="F590" i="4"/>
  <c r="K590" i="4"/>
  <c r="N590" i="4" s="1"/>
  <c r="J590" i="4"/>
  <c r="I590" i="4"/>
  <c r="M590" i="4" s="1"/>
  <c r="G590" i="4"/>
  <c r="L590" i="4" s="1"/>
  <c r="H590" i="4"/>
  <c r="C591" i="4" l="1"/>
  <c r="AB590" i="3"/>
  <c r="E591" i="4" s="1"/>
  <c r="Y590" i="3"/>
  <c r="Z590" i="3" s="1"/>
  <c r="A592" i="4"/>
  <c r="J591" i="3"/>
  <c r="P591" i="3"/>
  <c r="H591" i="3"/>
  <c r="G591" i="3"/>
  <c r="V591" i="3"/>
  <c r="N591" i="3"/>
  <c r="S591" i="3"/>
  <c r="E591" i="3"/>
  <c r="F591" i="3" s="1"/>
  <c r="C591" i="3"/>
  <c r="G591" i="4"/>
  <c r="L591" i="4" s="1"/>
  <c r="F591" i="4"/>
  <c r="K591" i="4"/>
  <c r="N591" i="4" s="1"/>
  <c r="I591" i="4"/>
  <c r="M591" i="4" s="1"/>
  <c r="U590" i="3"/>
  <c r="J591" i="4" s="1"/>
  <c r="I590" i="3"/>
  <c r="O590" i="3"/>
  <c r="H591" i="4" s="1"/>
  <c r="D592" i="3"/>
  <c r="D589" i="4"/>
  <c r="AA589" i="3"/>
  <c r="T591" i="3"/>
  <c r="B592" i="3"/>
  <c r="D590" i="4" l="1"/>
  <c r="AA590" i="3"/>
  <c r="M591" i="3"/>
  <c r="I592" i="4"/>
  <c r="M592" i="4" s="1"/>
  <c r="G592" i="4"/>
  <c r="L592" i="4" s="1"/>
  <c r="K592" i="4"/>
  <c r="N592" i="4" s="1"/>
  <c r="B593" i="3"/>
  <c r="I591" i="3"/>
  <c r="F592" i="4" s="1"/>
  <c r="O591" i="3"/>
  <c r="H592" i="4" s="1"/>
  <c r="U591" i="3"/>
  <c r="J592" i="4" s="1"/>
  <c r="A593" i="4"/>
  <c r="G592" i="3"/>
  <c r="V592" i="3"/>
  <c r="N592" i="3"/>
  <c r="M592" i="3"/>
  <c r="E592" i="3"/>
  <c r="F592" i="3" s="1"/>
  <c r="S592" i="3"/>
  <c r="C592" i="3"/>
  <c r="P592" i="3"/>
  <c r="J592" i="3"/>
  <c r="H592" i="3"/>
  <c r="D593" i="3"/>
  <c r="T592" i="3"/>
  <c r="A594" i="4" l="1"/>
  <c r="S593" i="3"/>
  <c r="C593" i="3"/>
  <c r="J593" i="3"/>
  <c r="P593" i="3"/>
  <c r="H593" i="3"/>
  <c r="V593" i="3"/>
  <c r="N593" i="3"/>
  <c r="G593" i="3"/>
  <c r="E593" i="3"/>
  <c r="F593" i="3" s="1"/>
  <c r="D591" i="4"/>
  <c r="K593" i="4"/>
  <c r="N593" i="4" s="1"/>
  <c r="I593" i="4"/>
  <c r="M593" i="4" s="1"/>
  <c r="G593" i="4"/>
  <c r="L593" i="4" s="1"/>
  <c r="O592" i="3"/>
  <c r="H593" i="4" s="1"/>
  <c r="U592" i="3"/>
  <c r="J593" i="4" s="1"/>
  <c r="I592" i="3"/>
  <c r="F593" i="4" s="1"/>
  <c r="T593" i="3"/>
  <c r="D594" i="3"/>
  <c r="C593" i="4"/>
  <c r="AB592" i="3"/>
  <c r="E593" i="4" s="1"/>
  <c r="Y592" i="3"/>
  <c r="Z592" i="3" s="1"/>
  <c r="B594" i="3"/>
  <c r="C592" i="4"/>
  <c r="Y591" i="3"/>
  <c r="Z591" i="3" s="1"/>
  <c r="AA591" i="3" s="1"/>
  <c r="AB591" i="3"/>
  <c r="E592" i="4" s="1"/>
  <c r="D592" i="4" l="1"/>
  <c r="AA592" i="3"/>
  <c r="A595" i="4"/>
  <c r="P594" i="3"/>
  <c r="H594" i="3"/>
  <c r="G594" i="3"/>
  <c r="V594" i="3"/>
  <c r="N594" i="3"/>
  <c r="E594" i="3"/>
  <c r="S594" i="3"/>
  <c r="C594" i="3"/>
  <c r="J594" i="3"/>
  <c r="T594" i="3"/>
  <c r="D595" i="3"/>
  <c r="F594" i="3"/>
  <c r="M593" i="3"/>
  <c r="I593" i="3"/>
  <c r="U593" i="3"/>
  <c r="J594" i="4" s="1"/>
  <c r="O593" i="3"/>
  <c r="B595" i="3"/>
  <c r="F594" i="4"/>
  <c r="K594" i="4"/>
  <c r="N594" i="4" s="1"/>
  <c r="I594" i="4"/>
  <c r="M594" i="4" s="1"/>
  <c r="G594" i="4"/>
  <c r="L594" i="4" s="1"/>
  <c r="H594" i="4"/>
  <c r="C594" i="4" l="1"/>
  <c r="AB593" i="3"/>
  <c r="E594" i="4" s="1"/>
  <c r="Y593" i="3"/>
  <c r="Z593" i="3" s="1"/>
  <c r="AA593" i="3" s="1"/>
  <c r="I594" i="3"/>
  <c r="O594" i="3"/>
  <c r="H595" i="4" s="1"/>
  <c r="U594" i="3"/>
  <c r="J595" i="4" s="1"/>
  <c r="D596" i="3"/>
  <c r="B596" i="3"/>
  <c r="G595" i="4"/>
  <c r="L595" i="4" s="1"/>
  <c r="F595" i="4"/>
  <c r="K595" i="4"/>
  <c r="N595" i="4" s="1"/>
  <c r="I595" i="4"/>
  <c r="M595" i="4" s="1"/>
  <c r="A596" i="4"/>
  <c r="V595" i="3"/>
  <c r="N595" i="3"/>
  <c r="M595" i="3"/>
  <c r="E595" i="3"/>
  <c r="F595" i="3" s="1"/>
  <c r="T595" i="3"/>
  <c r="S595" i="3"/>
  <c r="C595" i="3"/>
  <c r="J595" i="3"/>
  <c r="P595" i="3"/>
  <c r="H595" i="3"/>
  <c r="G595" i="3"/>
  <c r="D593" i="4"/>
  <c r="M594" i="3"/>
  <c r="U595" i="3" l="1"/>
  <c r="O595" i="3"/>
  <c r="I595" i="3"/>
  <c r="D594" i="4"/>
  <c r="C596" i="4"/>
  <c r="AB595" i="3"/>
  <c r="E596" i="4" s="1"/>
  <c r="Y595" i="3"/>
  <c r="Z595" i="3" s="1"/>
  <c r="C595" i="4"/>
  <c r="Y594" i="3"/>
  <c r="Z594" i="3" s="1"/>
  <c r="AA594" i="3" s="1"/>
  <c r="AB594" i="3"/>
  <c r="E595" i="4" s="1"/>
  <c r="B597" i="3"/>
  <c r="A597" i="4"/>
  <c r="S596" i="3"/>
  <c r="C596" i="3"/>
  <c r="J596" i="3"/>
  <c r="P596" i="3"/>
  <c r="H596" i="3"/>
  <c r="G596" i="3"/>
  <c r="E596" i="3"/>
  <c r="F596" i="3" s="1"/>
  <c r="V596" i="3"/>
  <c r="N596" i="3"/>
  <c r="J596" i="4"/>
  <c r="I596" i="4"/>
  <c r="M596" i="4" s="1"/>
  <c r="H596" i="4"/>
  <c r="G596" i="4"/>
  <c r="L596" i="4" s="1"/>
  <c r="F596" i="4"/>
  <c r="K596" i="4"/>
  <c r="N596" i="4" s="1"/>
  <c r="D597" i="3"/>
  <c r="T596" i="3"/>
  <c r="D595" i="4" l="1"/>
  <c r="AA595" i="3"/>
  <c r="K597" i="4"/>
  <c r="N597" i="4" s="1"/>
  <c r="I597" i="4"/>
  <c r="M597" i="4" s="1"/>
  <c r="G597" i="4"/>
  <c r="L597" i="4" s="1"/>
  <c r="F597" i="4"/>
  <c r="I596" i="3"/>
  <c r="O596" i="3"/>
  <c r="H597" i="4" s="1"/>
  <c r="U596" i="3"/>
  <c r="J597" i="4" s="1"/>
  <c r="M596" i="3"/>
  <c r="B598" i="3"/>
  <c r="D598" i="3"/>
  <c r="A598" i="4"/>
  <c r="P597" i="3"/>
  <c r="H597" i="3"/>
  <c r="G597" i="3"/>
  <c r="V597" i="3"/>
  <c r="N597" i="3"/>
  <c r="M597" i="3"/>
  <c r="E597" i="3"/>
  <c r="F597" i="3" s="1"/>
  <c r="T597" i="3"/>
  <c r="J597" i="3"/>
  <c r="S597" i="3"/>
  <c r="C597" i="3"/>
  <c r="O597" i="3" l="1"/>
  <c r="U597" i="3"/>
  <c r="I597" i="3"/>
  <c r="F598" i="4"/>
  <c r="K598" i="4"/>
  <c r="N598" i="4" s="1"/>
  <c r="J598" i="4"/>
  <c r="I598" i="4"/>
  <c r="M598" i="4" s="1"/>
  <c r="G598" i="4"/>
  <c r="L598" i="4" s="1"/>
  <c r="H598" i="4"/>
  <c r="C598" i="4"/>
  <c r="AB597" i="3"/>
  <c r="E598" i="4" s="1"/>
  <c r="Y597" i="3"/>
  <c r="Z597" i="3" s="1"/>
  <c r="D599" i="3"/>
  <c r="B599" i="3"/>
  <c r="A599" i="4"/>
  <c r="M598" i="3"/>
  <c r="E598" i="3"/>
  <c r="F598" i="3" s="1"/>
  <c r="T598" i="3"/>
  <c r="S598" i="3"/>
  <c r="C598" i="3"/>
  <c r="J598" i="3"/>
  <c r="G598" i="3"/>
  <c r="V598" i="3"/>
  <c r="P598" i="3"/>
  <c r="N598" i="3"/>
  <c r="H598" i="3"/>
  <c r="D596" i="4"/>
  <c r="C597" i="4"/>
  <c r="Y596" i="3"/>
  <c r="Z596" i="3" s="1"/>
  <c r="AA596" i="3" s="1"/>
  <c r="AB596" i="3"/>
  <c r="E597" i="4" s="1"/>
  <c r="D597" i="4" l="1"/>
  <c r="AA597" i="3"/>
  <c r="U598" i="3"/>
  <c r="I598" i="3"/>
  <c r="F599" i="4" s="1"/>
  <c r="O598" i="3"/>
  <c r="C599" i="4"/>
  <c r="AB598" i="3"/>
  <c r="E599" i="4" s="1"/>
  <c r="Y598" i="3"/>
  <c r="Z598" i="3" s="1"/>
  <c r="H599" i="4"/>
  <c r="G599" i="4"/>
  <c r="L599" i="4" s="1"/>
  <c r="K599" i="4"/>
  <c r="N599" i="4" s="1"/>
  <c r="I599" i="4"/>
  <c r="M599" i="4" s="1"/>
  <c r="J599" i="4"/>
  <c r="B600" i="3"/>
  <c r="A600" i="4"/>
  <c r="J599" i="3"/>
  <c r="P599" i="3"/>
  <c r="H599" i="3"/>
  <c r="G599" i="3"/>
  <c r="V599" i="3"/>
  <c r="N599" i="3"/>
  <c r="S599" i="3"/>
  <c r="E599" i="3"/>
  <c r="F599" i="3" s="1"/>
  <c r="C599" i="3"/>
  <c r="T599" i="3"/>
  <c r="D600" i="3"/>
  <c r="I599" i="3" l="1"/>
  <c r="O599" i="3"/>
  <c r="U599" i="3"/>
  <c r="T600" i="3"/>
  <c r="B601" i="3"/>
  <c r="A601" i="4"/>
  <c r="G600" i="3"/>
  <c r="V600" i="3"/>
  <c r="N600" i="3"/>
  <c r="E600" i="3"/>
  <c r="F600" i="3" s="1"/>
  <c r="S600" i="3"/>
  <c r="C600" i="3"/>
  <c r="P600" i="3"/>
  <c r="J600" i="3"/>
  <c r="H600" i="3"/>
  <c r="M599" i="3"/>
  <c r="D601" i="3"/>
  <c r="J600" i="4"/>
  <c r="I600" i="4"/>
  <c r="M600" i="4" s="1"/>
  <c r="H600" i="4"/>
  <c r="G600" i="4"/>
  <c r="L600" i="4" s="1"/>
  <c r="F600" i="4"/>
  <c r="K600" i="4"/>
  <c r="N600" i="4" s="1"/>
  <c r="D598" i="4"/>
  <c r="AA598" i="3"/>
  <c r="D602" i="3" l="1"/>
  <c r="K601" i="4"/>
  <c r="N601" i="4" s="1"/>
  <c r="I601" i="4"/>
  <c r="M601" i="4" s="1"/>
  <c r="G601" i="4"/>
  <c r="L601" i="4" s="1"/>
  <c r="F601" i="4"/>
  <c r="B602" i="3"/>
  <c r="C600" i="4"/>
  <c r="Y599" i="3"/>
  <c r="Z599" i="3" s="1"/>
  <c r="AA599" i="3" s="1"/>
  <c r="AB599" i="3"/>
  <c r="E600" i="4" s="1"/>
  <c r="M600" i="3"/>
  <c r="A602" i="4"/>
  <c r="S601" i="3"/>
  <c r="C601" i="3"/>
  <c r="J601" i="3"/>
  <c r="P601" i="3"/>
  <c r="H601" i="3"/>
  <c r="V601" i="3"/>
  <c r="N601" i="3"/>
  <c r="G601" i="3"/>
  <c r="E601" i="3"/>
  <c r="F601" i="3" s="1"/>
  <c r="M601" i="3"/>
  <c r="D599" i="4"/>
  <c r="O600" i="3"/>
  <c r="H601" i="4" s="1"/>
  <c r="U600" i="3"/>
  <c r="J601" i="4" s="1"/>
  <c r="I600" i="3"/>
  <c r="T601" i="3"/>
  <c r="I601" i="3" l="1"/>
  <c r="U601" i="3"/>
  <c r="O601" i="3"/>
  <c r="D600" i="4"/>
  <c r="C602" i="4"/>
  <c r="AB601" i="3"/>
  <c r="E602" i="4" s="1"/>
  <c r="Y601" i="3"/>
  <c r="Z601" i="3" s="1"/>
  <c r="B603" i="3"/>
  <c r="T602" i="3"/>
  <c r="A603" i="4"/>
  <c r="P602" i="3"/>
  <c r="H602" i="3"/>
  <c r="G602" i="3"/>
  <c r="V602" i="3"/>
  <c r="N602" i="3"/>
  <c r="E602" i="3"/>
  <c r="F602" i="3" s="1"/>
  <c r="S602" i="3"/>
  <c r="C602" i="3"/>
  <c r="J602" i="3"/>
  <c r="F602" i="4"/>
  <c r="K602" i="4"/>
  <c r="N602" i="4" s="1"/>
  <c r="J602" i="4"/>
  <c r="I602" i="4"/>
  <c r="M602" i="4" s="1"/>
  <c r="G602" i="4"/>
  <c r="L602" i="4" s="1"/>
  <c r="H602" i="4"/>
  <c r="D603" i="3"/>
  <c r="C601" i="4"/>
  <c r="AB600" i="3"/>
  <c r="E601" i="4" s="1"/>
  <c r="Y600" i="3"/>
  <c r="Z600" i="3" s="1"/>
  <c r="AA600" i="3" s="1"/>
  <c r="D601" i="4" l="1"/>
  <c r="AA601" i="3"/>
  <c r="I602" i="3"/>
  <c r="F603" i="4" s="1"/>
  <c r="O602" i="3"/>
  <c r="U602" i="3"/>
  <c r="H603" i="4"/>
  <c r="G603" i="4"/>
  <c r="L603" i="4" s="1"/>
  <c r="K603" i="4"/>
  <c r="N603" i="4" s="1"/>
  <c r="I603" i="4"/>
  <c r="M603" i="4" s="1"/>
  <c r="J603" i="4"/>
  <c r="M602" i="3"/>
  <c r="D604" i="3"/>
  <c r="B604" i="3"/>
  <c r="A604" i="4"/>
  <c r="V603" i="3"/>
  <c r="N603" i="3"/>
  <c r="E603" i="3"/>
  <c r="F603" i="3" s="1"/>
  <c r="T603" i="3"/>
  <c r="S603" i="3"/>
  <c r="C603" i="3"/>
  <c r="J603" i="3"/>
  <c r="P603" i="3"/>
  <c r="H603" i="3"/>
  <c r="G603" i="3"/>
  <c r="U603" i="3" l="1"/>
  <c r="O603" i="3"/>
  <c r="I603" i="3"/>
  <c r="J604" i="4"/>
  <c r="I604" i="4"/>
  <c r="M604" i="4" s="1"/>
  <c r="H604" i="4"/>
  <c r="G604" i="4"/>
  <c r="L604" i="4" s="1"/>
  <c r="F604" i="4"/>
  <c r="K604" i="4"/>
  <c r="N604" i="4" s="1"/>
  <c r="B605" i="3"/>
  <c r="C603" i="4"/>
  <c r="Y602" i="3"/>
  <c r="Z602" i="3" s="1"/>
  <c r="AA602" i="3" s="1"/>
  <c r="AB602" i="3"/>
  <c r="E603" i="4" s="1"/>
  <c r="A605" i="4"/>
  <c r="S604" i="3"/>
  <c r="C604" i="3"/>
  <c r="J604" i="3"/>
  <c r="P604" i="3"/>
  <c r="H604" i="3"/>
  <c r="G604" i="3"/>
  <c r="M604" i="3"/>
  <c r="E604" i="3"/>
  <c r="F604" i="3" s="1"/>
  <c r="V604" i="3"/>
  <c r="T604" i="3"/>
  <c r="N604" i="3"/>
  <c r="D602" i="4"/>
  <c r="M603" i="3"/>
  <c r="D605" i="3"/>
  <c r="D603" i="4" l="1"/>
  <c r="I604" i="3"/>
  <c r="O604" i="3"/>
  <c r="H605" i="4" s="1"/>
  <c r="U604" i="3"/>
  <c r="J605" i="4" s="1"/>
  <c r="K605" i="4"/>
  <c r="N605" i="4" s="1"/>
  <c r="I605" i="4"/>
  <c r="M605" i="4" s="1"/>
  <c r="G605" i="4"/>
  <c r="L605" i="4" s="1"/>
  <c r="F605" i="4"/>
  <c r="C605" i="4"/>
  <c r="Y604" i="3"/>
  <c r="Z604" i="3" s="1"/>
  <c r="AB604" i="3"/>
  <c r="E605" i="4" s="1"/>
  <c r="D606" i="3"/>
  <c r="C604" i="4"/>
  <c r="AB603" i="3"/>
  <c r="E604" i="4" s="1"/>
  <c r="Y603" i="3"/>
  <c r="Z603" i="3" s="1"/>
  <c r="AA603" i="3" s="1"/>
  <c r="B606" i="3"/>
  <c r="A606" i="4"/>
  <c r="P605" i="3"/>
  <c r="H605" i="3"/>
  <c r="G605" i="3"/>
  <c r="V605" i="3"/>
  <c r="N605" i="3"/>
  <c r="E605" i="3"/>
  <c r="F605" i="3" s="1"/>
  <c r="T605" i="3"/>
  <c r="J605" i="3"/>
  <c r="S605" i="3"/>
  <c r="C605" i="3"/>
  <c r="D604" i="4" l="1"/>
  <c r="AA604" i="3"/>
  <c r="O605" i="3"/>
  <c r="U605" i="3"/>
  <c r="I605" i="3"/>
  <c r="B607" i="3"/>
  <c r="D607" i="3"/>
  <c r="A607" i="4"/>
  <c r="E606" i="3"/>
  <c r="F606" i="3" s="1"/>
  <c r="S606" i="3"/>
  <c r="C606" i="3"/>
  <c r="J606" i="3"/>
  <c r="G606" i="3"/>
  <c r="V606" i="3"/>
  <c r="P606" i="3"/>
  <c r="N606" i="3"/>
  <c r="H606" i="3"/>
  <c r="T606" i="3"/>
  <c r="F606" i="4"/>
  <c r="K606" i="4"/>
  <c r="N606" i="4" s="1"/>
  <c r="J606" i="4"/>
  <c r="I606" i="4"/>
  <c r="M606" i="4" s="1"/>
  <c r="G606" i="4"/>
  <c r="L606" i="4" s="1"/>
  <c r="H606" i="4"/>
  <c r="M605" i="3"/>
  <c r="U606" i="3" l="1"/>
  <c r="I606" i="3"/>
  <c r="O606" i="3"/>
  <c r="D608" i="3"/>
  <c r="C606" i="4"/>
  <c r="AB605" i="3"/>
  <c r="E606" i="4" s="1"/>
  <c r="Y605" i="3"/>
  <c r="Z605" i="3" s="1"/>
  <c r="AA605" i="3" s="1"/>
  <c r="T607" i="3"/>
  <c r="B608" i="3"/>
  <c r="A608" i="4"/>
  <c r="J607" i="3"/>
  <c r="P607" i="3"/>
  <c r="H607" i="3"/>
  <c r="G607" i="3"/>
  <c r="V607" i="3"/>
  <c r="N607" i="3"/>
  <c r="S607" i="3"/>
  <c r="M607" i="3"/>
  <c r="E607" i="3"/>
  <c r="F607" i="3" s="1"/>
  <c r="C607" i="3"/>
  <c r="M606" i="3"/>
  <c r="H607" i="4"/>
  <c r="G607" i="4"/>
  <c r="L607" i="4" s="1"/>
  <c r="F607" i="4"/>
  <c r="K607" i="4"/>
  <c r="N607" i="4" s="1"/>
  <c r="I607" i="4"/>
  <c r="M607" i="4" s="1"/>
  <c r="J607" i="4"/>
  <c r="D605" i="4"/>
  <c r="I607" i="3" l="1"/>
  <c r="O607" i="3"/>
  <c r="U607" i="3"/>
  <c r="B609" i="3"/>
  <c r="D609" i="3"/>
  <c r="C607" i="4"/>
  <c r="AB606" i="3"/>
  <c r="E607" i="4" s="1"/>
  <c r="Y606" i="3"/>
  <c r="Z606" i="3" s="1"/>
  <c r="AA606" i="3" s="1"/>
  <c r="A609" i="4"/>
  <c r="G608" i="3"/>
  <c r="V608" i="3"/>
  <c r="N608" i="3"/>
  <c r="M608" i="3"/>
  <c r="E608" i="3"/>
  <c r="F608" i="3" s="1"/>
  <c r="S608" i="3"/>
  <c r="C608" i="3"/>
  <c r="P608" i="3"/>
  <c r="J608" i="3"/>
  <c r="H608" i="3"/>
  <c r="T608" i="3"/>
  <c r="D606" i="4"/>
  <c r="C608" i="4"/>
  <c r="Y607" i="3"/>
  <c r="Z607" i="3" s="1"/>
  <c r="AB607" i="3"/>
  <c r="E608" i="4" s="1"/>
  <c r="J608" i="4"/>
  <c r="I608" i="4"/>
  <c r="M608" i="4" s="1"/>
  <c r="H608" i="4"/>
  <c r="G608" i="4"/>
  <c r="L608" i="4" s="1"/>
  <c r="F608" i="4"/>
  <c r="K608" i="4"/>
  <c r="N608" i="4" s="1"/>
  <c r="O608" i="3" l="1"/>
  <c r="U608" i="3"/>
  <c r="I608" i="3"/>
  <c r="C609" i="4"/>
  <c r="AB608" i="3"/>
  <c r="E609" i="4" s="1"/>
  <c r="Y608" i="3"/>
  <c r="Z608" i="3" s="1"/>
  <c r="D610" i="3"/>
  <c r="B610" i="3"/>
  <c r="D607" i="4"/>
  <c r="AA607" i="3"/>
  <c r="A610" i="4"/>
  <c r="T609" i="3"/>
  <c r="S609" i="3"/>
  <c r="C609" i="3"/>
  <c r="J609" i="3"/>
  <c r="P609" i="3"/>
  <c r="H609" i="3"/>
  <c r="V609" i="3"/>
  <c r="N609" i="3"/>
  <c r="G609" i="3"/>
  <c r="E609" i="3"/>
  <c r="F609" i="3" s="1"/>
  <c r="F609" i="4"/>
  <c r="K609" i="4"/>
  <c r="N609" i="4" s="1"/>
  <c r="J609" i="4"/>
  <c r="I609" i="4"/>
  <c r="M609" i="4" s="1"/>
  <c r="G609" i="4"/>
  <c r="L609" i="4" s="1"/>
  <c r="H609" i="4"/>
  <c r="M609" i="3"/>
  <c r="I609" i="3" l="1"/>
  <c r="U609" i="3"/>
  <c r="O609" i="3"/>
  <c r="C610" i="4"/>
  <c r="AB609" i="3"/>
  <c r="E610" i="4" s="1"/>
  <c r="Y609" i="3"/>
  <c r="Z609" i="3" s="1"/>
  <c r="H610" i="4"/>
  <c r="J610" i="4"/>
  <c r="I610" i="4"/>
  <c r="M610" i="4" s="1"/>
  <c r="G610" i="4"/>
  <c r="L610" i="4" s="1"/>
  <c r="F610" i="4"/>
  <c r="K610" i="4"/>
  <c r="N610" i="4" s="1"/>
  <c r="D608" i="4"/>
  <c r="AA608" i="3"/>
  <c r="B611" i="3"/>
  <c r="A611" i="4"/>
  <c r="P610" i="3"/>
  <c r="H610" i="3"/>
  <c r="G610" i="3"/>
  <c r="V610" i="3"/>
  <c r="N610" i="3"/>
  <c r="E610" i="3"/>
  <c r="F610" i="3" s="1"/>
  <c r="S610" i="3"/>
  <c r="C610" i="3"/>
  <c r="J610" i="3"/>
  <c r="T610" i="3"/>
  <c r="D611" i="3"/>
  <c r="K611" i="4" l="1"/>
  <c r="N611" i="4" s="1"/>
  <c r="I611" i="4"/>
  <c r="M611" i="4" s="1"/>
  <c r="H611" i="4"/>
  <c r="G611" i="4"/>
  <c r="L611" i="4" s="1"/>
  <c r="D609" i="4"/>
  <c r="AA609" i="3"/>
  <c r="I610" i="3"/>
  <c r="F611" i="4" s="1"/>
  <c r="O610" i="3"/>
  <c r="U610" i="3"/>
  <c r="J611" i="4" s="1"/>
  <c r="B612" i="3"/>
  <c r="D612" i="3"/>
  <c r="M610" i="3"/>
  <c r="A612" i="4"/>
  <c r="V611" i="3"/>
  <c r="N611" i="3"/>
  <c r="M611" i="3"/>
  <c r="E611" i="3"/>
  <c r="F611" i="3" s="1"/>
  <c r="T611" i="3"/>
  <c r="S611" i="3"/>
  <c r="C611" i="3"/>
  <c r="J611" i="3"/>
  <c r="P611" i="3"/>
  <c r="H611" i="3"/>
  <c r="G611" i="3"/>
  <c r="I612" i="4" l="1"/>
  <c r="M612" i="4" s="1"/>
  <c r="G612" i="4"/>
  <c r="L612" i="4" s="1"/>
  <c r="K612" i="4"/>
  <c r="N612" i="4" s="1"/>
  <c r="C611" i="4"/>
  <c r="Y610" i="3"/>
  <c r="Z610" i="3" s="1"/>
  <c r="AA610" i="3" s="1"/>
  <c r="AB610" i="3"/>
  <c r="E611" i="4" s="1"/>
  <c r="D610" i="4"/>
  <c r="D613" i="3"/>
  <c r="U611" i="3"/>
  <c r="J612" i="4" s="1"/>
  <c r="O611" i="3"/>
  <c r="H612" i="4" s="1"/>
  <c r="I611" i="3"/>
  <c r="F612" i="4" s="1"/>
  <c r="B613" i="3"/>
  <c r="C612" i="4"/>
  <c r="AB611" i="3"/>
  <c r="E612" i="4" s="1"/>
  <c r="Y611" i="3"/>
  <c r="Z611" i="3" s="1"/>
  <c r="A613" i="4"/>
  <c r="S612" i="3"/>
  <c r="C612" i="3"/>
  <c r="J612" i="3"/>
  <c r="P612" i="3"/>
  <c r="H612" i="3"/>
  <c r="G612" i="3"/>
  <c r="M612" i="3"/>
  <c r="E612" i="3"/>
  <c r="F612" i="3" s="1"/>
  <c r="V612" i="3"/>
  <c r="T612" i="3"/>
  <c r="N612" i="3"/>
  <c r="D611" i="4" l="1"/>
  <c r="AA611" i="3"/>
  <c r="I612" i="3"/>
  <c r="O612" i="3"/>
  <c r="U612" i="3"/>
  <c r="B614" i="3"/>
  <c r="A614" i="4"/>
  <c r="P613" i="3"/>
  <c r="H613" i="3"/>
  <c r="G613" i="3"/>
  <c r="V613" i="3"/>
  <c r="N613" i="3"/>
  <c r="M613" i="3"/>
  <c r="E613" i="3"/>
  <c r="F613" i="3" s="1"/>
  <c r="T613" i="3"/>
  <c r="J613" i="3"/>
  <c r="S613" i="3"/>
  <c r="C613" i="3"/>
  <c r="D614" i="3"/>
  <c r="F613" i="4"/>
  <c r="K613" i="4"/>
  <c r="N613" i="4" s="1"/>
  <c r="J613" i="4"/>
  <c r="I613" i="4"/>
  <c r="M613" i="4" s="1"/>
  <c r="H613" i="4"/>
  <c r="G613" i="4"/>
  <c r="L613" i="4" s="1"/>
  <c r="C613" i="4"/>
  <c r="Y612" i="3"/>
  <c r="Z612" i="3" s="1"/>
  <c r="AB612" i="3"/>
  <c r="E613" i="4" s="1"/>
  <c r="I614" i="4" l="1"/>
  <c r="M614" i="4" s="1"/>
  <c r="G614" i="4"/>
  <c r="L614" i="4" s="1"/>
  <c r="K614" i="4"/>
  <c r="N614" i="4" s="1"/>
  <c r="O613" i="3"/>
  <c r="H614" i="4" s="1"/>
  <c r="U613" i="3"/>
  <c r="J614" i="4" s="1"/>
  <c r="I613" i="3"/>
  <c r="F614" i="4" s="1"/>
  <c r="D615" i="3"/>
  <c r="C614" i="4"/>
  <c r="AB613" i="3"/>
  <c r="E614" i="4" s="1"/>
  <c r="Y613" i="3"/>
  <c r="Z613" i="3" s="1"/>
  <c r="B615" i="3"/>
  <c r="T614" i="3"/>
  <c r="A615" i="4"/>
  <c r="M614" i="3"/>
  <c r="E614" i="3"/>
  <c r="F614" i="3" s="1"/>
  <c r="S614" i="3"/>
  <c r="C614" i="3"/>
  <c r="J614" i="3"/>
  <c r="G614" i="3"/>
  <c r="V614" i="3"/>
  <c r="P614" i="3"/>
  <c r="N614" i="3"/>
  <c r="H614" i="3"/>
  <c r="D612" i="4"/>
  <c r="AA612" i="3"/>
  <c r="U614" i="3" l="1"/>
  <c r="I614" i="3"/>
  <c r="O614" i="3"/>
  <c r="C615" i="4"/>
  <c r="AB614" i="3"/>
  <c r="E615" i="4" s="1"/>
  <c r="Y614" i="3"/>
  <c r="Z614" i="3" s="1"/>
  <c r="J615" i="4"/>
  <c r="K615" i="4"/>
  <c r="N615" i="4" s="1"/>
  <c r="I615" i="4"/>
  <c r="M615" i="4" s="1"/>
  <c r="H615" i="4"/>
  <c r="G615" i="4"/>
  <c r="L615" i="4" s="1"/>
  <c r="F615" i="4"/>
  <c r="D613" i="4"/>
  <c r="AA613" i="3"/>
  <c r="B616" i="3"/>
  <c r="A616" i="4"/>
  <c r="J615" i="3"/>
  <c r="P615" i="3"/>
  <c r="H615" i="3"/>
  <c r="G615" i="3"/>
  <c r="V615" i="3"/>
  <c r="N615" i="3"/>
  <c r="T615" i="3"/>
  <c r="S615" i="3"/>
  <c r="M615" i="3"/>
  <c r="E615" i="3"/>
  <c r="F615" i="3" s="1"/>
  <c r="C615" i="3"/>
  <c r="D616" i="3"/>
  <c r="C616" i="4" l="1"/>
  <c r="Y615" i="3"/>
  <c r="Z615" i="3" s="1"/>
  <c r="AB615" i="3"/>
  <c r="E616" i="4" s="1"/>
  <c r="G616" i="4"/>
  <c r="L616" i="4" s="1"/>
  <c r="K616" i="4"/>
  <c r="N616" i="4" s="1"/>
  <c r="I616" i="4"/>
  <c r="M616" i="4" s="1"/>
  <c r="I615" i="3"/>
  <c r="F616" i="4" s="1"/>
  <c r="O615" i="3"/>
  <c r="H616" i="4" s="1"/>
  <c r="U615" i="3"/>
  <c r="J616" i="4" s="1"/>
  <c r="B617" i="3"/>
  <c r="D617" i="3"/>
  <c r="A617" i="4"/>
  <c r="G616" i="3"/>
  <c r="V616" i="3"/>
  <c r="N616" i="3"/>
  <c r="M616" i="3"/>
  <c r="E616" i="3"/>
  <c r="F616" i="3" s="1"/>
  <c r="S616" i="3"/>
  <c r="C616" i="3"/>
  <c r="P616" i="3"/>
  <c r="J616" i="3"/>
  <c r="H616" i="3"/>
  <c r="D614" i="4"/>
  <c r="AA614" i="3"/>
  <c r="T616" i="3"/>
  <c r="T617" i="3" l="1"/>
  <c r="K617" i="4"/>
  <c r="N617" i="4" s="1"/>
  <c r="I617" i="4"/>
  <c r="M617" i="4" s="1"/>
  <c r="G617" i="4"/>
  <c r="L617" i="4" s="1"/>
  <c r="D615" i="4"/>
  <c r="AA615" i="3"/>
  <c r="O616" i="3"/>
  <c r="H617" i="4" s="1"/>
  <c r="U616" i="3"/>
  <c r="J617" i="4" s="1"/>
  <c r="I616" i="3"/>
  <c r="F617" i="4" s="1"/>
  <c r="D618" i="3"/>
  <c r="B618" i="3"/>
  <c r="C617" i="4"/>
  <c r="AB616" i="3"/>
  <c r="E617" i="4" s="1"/>
  <c r="Y616" i="3"/>
  <c r="Z616" i="3" s="1"/>
  <c r="A618" i="4"/>
  <c r="S617" i="3"/>
  <c r="C617" i="3"/>
  <c r="J617" i="3"/>
  <c r="P617" i="3"/>
  <c r="H617" i="3"/>
  <c r="V617" i="3"/>
  <c r="N617" i="3"/>
  <c r="G617" i="3"/>
  <c r="E617" i="3"/>
  <c r="F617" i="3" s="1"/>
  <c r="M617" i="3"/>
  <c r="G618" i="4" l="1"/>
  <c r="L618" i="4" s="1"/>
  <c r="I618" i="4"/>
  <c r="M618" i="4" s="1"/>
  <c r="K618" i="4"/>
  <c r="N618" i="4" s="1"/>
  <c r="D616" i="4"/>
  <c r="AA616" i="3"/>
  <c r="D619" i="3"/>
  <c r="I617" i="3"/>
  <c r="F618" i="4" s="1"/>
  <c r="U617" i="3"/>
  <c r="J618" i="4" s="1"/>
  <c r="O617" i="3"/>
  <c r="H618" i="4" s="1"/>
  <c r="C618" i="4"/>
  <c r="AB617" i="3"/>
  <c r="E618" i="4" s="1"/>
  <c r="Y617" i="3"/>
  <c r="Z617" i="3" s="1"/>
  <c r="B619" i="3"/>
  <c r="A619" i="4"/>
  <c r="P618" i="3"/>
  <c r="H618" i="3"/>
  <c r="G618" i="3"/>
  <c r="V618" i="3"/>
  <c r="N618" i="3"/>
  <c r="M618" i="3"/>
  <c r="E618" i="3"/>
  <c r="F618" i="3" s="1"/>
  <c r="S618" i="3"/>
  <c r="C618" i="3"/>
  <c r="J618" i="3"/>
  <c r="T618" i="3"/>
  <c r="I618" i="3" l="1"/>
  <c r="O618" i="3"/>
  <c r="U618" i="3"/>
  <c r="J619" i="4"/>
  <c r="I619" i="4"/>
  <c r="M619" i="4" s="1"/>
  <c r="K619" i="4"/>
  <c r="N619" i="4" s="1"/>
  <c r="H619" i="4"/>
  <c r="F619" i="4"/>
  <c r="G619" i="4"/>
  <c r="L619" i="4" s="1"/>
  <c r="B620" i="3"/>
  <c r="C619" i="4"/>
  <c r="Y618" i="3"/>
  <c r="Z618" i="3" s="1"/>
  <c r="AB618" i="3"/>
  <c r="E619" i="4" s="1"/>
  <c r="A620" i="4"/>
  <c r="V619" i="3"/>
  <c r="N619" i="3"/>
  <c r="E619" i="3"/>
  <c r="F619" i="3" s="1"/>
  <c r="T619" i="3"/>
  <c r="S619" i="3"/>
  <c r="C619" i="3"/>
  <c r="J619" i="3"/>
  <c r="P619" i="3"/>
  <c r="H619" i="3"/>
  <c r="G619" i="3"/>
  <c r="D620" i="3"/>
  <c r="D617" i="4"/>
  <c r="AA617" i="3"/>
  <c r="U619" i="3" l="1"/>
  <c r="O619" i="3"/>
  <c r="I619" i="3"/>
  <c r="D618" i="4"/>
  <c r="AA618" i="3"/>
  <c r="M619" i="3"/>
  <c r="B621" i="3"/>
  <c r="T620" i="3"/>
  <c r="A621" i="4"/>
  <c r="S620" i="3"/>
  <c r="C620" i="3"/>
  <c r="J620" i="3"/>
  <c r="P620" i="3"/>
  <c r="H620" i="3"/>
  <c r="G620" i="3"/>
  <c r="M620" i="3"/>
  <c r="E620" i="3"/>
  <c r="F620" i="3" s="1"/>
  <c r="V620" i="3"/>
  <c r="N620" i="3"/>
  <c r="K620" i="4"/>
  <c r="N620" i="4" s="1"/>
  <c r="J620" i="4"/>
  <c r="I620" i="4"/>
  <c r="M620" i="4" s="1"/>
  <c r="H620" i="4"/>
  <c r="G620" i="4"/>
  <c r="L620" i="4" s="1"/>
  <c r="F620" i="4"/>
  <c r="D621" i="3"/>
  <c r="C620" i="4" l="1"/>
  <c r="AB619" i="3"/>
  <c r="E620" i="4" s="1"/>
  <c r="Y619" i="3"/>
  <c r="Z619" i="3" s="1"/>
  <c r="AA619" i="3" s="1"/>
  <c r="I621" i="4"/>
  <c r="M621" i="4" s="1"/>
  <c r="G621" i="4"/>
  <c r="L621" i="4" s="1"/>
  <c r="K621" i="4"/>
  <c r="N621" i="4" s="1"/>
  <c r="D619" i="4"/>
  <c r="C621" i="4"/>
  <c r="Y620" i="3"/>
  <c r="Z620" i="3" s="1"/>
  <c r="AB620" i="3"/>
  <c r="E621" i="4" s="1"/>
  <c r="I620" i="3"/>
  <c r="F621" i="4" s="1"/>
  <c r="O620" i="3"/>
  <c r="H621" i="4" s="1"/>
  <c r="U620" i="3"/>
  <c r="J621" i="4" s="1"/>
  <c r="B622" i="3"/>
  <c r="D622" i="3"/>
  <c r="A622" i="4"/>
  <c r="P621" i="3"/>
  <c r="H621" i="3"/>
  <c r="G621" i="3"/>
  <c r="V621" i="3"/>
  <c r="N621" i="3"/>
  <c r="M621" i="3"/>
  <c r="E621" i="3"/>
  <c r="F621" i="3" s="1"/>
  <c r="T621" i="3"/>
  <c r="J621" i="3"/>
  <c r="S621" i="3"/>
  <c r="C621" i="3"/>
  <c r="O621" i="3" l="1"/>
  <c r="U621" i="3"/>
  <c r="I621" i="3"/>
  <c r="H622" i="4"/>
  <c r="G622" i="4"/>
  <c r="L622" i="4" s="1"/>
  <c r="K622" i="4"/>
  <c r="N622" i="4" s="1"/>
  <c r="J622" i="4"/>
  <c r="F622" i="4"/>
  <c r="I622" i="4"/>
  <c r="M622" i="4" s="1"/>
  <c r="C622" i="4"/>
  <c r="AB621" i="3"/>
  <c r="E622" i="4" s="1"/>
  <c r="Y621" i="3"/>
  <c r="Z621" i="3" s="1"/>
  <c r="D623" i="3"/>
  <c r="D620" i="4"/>
  <c r="AA620" i="3"/>
  <c r="B623" i="3"/>
  <c r="A623" i="4"/>
  <c r="M622" i="3"/>
  <c r="E622" i="3"/>
  <c r="F622" i="3" s="1"/>
  <c r="T622" i="3"/>
  <c r="S622" i="3"/>
  <c r="C622" i="3"/>
  <c r="J622" i="3"/>
  <c r="G622" i="3"/>
  <c r="V622" i="3"/>
  <c r="P622" i="3"/>
  <c r="N622" i="3"/>
  <c r="H622" i="3"/>
  <c r="U622" i="3" l="1"/>
  <c r="I622" i="3"/>
  <c r="O622" i="3"/>
  <c r="K623" i="4"/>
  <c r="N623" i="4" s="1"/>
  <c r="J623" i="4"/>
  <c r="I623" i="4"/>
  <c r="M623" i="4" s="1"/>
  <c r="H623" i="4"/>
  <c r="G623" i="4"/>
  <c r="L623" i="4" s="1"/>
  <c r="F623" i="4"/>
  <c r="B624" i="3"/>
  <c r="A624" i="4"/>
  <c r="J623" i="3"/>
  <c r="P623" i="3"/>
  <c r="H623" i="3"/>
  <c r="G623" i="3"/>
  <c r="V623" i="3"/>
  <c r="N623" i="3"/>
  <c r="T623" i="3"/>
  <c r="S623" i="3"/>
  <c r="E623" i="3"/>
  <c r="F623" i="3" s="1"/>
  <c r="C623" i="3"/>
  <c r="D621" i="4"/>
  <c r="AA621" i="3"/>
  <c r="C623" i="4"/>
  <c r="AB622" i="3"/>
  <c r="E623" i="4" s="1"/>
  <c r="Y622" i="3"/>
  <c r="Z622" i="3" s="1"/>
  <c r="D624" i="3"/>
  <c r="D622" i="4" l="1"/>
  <c r="AA622" i="3"/>
  <c r="I623" i="3"/>
  <c r="O623" i="3"/>
  <c r="U623" i="3"/>
  <c r="B625" i="3"/>
  <c r="D625" i="3"/>
  <c r="M623" i="3"/>
  <c r="A625" i="4"/>
  <c r="G624" i="3"/>
  <c r="V624" i="3"/>
  <c r="N624" i="3"/>
  <c r="M624" i="3"/>
  <c r="E624" i="3"/>
  <c r="F624" i="3" s="1"/>
  <c r="T624" i="3"/>
  <c r="S624" i="3"/>
  <c r="C624" i="3"/>
  <c r="P624" i="3"/>
  <c r="J624" i="3"/>
  <c r="H624" i="3"/>
  <c r="K624" i="4"/>
  <c r="N624" i="4" s="1"/>
  <c r="J624" i="4"/>
  <c r="I624" i="4"/>
  <c r="M624" i="4" s="1"/>
  <c r="H624" i="4"/>
  <c r="G624" i="4"/>
  <c r="L624" i="4" s="1"/>
  <c r="F624" i="4"/>
  <c r="O624" i="3" l="1"/>
  <c r="U624" i="3"/>
  <c r="I624" i="3"/>
  <c r="G625" i="4"/>
  <c r="L625" i="4" s="1"/>
  <c r="F625" i="4"/>
  <c r="K625" i="4"/>
  <c r="N625" i="4" s="1"/>
  <c r="J625" i="4"/>
  <c r="I625" i="4"/>
  <c r="M625" i="4" s="1"/>
  <c r="H625" i="4"/>
  <c r="C624" i="4"/>
  <c r="Y623" i="3"/>
  <c r="Z623" i="3" s="1"/>
  <c r="AA623" i="3" s="1"/>
  <c r="AB623" i="3"/>
  <c r="E624" i="4" s="1"/>
  <c r="T625" i="3"/>
  <c r="C625" i="4"/>
  <c r="AB624" i="3"/>
  <c r="E625" i="4" s="1"/>
  <c r="Y624" i="3"/>
  <c r="Z624" i="3" s="1"/>
  <c r="D623" i="4"/>
  <c r="D626" i="3"/>
  <c r="B626" i="3"/>
  <c r="A626" i="4"/>
  <c r="S625" i="3"/>
  <c r="C625" i="3"/>
  <c r="J625" i="3"/>
  <c r="P625" i="3"/>
  <c r="H625" i="3"/>
  <c r="V625" i="3"/>
  <c r="N625" i="3"/>
  <c r="G625" i="3"/>
  <c r="E625" i="3"/>
  <c r="F625" i="3" s="1"/>
  <c r="I625" i="3" l="1"/>
  <c r="U625" i="3"/>
  <c r="O625" i="3"/>
  <c r="D624" i="4"/>
  <c r="AA624" i="3"/>
  <c r="B627" i="3"/>
  <c r="A627" i="4"/>
  <c r="P626" i="3"/>
  <c r="H626" i="3"/>
  <c r="G626" i="3"/>
  <c r="V626" i="3"/>
  <c r="N626" i="3"/>
  <c r="M626" i="3"/>
  <c r="E626" i="3"/>
  <c r="F626" i="3" s="1"/>
  <c r="S626" i="3"/>
  <c r="C626" i="3"/>
  <c r="J626" i="3"/>
  <c r="T626" i="3"/>
  <c r="M625" i="3"/>
  <c r="D627" i="3"/>
  <c r="I626" i="4"/>
  <c r="M626" i="4" s="1"/>
  <c r="H626" i="4"/>
  <c r="G626" i="4"/>
  <c r="L626" i="4" s="1"/>
  <c r="F626" i="4"/>
  <c r="K626" i="4"/>
  <c r="N626" i="4" s="1"/>
  <c r="J626" i="4"/>
  <c r="K627" i="4" l="1"/>
  <c r="N627" i="4" s="1"/>
  <c r="I627" i="4"/>
  <c r="M627" i="4" s="1"/>
  <c r="G627" i="4"/>
  <c r="L627" i="4" s="1"/>
  <c r="F627" i="4"/>
  <c r="I626" i="3"/>
  <c r="O626" i="3"/>
  <c r="H627" i="4" s="1"/>
  <c r="U626" i="3"/>
  <c r="J627" i="4" s="1"/>
  <c r="C627" i="4"/>
  <c r="Y626" i="3"/>
  <c r="Z626" i="3" s="1"/>
  <c r="AB626" i="3"/>
  <c r="E627" i="4" s="1"/>
  <c r="D628" i="3"/>
  <c r="D625" i="4"/>
  <c r="C626" i="4"/>
  <c r="AB625" i="3"/>
  <c r="E626" i="4" s="1"/>
  <c r="Y625" i="3"/>
  <c r="Z625" i="3" s="1"/>
  <c r="AA625" i="3" s="1"/>
  <c r="B628" i="3"/>
  <c r="A628" i="4"/>
  <c r="V627" i="3"/>
  <c r="N627" i="3"/>
  <c r="M627" i="3"/>
  <c r="E627" i="3"/>
  <c r="F627" i="3" s="1"/>
  <c r="T627" i="3"/>
  <c r="S627" i="3"/>
  <c r="C627" i="3"/>
  <c r="J627" i="3"/>
  <c r="P627" i="3"/>
  <c r="H627" i="3"/>
  <c r="G627" i="3"/>
  <c r="U627" i="3" l="1"/>
  <c r="O627" i="3"/>
  <c r="I627" i="3"/>
  <c r="D626" i="4"/>
  <c r="AA626" i="3"/>
  <c r="C628" i="4"/>
  <c r="AB627" i="3"/>
  <c r="E628" i="4" s="1"/>
  <c r="Y627" i="3"/>
  <c r="Z627" i="3" s="1"/>
  <c r="K628" i="4"/>
  <c r="N628" i="4" s="1"/>
  <c r="J628" i="4"/>
  <c r="I628" i="4"/>
  <c r="M628" i="4" s="1"/>
  <c r="H628" i="4"/>
  <c r="G628" i="4"/>
  <c r="L628" i="4" s="1"/>
  <c r="F628" i="4"/>
  <c r="B629" i="3"/>
  <c r="A629" i="4"/>
  <c r="S628" i="3"/>
  <c r="C628" i="3"/>
  <c r="J628" i="3"/>
  <c r="P628" i="3"/>
  <c r="H628" i="3"/>
  <c r="G628" i="3"/>
  <c r="M628" i="3"/>
  <c r="E628" i="3"/>
  <c r="F628" i="3" s="1"/>
  <c r="V628" i="3"/>
  <c r="T628" i="3"/>
  <c r="N628" i="3"/>
  <c r="D629" i="3"/>
  <c r="G629" i="4" l="1"/>
  <c r="L629" i="4" s="1"/>
  <c r="K629" i="4"/>
  <c r="N629" i="4" s="1"/>
  <c r="J629" i="4"/>
  <c r="I629" i="4"/>
  <c r="M629" i="4" s="1"/>
  <c r="C629" i="4"/>
  <c r="Y628" i="3"/>
  <c r="Z628" i="3" s="1"/>
  <c r="AB628" i="3"/>
  <c r="E629" i="4" s="1"/>
  <c r="B630" i="3"/>
  <c r="D627" i="4"/>
  <c r="AA627" i="3"/>
  <c r="A630" i="4"/>
  <c r="P629" i="3"/>
  <c r="H629" i="3"/>
  <c r="G629" i="3"/>
  <c r="V629" i="3"/>
  <c r="N629" i="3"/>
  <c r="E629" i="3"/>
  <c r="F629" i="3" s="1"/>
  <c r="T629" i="3"/>
  <c r="J629" i="3"/>
  <c r="S629" i="3"/>
  <c r="C629" i="3"/>
  <c r="I628" i="3"/>
  <c r="F629" i="4" s="1"/>
  <c r="O628" i="3"/>
  <c r="H629" i="4" s="1"/>
  <c r="U628" i="3"/>
  <c r="D630" i="3"/>
  <c r="B631" i="3" l="1"/>
  <c r="A631" i="4"/>
  <c r="M630" i="3"/>
  <c r="E630" i="3"/>
  <c r="F630" i="3" s="1"/>
  <c r="S630" i="3"/>
  <c r="C630" i="3"/>
  <c r="J630" i="3"/>
  <c r="G630" i="3"/>
  <c r="V630" i="3"/>
  <c r="P630" i="3"/>
  <c r="N630" i="3"/>
  <c r="H630" i="3"/>
  <c r="O629" i="3"/>
  <c r="H630" i="4" s="1"/>
  <c r="U629" i="3"/>
  <c r="J630" i="4" s="1"/>
  <c r="I629" i="3"/>
  <c r="F630" i="4" s="1"/>
  <c r="I630" i="4"/>
  <c r="M630" i="4" s="1"/>
  <c r="G630" i="4"/>
  <c r="L630" i="4" s="1"/>
  <c r="K630" i="4"/>
  <c r="N630" i="4" s="1"/>
  <c r="D631" i="3"/>
  <c r="D628" i="4"/>
  <c r="AA628" i="3"/>
  <c r="M629" i="3"/>
  <c r="T630" i="3"/>
  <c r="U630" i="3" l="1"/>
  <c r="I630" i="3"/>
  <c r="O630" i="3"/>
  <c r="H631" i="4" s="1"/>
  <c r="D632" i="3"/>
  <c r="C631" i="4"/>
  <c r="AB630" i="3"/>
  <c r="E631" i="4" s="1"/>
  <c r="Y630" i="3"/>
  <c r="Z630" i="3" s="1"/>
  <c r="K631" i="4"/>
  <c r="N631" i="4" s="1"/>
  <c r="J631" i="4"/>
  <c r="I631" i="4"/>
  <c r="M631" i="4" s="1"/>
  <c r="G631" i="4"/>
  <c r="L631" i="4" s="1"/>
  <c r="F631" i="4"/>
  <c r="B632" i="3"/>
  <c r="C630" i="4"/>
  <c r="AB629" i="3"/>
  <c r="E630" i="4" s="1"/>
  <c r="Y629" i="3"/>
  <c r="Z629" i="3" s="1"/>
  <c r="AA629" i="3" s="1"/>
  <c r="A632" i="4"/>
  <c r="J631" i="3"/>
  <c r="P631" i="3"/>
  <c r="H631" i="3"/>
  <c r="G631" i="3"/>
  <c r="V631" i="3"/>
  <c r="N631" i="3"/>
  <c r="T631" i="3"/>
  <c r="S631" i="3"/>
  <c r="M631" i="3"/>
  <c r="E631" i="3"/>
  <c r="F631" i="3" s="1"/>
  <c r="C631" i="3"/>
  <c r="D629" i="4"/>
  <c r="I631" i="3" l="1"/>
  <c r="O631" i="3"/>
  <c r="U631" i="3"/>
  <c r="D633" i="3"/>
  <c r="D630" i="4"/>
  <c r="AA630" i="3"/>
  <c r="B633" i="3"/>
  <c r="A633" i="4"/>
  <c r="G632" i="3"/>
  <c r="V632" i="3"/>
  <c r="N632" i="3"/>
  <c r="E632" i="3"/>
  <c r="F632" i="3" s="1"/>
  <c r="T632" i="3"/>
  <c r="S632" i="3"/>
  <c r="C632" i="3"/>
  <c r="P632" i="3"/>
  <c r="J632" i="3"/>
  <c r="H632" i="3"/>
  <c r="C632" i="4"/>
  <c r="Y631" i="3"/>
  <c r="Z631" i="3" s="1"/>
  <c r="AB631" i="3"/>
  <c r="E632" i="4" s="1"/>
  <c r="K632" i="4"/>
  <c r="N632" i="4" s="1"/>
  <c r="J632" i="4"/>
  <c r="I632" i="4"/>
  <c r="M632" i="4" s="1"/>
  <c r="H632" i="4"/>
  <c r="F632" i="4"/>
  <c r="G632" i="4"/>
  <c r="L632" i="4" s="1"/>
  <c r="O632" i="3" l="1"/>
  <c r="U632" i="3"/>
  <c r="I632" i="3"/>
  <c r="G633" i="4"/>
  <c r="L633" i="4" s="1"/>
  <c r="F633" i="4"/>
  <c r="K633" i="4"/>
  <c r="N633" i="4" s="1"/>
  <c r="I633" i="4"/>
  <c r="M633" i="4" s="1"/>
  <c r="H633" i="4"/>
  <c r="J633" i="4"/>
  <c r="D631" i="4"/>
  <c r="AA631" i="3"/>
  <c r="M632" i="3"/>
  <c r="D634" i="3"/>
  <c r="B634" i="3"/>
  <c r="A634" i="4"/>
  <c r="T633" i="3"/>
  <c r="S633" i="3"/>
  <c r="C633" i="3"/>
  <c r="J633" i="3"/>
  <c r="P633" i="3"/>
  <c r="H633" i="3"/>
  <c r="V633" i="3"/>
  <c r="N633" i="3"/>
  <c r="G633" i="3"/>
  <c r="E633" i="3"/>
  <c r="F633" i="3" s="1"/>
  <c r="M633" i="3"/>
  <c r="I633" i="3" l="1"/>
  <c r="U633" i="3"/>
  <c r="O633" i="3"/>
  <c r="A635" i="4"/>
  <c r="P634" i="3"/>
  <c r="H634" i="3"/>
  <c r="G634" i="3"/>
  <c r="V634" i="3"/>
  <c r="N634" i="3"/>
  <c r="E634" i="3"/>
  <c r="F634" i="3" s="1"/>
  <c r="S634" i="3"/>
  <c r="C634" i="3"/>
  <c r="J634" i="3"/>
  <c r="T634" i="3"/>
  <c r="D632" i="4"/>
  <c r="C634" i="4"/>
  <c r="AB633" i="3"/>
  <c r="E634" i="4" s="1"/>
  <c r="Y633" i="3"/>
  <c r="Z633" i="3" s="1"/>
  <c r="D635" i="3"/>
  <c r="C633" i="4"/>
  <c r="AB632" i="3"/>
  <c r="E633" i="4" s="1"/>
  <c r="Y632" i="3"/>
  <c r="Z632" i="3" s="1"/>
  <c r="AA632" i="3" s="1"/>
  <c r="I634" i="4"/>
  <c r="M634" i="4" s="1"/>
  <c r="H634" i="4"/>
  <c r="G634" i="4"/>
  <c r="L634" i="4" s="1"/>
  <c r="F634" i="4"/>
  <c r="K634" i="4"/>
  <c r="N634" i="4" s="1"/>
  <c r="J634" i="4"/>
  <c r="B635" i="3"/>
  <c r="D633" i="4" l="1"/>
  <c r="AA633" i="3"/>
  <c r="I634" i="3"/>
  <c r="F635" i="4" s="1"/>
  <c r="O634" i="3"/>
  <c r="H635" i="4" s="1"/>
  <c r="U634" i="3"/>
  <c r="J635" i="4" s="1"/>
  <c r="D636" i="3"/>
  <c r="B636" i="3"/>
  <c r="I635" i="4"/>
  <c r="M635" i="4" s="1"/>
  <c r="K635" i="4"/>
  <c r="N635" i="4" s="1"/>
  <c r="G635" i="4"/>
  <c r="L635" i="4" s="1"/>
  <c r="A636" i="4"/>
  <c r="V635" i="3"/>
  <c r="N635" i="3"/>
  <c r="M635" i="3"/>
  <c r="E635" i="3"/>
  <c r="F635" i="3" s="1"/>
  <c r="T635" i="3"/>
  <c r="S635" i="3"/>
  <c r="C635" i="3"/>
  <c r="J635" i="3"/>
  <c r="P635" i="3"/>
  <c r="H635" i="3"/>
  <c r="G635" i="3"/>
  <c r="M634" i="3"/>
  <c r="U635" i="3" l="1"/>
  <c r="O635" i="3"/>
  <c r="I635" i="3"/>
  <c r="B637" i="3"/>
  <c r="K636" i="4"/>
  <c r="N636" i="4" s="1"/>
  <c r="G636" i="4"/>
  <c r="L636" i="4" s="1"/>
  <c r="F636" i="4"/>
  <c r="J636" i="4"/>
  <c r="I636" i="4"/>
  <c r="M636" i="4" s="1"/>
  <c r="H636" i="4"/>
  <c r="A637" i="4"/>
  <c r="S636" i="3"/>
  <c r="C636" i="3"/>
  <c r="J636" i="3"/>
  <c r="P636" i="3"/>
  <c r="H636" i="3"/>
  <c r="G636" i="3"/>
  <c r="E636" i="3"/>
  <c r="F636" i="3" s="1"/>
  <c r="V636" i="3"/>
  <c r="T636" i="3"/>
  <c r="N636" i="3"/>
  <c r="D637" i="3"/>
  <c r="C635" i="4"/>
  <c r="Y634" i="3"/>
  <c r="Z634" i="3" s="1"/>
  <c r="AA634" i="3" s="1"/>
  <c r="AB634" i="3"/>
  <c r="E635" i="4" s="1"/>
  <c r="C636" i="4"/>
  <c r="AB635" i="3"/>
  <c r="E636" i="4" s="1"/>
  <c r="Y635" i="3"/>
  <c r="Z635" i="3" s="1"/>
  <c r="D634" i="4"/>
  <c r="B638" i="3" l="1"/>
  <c r="D635" i="4"/>
  <c r="AA635" i="3"/>
  <c r="A638" i="4"/>
  <c r="P637" i="3"/>
  <c r="H637" i="3"/>
  <c r="G637" i="3"/>
  <c r="V637" i="3"/>
  <c r="N637" i="3"/>
  <c r="M637" i="3"/>
  <c r="E637" i="3"/>
  <c r="F637" i="3" s="1"/>
  <c r="T637" i="3"/>
  <c r="J637" i="3"/>
  <c r="S637" i="3"/>
  <c r="C637" i="3"/>
  <c r="K637" i="4"/>
  <c r="N637" i="4" s="1"/>
  <c r="I637" i="4"/>
  <c r="M637" i="4" s="1"/>
  <c r="G637" i="4"/>
  <c r="L637" i="4" s="1"/>
  <c r="M636" i="3"/>
  <c r="I636" i="3"/>
  <c r="F637" i="4" s="1"/>
  <c r="O636" i="3"/>
  <c r="H637" i="4" s="1"/>
  <c r="U636" i="3"/>
  <c r="J637" i="4" s="1"/>
  <c r="D638" i="3"/>
  <c r="C638" i="4" l="1"/>
  <c r="AB637" i="3"/>
  <c r="E638" i="4" s="1"/>
  <c r="Y637" i="3"/>
  <c r="Z637" i="3" s="1"/>
  <c r="D639" i="3"/>
  <c r="B639" i="3"/>
  <c r="A639" i="4"/>
  <c r="M638" i="3"/>
  <c r="E638" i="3"/>
  <c r="F638" i="3" s="1"/>
  <c r="T638" i="3"/>
  <c r="S638" i="3"/>
  <c r="C638" i="3"/>
  <c r="J638" i="3"/>
  <c r="G638" i="3"/>
  <c r="V638" i="3"/>
  <c r="P638" i="3"/>
  <c r="N638" i="3"/>
  <c r="H638" i="3"/>
  <c r="G638" i="4"/>
  <c r="L638" i="4" s="1"/>
  <c r="K638" i="4"/>
  <c r="N638" i="4" s="1"/>
  <c r="H638" i="4"/>
  <c r="I638" i="4"/>
  <c r="M638" i="4" s="1"/>
  <c r="C637" i="4"/>
  <c r="Y636" i="3"/>
  <c r="Z636" i="3" s="1"/>
  <c r="AA636" i="3" s="1"/>
  <c r="AB636" i="3"/>
  <c r="E637" i="4" s="1"/>
  <c r="O637" i="3"/>
  <c r="U637" i="3"/>
  <c r="J638" i="4" s="1"/>
  <c r="I637" i="3"/>
  <c r="F638" i="4" s="1"/>
  <c r="D636" i="4"/>
  <c r="U638" i="3" l="1"/>
  <c r="I638" i="3"/>
  <c r="O638" i="3"/>
  <c r="D637" i="4"/>
  <c r="AA637" i="3"/>
  <c r="C639" i="4"/>
  <c r="AB638" i="3"/>
  <c r="E639" i="4" s="1"/>
  <c r="Y638" i="3"/>
  <c r="Z638" i="3" s="1"/>
  <c r="I639" i="4"/>
  <c r="M639" i="4" s="1"/>
  <c r="K639" i="4"/>
  <c r="N639" i="4" s="1"/>
  <c r="J639" i="4"/>
  <c r="H639" i="4"/>
  <c r="G639" i="4"/>
  <c r="L639" i="4" s="1"/>
  <c r="F639" i="4"/>
  <c r="D640" i="3"/>
  <c r="B640" i="3"/>
  <c r="A640" i="4"/>
  <c r="J639" i="3"/>
  <c r="P639" i="3"/>
  <c r="H639" i="3"/>
  <c r="G639" i="3"/>
  <c r="V639" i="3"/>
  <c r="N639" i="3"/>
  <c r="S639" i="3"/>
  <c r="M639" i="3"/>
  <c r="E639" i="3"/>
  <c r="F639" i="3" s="1"/>
  <c r="C639" i="3"/>
  <c r="T639" i="3"/>
  <c r="I639" i="3" l="1"/>
  <c r="O639" i="3"/>
  <c r="U639" i="3"/>
  <c r="D638" i="4"/>
  <c r="AA638" i="3"/>
  <c r="B641" i="3"/>
  <c r="C640" i="4"/>
  <c r="Y639" i="3"/>
  <c r="Z639" i="3" s="1"/>
  <c r="AB639" i="3"/>
  <c r="E640" i="4" s="1"/>
  <c r="A641" i="4"/>
  <c r="G640" i="3"/>
  <c r="V640" i="3"/>
  <c r="N640" i="3"/>
  <c r="E640" i="3"/>
  <c r="F640" i="3" s="1"/>
  <c r="T640" i="3"/>
  <c r="S640" i="3"/>
  <c r="C640" i="3"/>
  <c r="P640" i="3"/>
  <c r="J640" i="3"/>
  <c r="H640" i="3"/>
  <c r="K640" i="4"/>
  <c r="N640" i="4" s="1"/>
  <c r="F640" i="4"/>
  <c r="J640" i="4"/>
  <c r="G640" i="4"/>
  <c r="L640" i="4" s="1"/>
  <c r="I640" i="4"/>
  <c r="M640" i="4" s="1"/>
  <c r="H640" i="4"/>
  <c r="D641" i="3"/>
  <c r="A642" i="4" l="1"/>
  <c r="J641" i="3"/>
  <c r="N641" i="3"/>
  <c r="M641" i="3"/>
  <c r="C641" i="3"/>
  <c r="V641" i="3"/>
  <c r="S641" i="3"/>
  <c r="H641" i="3"/>
  <c r="P641" i="3"/>
  <c r="G641" i="3"/>
  <c r="E641" i="3"/>
  <c r="F641" i="3" s="1"/>
  <c r="D639" i="4"/>
  <c r="AA639" i="3"/>
  <c r="I641" i="4"/>
  <c r="M641" i="4" s="1"/>
  <c r="G641" i="4"/>
  <c r="L641" i="4" s="1"/>
  <c r="K641" i="4"/>
  <c r="N641" i="4" s="1"/>
  <c r="O640" i="3"/>
  <c r="H641" i="4" s="1"/>
  <c r="U640" i="3"/>
  <c r="J641" i="4" s="1"/>
  <c r="I640" i="3"/>
  <c r="F641" i="4" s="1"/>
  <c r="D642" i="3"/>
  <c r="T641" i="3"/>
  <c r="M640" i="3"/>
  <c r="B642" i="3"/>
  <c r="A643" i="4" l="1"/>
  <c r="G642" i="3"/>
  <c r="H642" i="3"/>
  <c r="P642" i="3"/>
  <c r="E642" i="3"/>
  <c r="F642" i="3" s="1"/>
  <c r="N642" i="3"/>
  <c r="V642" i="3"/>
  <c r="M642" i="3"/>
  <c r="C642" i="3"/>
  <c r="J642" i="3"/>
  <c r="S642" i="3"/>
  <c r="C641" i="4"/>
  <c r="AB640" i="3"/>
  <c r="E641" i="4" s="1"/>
  <c r="Y640" i="3"/>
  <c r="Z640" i="3" s="1"/>
  <c r="AA640" i="3" s="1"/>
  <c r="T642" i="3"/>
  <c r="D640" i="4"/>
  <c r="C642" i="4"/>
  <c r="AB641" i="3"/>
  <c r="E642" i="4" s="1"/>
  <c r="Y641" i="3"/>
  <c r="Z641" i="3" s="1"/>
  <c r="U641" i="3"/>
  <c r="J642" i="4" s="1"/>
  <c r="I641" i="3"/>
  <c r="F642" i="4" s="1"/>
  <c r="O641" i="3"/>
  <c r="H642" i="4" s="1"/>
  <c r="D643" i="3"/>
  <c r="B643" i="3"/>
  <c r="G642" i="4"/>
  <c r="L642" i="4" s="1"/>
  <c r="K642" i="4"/>
  <c r="N642" i="4" s="1"/>
  <c r="I642" i="4"/>
  <c r="M642" i="4" s="1"/>
  <c r="D641" i="4" l="1"/>
  <c r="AA641" i="3"/>
  <c r="I642" i="3"/>
  <c r="O642" i="3"/>
  <c r="U642" i="3"/>
  <c r="T643" i="3"/>
  <c r="C643" i="4"/>
  <c r="Y642" i="3"/>
  <c r="Z642" i="3" s="1"/>
  <c r="AB642" i="3"/>
  <c r="E643" i="4" s="1"/>
  <c r="B644" i="3"/>
  <c r="A644" i="4"/>
  <c r="V643" i="3"/>
  <c r="N643" i="3"/>
  <c r="J643" i="3"/>
  <c r="S643" i="3"/>
  <c r="H643" i="3"/>
  <c r="G643" i="3"/>
  <c r="P643" i="3"/>
  <c r="E643" i="3"/>
  <c r="F643" i="3" s="1"/>
  <c r="C643" i="3"/>
  <c r="D644" i="3"/>
  <c r="I643" i="4"/>
  <c r="M643" i="4" s="1"/>
  <c r="J643" i="4"/>
  <c r="H643" i="4"/>
  <c r="G643" i="4"/>
  <c r="L643" i="4" s="1"/>
  <c r="F643" i="4"/>
  <c r="K643" i="4"/>
  <c r="N643" i="4" s="1"/>
  <c r="U643" i="3" l="1"/>
  <c r="I643" i="3"/>
  <c r="O643" i="3"/>
  <c r="H644" i="4" s="1"/>
  <c r="K644" i="4"/>
  <c r="N644" i="4" s="1"/>
  <c r="J644" i="4"/>
  <c r="I644" i="4"/>
  <c r="M644" i="4" s="1"/>
  <c r="F644" i="4"/>
  <c r="G644" i="4"/>
  <c r="L644" i="4" s="1"/>
  <c r="T644" i="3"/>
  <c r="B645" i="3"/>
  <c r="A645" i="4"/>
  <c r="S644" i="3"/>
  <c r="C644" i="3"/>
  <c r="N644" i="3"/>
  <c r="E644" i="3"/>
  <c r="F644" i="3" s="1"/>
  <c r="V644" i="3"/>
  <c r="J644" i="3"/>
  <c r="P644" i="3"/>
  <c r="G644" i="3"/>
  <c r="H644" i="3"/>
  <c r="D645" i="3"/>
  <c r="D642" i="4"/>
  <c r="AA642" i="3"/>
  <c r="M643" i="3"/>
  <c r="D643" i="4" l="1"/>
  <c r="I645" i="4"/>
  <c r="M645" i="4" s="1"/>
  <c r="H645" i="4"/>
  <c r="G645" i="4"/>
  <c r="L645" i="4" s="1"/>
  <c r="K645" i="4"/>
  <c r="N645" i="4" s="1"/>
  <c r="M644" i="3"/>
  <c r="I644" i="3"/>
  <c r="F645" i="4" s="1"/>
  <c r="U644" i="3"/>
  <c r="J645" i="4" s="1"/>
  <c r="O644" i="3"/>
  <c r="B646" i="3"/>
  <c r="C644" i="4"/>
  <c r="AB643" i="3"/>
  <c r="E644" i="4" s="1"/>
  <c r="Y643" i="3"/>
  <c r="Z643" i="3" s="1"/>
  <c r="AA643" i="3" s="1"/>
  <c r="D646" i="3"/>
  <c r="A646" i="4"/>
  <c r="P645" i="3"/>
  <c r="H645" i="3"/>
  <c r="V645" i="3"/>
  <c r="N645" i="3"/>
  <c r="G645" i="3"/>
  <c r="E645" i="3"/>
  <c r="F645" i="3" s="1"/>
  <c r="M645" i="3"/>
  <c r="C645" i="3"/>
  <c r="T645" i="3"/>
  <c r="J645" i="3"/>
  <c r="S645" i="3"/>
  <c r="O645" i="3" l="1"/>
  <c r="U645" i="3"/>
  <c r="I645" i="3"/>
  <c r="D644" i="4"/>
  <c r="C646" i="4"/>
  <c r="AB645" i="3"/>
  <c r="E646" i="4" s="1"/>
  <c r="Y645" i="3"/>
  <c r="Z645" i="3" s="1"/>
  <c r="D647" i="3"/>
  <c r="C645" i="4"/>
  <c r="Y644" i="3"/>
  <c r="Z644" i="3" s="1"/>
  <c r="AA644" i="3" s="1"/>
  <c r="AB644" i="3"/>
  <c r="E645" i="4" s="1"/>
  <c r="B647" i="3"/>
  <c r="A647" i="4"/>
  <c r="M646" i="3"/>
  <c r="E646" i="3"/>
  <c r="F646" i="3" s="1"/>
  <c r="T646" i="3"/>
  <c r="S646" i="3"/>
  <c r="C646" i="3"/>
  <c r="J646" i="3"/>
  <c r="V646" i="3"/>
  <c r="H646" i="3"/>
  <c r="G646" i="3"/>
  <c r="P646" i="3"/>
  <c r="N646" i="3"/>
  <c r="G646" i="4"/>
  <c r="L646" i="4" s="1"/>
  <c r="K646" i="4"/>
  <c r="N646" i="4" s="1"/>
  <c r="J646" i="4"/>
  <c r="I646" i="4"/>
  <c r="M646" i="4" s="1"/>
  <c r="H646" i="4"/>
  <c r="F646" i="4"/>
  <c r="U646" i="3" l="1"/>
  <c r="I646" i="3"/>
  <c r="O646" i="3"/>
  <c r="I647" i="4"/>
  <c r="M647" i="4" s="1"/>
  <c r="H647" i="4"/>
  <c r="G647" i="4"/>
  <c r="L647" i="4" s="1"/>
  <c r="F647" i="4"/>
  <c r="J647" i="4"/>
  <c r="K647" i="4"/>
  <c r="N647" i="4" s="1"/>
  <c r="B648" i="3"/>
  <c r="A648" i="4"/>
  <c r="J647" i="3"/>
  <c r="P647" i="3"/>
  <c r="H647" i="3"/>
  <c r="G647" i="3"/>
  <c r="S647" i="3"/>
  <c r="E647" i="3"/>
  <c r="F647" i="3" s="1"/>
  <c r="M647" i="3"/>
  <c r="V647" i="3"/>
  <c r="N647" i="3"/>
  <c r="C647" i="3"/>
  <c r="T647" i="3"/>
  <c r="D645" i="4"/>
  <c r="AA645" i="3"/>
  <c r="C647" i="4"/>
  <c r="AB646" i="3"/>
  <c r="E647" i="4" s="1"/>
  <c r="Y646" i="3"/>
  <c r="Z646" i="3" s="1"/>
  <c r="D648" i="3"/>
  <c r="I647" i="3" l="1"/>
  <c r="U647" i="3"/>
  <c r="O647" i="3"/>
  <c r="H648" i="4" s="1"/>
  <c r="C648" i="4"/>
  <c r="Y647" i="3"/>
  <c r="Z647" i="3" s="1"/>
  <c r="AB647" i="3"/>
  <c r="E648" i="4" s="1"/>
  <c r="K648" i="4"/>
  <c r="N648" i="4" s="1"/>
  <c r="J648" i="4"/>
  <c r="I648" i="4"/>
  <c r="M648" i="4" s="1"/>
  <c r="G648" i="4"/>
  <c r="L648" i="4" s="1"/>
  <c r="F648" i="4"/>
  <c r="D646" i="4"/>
  <c r="AA646" i="3"/>
  <c r="T648" i="3"/>
  <c r="B649" i="3"/>
  <c r="A649" i="4"/>
  <c r="G648" i="3"/>
  <c r="V648" i="3"/>
  <c r="N648" i="3"/>
  <c r="M648" i="3"/>
  <c r="E648" i="3"/>
  <c r="F648" i="3" s="1"/>
  <c r="S648" i="3"/>
  <c r="H648" i="3"/>
  <c r="C648" i="3"/>
  <c r="P648" i="3"/>
  <c r="J648" i="3"/>
  <c r="D649" i="3"/>
  <c r="G649" i="4" l="1"/>
  <c r="L649" i="4" s="1"/>
  <c r="I649" i="4"/>
  <c r="M649" i="4" s="1"/>
  <c r="K649" i="4"/>
  <c r="N649" i="4" s="1"/>
  <c r="B650" i="3"/>
  <c r="D647" i="4"/>
  <c r="AA647" i="3"/>
  <c r="A650" i="4"/>
  <c r="T649" i="3"/>
  <c r="S649" i="3"/>
  <c r="C649" i="3"/>
  <c r="J649" i="3"/>
  <c r="E649" i="3"/>
  <c r="F649" i="3" s="1"/>
  <c r="N649" i="3"/>
  <c r="V649" i="3"/>
  <c r="G649" i="3"/>
  <c r="P649" i="3"/>
  <c r="H649" i="3"/>
  <c r="O648" i="3"/>
  <c r="H649" i="4" s="1"/>
  <c r="U648" i="3"/>
  <c r="J649" i="4" s="1"/>
  <c r="I648" i="3"/>
  <c r="F649" i="4" s="1"/>
  <c r="C649" i="4"/>
  <c r="AB648" i="3"/>
  <c r="E649" i="4" s="1"/>
  <c r="Y648" i="3"/>
  <c r="Z648" i="3" s="1"/>
  <c r="D650" i="3"/>
  <c r="O649" i="3" l="1"/>
  <c r="I649" i="3"/>
  <c r="U649" i="3"/>
  <c r="D651" i="3"/>
  <c r="D648" i="4"/>
  <c r="AA648" i="3"/>
  <c r="G650" i="4"/>
  <c r="L650" i="4" s="1"/>
  <c r="K650" i="4"/>
  <c r="N650" i="4" s="1"/>
  <c r="J650" i="4"/>
  <c r="I650" i="4"/>
  <c r="M650" i="4" s="1"/>
  <c r="H650" i="4"/>
  <c r="F650" i="4"/>
  <c r="B651" i="3"/>
  <c r="M649" i="3"/>
  <c r="A651" i="4"/>
  <c r="P650" i="3"/>
  <c r="H650" i="3"/>
  <c r="G650" i="3"/>
  <c r="V650" i="3"/>
  <c r="T650" i="3"/>
  <c r="J650" i="3"/>
  <c r="S650" i="3"/>
  <c r="E650" i="3"/>
  <c r="F650" i="3" s="1"/>
  <c r="C650" i="3"/>
  <c r="N650" i="3"/>
  <c r="I650" i="3" l="1"/>
  <c r="O650" i="3"/>
  <c r="U650" i="3"/>
  <c r="I651" i="4"/>
  <c r="M651" i="4" s="1"/>
  <c r="G651" i="4"/>
  <c r="L651" i="4" s="1"/>
  <c r="F651" i="4"/>
  <c r="H651" i="4"/>
  <c r="K651" i="4"/>
  <c r="N651" i="4" s="1"/>
  <c r="J651" i="4"/>
  <c r="D649" i="4"/>
  <c r="C650" i="4"/>
  <c r="AB649" i="3"/>
  <c r="E650" i="4" s="1"/>
  <c r="Y649" i="3"/>
  <c r="Z649" i="3" s="1"/>
  <c r="AA649" i="3" s="1"/>
  <c r="D652" i="3"/>
  <c r="M650" i="3"/>
  <c r="B652" i="3"/>
  <c r="T651" i="3"/>
  <c r="A652" i="4"/>
  <c r="V651" i="3"/>
  <c r="N651" i="3"/>
  <c r="M651" i="3"/>
  <c r="E651" i="3"/>
  <c r="F651" i="3" s="1"/>
  <c r="S651" i="3"/>
  <c r="H651" i="3"/>
  <c r="G651" i="3"/>
  <c r="C651" i="3"/>
  <c r="P651" i="3"/>
  <c r="J651" i="3"/>
  <c r="D650" i="4" l="1"/>
  <c r="U651" i="3"/>
  <c r="I651" i="3"/>
  <c r="O651" i="3"/>
  <c r="B653" i="3"/>
  <c r="A653" i="4"/>
  <c r="S652" i="3"/>
  <c r="C652" i="3"/>
  <c r="J652" i="3"/>
  <c r="G652" i="3"/>
  <c r="P652" i="3"/>
  <c r="E652" i="3"/>
  <c r="F652" i="3" s="1"/>
  <c r="N652" i="3"/>
  <c r="H652" i="3"/>
  <c r="V652" i="3"/>
  <c r="T652" i="3"/>
  <c r="C652" i="4"/>
  <c r="AB651" i="3"/>
  <c r="E652" i="4" s="1"/>
  <c r="Y651" i="3"/>
  <c r="Z651" i="3" s="1"/>
  <c r="C651" i="4"/>
  <c r="Y650" i="3"/>
  <c r="Z650" i="3" s="1"/>
  <c r="AA650" i="3" s="1"/>
  <c r="AB650" i="3"/>
  <c r="E651" i="4" s="1"/>
  <c r="K652" i="4"/>
  <c r="N652" i="4" s="1"/>
  <c r="J652" i="4"/>
  <c r="I652" i="4"/>
  <c r="M652" i="4" s="1"/>
  <c r="H652" i="4"/>
  <c r="G652" i="4"/>
  <c r="L652" i="4" s="1"/>
  <c r="F652" i="4"/>
  <c r="D653" i="3"/>
  <c r="D651" i="4" l="1"/>
  <c r="AA651" i="3"/>
  <c r="B654" i="3"/>
  <c r="A654" i="4"/>
  <c r="P653" i="3"/>
  <c r="H653" i="3"/>
  <c r="G653" i="3"/>
  <c r="V653" i="3"/>
  <c r="N653" i="3"/>
  <c r="C653" i="3"/>
  <c r="J653" i="3"/>
  <c r="S653" i="3"/>
  <c r="E653" i="3"/>
  <c r="F653" i="3" s="1"/>
  <c r="D654" i="3"/>
  <c r="I652" i="3"/>
  <c r="O652" i="3"/>
  <c r="U652" i="3"/>
  <c r="J653" i="4" s="1"/>
  <c r="T653" i="3"/>
  <c r="M652" i="3"/>
  <c r="G653" i="4"/>
  <c r="L653" i="4" s="1"/>
  <c r="F653" i="4"/>
  <c r="K653" i="4"/>
  <c r="N653" i="4" s="1"/>
  <c r="H653" i="4"/>
  <c r="I653" i="4"/>
  <c r="M653" i="4" s="1"/>
  <c r="O653" i="3" l="1"/>
  <c r="U653" i="3"/>
  <c r="I653" i="3"/>
  <c r="D655" i="3"/>
  <c r="B655" i="3"/>
  <c r="C653" i="4"/>
  <c r="Y652" i="3"/>
  <c r="Z652" i="3" s="1"/>
  <c r="AA652" i="3" s="1"/>
  <c r="AB652" i="3"/>
  <c r="E653" i="4" s="1"/>
  <c r="A655" i="4"/>
  <c r="E654" i="3"/>
  <c r="F654" i="3" s="1"/>
  <c r="T654" i="3"/>
  <c r="S654" i="3"/>
  <c r="C654" i="3"/>
  <c r="J654" i="3"/>
  <c r="V654" i="3"/>
  <c r="H654" i="3"/>
  <c r="G654" i="3"/>
  <c r="N654" i="3"/>
  <c r="P654" i="3"/>
  <c r="G654" i="4"/>
  <c r="L654" i="4" s="1"/>
  <c r="K654" i="4"/>
  <c r="N654" i="4" s="1"/>
  <c r="J654" i="4"/>
  <c r="I654" i="4"/>
  <c r="M654" i="4" s="1"/>
  <c r="H654" i="4"/>
  <c r="F654" i="4"/>
  <c r="D652" i="4"/>
  <c r="M653" i="3"/>
  <c r="U654" i="3" l="1"/>
  <c r="I654" i="3"/>
  <c r="O654" i="3"/>
  <c r="B656" i="3"/>
  <c r="D653" i="4"/>
  <c r="A656" i="4"/>
  <c r="J655" i="3"/>
  <c r="P655" i="3"/>
  <c r="H655" i="3"/>
  <c r="G655" i="3"/>
  <c r="S655" i="3"/>
  <c r="E655" i="3"/>
  <c r="F655" i="3" s="1"/>
  <c r="N655" i="3"/>
  <c r="C655" i="3"/>
  <c r="V655" i="3"/>
  <c r="M654" i="3"/>
  <c r="C654" i="4"/>
  <c r="Y653" i="3"/>
  <c r="Z653" i="3" s="1"/>
  <c r="AA653" i="3" s="1"/>
  <c r="AB653" i="3"/>
  <c r="E654" i="4" s="1"/>
  <c r="I655" i="4"/>
  <c r="M655" i="4" s="1"/>
  <c r="F655" i="4"/>
  <c r="K655" i="4"/>
  <c r="N655" i="4" s="1"/>
  <c r="J655" i="4"/>
  <c r="G655" i="4"/>
  <c r="L655" i="4" s="1"/>
  <c r="H655" i="4"/>
  <c r="D656" i="3"/>
  <c r="T655" i="3"/>
  <c r="D654" i="4" l="1"/>
  <c r="B657" i="3"/>
  <c r="A657" i="4"/>
  <c r="G656" i="3"/>
  <c r="V656" i="3"/>
  <c r="N656" i="3"/>
  <c r="M656" i="3"/>
  <c r="E656" i="3"/>
  <c r="F656" i="3" s="1"/>
  <c r="S656" i="3"/>
  <c r="C656" i="3"/>
  <c r="H656" i="3"/>
  <c r="P656" i="3"/>
  <c r="J656" i="3"/>
  <c r="T656" i="3"/>
  <c r="C655" i="4"/>
  <c r="AB654" i="3"/>
  <c r="E655" i="4" s="1"/>
  <c r="Y654" i="3"/>
  <c r="Z654" i="3" s="1"/>
  <c r="AA654" i="3" s="1"/>
  <c r="I655" i="3"/>
  <c r="U655" i="3"/>
  <c r="O655" i="3"/>
  <c r="M655" i="3"/>
  <c r="K656" i="4"/>
  <c r="N656" i="4" s="1"/>
  <c r="J656" i="4"/>
  <c r="I656" i="4"/>
  <c r="M656" i="4" s="1"/>
  <c r="H656" i="4"/>
  <c r="G656" i="4"/>
  <c r="L656" i="4" s="1"/>
  <c r="F656" i="4"/>
  <c r="D657" i="3"/>
  <c r="D655" i="4" l="1"/>
  <c r="C657" i="4"/>
  <c r="AB656" i="3"/>
  <c r="E657" i="4" s="1"/>
  <c r="Y656" i="3"/>
  <c r="Z656" i="3" s="1"/>
  <c r="O656" i="3"/>
  <c r="U656" i="3"/>
  <c r="I656" i="3"/>
  <c r="C656" i="4"/>
  <c r="Y655" i="3"/>
  <c r="Z655" i="3" s="1"/>
  <c r="AA655" i="3" s="1"/>
  <c r="AB655" i="3"/>
  <c r="E656" i="4" s="1"/>
  <c r="F657" i="4"/>
  <c r="K657" i="4"/>
  <c r="N657" i="4" s="1"/>
  <c r="J657" i="4"/>
  <c r="I657" i="4"/>
  <c r="M657" i="4" s="1"/>
  <c r="G657" i="4"/>
  <c r="L657" i="4" s="1"/>
  <c r="H657" i="4"/>
  <c r="D658" i="3"/>
  <c r="B658" i="3"/>
  <c r="A658" i="4"/>
  <c r="S657" i="3"/>
  <c r="C657" i="3"/>
  <c r="J657" i="3"/>
  <c r="P657" i="3"/>
  <c r="H657" i="3"/>
  <c r="V657" i="3"/>
  <c r="G657" i="3"/>
  <c r="E657" i="3"/>
  <c r="F657" i="3" s="1"/>
  <c r="M657" i="3"/>
  <c r="N657" i="3"/>
  <c r="T657" i="3"/>
  <c r="D656" i="4" l="1"/>
  <c r="AA656" i="3"/>
  <c r="B659" i="3"/>
  <c r="A659" i="4"/>
  <c r="P658" i="3"/>
  <c r="H658" i="3"/>
  <c r="G658" i="3"/>
  <c r="E658" i="3"/>
  <c r="F658" i="3" s="1"/>
  <c r="V658" i="3"/>
  <c r="J658" i="3"/>
  <c r="T658" i="3"/>
  <c r="S658" i="3"/>
  <c r="N658" i="3"/>
  <c r="C658" i="3"/>
  <c r="D659" i="3"/>
  <c r="C658" i="4"/>
  <c r="AB657" i="3"/>
  <c r="E658" i="4" s="1"/>
  <c r="Y657" i="3"/>
  <c r="Z657" i="3" s="1"/>
  <c r="I657" i="3"/>
  <c r="U657" i="3"/>
  <c r="J658" i="4" s="1"/>
  <c r="O657" i="3"/>
  <c r="H658" i="4" s="1"/>
  <c r="G658" i="4"/>
  <c r="L658" i="4" s="1"/>
  <c r="I658" i="4"/>
  <c r="M658" i="4" s="1"/>
  <c r="F658" i="4"/>
  <c r="K658" i="4"/>
  <c r="N658" i="4" s="1"/>
  <c r="I659" i="4" l="1"/>
  <c r="M659" i="4" s="1"/>
  <c r="K659" i="4"/>
  <c r="N659" i="4" s="1"/>
  <c r="H659" i="4"/>
  <c r="G659" i="4"/>
  <c r="L659" i="4" s="1"/>
  <c r="B660" i="3"/>
  <c r="A660" i="4"/>
  <c r="V659" i="3"/>
  <c r="N659" i="3"/>
  <c r="M659" i="3"/>
  <c r="E659" i="3"/>
  <c r="F659" i="3" s="1"/>
  <c r="T659" i="3"/>
  <c r="J659" i="3"/>
  <c r="P659" i="3"/>
  <c r="H659" i="3"/>
  <c r="C659" i="3"/>
  <c r="G659" i="3"/>
  <c r="S659" i="3"/>
  <c r="I658" i="3"/>
  <c r="F659" i="4" s="1"/>
  <c r="O658" i="3"/>
  <c r="U658" i="3"/>
  <c r="J659" i="4" s="1"/>
  <c r="D660" i="3"/>
  <c r="M658" i="3"/>
  <c r="D657" i="4"/>
  <c r="AA657" i="3"/>
  <c r="C659" i="4" l="1"/>
  <c r="Y658" i="3"/>
  <c r="Z658" i="3" s="1"/>
  <c r="AA658" i="3" s="1"/>
  <c r="AB658" i="3"/>
  <c r="E659" i="4" s="1"/>
  <c r="D661" i="3"/>
  <c r="C660" i="4"/>
  <c r="AB659" i="3"/>
  <c r="E660" i="4" s="1"/>
  <c r="Y659" i="3"/>
  <c r="Z659" i="3" s="1"/>
  <c r="U659" i="3"/>
  <c r="I659" i="3"/>
  <c r="O659" i="3"/>
  <c r="K660" i="4"/>
  <c r="N660" i="4" s="1"/>
  <c r="I660" i="4"/>
  <c r="M660" i="4" s="1"/>
  <c r="H660" i="4"/>
  <c r="G660" i="4"/>
  <c r="L660" i="4" s="1"/>
  <c r="F660" i="4"/>
  <c r="J660" i="4"/>
  <c r="B661" i="3"/>
  <c r="D658" i="4"/>
  <c r="A661" i="4"/>
  <c r="S660" i="3"/>
  <c r="C660" i="3"/>
  <c r="J660" i="3"/>
  <c r="G660" i="3"/>
  <c r="V660" i="3"/>
  <c r="N660" i="3"/>
  <c r="H660" i="3"/>
  <c r="E660" i="3"/>
  <c r="F660" i="3" s="1"/>
  <c r="T660" i="3"/>
  <c r="M660" i="3"/>
  <c r="P660" i="3"/>
  <c r="I660" i="3" l="1"/>
  <c r="O660" i="3"/>
  <c r="U660" i="3"/>
  <c r="D659" i="4"/>
  <c r="AA659" i="3"/>
  <c r="B662" i="3"/>
  <c r="A662" i="4"/>
  <c r="P661" i="3"/>
  <c r="H661" i="3"/>
  <c r="G661" i="3"/>
  <c r="V661" i="3"/>
  <c r="N661" i="3"/>
  <c r="S661" i="3"/>
  <c r="C661" i="3"/>
  <c r="J661" i="3"/>
  <c r="E661" i="3"/>
  <c r="F661" i="3" s="1"/>
  <c r="T661" i="3"/>
  <c r="C661" i="4"/>
  <c r="Y660" i="3"/>
  <c r="Z660" i="3" s="1"/>
  <c r="AB660" i="3"/>
  <c r="E661" i="4" s="1"/>
  <c r="D662" i="3"/>
  <c r="K661" i="4"/>
  <c r="N661" i="4" s="1"/>
  <c r="J661" i="4"/>
  <c r="I661" i="4"/>
  <c r="M661" i="4" s="1"/>
  <c r="H661" i="4"/>
  <c r="F661" i="4"/>
  <c r="G661" i="4"/>
  <c r="L661" i="4" s="1"/>
  <c r="O661" i="3" l="1"/>
  <c r="I661" i="3"/>
  <c r="U661" i="3"/>
  <c r="A663" i="4"/>
  <c r="M662" i="3"/>
  <c r="E662" i="3"/>
  <c r="F662" i="3" s="1"/>
  <c r="S662" i="3"/>
  <c r="C662" i="3"/>
  <c r="P662" i="3"/>
  <c r="H662" i="3"/>
  <c r="G662" i="3"/>
  <c r="V662" i="3"/>
  <c r="N662" i="3"/>
  <c r="J662" i="3"/>
  <c r="D663" i="3"/>
  <c r="M661" i="3"/>
  <c r="D660" i="4"/>
  <c r="AA660" i="3"/>
  <c r="G662" i="4"/>
  <c r="L662" i="4" s="1"/>
  <c r="I662" i="4"/>
  <c r="M662" i="4" s="1"/>
  <c r="H662" i="4"/>
  <c r="F662" i="4"/>
  <c r="J662" i="4"/>
  <c r="K662" i="4"/>
  <c r="N662" i="4" s="1"/>
  <c r="T662" i="3"/>
  <c r="B663" i="3"/>
  <c r="U662" i="3" l="1"/>
  <c r="I662" i="3"/>
  <c r="O662" i="3"/>
  <c r="A664" i="4"/>
  <c r="O8" i="5" s="1"/>
  <c r="J663" i="3"/>
  <c r="P663" i="3"/>
  <c r="H663" i="3"/>
  <c r="V663" i="3"/>
  <c r="N663" i="3"/>
  <c r="E663" i="3"/>
  <c r="F663" i="3" s="1"/>
  <c r="G663" i="3"/>
  <c r="C663" i="3"/>
  <c r="S663" i="3"/>
  <c r="T663" i="3"/>
  <c r="D661" i="4"/>
  <c r="C663" i="4"/>
  <c r="AB662" i="3"/>
  <c r="E663" i="4" s="1"/>
  <c r="Y662" i="3"/>
  <c r="Z662" i="3" s="1"/>
  <c r="C662" i="4"/>
  <c r="AB661" i="3"/>
  <c r="E662" i="4" s="1"/>
  <c r="Y661" i="3"/>
  <c r="Z661" i="3" s="1"/>
  <c r="AA661" i="3" s="1"/>
  <c r="I663" i="4"/>
  <c r="M663" i="4" s="1"/>
  <c r="K663" i="4"/>
  <c r="N663" i="4" s="1"/>
  <c r="J663" i="4"/>
  <c r="H663" i="4"/>
  <c r="G663" i="4"/>
  <c r="L663" i="4" s="1"/>
  <c r="F663" i="4"/>
  <c r="D664" i="3"/>
  <c r="B664" i="3"/>
  <c r="Q8" i="5" l="1"/>
  <c r="P8" i="5"/>
  <c r="I663" i="3"/>
  <c r="U663" i="3"/>
  <c r="O663" i="3"/>
  <c r="B665" i="3"/>
  <c r="K664" i="4"/>
  <c r="N664" i="4" s="1"/>
  <c r="H664" i="4"/>
  <c r="G664" i="4"/>
  <c r="L664" i="4" s="1"/>
  <c r="F664" i="4"/>
  <c r="I664" i="4"/>
  <c r="M664" i="4" s="1"/>
  <c r="J664" i="4"/>
  <c r="A665" i="4"/>
  <c r="O9" i="5" s="1"/>
  <c r="G664" i="3"/>
  <c r="V664" i="3"/>
  <c r="N664" i="3"/>
  <c r="M664" i="3"/>
  <c r="E664" i="3"/>
  <c r="F664" i="3" s="1"/>
  <c r="S664" i="3"/>
  <c r="C664" i="3"/>
  <c r="J664" i="3"/>
  <c r="H664" i="3"/>
  <c r="T664" i="3"/>
  <c r="P664" i="3"/>
  <c r="D662" i="4"/>
  <c r="AA662" i="3"/>
  <c r="D665" i="3"/>
  <c r="M663" i="3"/>
  <c r="Q9" i="5" l="1"/>
  <c r="S9" i="5" s="1"/>
  <c r="P9" i="5"/>
  <c r="R9" i="5" s="1"/>
  <c r="AG8" i="5"/>
  <c r="Q62" i="5"/>
  <c r="O664" i="3"/>
  <c r="U664" i="3"/>
  <c r="I664" i="3"/>
  <c r="D663" i="4"/>
  <c r="C665" i="4"/>
  <c r="AB664" i="3"/>
  <c r="E665" i="4" s="1"/>
  <c r="Y664" i="3"/>
  <c r="Z664" i="3" s="1"/>
  <c r="C664" i="4"/>
  <c r="Y663" i="3"/>
  <c r="Z663" i="3" s="1"/>
  <c r="AA663" i="3" s="1"/>
  <c r="AB663" i="3"/>
  <c r="E664" i="4" s="1"/>
  <c r="B666" i="3"/>
  <c r="K665" i="4"/>
  <c r="N665" i="4" s="1"/>
  <c r="J665" i="4"/>
  <c r="I665" i="4"/>
  <c r="M665" i="4" s="1"/>
  <c r="H665" i="4"/>
  <c r="G665" i="4"/>
  <c r="L665" i="4" s="1"/>
  <c r="F665" i="4"/>
  <c r="A666" i="4"/>
  <c r="O10" i="5" s="1"/>
  <c r="M665" i="3"/>
  <c r="E665" i="3"/>
  <c r="F665" i="3" s="1"/>
  <c r="T665" i="3"/>
  <c r="S665" i="3"/>
  <c r="C665" i="3"/>
  <c r="J665" i="3"/>
  <c r="P665" i="3"/>
  <c r="H665" i="3"/>
  <c r="G665" i="3"/>
  <c r="V665" i="3"/>
  <c r="N665" i="3"/>
  <c r="D666" i="3"/>
  <c r="AF19" i="5" l="1"/>
  <c r="AC10" i="5"/>
  <c r="Q10" i="5"/>
  <c r="S10" i="5" s="1"/>
  <c r="P10" i="5"/>
  <c r="R10" i="5" s="1"/>
  <c r="T9" i="5"/>
  <c r="U665" i="3"/>
  <c r="O665" i="3"/>
  <c r="I665" i="3"/>
  <c r="B667" i="3"/>
  <c r="C666" i="4"/>
  <c r="AB665" i="3"/>
  <c r="E666" i="4" s="1"/>
  <c r="Y665" i="3"/>
  <c r="Z665" i="3" s="1"/>
  <c r="A667" i="4"/>
  <c r="J666" i="3"/>
  <c r="P666" i="3"/>
  <c r="H666" i="3"/>
  <c r="G666" i="3"/>
  <c r="E666" i="3"/>
  <c r="F666" i="3" s="1"/>
  <c r="V666" i="3"/>
  <c r="S666" i="3"/>
  <c r="N666" i="3"/>
  <c r="C666" i="3"/>
  <c r="G666" i="4"/>
  <c r="L666" i="4" s="1"/>
  <c r="H666" i="4"/>
  <c r="F666" i="4"/>
  <c r="K666" i="4"/>
  <c r="N666" i="4" s="1"/>
  <c r="I666" i="4"/>
  <c r="M666" i="4" s="1"/>
  <c r="J666" i="4"/>
  <c r="M666" i="3"/>
  <c r="D664" i="4"/>
  <c r="AA664" i="3"/>
  <c r="D667" i="3"/>
  <c r="T666" i="3"/>
  <c r="T10" i="5" l="1"/>
  <c r="O11" i="5"/>
  <c r="A8" i="5"/>
  <c r="C667" i="4"/>
  <c r="Y666" i="3"/>
  <c r="Z666" i="3" s="1"/>
  <c r="AB666" i="3"/>
  <c r="E667" i="4" s="1"/>
  <c r="T667" i="3"/>
  <c r="B668" i="3"/>
  <c r="I666" i="3"/>
  <c r="O666" i="3"/>
  <c r="H667" i="4" s="1"/>
  <c r="U666" i="3"/>
  <c r="A668" i="4"/>
  <c r="G667" i="3"/>
  <c r="V667" i="3"/>
  <c r="N667" i="3"/>
  <c r="M667" i="3"/>
  <c r="E667" i="3"/>
  <c r="F667" i="3" s="1"/>
  <c r="J667" i="3"/>
  <c r="S667" i="3"/>
  <c r="P667" i="3"/>
  <c r="C667" i="3"/>
  <c r="H667" i="3"/>
  <c r="D668" i="3"/>
  <c r="I667" i="4"/>
  <c r="M667" i="4" s="1"/>
  <c r="K667" i="4"/>
  <c r="N667" i="4" s="1"/>
  <c r="J667" i="4"/>
  <c r="G667" i="4"/>
  <c r="L667" i="4" s="1"/>
  <c r="F667" i="4"/>
  <c r="D665" i="4"/>
  <c r="AA665" i="3"/>
  <c r="A9" i="5" l="1"/>
  <c r="O12" i="5"/>
  <c r="C8" i="5"/>
  <c r="B8" i="5"/>
  <c r="Q11" i="5"/>
  <c r="S11" i="5" s="1"/>
  <c r="P11" i="5"/>
  <c r="R11" i="5" s="1"/>
  <c r="K668" i="4"/>
  <c r="N668" i="4" s="1"/>
  <c r="G668" i="4"/>
  <c r="L668" i="4" s="1"/>
  <c r="J668" i="4"/>
  <c r="H668" i="4"/>
  <c r="I668" i="4"/>
  <c r="M668" i="4" s="1"/>
  <c r="D666" i="4"/>
  <c r="AA666" i="3"/>
  <c r="O667" i="3"/>
  <c r="U667" i="3"/>
  <c r="I667" i="3"/>
  <c r="F668" i="4" s="1"/>
  <c r="D669" i="3"/>
  <c r="C668" i="4"/>
  <c r="AB667" i="3"/>
  <c r="E668" i="4" s="1"/>
  <c r="Y667" i="3"/>
  <c r="Z667" i="3" s="1"/>
  <c r="B669" i="3"/>
  <c r="A669" i="4"/>
  <c r="T668" i="3"/>
  <c r="S668" i="3"/>
  <c r="C668" i="3"/>
  <c r="J668" i="3"/>
  <c r="G668" i="3"/>
  <c r="V668" i="3"/>
  <c r="N668" i="3"/>
  <c r="P668" i="3"/>
  <c r="M668" i="3"/>
  <c r="H668" i="3"/>
  <c r="E668" i="3"/>
  <c r="F668" i="3" s="1"/>
  <c r="A10" i="5" l="1"/>
  <c r="O13" i="5"/>
  <c r="T11" i="5"/>
  <c r="D8" i="5"/>
  <c r="E9" i="5" s="1"/>
  <c r="C60" i="5"/>
  <c r="AD19" i="5" s="1"/>
  <c r="Q12" i="5"/>
  <c r="S12" i="5" s="1"/>
  <c r="P12" i="5"/>
  <c r="R12" i="5" s="1"/>
  <c r="C9" i="5"/>
  <c r="D9" i="5" s="1"/>
  <c r="E10" i="5" s="1"/>
  <c r="B9" i="5"/>
  <c r="I668" i="3"/>
  <c r="O668" i="3"/>
  <c r="U668" i="3"/>
  <c r="C669" i="4"/>
  <c r="AB668" i="3"/>
  <c r="E669" i="4" s="1"/>
  <c r="Y668" i="3"/>
  <c r="Z668" i="3" s="1"/>
  <c r="D670" i="3"/>
  <c r="K669" i="4"/>
  <c r="N669" i="4" s="1"/>
  <c r="J669" i="4"/>
  <c r="I669" i="4"/>
  <c r="M669" i="4" s="1"/>
  <c r="H669" i="4"/>
  <c r="G669" i="4"/>
  <c r="L669" i="4" s="1"/>
  <c r="F669" i="4"/>
  <c r="B670" i="3"/>
  <c r="A670" i="4"/>
  <c r="P669" i="3"/>
  <c r="H669" i="3"/>
  <c r="G669" i="3"/>
  <c r="V669" i="3"/>
  <c r="N669" i="3"/>
  <c r="S669" i="3"/>
  <c r="C669" i="3"/>
  <c r="J669" i="3"/>
  <c r="E669" i="3"/>
  <c r="F669" i="3" s="1"/>
  <c r="D667" i="4"/>
  <c r="AA667" i="3"/>
  <c r="T669" i="3"/>
  <c r="Q13" i="5" l="1"/>
  <c r="S13" i="5" s="1"/>
  <c r="P13" i="5"/>
  <c r="R13" i="5" s="1"/>
  <c r="A11" i="5"/>
  <c r="O14" i="5"/>
  <c r="T12" i="5"/>
  <c r="C10" i="5"/>
  <c r="D10" i="5" s="1"/>
  <c r="E11" i="5" s="1"/>
  <c r="B10" i="5"/>
  <c r="I669" i="3"/>
  <c r="O669" i="3"/>
  <c r="U669" i="3"/>
  <c r="B671" i="3"/>
  <c r="D668" i="4"/>
  <c r="AA668" i="3"/>
  <c r="A671" i="4"/>
  <c r="V670" i="3"/>
  <c r="N670" i="3"/>
  <c r="E670" i="3"/>
  <c r="F670" i="3" s="1"/>
  <c r="S670" i="3"/>
  <c r="C670" i="3"/>
  <c r="P670" i="3"/>
  <c r="H670" i="3"/>
  <c r="J670" i="3"/>
  <c r="G670" i="3"/>
  <c r="D671" i="3"/>
  <c r="M669" i="3"/>
  <c r="K670" i="4"/>
  <c r="N670" i="4" s="1"/>
  <c r="G670" i="4"/>
  <c r="L670" i="4" s="1"/>
  <c r="F670" i="4"/>
  <c r="J670" i="4"/>
  <c r="I670" i="4"/>
  <c r="M670" i="4" s="1"/>
  <c r="H670" i="4"/>
  <c r="T670" i="3"/>
  <c r="A12" i="5" l="1"/>
  <c r="O15" i="5"/>
  <c r="Q14" i="5"/>
  <c r="S14" i="5" s="1"/>
  <c r="P14" i="5"/>
  <c r="R14" i="5" s="1"/>
  <c r="C11" i="5"/>
  <c r="D11" i="5" s="1"/>
  <c r="E12" i="5" s="1"/>
  <c r="B11" i="5"/>
  <c r="T13" i="5"/>
  <c r="C670" i="4"/>
  <c r="Y669" i="3"/>
  <c r="Z669" i="3" s="1"/>
  <c r="AA669" i="3" s="1"/>
  <c r="AB669" i="3"/>
  <c r="E670" i="4" s="1"/>
  <c r="G671" i="4"/>
  <c r="L671" i="4" s="1"/>
  <c r="F671" i="4"/>
  <c r="I671" i="4"/>
  <c r="M671" i="4" s="1"/>
  <c r="K671" i="4"/>
  <c r="N671" i="4" s="1"/>
  <c r="D669" i="4"/>
  <c r="D672" i="3"/>
  <c r="B672" i="3"/>
  <c r="U670" i="3"/>
  <c r="J671" i="4" s="1"/>
  <c r="I670" i="3"/>
  <c r="O670" i="3"/>
  <c r="H671" i="4" s="1"/>
  <c r="A672" i="4"/>
  <c r="S671" i="3"/>
  <c r="C671" i="3"/>
  <c r="J671" i="3"/>
  <c r="P671" i="3"/>
  <c r="H671" i="3"/>
  <c r="V671" i="3"/>
  <c r="N671" i="3"/>
  <c r="M671" i="3"/>
  <c r="E671" i="3"/>
  <c r="F671" i="3" s="1"/>
  <c r="G671" i="3"/>
  <c r="T671" i="3"/>
  <c r="M670" i="3"/>
  <c r="T14" i="5" l="1"/>
  <c r="Q15" i="5"/>
  <c r="S15" i="5" s="1"/>
  <c r="P15" i="5"/>
  <c r="R15" i="5" s="1"/>
  <c r="A13" i="5"/>
  <c r="O16" i="5"/>
  <c r="C12" i="5"/>
  <c r="D12" i="5" s="1"/>
  <c r="E13" i="5" s="1"/>
  <c r="B12" i="5"/>
  <c r="I671" i="3"/>
  <c r="U671" i="3"/>
  <c r="O671" i="3"/>
  <c r="C671" i="4"/>
  <c r="AB670" i="3"/>
  <c r="E671" i="4" s="1"/>
  <c r="Y670" i="3"/>
  <c r="Z670" i="3" s="1"/>
  <c r="AA670" i="3" s="1"/>
  <c r="C672" i="4"/>
  <c r="Y671" i="3"/>
  <c r="Z671" i="3" s="1"/>
  <c r="AB671" i="3"/>
  <c r="E672" i="4" s="1"/>
  <c r="J672" i="4"/>
  <c r="I672" i="4"/>
  <c r="M672" i="4" s="1"/>
  <c r="H672" i="4"/>
  <c r="G672" i="4"/>
  <c r="L672" i="4" s="1"/>
  <c r="K672" i="4"/>
  <c r="N672" i="4" s="1"/>
  <c r="F672" i="4"/>
  <c r="D670" i="4"/>
  <c r="B673" i="3"/>
  <c r="A673" i="4"/>
  <c r="P672" i="3"/>
  <c r="H672" i="3"/>
  <c r="G672" i="3"/>
  <c r="V672" i="3"/>
  <c r="N672" i="3"/>
  <c r="M672" i="3"/>
  <c r="E672" i="3"/>
  <c r="F672" i="3" s="1"/>
  <c r="S672" i="3"/>
  <c r="C672" i="3"/>
  <c r="J672" i="3"/>
  <c r="T672" i="3"/>
  <c r="D673" i="3"/>
  <c r="Q16" i="5" l="1"/>
  <c r="P16" i="5"/>
  <c r="R16" i="5" s="1"/>
  <c r="C13" i="5"/>
  <c r="D13" i="5" s="1"/>
  <c r="E14" i="5" s="1"/>
  <c r="B13" i="5"/>
  <c r="T15" i="5"/>
  <c r="O17" i="5"/>
  <c r="A14" i="5"/>
  <c r="A60" i="5" s="1"/>
  <c r="M6" i="5" s="1"/>
  <c r="D671" i="4"/>
  <c r="AA671" i="3"/>
  <c r="K673" i="4"/>
  <c r="N673" i="4" s="1"/>
  <c r="J673" i="4"/>
  <c r="I673" i="4"/>
  <c r="M673" i="4" s="1"/>
  <c r="H673" i="4"/>
  <c r="G673" i="4"/>
  <c r="L673" i="4" s="1"/>
  <c r="O672" i="3"/>
  <c r="U672" i="3"/>
  <c r="I672" i="3"/>
  <c r="F673" i="4" s="1"/>
  <c r="D674" i="3"/>
  <c r="C673" i="4"/>
  <c r="AB672" i="3"/>
  <c r="E673" i="4" s="1"/>
  <c r="Y672" i="3"/>
  <c r="Z672" i="3" s="1"/>
  <c r="T673" i="3"/>
  <c r="B674" i="3"/>
  <c r="A674" i="4"/>
  <c r="O18" i="5" s="1"/>
  <c r="M673" i="3"/>
  <c r="E673" i="3"/>
  <c r="F673" i="3" s="1"/>
  <c r="S673" i="3"/>
  <c r="C673" i="3"/>
  <c r="J673" i="3"/>
  <c r="P673" i="3"/>
  <c r="H673" i="3"/>
  <c r="G673" i="3"/>
  <c r="V673" i="3"/>
  <c r="N673" i="3"/>
  <c r="O62" i="5" l="1"/>
  <c r="S4" i="5" s="1"/>
  <c r="E4" i="5" s="1"/>
  <c r="AB6" i="5"/>
  <c r="Q17" i="5"/>
  <c r="S17" i="5" s="1"/>
  <c r="P17" i="5"/>
  <c r="R17" i="5" s="1"/>
  <c r="M7" i="5"/>
  <c r="N7" i="5"/>
  <c r="Q18" i="5"/>
  <c r="S18" i="5" s="1"/>
  <c r="P18" i="5"/>
  <c r="R18" i="5" s="1"/>
  <c r="C14" i="5"/>
  <c r="D14" i="5" s="1"/>
  <c r="D60" i="5" s="1"/>
  <c r="B14" i="5"/>
  <c r="AF21" i="5"/>
  <c r="S16" i="5"/>
  <c r="T16" i="5" s="1"/>
  <c r="U673" i="3"/>
  <c r="O673" i="3"/>
  <c r="I673" i="3"/>
  <c r="B675" i="3"/>
  <c r="D675" i="3"/>
  <c r="A675" i="4"/>
  <c r="J674" i="3"/>
  <c r="P674" i="3"/>
  <c r="H674" i="3"/>
  <c r="G674" i="3"/>
  <c r="M674" i="3"/>
  <c r="E674" i="3"/>
  <c r="F674" i="3" s="1"/>
  <c r="T674" i="3"/>
  <c r="V674" i="3"/>
  <c r="S674" i="3"/>
  <c r="N674" i="3"/>
  <c r="C674" i="3"/>
  <c r="C674" i="4"/>
  <c r="AB673" i="3"/>
  <c r="E674" i="4" s="1"/>
  <c r="Y673" i="3"/>
  <c r="Z673" i="3" s="1"/>
  <c r="D672" i="4"/>
  <c r="AA672" i="3"/>
  <c r="F674" i="4"/>
  <c r="K674" i="4"/>
  <c r="N674" i="4" s="1"/>
  <c r="G674" i="4"/>
  <c r="L674" i="4" s="1"/>
  <c r="H674" i="4"/>
  <c r="I674" i="4"/>
  <c r="M674" i="4" s="1"/>
  <c r="J674" i="4"/>
  <c r="T18" i="5" l="1"/>
  <c r="R62" i="5"/>
  <c r="AF22" i="5" s="1"/>
  <c r="T17" i="5"/>
  <c r="AB10" i="5"/>
  <c r="AB11" i="5" s="1"/>
  <c r="AB12" i="5" s="1"/>
  <c r="AC7" i="5"/>
  <c r="AB7" i="5"/>
  <c r="I674" i="3"/>
  <c r="O674" i="3"/>
  <c r="U674" i="3"/>
  <c r="D673" i="4"/>
  <c r="AA673" i="3"/>
  <c r="H675" i="4"/>
  <c r="G675" i="4"/>
  <c r="L675" i="4" s="1"/>
  <c r="F675" i="4"/>
  <c r="I675" i="4"/>
  <c r="M675" i="4" s="1"/>
  <c r="K675" i="4"/>
  <c r="N675" i="4" s="1"/>
  <c r="J675" i="4"/>
  <c r="D676" i="3"/>
  <c r="C675" i="4"/>
  <c r="Y674" i="3"/>
  <c r="Z674" i="3" s="1"/>
  <c r="AB674" i="3"/>
  <c r="E675" i="4" s="1"/>
  <c r="B676" i="3"/>
  <c r="A676" i="4"/>
  <c r="G675" i="3"/>
  <c r="V675" i="3"/>
  <c r="N675" i="3"/>
  <c r="E675" i="3"/>
  <c r="F675" i="3" s="1"/>
  <c r="T675" i="3"/>
  <c r="J675" i="3"/>
  <c r="S675" i="3"/>
  <c r="P675" i="3"/>
  <c r="C675" i="3"/>
  <c r="H675" i="3"/>
  <c r="N20" i="5"/>
  <c r="N21" i="5"/>
  <c r="H51" i="5" l="1"/>
  <c r="N23" i="5"/>
  <c r="H52" i="5"/>
  <c r="AB13" i="5"/>
  <c r="I676" i="4"/>
  <c r="M676" i="4" s="1"/>
  <c r="G676" i="4"/>
  <c r="L676" i="4" s="1"/>
  <c r="K676" i="4"/>
  <c r="N676" i="4" s="1"/>
  <c r="O675" i="3"/>
  <c r="H676" i="4" s="1"/>
  <c r="U675" i="3"/>
  <c r="J676" i="4" s="1"/>
  <c r="I675" i="3"/>
  <c r="F676" i="4" s="1"/>
  <c r="B677" i="3"/>
  <c r="D677" i="3"/>
  <c r="A677" i="4"/>
  <c r="S676" i="3"/>
  <c r="C676" i="3"/>
  <c r="J676" i="3"/>
  <c r="G676" i="3"/>
  <c r="V676" i="3"/>
  <c r="N676" i="3"/>
  <c r="P676" i="3"/>
  <c r="H676" i="3"/>
  <c r="E676" i="3"/>
  <c r="F676" i="3" s="1"/>
  <c r="T676" i="3"/>
  <c r="D674" i="4"/>
  <c r="AA674" i="3"/>
  <c r="M676" i="3"/>
  <c r="M675" i="3"/>
  <c r="AC8" i="5"/>
  <c r="AE8" i="5"/>
  <c r="W52" i="5" l="1"/>
  <c r="AG10" i="5"/>
  <c r="W51" i="5"/>
  <c r="AD11" i="5"/>
  <c r="AC11" i="5" s="1"/>
  <c r="AD10" i="5"/>
  <c r="AD12" i="5"/>
  <c r="AC12" i="5" s="1"/>
  <c r="H53" i="5"/>
  <c r="N24" i="5"/>
  <c r="I676" i="3"/>
  <c r="O676" i="3"/>
  <c r="U676" i="3"/>
  <c r="C677" i="4"/>
  <c r="AB676" i="3"/>
  <c r="E677" i="4" s="1"/>
  <c r="Y676" i="3"/>
  <c r="Z676" i="3" s="1"/>
  <c r="T677" i="3"/>
  <c r="B678" i="3"/>
  <c r="A678" i="4"/>
  <c r="P677" i="3"/>
  <c r="H677" i="3"/>
  <c r="G677" i="3"/>
  <c r="V677" i="3"/>
  <c r="N677" i="3"/>
  <c r="S677" i="3"/>
  <c r="C677" i="3"/>
  <c r="M677" i="3"/>
  <c r="J677" i="3"/>
  <c r="E677" i="3"/>
  <c r="F677" i="3" s="1"/>
  <c r="C676" i="4"/>
  <c r="AB675" i="3"/>
  <c r="E676" i="4" s="1"/>
  <c r="Y675" i="3"/>
  <c r="Z675" i="3" s="1"/>
  <c r="AA675" i="3" s="1"/>
  <c r="K677" i="4"/>
  <c r="N677" i="4" s="1"/>
  <c r="J677" i="4"/>
  <c r="I677" i="4"/>
  <c r="M677" i="4" s="1"/>
  <c r="G677" i="4"/>
  <c r="L677" i="4" s="1"/>
  <c r="F677" i="4"/>
  <c r="H677" i="4"/>
  <c r="D675" i="4"/>
  <c r="D678" i="3"/>
  <c r="AF12" i="5" l="1"/>
  <c r="AE12" i="5"/>
  <c r="AH12" i="5"/>
  <c r="AI12" i="5" s="1"/>
  <c r="AC13" i="5"/>
  <c r="AE11" i="5"/>
  <c r="AF11" i="5"/>
  <c r="AF10" i="5"/>
  <c r="W53" i="5"/>
  <c r="AE10" i="5"/>
  <c r="J53" i="5"/>
  <c r="AD18" i="5"/>
  <c r="J52" i="5"/>
  <c r="I677" i="3"/>
  <c r="O677" i="3"/>
  <c r="U677" i="3"/>
  <c r="D676" i="4"/>
  <c r="AA676" i="3"/>
  <c r="D679" i="3"/>
  <c r="C678" i="4"/>
  <c r="Y677" i="3"/>
  <c r="Z677" i="3" s="1"/>
  <c r="AB677" i="3"/>
  <c r="E678" i="4" s="1"/>
  <c r="F678" i="4"/>
  <c r="K678" i="4"/>
  <c r="N678" i="4" s="1"/>
  <c r="J678" i="4"/>
  <c r="G678" i="4"/>
  <c r="L678" i="4" s="1"/>
  <c r="I678" i="4"/>
  <c r="M678" i="4" s="1"/>
  <c r="H678" i="4"/>
  <c r="B679" i="3"/>
  <c r="A679" i="4"/>
  <c r="V678" i="3"/>
  <c r="N678" i="3"/>
  <c r="E678" i="3"/>
  <c r="F678" i="3" s="1"/>
  <c r="T678" i="3"/>
  <c r="S678" i="3"/>
  <c r="C678" i="3"/>
  <c r="P678" i="3"/>
  <c r="H678" i="3"/>
  <c r="J678" i="3"/>
  <c r="G678" i="3"/>
  <c r="AF18" i="5" l="1"/>
  <c r="Y53" i="5"/>
  <c r="Y52" i="5"/>
  <c r="L52" i="5"/>
  <c r="AD17" i="5"/>
  <c r="L53" i="5"/>
  <c r="AD20" i="5"/>
  <c r="U678" i="3"/>
  <c r="I678" i="3"/>
  <c r="O678" i="3"/>
  <c r="H679" i="4"/>
  <c r="G679" i="4"/>
  <c r="L679" i="4" s="1"/>
  <c r="F679" i="4"/>
  <c r="I679" i="4"/>
  <c r="M679" i="4" s="1"/>
  <c r="J679" i="4"/>
  <c r="K679" i="4"/>
  <c r="N679" i="4" s="1"/>
  <c r="B680" i="3"/>
  <c r="D680" i="3"/>
  <c r="A680" i="4"/>
  <c r="S679" i="3"/>
  <c r="C679" i="3"/>
  <c r="J679" i="3"/>
  <c r="P679" i="3"/>
  <c r="H679" i="3"/>
  <c r="V679" i="3"/>
  <c r="N679" i="3"/>
  <c r="M679" i="3"/>
  <c r="E679" i="3"/>
  <c r="F679" i="3" s="1"/>
  <c r="G679" i="3"/>
  <c r="D677" i="4"/>
  <c r="AA677" i="3"/>
  <c r="M678" i="3"/>
  <c r="T679" i="3"/>
  <c r="AA52" i="5" l="1"/>
  <c r="AF17" i="5"/>
  <c r="AG7" i="5"/>
  <c r="AF20" i="5"/>
  <c r="AA53" i="5"/>
  <c r="C679" i="4"/>
  <c r="AB678" i="3"/>
  <c r="E679" i="4" s="1"/>
  <c r="Y678" i="3"/>
  <c r="Z678" i="3" s="1"/>
  <c r="AA678" i="3" s="1"/>
  <c r="C680" i="4"/>
  <c r="Y679" i="3"/>
  <c r="Z679" i="3" s="1"/>
  <c r="AB679" i="3"/>
  <c r="E680" i="4" s="1"/>
  <c r="J680" i="4"/>
  <c r="I680" i="4"/>
  <c r="M680" i="4" s="1"/>
  <c r="G680" i="4"/>
  <c r="L680" i="4" s="1"/>
  <c r="K680" i="4"/>
  <c r="N680" i="4" s="1"/>
  <c r="D678" i="4"/>
  <c r="D681" i="3"/>
  <c r="I679" i="3"/>
  <c r="F680" i="4" s="1"/>
  <c r="U679" i="3"/>
  <c r="O679" i="3"/>
  <c r="H680" i="4" s="1"/>
  <c r="B681" i="3"/>
  <c r="A681" i="4"/>
  <c r="P680" i="3"/>
  <c r="H680" i="3"/>
  <c r="G680" i="3"/>
  <c r="V680" i="3"/>
  <c r="N680" i="3"/>
  <c r="M680" i="3"/>
  <c r="E680" i="3"/>
  <c r="F680" i="3" s="1"/>
  <c r="S680" i="3"/>
  <c r="C680" i="3"/>
  <c r="J680" i="3"/>
  <c r="T680" i="3"/>
  <c r="O680" i="3" l="1"/>
  <c r="U680" i="3"/>
  <c r="I680" i="3"/>
  <c r="D682" i="3"/>
  <c r="D679" i="4"/>
  <c r="AA679" i="3"/>
  <c r="K681" i="4"/>
  <c r="N681" i="4" s="1"/>
  <c r="J681" i="4"/>
  <c r="I681" i="4"/>
  <c r="M681" i="4" s="1"/>
  <c r="H681" i="4"/>
  <c r="G681" i="4"/>
  <c r="L681" i="4" s="1"/>
  <c r="F681" i="4"/>
  <c r="B682" i="3"/>
  <c r="C681" i="4"/>
  <c r="AB680" i="3"/>
  <c r="E681" i="4" s="1"/>
  <c r="Y680" i="3"/>
  <c r="Z680" i="3" s="1"/>
  <c r="A682" i="4"/>
  <c r="M681" i="3"/>
  <c r="E681" i="3"/>
  <c r="F681" i="3" s="1"/>
  <c r="T681" i="3"/>
  <c r="S681" i="3"/>
  <c r="C681" i="3"/>
  <c r="J681" i="3"/>
  <c r="P681" i="3"/>
  <c r="H681" i="3"/>
  <c r="G681" i="3"/>
  <c r="V681" i="3"/>
  <c r="N681" i="3"/>
  <c r="U681" i="3" l="1"/>
  <c r="O681" i="3"/>
  <c r="I681" i="3"/>
  <c r="C682" i="4"/>
  <c r="AB681" i="3"/>
  <c r="E682" i="4" s="1"/>
  <c r="Y681" i="3"/>
  <c r="Z681" i="3" s="1"/>
  <c r="F682" i="4"/>
  <c r="K682" i="4"/>
  <c r="N682" i="4" s="1"/>
  <c r="J682" i="4"/>
  <c r="G682" i="4"/>
  <c r="L682" i="4" s="1"/>
  <c r="H682" i="4"/>
  <c r="I682" i="4"/>
  <c r="M682" i="4" s="1"/>
  <c r="D683" i="3"/>
  <c r="B683" i="3"/>
  <c r="A683" i="4"/>
  <c r="S682" i="3"/>
  <c r="J682" i="3"/>
  <c r="P682" i="3"/>
  <c r="H682" i="3"/>
  <c r="G682" i="3"/>
  <c r="M682" i="3"/>
  <c r="E682" i="3"/>
  <c r="F682" i="3" s="1"/>
  <c r="V682" i="3"/>
  <c r="N682" i="3"/>
  <c r="C682" i="3"/>
  <c r="T682" i="3"/>
  <c r="D680" i="4"/>
  <c r="AA680" i="3"/>
  <c r="C683" i="4" l="1"/>
  <c r="Y682" i="3"/>
  <c r="Z682" i="3" s="1"/>
  <c r="AB682" i="3"/>
  <c r="E683" i="4" s="1"/>
  <c r="B684" i="3"/>
  <c r="A684" i="4"/>
  <c r="P683" i="3"/>
  <c r="H683" i="3"/>
  <c r="G683" i="3"/>
  <c r="V683" i="3"/>
  <c r="N683" i="3"/>
  <c r="M683" i="3"/>
  <c r="E683" i="3"/>
  <c r="F683" i="3" s="1"/>
  <c r="T683" i="3"/>
  <c r="S683" i="3"/>
  <c r="J683" i="3"/>
  <c r="C683" i="3"/>
  <c r="I682" i="3"/>
  <c r="O682" i="3"/>
  <c r="U682" i="3"/>
  <c r="J683" i="4" s="1"/>
  <c r="D684" i="3"/>
  <c r="H683" i="4"/>
  <c r="G683" i="4"/>
  <c r="L683" i="4" s="1"/>
  <c r="F683" i="4"/>
  <c r="I683" i="4"/>
  <c r="M683" i="4" s="1"/>
  <c r="K683" i="4"/>
  <c r="N683" i="4" s="1"/>
  <c r="D681" i="4"/>
  <c r="AA681" i="3"/>
  <c r="O683" i="3" l="1"/>
  <c r="U683" i="3"/>
  <c r="I683" i="3"/>
  <c r="J684" i="4"/>
  <c r="I684" i="4"/>
  <c r="M684" i="4" s="1"/>
  <c r="H684" i="4"/>
  <c r="G684" i="4"/>
  <c r="L684" i="4" s="1"/>
  <c r="F684" i="4"/>
  <c r="K684" i="4"/>
  <c r="N684" i="4" s="1"/>
  <c r="D685" i="3"/>
  <c r="B685" i="3"/>
  <c r="C684" i="4"/>
  <c r="AB683" i="3"/>
  <c r="E684" i="4" s="1"/>
  <c r="Y683" i="3"/>
  <c r="Z683" i="3" s="1"/>
  <c r="A685" i="4"/>
  <c r="M684" i="3"/>
  <c r="E684" i="3"/>
  <c r="F684" i="3" s="1"/>
  <c r="T684" i="3"/>
  <c r="S684" i="3"/>
  <c r="C684" i="3"/>
  <c r="J684" i="3"/>
  <c r="P684" i="3"/>
  <c r="H684" i="3"/>
  <c r="G684" i="3"/>
  <c r="V684" i="3"/>
  <c r="N684" i="3"/>
  <c r="D682" i="4"/>
  <c r="AA682" i="3"/>
  <c r="U684" i="3" l="1"/>
  <c r="I684" i="3"/>
  <c r="O684" i="3"/>
  <c r="B686" i="3"/>
  <c r="C685" i="4"/>
  <c r="AB684" i="3"/>
  <c r="E685" i="4" s="1"/>
  <c r="Y684" i="3"/>
  <c r="Z684" i="3" s="1"/>
  <c r="A686" i="4"/>
  <c r="J685" i="3"/>
  <c r="P685" i="3"/>
  <c r="H685" i="3"/>
  <c r="G685" i="3"/>
  <c r="V685" i="3"/>
  <c r="N685" i="3"/>
  <c r="E685" i="3"/>
  <c r="F685" i="3" s="1"/>
  <c r="S685" i="3"/>
  <c r="C685" i="3"/>
  <c r="K685" i="4"/>
  <c r="N685" i="4" s="1"/>
  <c r="J685" i="4"/>
  <c r="I685" i="4"/>
  <c r="M685" i="4" s="1"/>
  <c r="H685" i="4"/>
  <c r="F685" i="4"/>
  <c r="G685" i="4"/>
  <c r="L685" i="4" s="1"/>
  <c r="D686" i="3"/>
  <c r="D683" i="4"/>
  <c r="AA683" i="3"/>
  <c r="T685" i="3"/>
  <c r="M685" i="3"/>
  <c r="C686" i="4" l="1"/>
  <c r="Y685" i="3"/>
  <c r="Z685" i="3" s="1"/>
  <c r="AB685" i="3"/>
  <c r="E686" i="4" s="1"/>
  <c r="B687" i="3"/>
  <c r="I685" i="3"/>
  <c r="O685" i="3"/>
  <c r="U685" i="3"/>
  <c r="A687" i="4"/>
  <c r="G686" i="3"/>
  <c r="V686" i="3"/>
  <c r="N686" i="3"/>
  <c r="E686" i="3"/>
  <c r="F686" i="3" s="1"/>
  <c r="T686" i="3"/>
  <c r="S686" i="3"/>
  <c r="C686" i="3"/>
  <c r="J686" i="3"/>
  <c r="P686" i="3"/>
  <c r="H686" i="3"/>
  <c r="D684" i="4"/>
  <c r="AA684" i="3"/>
  <c r="D687" i="3"/>
  <c r="F686" i="4"/>
  <c r="K686" i="4"/>
  <c r="N686" i="4" s="1"/>
  <c r="J686" i="4"/>
  <c r="G686" i="4"/>
  <c r="L686" i="4" s="1"/>
  <c r="H686" i="4"/>
  <c r="I686" i="4"/>
  <c r="M686" i="4" s="1"/>
  <c r="G687" i="4" l="1"/>
  <c r="L687" i="4" s="1"/>
  <c r="I687" i="4"/>
  <c r="M687" i="4" s="1"/>
  <c r="K687" i="4"/>
  <c r="N687" i="4" s="1"/>
  <c r="B688" i="3"/>
  <c r="T687" i="3"/>
  <c r="O686" i="3"/>
  <c r="H687" i="4" s="1"/>
  <c r="U686" i="3"/>
  <c r="J687" i="4" s="1"/>
  <c r="I686" i="3"/>
  <c r="F687" i="4" s="1"/>
  <c r="A688" i="4"/>
  <c r="S687" i="3"/>
  <c r="C687" i="3"/>
  <c r="J687" i="3"/>
  <c r="P687" i="3"/>
  <c r="H687" i="3"/>
  <c r="G687" i="3"/>
  <c r="V687" i="3"/>
  <c r="N687" i="3"/>
  <c r="M687" i="3"/>
  <c r="E687" i="3"/>
  <c r="F687" i="3" s="1"/>
  <c r="D688" i="3"/>
  <c r="D685" i="4"/>
  <c r="AA685" i="3"/>
  <c r="M686" i="3"/>
  <c r="I687" i="3" l="1"/>
  <c r="O687" i="3"/>
  <c r="U687" i="3"/>
  <c r="J688" i="4" s="1"/>
  <c r="C687" i="4"/>
  <c r="AB686" i="3"/>
  <c r="E687" i="4" s="1"/>
  <c r="Y686" i="3"/>
  <c r="Z686" i="3" s="1"/>
  <c r="AA686" i="3" s="1"/>
  <c r="D689" i="3"/>
  <c r="I688" i="4"/>
  <c r="M688" i="4" s="1"/>
  <c r="H688" i="4"/>
  <c r="G688" i="4"/>
  <c r="L688" i="4" s="1"/>
  <c r="F688" i="4"/>
  <c r="K688" i="4"/>
  <c r="N688" i="4" s="1"/>
  <c r="B689" i="3"/>
  <c r="C688" i="4"/>
  <c r="AB687" i="3"/>
  <c r="E688" i="4" s="1"/>
  <c r="Y687" i="3"/>
  <c r="Z687" i="3" s="1"/>
  <c r="D686" i="4"/>
  <c r="A689" i="4"/>
  <c r="P688" i="3"/>
  <c r="H688" i="3"/>
  <c r="G688" i="3"/>
  <c r="V688" i="3"/>
  <c r="N688" i="3"/>
  <c r="M688" i="3"/>
  <c r="E688" i="3"/>
  <c r="F688" i="3" s="1"/>
  <c r="T688" i="3"/>
  <c r="S688" i="3"/>
  <c r="C688" i="3"/>
  <c r="J688" i="3"/>
  <c r="I688" i="3" l="1"/>
  <c r="O688" i="3"/>
  <c r="U688" i="3"/>
  <c r="C689" i="4"/>
  <c r="Y688" i="3"/>
  <c r="Z688" i="3" s="1"/>
  <c r="AB688" i="3"/>
  <c r="E689" i="4" s="1"/>
  <c r="D687" i="4"/>
  <c r="AA687" i="3"/>
  <c r="A690" i="4"/>
  <c r="V689" i="3"/>
  <c r="N689" i="3"/>
  <c r="E689" i="3"/>
  <c r="F689" i="3" s="1"/>
  <c r="T689" i="3"/>
  <c r="S689" i="3"/>
  <c r="C689" i="3"/>
  <c r="J689" i="3"/>
  <c r="P689" i="3"/>
  <c r="H689" i="3"/>
  <c r="G689" i="3"/>
  <c r="K689" i="4"/>
  <c r="N689" i="4" s="1"/>
  <c r="J689" i="4"/>
  <c r="I689" i="4"/>
  <c r="M689" i="4" s="1"/>
  <c r="H689" i="4"/>
  <c r="G689" i="4"/>
  <c r="L689" i="4" s="1"/>
  <c r="F689" i="4"/>
  <c r="B690" i="3"/>
  <c r="D690" i="3"/>
  <c r="D688" i="4" l="1"/>
  <c r="AA688" i="3"/>
  <c r="B691" i="3"/>
  <c r="A691" i="4"/>
  <c r="S690" i="3"/>
  <c r="C690" i="3"/>
  <c r="J690" i="3"/>
  <c r="P690" i="3"/>
  <c r="H690" i="3"/>
  <c r="G690" i="3"/>
  <c r="V690" i="3"/>
  <c r="N690" i="3"/>
  <c r="M690" i="3"/>
  <c r="E690" i="3"/>
  <c r="F690" i="3" s="1"/>
  <c r="T690" i="3"/>
  <c r="M689" i="3"/>
  <c r="D691" i="3"/>
  <c r="U689" i="3"/>
  <c r="J690" i="4" s="1"/>
  <c r="I689" i="3"/>
  <c r="O689" i="3"/>
  <c r="H690" i="4" s="1"/>
  <c r="F690" i="4"/>
  <c r="K690" i="4"/>
  <c r="N690" i="4" s="1"/>
  <c r="G690" i="4"/>
  <c r="L690" i="4" s="1"/>
  <c r="I690" i="4"/>
  <c r="M690" i="4" s="1"/>
  <c r="C691" i="4" l="1"/>
  <c r="Y690" i="3"/>
  <c r="Z690" i="3" s="1"/>
  <c r="AB690" i="3"/>
  <c r="E691" i="4" s="1"/>
  <c r="G691" i="4"/>
  <c r="L691" i="4" s="1"/>
  <c r="F691" i="4"/>
  <c r="I691" i="4"/>
  <c r="M691" i="4" s="1"/>
  <c r="K691" i="4"/>
  <c r="N691" i="4" s="1"/>
  <c r="B692" i="3"/>
  <c r="A692" i="4"/>
  <c r="P691" i="3"/>
  <c r="H691" i="3"/>
  <c r="G691" i="3"/>
  <c r="V691" i="3"/>
  <c r="N691" i="3"/>
  <c r="E691" i="3"/>
  <c r="F691" i="3" s="1"/>
  <c r="T691" i="3"/>
  <c r="S691" i="3"/>
  <c r="C691" i="3"/>
  <c r="J691" i="3"/>
  <c r="D689" i="4"/>
  <c r="I690" i="3"/>
  <c r="O690" i="3"/>
  <c r="H691" i="4" s="1"/>
  <c r="U690" i="3"/>
  <c r="J691" i="4" s="1"/>
  <c r="D692" i="3"/>
  <c r="C690" i="4"/>
  <c r="AB689" i="3"/>
  <c r="E690" i="4" s="1"/>
  <c r="Y689" i="3"/>
  <c r="Z689" i="3" s="1"/>
  <c r="AA689" i="3" s="1"/>
  <c r="D690" i="4" l="1"/>
  <c r="AA690" i="3"/>
  <c r="O691" i="3"/>
  <c r="H692" i="4" s="1"/>
  <c r="U691" i="3"/>
  <c r="I691" i="3"/>
  <c r="J692" i="4"/>
  <c r="I692" i="4"/>
  <c r="M692" i="4" s="1"/>
  <c r="G692" i="4"/>
  <c r="L692" i="4" s="1"/>
  <c r="F692" i="4"/>
  <c r="K692" i="4"/>
  <c r="N692" i="4" s="1"/>
  <c r="B693" i="3"/>
  <c r="D693" i="3"/>
  <c r="M691" i="3"/>
  <c r="A693" i="4"/>
  <c r="E692" i="3"/>
  <c r="F692" i="3" s="1"/>
  <c r="S692" i="3"/>
  <c r="C692" i="3"/>
  <c r="J692" i="3"/>
  <c r="P692" i="3"/>
  <c r="H692" i="3"/>
  <c r="G692" i="3"/>
  <c r="V692" i="3"/>
  <c r="N692" i="3"/>
  <c r="T692" i="3"/>
  <c r="K693" i="4" l="1"/>
  <c r="N693" i="4" s="1"/>
  <c r="I693" i="4"/>
  <c r="M693" i="4" s="1"/>
  <c r="G693" i="4"/>
  <c r="L693" i="4" s="1"/>
  <c r="C692" i="4"/>
  <c r="AB691" i="3"/>
  <c r="E692" i="4" s="1"/>
  <c r="Y691" i="3"/>
  <c r="Z691" i="3" s="1"/>
  <c r="AA691" i="3" s="1"/>
  <c r="U692" i="3"/>
  <c r="J693" i="4" s="1"/>
  <c r="I692" i="3"/>
  <c r="F693" i="4" s="1"/>
  <c r="O692" i="3"/>
  <c r="H693" i="4" s="1"/>
  <c r="D694" i="3"/>
  <c r="B694" i="3"/>
  <c r="D691" i="4"/>
  <c r="T693" i="3"/>
  <c r="M692" i="3"/>
  <c r="A694" i="4"/>
  <c r="J693" i="3"/>
  <c r="P693" i="3"/>
  <c r="H693" i="3"/>
  <c r="G693" i="3"/>
  <c r="V693" i="3"/>
  <c r="N693" i="3"/>
  <c r="M693" i="3"/>
  <c r="E693" i="3"/>
  <c r="F693" i="3" s="1"/>
  <c r="S693" i="3"/>
  <c r="C693" i="3"/>
  <c r="I693" i="3" l="1"/>
  <c r="O693" i="3"/>
  <c r="U693" i="3"/>
  <c r="C694" i="4"/>
  <c r="Y693" i="3"/>
  <c r="Z693" i="3" s="1"/>
  <c r="AB693" i="3"/>
  <c r="E694" i="4" s="1"/>
  <c r="C693" i="4"/>
  <c r="AB692" i="3"/>
  <c r="E693" i="4" s="1"/>
  <c r="Y692" i="3"/>
  <c r="Z692" i="3" s="1"/>
  <c r="AA692" i="3" s="1"/>
  <c r="D695" i="3"/>
  <c r="T694" i="3"/>
  <c r="D692" i="4"/>
  <c r="B695" i="3"/>
  <c r="A695" i="4"/>
  <c r="G694" i="3"/>
  <c r="V694" i="3"/>
  <c r="N694" i="3"/>
  <c r="M694" i="3"/>
  <c r="E694" i="3"/>
  <c r="F694" i="3" s="1"/>
  <c r="S694" i="3"/>
  <c r="C694" i="3"/>
  <c r="J694" i="3"/>
  <c r="P694" i="3"/>
  <c r="H694" i="3"/>
  <c r="F694" i="4"/>
  <c r="K694" i="4"/>
  <c r="N694" i="4" s="1"/>
  <c r="J694" i="4"/>
  <c r="G694" i="4"/>
  <c r="L694" i="4" s="1"/>
  <c r="H694" i="4"/>
  <c r="I694" i="4"/>
  <c r="M694" i="4" s="1"/>
  <c r="O694" i="3" l="1"/>
  <c r="U694" i="3"/>
  <c r="I694" i="3"/>
  <c r="B696" i="3"/>
  <c r="C695" i="4"/>
  <c r="AB694" i="3"/>
  <c r="E695" i="4" s="1"/>
  <c r="Y694" i="3"/>
  <c r="Z694" i="3" s="1"/>
  <c r="A696" i="4"/>
  <c r="S695" i="3"/>
  <c r="C695" i="3"/>
  <c r="J695" i="3"/>
  <c r="P695" i="3"/>
  <c r="H695" i="3"/>
  <c r="G695" i="3"/>
  <c r="V695" i="3"/>
  <c r="N695" i="3"/>
  <c r="E695" i="3"/>
  <c r="F695" i="3" s="1"/>
  <c r="T695" i="3"/>
  <c r="H695" i="4"/>
  <c r="G695" i="4"/>
  <c r="L695" i="4" s="1"/>
  <c r="F695" i="4"/>
  <c r="I695" i="4"/>
  <c r="M695" i="4" s="1"/>
  <c r="J695" i="4"/>
  <c r="K695" i="4"/>
  <c r="N695" i="4" s="1"/>
  <c r="D696" i="3"/>
  <c r="M695" i="3"/>
  <c r="D693" i="4"/>
  <c r="AA693" i="3"/>
  <c r="C696" i="4" l="1"/>
  <c r="AB695" i="3"/>
  <c r="E696" i="4" s="1"/>
  <c r="Y695" i="3"/>
  <c r="Z695" i="3" s="1"/>
  <c r="I695" i="3"/>
  <c r="O695" i="3"/>
  <c r="H696" i="4" s="1"/>
  <c r="U695" i="3"/>
  <c r="B697" i="3"/>
  <c r="A697" i="4"/>
  <c r="P696" i="3"/>
  <c r="H696" i="3"/>
  <c r="G696" i="3"/>
  <c r="V696" i="3"/>
  <c r="N696" i="3"/>
  <c r="E696" i="3"/>
  <c r="F696" i="3" s="1"/>
  <c r="T696" i="3"/>
  <c r="S696" i="3"/>
  <c r="C696" i="3"/>
  <c r="J696" i="3"/>
  <c r="D694" i="4"/>
  <c r="AA694" i="3"/>
  <c r="D697" i="3"/>
  <c r="J696" i="4"/>
  <c r="I696" i="4"/>
  <c r="M696" i="4" s="1"/>
  <c r="G696" i="4"/>
  <c r="L696" i="4" s="1"/>
  <c r="F696" i="4"/>
  <c r="K696" i="4"/>
  <c r="N696" i="4" s="1"/>
  <c r="I696" i="3" l="1"/>
  <c r="O696" i="3"/>
  <c r="U696" i="3"/>
  <c r="J697" i="4" s="1"/>
  <c r="D698" i="3"/>
  <c r="K697" i="4"/>
  <c r="N697" i="4" s="1"/>
  <c r="I697" i="4"/>
  <c r="M697" i="4" s="1"/>
  <c r="H697" i="4"/>
  <c r="G697" i="4"/>
  <c r="L697" i="4" s="1"/>
  <c r="F697" i="4"/>
  <c r="B698" i="3"/>
  <c r="M696" i="3"/>
  <c r="A698" i="4"/>
  <c r="V697" i="3"/>
  <c r="N697" i="3"/>
  <c r="M697" i="3"/>
  <c r="E697" i="3"/>
  <c r="F697" i="3" s="1"/>
  <c r="S697" i="3"/>
  <c r="C697" i="3"/>
  <c r="J697" i="3"/>
  <c r="P697" i="3"/>
  <c r="H697" i="3"/>
  <c r="G697" i="3"/>
  <c r="D695" i="4"/>
  <c r="AA695" i="3"/>
  <c r="T697" i="3"/>
  <c r="C698" i="4" l="1"/>
  <c r="AB697" i="3"/>
  <c r="E698" i="4" s="1"/>
  <c r="Y697" i="3"/>
  <c r="Z697" i="3" s="1"/>
  <c r="A699" i="4"/>
  <c r="S698" i="3"/>
  <c r="C698" i="3"/>
  <c r="J698" i="3"/>
  <c r="P698" i="3"/>
  <c r="H698" i="3"/>
  <c r="G698" i="3"/>
  <c r="V698" i="3"/>
  <c r="N698" i="3"/>
  <c r="M698" i="3"/>
  <c r="E698" i="3"/>
  <c r="F698" i="3" s="1"/>
  <c r="D699" i="3"/>
  <c r="U697" i="3"/>
  <c r="I697" i="3"/>
  <c r="O697" i="3"/>
  <c r="H698" i="4" s="1"/>
  <c r="F698" i="4"/>
  <c r="K698" i="4"/>
  <c r="N698" i="4" s="1"/>
  <c r="J698" i="4"/>
  <c r="G698" i="4"/>
  <c r="L698" i="4" s="1"/>
  <c r="I698" i="4"/>
  <c r="M698" i="4" s="1"/>
  <c r="T698" i="3"/>
  <c r="C697" i="4"/>
  <c r="Y696" i="3"/>
  <c r="Z696" i="3" s="1"/>
  <c r="AA696" i="3" s="1"/>
  <c r="AB696" i="3"/>
  <c r="E697" i="4" s="1"/>
  <c r="D696" i="4"/>
  <c r="B699" i="3"/>
  <c r="I698" i="3" l="1"/>
  <c r="O698" i="3"/>
  <c r="U698" i="3"/>
  <c r="D697" i="4"/>
  <c r="AA697" i="3"/>
  <c r="B700" i="3"/>
  <c r="T699" i="3"/>
  <c r="A700" i="4"/>
  <c r="P699" i="3"/>
  <c r="H699" i="3"/>
  <c r="G699" i="3"/>
  <c r="V699" i="3"/>
  <c r="N699" i="3"/>
  <c r="M699" i="3"/>
  <c r="E699" i="3"/>
  <c r="F699" i="3" s="1"/>
  <c r="S699" i="3"/>
  <c r="C699" i="3"/>
  <c r="J699" i="3"/>
  <c r="C699" i="4"/>
  <c r="Y698" i="3"/>
  <c r="Z698" i="3" s="1"/>
  <c r="AB698" i="3"/>
  <c r="E699" i="4" s="1"/>
  <c r="H699" i="4"/>
  <c r="G699" i="4"/>
  <c r="L699" i="4" s="1"/>
  <c r="F699" i="4"/>
  <c r="I699" i="4"/>
  <c r="M699" i="4" s="1"/>
  <c r="K699" i="4"/>
  <c r="N699" i="4" s="1"/>
  <c r="J699" i="4"/>
  <c r="D700" i="3"/>
  <c r="C700" i="4" l="1"/>
  <c r="AB699" i="3"/>
  <c r="E700" i="4" s="1"/>
  <c r="Y699" i="3"/>
  <c r="Z699" i="3" s="1"/>
  <c r="O699" i="3"/>
  <c r="U699" i="3"/>
  <c r="I699" i="3"/>
  <c r="D701" i="3"/>
  <c r="D698" i="4"/>
  <c r="AA698" i="3"/>
  <c r="B701" i="3"/>
  <c r="A701" i="4"/>
  <c r="M700" i="3"/>
  <c r="E700" i="3"/>
  <c r="F700" i="3" s="1"/>
  <c r="T700" i="3"/>
  <c r="S700" i="3"/>
  <c r="C700" i="3"/>
  <c r="J700" i="3"/>
  <c r="P700" i="3"/>
  <c r="H700" i="3"/>
  <c r="G700" i="3"/>
  <c r="V700" i="3"/>
  <c r="N700" i="3"/>
  <c r="J700" i="4"/>
  <c r="I700" i="4"/>
  <c r="M700" i="4" s="1"/>
  <c r="H700" i="4"/>
  <c r="G700" i="4"/>
  <c r="L700" i="4" s="1"/>
  <c r="F700" i="4"/>
  <c r="K700" i="4"/>
  <c r="N700" i="4" s="1"/>
  <c r="U700" i="3" l="1"/>
  <c r="I700" i="3"/>
  <c r="O700" i="3"/>
  <c r="A702" i="4"/>
  <c r="J701" i="3"/>
  <c r="P701" i="3"/>
  <c r="H701" i="3"/>
  <c r="G701" i="3"/>
  <c r="V701" i="3"/>
  <c r="N701" i="3"/>
  <c r="M701" i="3"/>
  <c r="E701" i="3"/>
  <c r="F701" i="3" s="1"/>
  <c r="T701" i="3"/>
  <c r="S701" i="3"/>
  <c r="C701" i="3"/>
  <c r="D702" i="3"/>
  <c r="D699" i="4"/>
  <c r="AA699" i="3"/>
  <c r="C701" i="4"/>
  <c r="AB700" i="3"/>
  <c r="E701" i="4" s="1"/>
  <c r="Y700" i="3"/>
  <c r="Z700" i="3" s="1"/>
  <c r="K701" i="4"/>
  <c r="N701" i="4" s="1"/>
  <c r="J701" i="4"/>
  <c r="I701" i="4"/>
  <c r="M701" i="4" s="1"/>
  <c r="H701" i="4"/>
  <c r="G701" i="4"/>
  <c r="L701" i="4" s="1"/>
  <c r="F701" i="4"/>
  <c r="B702" i="3"/>
  <c r="I701" i="3" l="1"/>
  <c r="O701" i="3"/>
  <c r="U701" i="3"/>
  <c r="D703" i="3"/>
  <c r="F702" i="4"/>
  <c r="K702" i="4"/>
  <c r="N702" i="4" s="1"/>
  <c r="J702" i="4"/>
  <c r="G702" i="4"/>
  <c r="L702" i="4" s="1"/>
  <c r="H702" i="4"/>
  <c r="I702" i="4"/>
  <c r="M702" i="4" s="1"/>
  <c r="B703" i="3"/>
  <c r="D700" i="4"/>
  <c r="AA700" i="3"/>
  <c r="C702" i="4"/>
  <c r="Y701" i="3"/>
  <c r="Z701" i="3" s="1"/>
  <c r="AB701" i="3"/>
  <c r="E702" i="4" s="1"/>
  <c r="A703" i="4"/>
  <c r="G702" i="3"/>
  <c r="V702" i="3"/>
  <c r="N702" i="3"/>
  <c r="M702" i="3"/>
  <c r="E702" i="3"/>
  <c r="F702" i="3" s="1"/>
  <c r="T702" i="3"/>
  <c r="S702" i="3"/>
  <c r="C702" i="3"/>
  <c r="J702" i="3"/>
  <c r="P702" i="3"/>
  <c r="H702" i="3"/>
  <c r="C703" i="4" l="1"/>
  <c r="AB702" i="3"/>
  <c r="E703" i="4" s="1"/>
  <c r="Y702" i="3"/>
  <c r="Z702" i="3" s="1"/>
  <c r="D701" i="4"/>
  <c r="AA701" i="3"/>
  <c r="O702" i="3"/>
  <c r="H703" i="4" s="1"/>
  <c r="U702" i="3"/>
  <c r="I702" i="3"/>
  <c r="B704" i="3"/>
  <c r="T703" i="3"/>
  <c r="D704" i="3"/>
  <c r="A704" i="4"/>
  <c r="S703" i="3"/>
  <c r="C703" i="3"/>
  <c r="J703" i="3"/>
  <c r="P703" i="3"/>
  <c r="H703" i="3"/>
  <c r="G703" i="3"/>
  <c r="V703" i="3"/>
  <c r="N703" i="3"/>
  <c r="M703" i="3"/>
  <c r="E703" i="3"/>
  <c r="F703" i="3" s="1"/>
  <c r="G703" i="4"/>
  <c r="L703" i="4" s="1"/>
  <c r="F703" i="4"/>
  <c r="I703" i="4"/>
  <c r="M703" i="4" s="1"/>
  <c r="J703" i="4"/>
  <c r="K703" i="4"/>
  <c r="N703" i="4" s="1"/>
  <c r="I703" i="3" l="1"/>
  <c r="O703" i="3"/>
  <c r="U703" i="3"/>
  <c r="B705" i="3"/>
  <c r="A705" i="4"/>
  <c r="P704" i="3"/>
  <c r="H704" i="3"/>
  <c r="G704" i="3"/>
  <c r="V704" i="3"/>
  <c r="N704" i="3"/>
  <c r="M704" i="3"/>
  <c r="E704" i="3"/>
  <c r="T704" i="3"/>
  <c r="S704" i="3"/>
  <c r="C704" i="3"/>
  <c r="J704" i="3"/>
  <c r="D702" i="4"/>
  <c r="AA702" i="3"/>
  <c r="C704" i="4"/>
  <c r="AB703" i="3"/>
  <c r="E704" i="4" s="1"/>
  <c r="Y703" i="3"/>
  <c r="Z703" i="3" s="1"/>
  <c r="J704" i="4"/>
  <c r="I704" i="4"/>
  <c r="M704" i="4" s="1"/>
  <c r="H704" i="4"/>
  <c r="G704" i="4"/>
  <c r="L704" i="4" s="1"/>
  <c r="F704" i="4"/>
  <c r="K704" i="4"/>
  <c r="N704" i="4" s="1"/>
  <c r="D705" i="3"/>
  <c r="F704" i="3"/>
  <c r="K705" i="4" l="1"/>
  <c r="N705" i="4" s="1"/>
  <c r="I705" i="4"/>
  <c r="M705" i="4" s="1"/>
  <c r="G705" i="4"/>
  <c r="L705" i="4" s="1"/>
  <c r="D706" i="3"/>
  <c r="B706" i="3"/>
  <c r="C705" i="4"/>
  <c r="Y704" i="3"/>
  <c r="Z704" i="3" s="1"/>
  <c r="AB704" i="3"/>
  <c r="E705" i="4" s="1"/>
  <c r="A706" i="4"/>
  <c r="V705" i="3"/>
  <c r="N705" i="3"/>
  <c r="M705" i="3"/>
  <c r="E705" i="3"/>
  <c r="F705" i="3" s="1"/>
  <c r="S705" i="3"/>
  <c r="C705" i="3"/>
  <c r="J705" i="3"/>
  <c r="P705" i="3"/>
  <c r="H705" i="3"/>
  <c r="G705" i="3"/>
  <c r="D703" i="4"/>
  <c r="AA703" i="3"/>
  <c r="I704" i="3"/>
  <c r="F705" i="4" s="1"/>
  <c r="O704" i="3"/>
  <c r="H705" i="4" s="1"/>
  <c r="U704" i="3"/>
  <c r="J705" i="4" s="1"/>
  <c r="T705" i="3"/>
  <c r="C706" i="4" l="1"/>
  <c r="AB705" i="3"/>
  <c r="E706" i="4" s="1"/>
  <c r="Y705" i="3"/>
  <c r="Z705" i="3" s="1"/>
  <c r="A707" i="4"/>
  <c r="S706" i="3"/>
  <c r="C706" i="3"/>
  <c r="J706" i="3"/>
  <c r="P706" i="3"/>
  <c r="H706" i="3"/>
  <c r="G706" i="3"/>
  <c r="V706" i="3"/>
  <c r="N706" i="3"/>
  <c r="E706" i="3"/>
  <c r="F706" i="3" s="1"/>
  <c r="D707" i="3"/>
  <c r="U705" i="3"/>
  <c r="J706" i="4" s="1"/>
  <c r="I705" i="3"/>
  <c r="F706" i="4" s="1"/>
  <c r="O705" i="3"/>
  <c r="H706" i="4" s="1"/>
  <c r="K706" i="4"/>
  <c r="N706" i="4" s="1"/>
  <c r="G706" i="4"/>
  <c r="L706" i="4" s="1"/>
  <c r="I706" i="4"/>
  <c r="M706" i="4" s="1"/>
  <c r="M706" i="3"/>
  <c r="D704" i="4"/>
  <c r="AA704" i="3"/>
  <c r="T706" i="3"/>
  <c r="B707" i="3"/>
  <c r="I706" i="3" l="1"/>
  <c r="O706" i="3"/>
  <c r="U706" i="3"/>
  <c r="C707" i="4"/>
  <c r="Y706" i="3"/>
  <c r="Z706" i="3" s="1"/>
  <c r="AB706" i="3"/>
  <c r="E707" i="4" s="1"/>
  <c r="D708" i="3"/>
  <c r="H707" i="4"/>
  <c r="G707" i="4"/>
  <c r="L707" i="4" s="1"/>
  <c r="F707" i="4"/>
  <c r="I707" i="4"/>
  <c r="M707" i="4" s="1"/>
  <c r="K707" i="4"/>
  <c r="N707" i="4" s="1"/>
  <c r="J707" i="4"/>
  <c r="D705" i="4"/>
  <c r="AA705" i="3"/>
  <c r="B708" i="3"/>
  <c r="A708" i="4"/>
  <c r="P707" i="3"/>
  <c r="H707" i="3"/>
  <c r="G707" i="3"/>
  <c r="V707" i="3"/>
  <c r="N707" i="3"/>
  <c r="M707" i="3"/>
  <c r="E707" i="3"/>
  <c r="F707" i="3" s="1"/>
  <c r="T707" i="3"/>
  <c r="S707" i="3"/>
  <c r="C707" i="3"/>
  <c r="J707" i="3"/>
  <c r="O707" i="3" l="1"/>
  <c r="U707" i="3"/>
  <c r="I707" i="3"/>
  <c r="A709" i="4"/>
  <c r="E708" i="3"/>
  <c r="F708" i="3" s="1"/>
  <c r="T708" i="3"/>
  <c r="S708" i="3"/>
  <c r="C708" i="3"/>
  <c r="J708" i="3"/>
  <c r="P708" i="3"/>
  <c r="H708" i="3"/>
  <c r="G708" i="3"/>
  <c r="V708" i="3"/>
  <c r="N708" i="3"/>
  <c r="D706" i="4"/>
  <c r="AA706" i="3"/>
  <c r="D709" i="3"/>
  <c r="J708" i="4"/>
  <c r="I708" i="4"/>
  <c r="M708" i="4" s="1"/>
  <c r="H708" i="4"/>
  <c r="G708" i="4"/>
  <c r="L708" i="4" s="1"/>
  <c r="F708" i="4"/>
  <c r="K708" i="4"/>
  <c r="N708" i="4" s="1"/>
  <c r="C708" i="4"/>
  <c r="AB707" i="3"/>
  <c r="E708" i="4" s="1"/>
  <c r="Y707" i="3"/>
  <c r="Z707" i="3" s="1"/>
  <c r="M708" i="3"/>
  <c r="B709" i="3"/>
  <c r="U708" i="3" l="1"/>
  <c r="I708" i="3"/>
  <c r="O708" i="3"/>
  <c r="C709" i="4"/>
  <c r="AB708" i="3"/>
  <c r="E709" i="4" s="1"/>
  <c r="Y708" i="3"/>
  <c r="Z708" i="3" s="1"/>
  <c r="T709" i="3"/>
  <c r="K709" i="4"/>
  <c r="N709" i="4" s="1"/>
  <c r="J709" i="4"/>
  <c r="I709" i="4"/>
  <c r="M709" i="4" s="1"/>
  <c r="H709" i="4"/>
  <c r="F709" i="4"/>
  <c r="G709" i="4"/>
  <c r="L709" i="4" s="1"/>
  <c r="A710" i="4"/>
  <c r="J709" i="3"/>
  <c r="P709" i="3"/>
  <c r="H709" i="3"/>
  <c r="G709" i="3"/>
  <c r="V709" i="3"/>
  <c r="N709" i="3"/>
  <c r="M709" i="3"/>
  <c r="E709" i="3"/>
  <c r="F709" i="3" s="1"/>
  <c r="S709" i="3"/>
  <c r="C709" i="3"/>
  <c r="D710" i="3"/>
  <c r="B710" i="3"/>
  <c r="D707" i="4"/>
  <c r="AA707" i="3"/>
  <c r="I709" i="3" l="1"/>
  <c r="O709" i="3"/>
  <c r="U709" i="3"/>
  <c r="A711" i="4"/>
  <c r="G710" i="3"/>
  <c r="V710" i="3"/>
  <c r="N710" i="3"/>
  <c r="E710" i="3"/>
  <c r="F710" i="3" s="1"/>
  <c r="T710" i="3"/>
  <c r="S710" i="3"/>
  <c r="C710" i="3"/>
  <c r="J710" i="3"/>
  <c r="P710" i="3"/>
  <c r="H710" i="3"/>
  <c r="D708" i="4"/>
  <c r="AA708" i="3"/>
  <c r="F710" i="4"/>
  <c r="K710" i="4"/>
  <c r="N710" i="4" s="1"/>
  <c r="J710" i="4"/>
  <c r="G710" i="4"/>
  <c r="L710" i="4" s="1"/>
  <c r="I710" i="4"/>
  <c r="M710" i="4" s="1"/>
  <c r="H710" i="4"/>
  <c r="D711" i="3"/>
  <c r="C710" i="4"/>
  <c r="Y709" i="3"/>
  <c r="Z709" i="3" s="1"/>
  <c r="AB709" i="3"/>
  <c r="E710" i="4" s="1"/>
  <c r="B711" i="3"/>
  <c r="A712" i="4" l="1"/>
  <c r="S711" i="3"/>
  <c r="C711" i="3"/>
  <c r="J711" i="3"/>
  <c r="P711" i="3"/>
  <c r="H711" i="3"/>
  <c r="G711" i="3"/>
  <c r="V711" i="3"/>
  <c r="N711" i="3"/>
  <c r="M711" i="3"/>
  <c r="E711" i="3"/>
  <c r="F711" i="3" s="1"/>
  <c r="H711" i="4"/>
  <c r="G711" i="4"/>
  <c r="L711" i="4" s="1"/>
  <c r="F711" i="4"/>
  <c r="I711" i="4"/>
  <c r="M711" i="4" s="1"/>
  <c r="K711" i="4"/>
  <c r="N711" i="4" s="1"/>
  <c r="T711" i="3"/>
  <c r="D709" i="4"/>
  <c r="AA709" i="3"/>
  <c r="B712" i="3"/>
  <c r="O710" i="3"/>
  <c r="U710" i="3"/>
  <c r="J711" i="4" s="1"/>
  <c r="I710" i="3"/>
  <c r="M710" i="3"/>
  <c r="D712" i="3"/>
  <c r="D713" i="3" l="1"/>
  <c r="A713" i="4"/>
  <c r="P712" i="3"/>
  <c r="H712" i="3"/>
  <c r="G712" i="3"/>
  <c r="V712" i="3"/>
  <c r="N712" i="3"/>
  <c r="E712" i="3"/>
  <c r="F712" i="3" s="1"/>
  <c r="S712" i="3"/>
  <c r="C712" i="3"/>
  <c r="J712" i="3"/>
  <c r="C711" i="4"/>
  <c r="AB710" i="3"/>
  <c r="E711" i="4" s="1"/>
  <c r="Y710" i="3"/>
  <c r="Z710" i="3" s="1"/>
  <c r="AA710" i="3" s="1"/>
  <c r="T712" i="3"/>
  <c r="C712" i="4"/>
  <c r="AB711" i="3"/>
  <c r="E712" i="4" s="1"/>
  <c r="Y711" i="3"/>
  <c r="Z711" i="3" s="1"/>
  <c r="D710" i="4"/>
  <c r="I711" i="3"/>
  <c r="O711" i="3"/>
  <c r="H712" i="4" s="1"/>
  <c r="U711" i="3"/>
  <c r="J712" i="4" s="1"/>
  <c r="B713" i="3"/>
  <c r="I712" i="4"/>
  <c r="M712" i="4" s="1"/>
  <c r="G712" i="4"/>
  <c r="L712" i="4" s="1"/>
  <c r="F712" i="4"/>
  <c r="K712" i="4"/>
  <c r="N712" i="4" s="1"/>
  <c r="I712" i="3" l="1"/>
  <c r="O712" i="3"/>
  <c r="U712" i="3"/>
  <c r="D711" i="4"/>
  <c r="AA711" i="3"/>
  <c r="B714" i="3"/>
  <c r="A714" i="4"/>
  <c r="V713" i="3"/>
  <c r="N713" i="3"/>
  <c r="E713" i="3"/>
  <c r="F713" i="3" s="1"/>
  <c r="S713" i="3"/>
  <c r="C713" i="3"/>
  <c r="J713" i="3"/>
  <c r="P713" i="3"/>
  <c r="H713" i="3"/>
  <c r="G713" i="3"/>
  <c r="T713" i="3"/>
  <c r="K713" i="4"/>
  <c r="N713" i="4" s="1"/>
  <c r="J713" i="4"/>
  <c r="I713" i="4"/>
  <c r="M713" i="4" s="1"/>
  <c r="H713" i="4"/>
  <c r="G713" i="4"/>
  <c r="L713" i="4" s="1"/>
  <c r="F713" i="4"/>
  <c r="M712" i="3"/>
  <c r="D714" i="3"/>
  <c r="F714" i="4" l="1"/>
  <c r="K714" i="4"/>
  <c r="N714" i="4" s="1"/>
  <c r="G714" i="4"/>
  <c r="L714" i="4" s="1"/>
  <c r="I714" i="4"/>
  <c r="M714" i="4" s="1"/>
  <c r="H714" i="4"/>
  <c r="B715" i="3"/>
  <c r="A715" i="4"/>
  <c r="S714" i="3"/>
  <c r="C714" i="3"/>
  <c r="J714" i="3"/>
  <c r="P714" i="3"/>
  <c r="H714" i="3"/>
  <c r="G714" i="3"/>
  <c r="V714" i="3"/>
  <c r="N714" i="3"/>
  <c r="M714" i="3"/>
  <c r="E714" i="3"/>
  <c r="F714" i="3" s="1"/>
  <c r="T714" i="3"/>
  <c r="D712" i="4"/>
  <c r="C713" i="4"/>
  <c r="Y712" i="3"/>
  <c r="Z712" i="3" s="1"/>
  <c r="AA712" i="3" s="1"/>
  <c r="AB712" i="3"/>
  <c r="E713" i="4" s="1"/>
  <c r="M713" i="3"/>
  <c r="U713" i="3"/>
  <c r="J714" i="4" s="1"/>
  <c r="I713" i="3"/>
  <c r="O713" i="3"/>
  <c r="D715" i="3"/>
  <c r="I714" i="3" l="1"/>
  <c r="O714" i="3"/>
  <c r="U714" i="3"/>
  <c r="J715" i="4" s="1"/>
  <c r="D713" i="4"/>
  <c r="H715" i="4"/>
  <c r="G715" i="4"/>
  <c r="L715" i="4" s="1"/>
  <c r="F715" i="4"/>
  <c r="I715" i="4"/>
  <c r="M715" i="4" s="1"/>
  <c r="K715" i="4"/>
  <c r="N715" i="4" s="1"/>
  <c r="C715" i="4"/>
  <c r="Y714" i="3"/>
  <c r="Z714" i="3" s="1"/>
  <c r="AB714" i="3"/>
  <c r="E715" i="4" s="1"/>
  <c r="B716" i="3"/>
  <c r="B717" i="3"/>
  <c r="C714" i="4"/>
  <c r="AB713" i="3"/>
  <c r="E714" i="4" s="1"/>
  <c r="Y713" i="3"/>
  <c r="Z713" i="3" s="1"/>
  <c r="AA713" i="3" s="1"/>
  <c r="D716" i="3"/>
  <c r="A716" i="4"/>
  <c r="P715" i="3"/>
  <c r="H715" i="3"/>
  <c r="G715" i="3"/>
  <c r="V715" i="3"/>
  <c r="N715" i="3"/>
  <c r="M715" i="3"/>
  <c r="E715" i="3"/>
  <c r="F715" i="3" s="1"/>
  <c r="T715" i="3"/>
  <c r="S715" i="3"/>
  <c r="C715" i="3"/>
  <c r="J715" i="3"/>
  <c r="D714" i="4" l="1"/>
  <c r="AA714" i="3"/>
  <c r="O715" i="3"/>
  <c r="U715" i="3"/>
  <c r="I715" i="3"/>
  <c r="F716" i="4" s="1"/>
  <c r="J716" i="4"/>
  <c r="I716" i="4"/>
  <c r="M716" i="4" s="1"/>
  <c r="H716" i="4"/>
  <c r="G716" i="4"/>
  <c r="L716" i="4" s="1"/>
  <c r="K716" i="4"/>
  <c r="N716" i="4" s="1"/>
  <c r="A718" i="4"/>
  <c r="J717" i="3"/>
  <c r="P717" i="3"/>
  <c r="H717" i="3"/>
  <c r="G717" i="3"/>
  <c r="V717" i="3"/>
  <c r="N717" i="3"/>
  <c r="E717" i="3"/>
  <c r="S717" i="3"/>
  <c r="C717" i="3"/>
  <c r="C718" i="3"/>
  <c r="A717" i="4"/>
  <c r="E716" i="3"/>
  <c r="F716" i="3" s="1"/>
  <c r="S716" i="3"/>
  <c r="C716" i="3"/>
  <c r="J716" i="3"/>
  <c r="P716" i="3"/>
  <c r="H716" i="3"/>
  <c r="G716" i="3"/>
  <c r="V716" i="3"/>
  <c r="N716" i="3"/>
  <c r="C716" i="4"/>
  <c r="AB715" i="3"/>
  <c r="E716" i="4" s="1"/>
  <c r="Y715" i="3"/>
  <c r="Z715" i="3" s="1"/>
  <c r="D717" i="3"/>
  <c r="T716" i="3"/>
  <c r="T717" i="3"/>
  <c r="U716" i="3" l="1"/>
  <c r="I716" i="3"/>
  <c r="O716" i="3"/>
  <c r="D718" i="3"/>
  <c r="F717" i="3"/>
  <c r="K718" i="4"/>
  <c r="N718" i="4" s="1"/>
  <c r="G718" i="4"/>
  <c r="L718" i="4" s="1"/>
  <c r="I718" i="4"/>
  <c r="M718" i="4" s="1"/>
  <c r="M716" i="3"/>
  <c r="D715" i="4"/>
  <c r="AA715" i="3"/>
  <c r="K717" i="4"/>
  <c r="N717" i="4" s="1"/>
  <c r="J717" i="4"/>
  <c r="I717" i="4"/>
  <c r="M717" i="4" s="1"/>
  <c r="H717" i="4"/>
  <c r="G717" i="4"/>
  <c r="L717" i="4" s="1"/>
  <c r="F717" i="4"/>
  <c r="D716" i="4" l="1"/>
  <c r="C717" i="4"/>
  <c r="AB716" i="3"/>
  <c r="E717" i="4" s="1"/>
  <c r="Y716" i="3"/>
  <c r="Z716" i="3" s="1"/>
  <c r="AA716" i="3" s="1"/>
  <c r="G720" i="3"/>
  <c r="J725" i="3"/>
  <c r="G728" i="3"/>
  <c r="T729" i="3"/>
  <c r="J719" i="3"/>
  <c r="T721" i="3"/>
  <c r="J722" i="3"/>
  <c r="J727" i="3"/>
  <c r="S724" i="3"/>
  <c r="V723" i="3"/>
  <c r="S725" i="3"/>
  <c r="G721" i="3"/>
  <c r="J728" i="3"/>
  <c r="T725" i="3"/>
  <c r="T720" i="3"/>
  <c r="N726" i="3"/>
  <c r="M718" i="3"/>
  <c r="T719" i="3"/>
  <c r="V724" i="3"/>
  <c r="N729" i="3"/>
  <c r="H729" i="3"/>
  <c r="S722" i="3"/>
  <c r="V726" i="3"/>
  <c r="V719" i="3"/>
  <c r="P720" i="3"/>
  <c r="J721" i="3"/>
  <c r="V727" i="3"/>
  <c r="P724" i="3"/>
  <c r="M724" i="3"/>
  <c r="N718" i="3"/>
  <c r="S723" i="3"/>
  <c r="N728" i="3"/>
  <c r="H723" i="3"/>
  <c r="S720" i="3"/>
  <c r="S718" i="3"/>
  <c r="T722" i="3"/>
  <c r="H725" i="3"/>
  <c r="S719" i="3"/>
  <c r="N722" i="3"/>
  <c r="M721" i="3"/>
  <c r="G722" i="3"/>
  <c r="N727" i="3"/>
  <c r="T727" i="3"/>
  <c r="T723" i="3"/>
  <c r="S721" i="3"/>
  <c r="J729" i="3"/>
  <c r="M725" i="3"/>
  <c r="N723" i="3"/>
  <c r="G726" i="3"/>
  <c r="P722" i="3"/>
  <c r="S728" i="3"/>
  <c r="V720" i="3"/>
  <c r="P728" i="3"/>
  <c r="G719" i="3"/>
  <c r="V729" i="3"/>
  <c r="J724" i="3"/>
  <c r="M729" i="3"/>
  <c r="H726" i="3"/>
  <c r="J720" i="3"/>
  <c r="V722" i="3"/>
  <c r="N725" i="3"/>
  <c r="V721" i="3"/>
  <c r="J718" i="3"/>
  <c r="H722" i="3"/>
  <c r="V725" i="3"/>
  <c r="T728" i="3"/>
  <c r="P727" i="3"/>
  <c r="P726" i="3"/>
  <c r="G727" i="3"/>
  <c r="H718" i="3"/>
  <c r="G729" i="3"/>
  <c r="P729" i="3"/>
  <c r="M723" i="3"/>
  <c r="N719" i="3"/>
  <c r="T726" i="3"/>
  <c r="T718" i="3"/>
  <c r="G725" i="3"/>
  <c r="S727" i="3"/>
  <c r="H728" i="3"/>
  <c r="N720" i="3"/>
  <c r="G723" i="3"/>
  <c r="S729" i="3"/>
  <c r="S726" i="3"/>
  <c r="N724" i="3"/>
  <c r="H719" i="3"/>
  <c r="H721" i="3"/>
  <c r="H720" i="3"/>
  <c r="M722" i="3"/>
  <c r="P723" i="3"/>
  <c r="H727" i="3"/>
  <c r="P721" i="3"/>
  <c r="N721" i="3"/>
  <c r="V718" i="3"/>
  <c r="M720" i="3"/>
  <c r="G718" i="3"/>
  <c r="M726" i="3"/>
  <c r="J726" i="3"/>
  <c r="H724" i="3"/>
  <c r="M728" i="3"/>
  <c r="P718" i="3"/>
  <c r="P725" i="3"/>
  <c r="P719" i="3"/>
  <c r="M727" i="3"/>
  <c r="G724" i="3"/>
  <c r="J723" i="3"/>
  <c r="M719" i="3"/>
  <c r="T724" i="3"/>
  <c r="V728" i="3"/>
  <c r="M717" i="3"/>
  <c r="I717" i="3"/>
  <c r="F718" i="4" s="1"/>
  <c r="O717" i="3"/>
  <c r="H718" i="4" s="1"/>
  <c r="U717" i="3"/>
  <c r="J718" i="4" s="1"/>
  <c r="D719" i="3"/>
  <c r="F718" i="3"/>
  <c r="D717" i="4" l="1"/>
  <c r="Y728" i="3"/>
  <c r="Z728" i="3" s="1"/>
  <c r="AB728" i="3"/>
  <c r="AB719" i="3"/>
  <c r="Y719" i="3"/>
  <c r="Z719" i="3" s="1"/>
  <c r="AB723" i="3"/>
  <c r="Y723" i="3"/>
  <c r="Z723" i="3" s="1"/>
  <c r="AB729" i="3"/>
  <c r="Y729" i="3"/>
  <c r="Z729" i="3" s="1"/>
  <c r="AB718" i="3"/>
  <c r="Y718" i="3"/>
  <c r="Z718" i="3" s="1"/>
  <c r="AB726" i="3"/>
  <c r="Y726" i="3"/>
  <c r="Z726" i="3" s="1"/>
  <c r="Y722" i="3"/>
  <c r="Z722" i="3" s="1"/>
  <c r="AB722" i="3"/>
  <c r="AB721" i="3"/>
  <c r="Y721" i="3"/>
  <c r="Z721" i="3" s="1"/>
  <c r="O718" i="3"/>
  <c r="U718" i="3"/>
  <c r="I718" i="3"/>
  <c r="D720" i="3"/>
  <c r="F719" i="3"/>
  <c r="AB727" i="3"/>
  <c r="Y727" i="3"/>
  <c r="Z727" i="3" s="1"/>
  <c r="Y725" i="3"/>
  <c r="Z725" i="3" s="1"/>
  <c r="AB725" i="3"/>
  <c r="Y720" i="3"/>
  <c r="Z720" i="3" s="1"/>
  <c r="AB720" i="3"/>
  <c r="C718" i="4"/>
  <c r="Y717" i="3"/>
  <c r="Z717" i="3" s="1"/>
  <c r="AA717" i="3" s="1"/>
  <c r="AB717" i="3"/>
  <c r="E718" i="4" s="1"/>
  <c r="AB724" i="3"/>
  <c r="Y724" i="3"/>
  <c r="Z724" i="3" s="1"/>
  <c r="D718" i="4" l="1"/>
  <c r="AA718" i="3"/>
  <c r="AA719" i="3" s="1"/>
  <c r="AA720" i="3" s="1"/>
  <c r="AA721" i="3" s="1"/>
  <c r="AA722" i="3" s="1"/>
  <c r="AA723" i="3" s="1"/>
  <c r="AA724" i="3" s="1"/>
  <c r="AA725" i="3" s="1"/>
  <c r="AA726" i="3" s="1"/>
  <c r="AA727" i="3" s="1"/>
  <c r="AA728" i="3" s="1"/>
  <c r="AA729" i="3" s="1"/>
  <c r="I719" i="3"/>
  <c r="O719" i="3"/>
  <c r="U719" i="3"/>
  <c r="D721" i="3"/>
  <c r="F720" i="3"/>
  <c r="I720" i="3" l="1"/>
  <c r="O720" i="3"/>
  <c r="U720" i="3"/>
  <c r="F721" i="3"/>
  <c r="D722" i="3"/>
  <c r="U721" i="3" l="1"/>
  <c r="I721" i="3"/>
  <c r="O721" i="3"/>
  <c r="D723" i="3"/>
  <c r="F722" i="3"/>
  <c r="I722" i="3" l="1"/>
  <c r="O722" i="3"/>
  <c r="U722" i="3"/>
  <c r="D724" i="3"/>
  <c r="F723" i="3"/>
  <c r="D725" i="3" l="1"/>
  <c r="F724" i="3"/>
  <c r="O723" i="3"/>
  <c r="U723" i="3"/>
  <c r="I723" i="3"/>
  <c r="U724" i="3" l="1"/>
  <c r="I724" i="3"/>
  <c r="O724" i="3"/>
  <c r="D726" i="3"/>
  <c r="F725" i="3"/>
  <c r="D727" i="3" l="1"/>
  <c r="F726" i="3"/>
  <c r="I725" i="3"/>
  <c r="O725" i="3"/>
  <c r="U725" i="3"/>
  <c r="O726" i="3" l="1"/>
  <c r="U726" i="3"/>
  <c r="I726" i="3"/>
  <c r="D728" i="3"/>
  <c r="F727" i="3"/>
  <c r="D729" i="3" l="1"/>
  <c r="F729" i="3" s="1"/>
  <c r="F728" i="3"/>
  <c r="I727" i="3"/>
  <c r="O727" i="3"/>
  <c r="U727" i="3"/>
  <c r="I728" i="3" l="1"/>
  <c r="O728" i="3"/>
  <c r="U728" i="3"/>
  <c r="U729" i="3"/>
  <c r="I729" i="3"/>
  <c r="O7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AutoBVT</author>
    <author>ASUS</author>
    <author>Admin</author>
  </authors>
  <commentList>
    <comment ref="A5" authorId="0" shapeId="0" xr:uid="{BF6855FD-1D39-4AB6-AAF8-DA9745943FA9}">
      <text>
        <r>
          <rPr>
            <b/>
            <sz val="9"/>
            <color indexed="81"/>
            <rFont val="Tahoma"/>
            <family val="2"/>
          </rPr>
          <t>AutoBVT:</t>
        </r>
        <r>
          <rPr>
            <sz val="9"/>
            <color indexed="81"/>
            <rFont val="Tahoma"/>
            <family val="2"/>
          </rPr>
          <t xml:space="preserve">
</t>
        </r>
      </text>
    </comment>
    <comment ref="U12" authorId="1" shapeId="0" xr:uid="{3C6E6892-F0F5-4564-95F4-227DAE1C843A}">
      <text>
        <r>
          <rPr>
            <b/>
            <sz val="9"/>
            <color indexed="81"/>
            <rFont val="Tahoma"/>
            <family val="2"/>
          </rPr>
          <t>ASUS:</t>
        </r>
        <r>
          <rPr>
            <sz val="9"/>
            <color indexed="81"/>
            <rFont val="Tahoma"/>
            <family val="2"/>
          </rPr>
          <t xml:space="preserve">
Chỉnh tay theo kcs 
</t>
        </r>
      </text>
    </comment>
    <comment ref="Q269" authorId="2" shapeId="0" xr:uid="{B6FBCCD8-E74D-4D0B-B672-9B1F39794E97}">
      <text>
        <r>
          <rPr>
            <b/>
            <sz val="9"/>
            <color indexed="81"/>
            <rFont val="Tahoma"/>
            <family val="2"/>
          </rPr>
          <t>Admin:</t>
        </r>
        <r>
          <rPr>
            <sz val="9"/>
            <color indexed="81"/>
            <rFont val="Tahoma"/>
            <family val="2"/>
          </rPr>
          <t xml:space="preserve">
Không đắp nền mà độ lún tăng </t>
        </r>
      </text>
    </comment>
    <comment ref="Q337" authorId="2" shapeId="0" xr:uid="{C2DDD11D-6862-43D5-B227-138F462649E4}">
      <text>
        <r>
          <rPr>
            <b/>
            <sz val="9"/>
            <color indexed="81"/>
            <rFont val="Tahoma"/>
            <family val="2"/>
          </rPr>
          <t>Admin:</t>
        </r>
        <r>
          <rPr>
            <sz val="9"/>
            <color indexed="81"/>
            <rFont val="Tahoma"/>
            <family val="2"/>
          </rPr>
          <t xml:space="preserve">
Không có giả tải mà độ lún lại cho tăng lên thì không hợp lý.</t>
        </r>
      </text>
    </comment>
    <comment ref="Q426" authorId="2" shapeId="0" xr:uid="{D4AB36E2-B66E-422D-98FD-CA33A0AE3044}">
      <text>
        <r>
          <rPr>
            <b/>
            <sz val="9"/>
            <color indexed="81"/>
            <rFont val="Tahoma"/>
            <family val="2"/>
          </rPr>
          <t>Admin:</t>
        </r>
        <r>
          <rPr>
            <sz val="9"/>
            <color indexed="81"/>
            <rFont val="Tahoma"/>
            <family val="2"/>
          </rPr>
          <t xml:space="preserve">
1. Độ lún nên cho giảm dần từ 4 - 3 -2, đừng cho giảm 4 xuống 2.
2. Độ lún giai đoạn đắp gia tải phải cao hơn giai đoạn chưa đắp gia tải.
3. Giai đoạn sau đắp gia tải, thời gian chờ lún thì cho lún giảm dần theo thời gian.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AutoBVT</author>
  </authors>
  <commentList>
    <comment ref="B4" authorId="0" shapeId="0" xr:uid="{CAD61C9B-C99C-4754-8068-6FAF0191199A}">
      <text>
        <r>
          <rPr>
            <b/>
            <sz val="9"/>
            <color indexed="81"/>
            <rFont val="Tahoma"/>
            <family val="2"/>
          </rPr>
          <t>AutoBVT:</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AutoBVT</author>
  </authors>
  <commentList>
    <comment ref="A4" authorId="0" shapeId="0" xr:uid="{EEBBD22C-91FA-49F2-B2B2-51F4FC78ABD6}">
      <text>
        <r>
          <rPr>
            <b/>
            <sz val="9"/>
            <color indexed="81"/>
            <rFont val="Tahoma"/>
            <family val="2"/>
          </rPr>
          <t>AutoBVT:</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KimAnh</author>
  </authors>
  <commentList>
    <comment ref="AB8" authorId="0" shapeId="0" xr:uid="{628A39BA-EF4A-412E-A864-B58AD37C8A80}">
      <text>
        <r>
          <rPr>
            <b/>
            <sz val="9"/>
            <color indexed="81"/>
            <rFont val="Tahoma"/>
            <family val="2"/>
          </rPr>
          <t>Giá trị trên đường Hyperbolic</t>
        </r>
      </text>
    </comment>
    <comment ref="AD8" authorId="0" shapeId="0" xr:uid="{2EB79A61-58BE-462F-8845-1FDBDAB392E8}">
      <text>
        <r>
          <rPr>
            <b/>
            <sz val="9"/>
            <color indexed="81"/>
            <rFont val="Tahoma"/>
            <family val="2"/>
          </rPr>
          <t>giá trị trên đường Hyperbolic</t>
        </r>
      </text>
    </comment>
  </commentList>
</comments>
</file>

<file path=xl/sharedStrings.xml><?xml version="1.0" encoding="utf-8"?>
<sst xmlns="http://schemas.openxmlformats.org/spreadsheetml/2006/main" count="215" uniqueCount="139">
  <si>
    <t>DỰ ÁN THÀNH PHẦN ĐOẠN HẬU GIANG - CÀ MAU</t>
  </si>
  <si>
    <t>THUỘC DỰ ÁN XÂY DỰNG CÔNG TRÌNH ĐƯỜNG BỘ CAO TỐC BẮC - NAM PHÍA ĐÔNG GIAI ĐOẠN 2021 - 2025</t>
  </si>
  <si>
    <t>CHỦ ĐẦU TƯ</t>
  </si>
  <si>
    <t>TƯ VẤN GIÁM SÁT</t>
  </si>
  <si>
    <t>NHÀ THẦU</t>
  </si>
  <si>
    <t>BAN QUẢN LÝ DỰ ÁN MỸ THUẬN</t>
  </si>
  <si>
    <t>LIÊN DANH CC1 - HẢI ĐĂNG - VẠN CƯỜNG - 492 - BẮC TRUNG NAM</t>
  </si>
  <si>
    <t>BIỂU GHI ĐO QUAN TRẮC LÚN</t>
  </si>
  <si>
    <t>Người lập:</t>
  </si>
  <si>
    <t>Tên mốc:</t>
  </si>
  <si>
    <t>Thời tiết:</t>
  </si>
  <si>
    <t>Nắng</t>
  </si>
  <si>
    <t>Cao độ mốc:</t>
  </si>
  <si>
    <t>Lý trình:</t>
  </si>
  <si>
    <t>Km114+220</t>
  </si>
  <si>
    <t>Ngày đặt bàn:</t>
  </si>
  <si>
    <t xml:space="preserve">
 Stt</t>
  </si>
  <si>
    <t xml:space="preserve"> Ngày quan trắc</t>
  </si>
  <si>
    <t>Cao độ mốc (mm)</t>
  </si>
  <si>
    <t>Số đọc tại mốc (mm)</t>
  </si>
  <si>
    <t>Số đọc mia (mm)</t>
  </si>
  <si>
    <t xml:space="preserve">  Cao độ quan trắc  (mm)</t>
  </si>
  <si>
    <t xml:space="preserve">  Chiều dài cần nối  (mm)</t>
  </si>
  <si>
    <t xml:space="preserve"> Cao độ bàn đo lún  (mm)</t>
  </si>
  <si>
    <t>Tốc độ lún (mm)</t>
  </si>
  <si>
    <t xml:space="preserve">
Số đọc mia tại nền đắp tại tâm  (mm)</t>
  </si>
  <si>
    <t>Cao độ nền đắp (mm)</t>
  </si>
  <si>
    <t>Chiều dày lớp đắp (m)</t>
  </si>
  <si>
    <t xml:space="preserve">
Đội quan trắc</t>
  </si>
  <si>
    <t xml:space="preserve">
 Nhà thầu</t>
  </si>
  <si>
    <t xml:space="preserve">
 Tư Vấn Giám Sát</t>
  </si>
  <si>
    <t xml:space="preserve">
Ghi chú</t>
  </si>
  <si>
    <t xml:space="preserve">Trái </t>
  </si>
  <si>
    <t xml:space="preserve">Giữa </t>
  </si>
  <si>
    <t>Phải</t>
  </si>
  <si>
    <t>Lắp đặt ban đầu</t>
  </si>
  <si>
    <t>Ngày</t>
  </si>
  <si>
    <t>Ngày cộng dồn</t>
  </si>
  <si>
    <t xml:space="preserve">Cao độ mốc </t>
  </si>
  <si>
    <t>Số đọc mia của mốc</t>
  </si>
  <si>
    <t>Cao độ đường ngắm</t>
  </si>
  <si>
    <t>Trái</t>
  </si>
  <si>
    <t>Tim</t>
  </si>
  <si>
    <t>Chiều cao nền đắp (m)</t>
  </si>
  <si>
    <t>Chiều dày nền đắp (m)</t>
  </si>
  <si>
    <t>Cao độ đắp (mm)</t>
  </si>
  <si>
    <t>Số đọc mia</t>
  </si>
  <si>
    <t>Cao độ quan trắc (mm)</t>
  </si>
  <si>
    <t>Cao độ bàn đo lún (mm)</t>
  </si>
  <si>
    <t>Độ lún (mm)</t>
  </si>
  <si>
    <t>Độ lún tích lũy (mm)</t>
  </si>
  <si>
    <t>02/11/015</t>
  </si>
  <si>
    <t>17/11/015</t>
  </si>
  <si>
    <t>26/11/015</t>
  </si>
  <si>
    <t>08/12/015</t>
  </si>
  <si>
    <t>BÀN QUAN TRẮC: Km114+220</t>
  </si>
  <si>
    <t>Ngày đo</t>
  </si>
  <si>
    <t>Số ngày</t>
  </si>
  <si>
    <t>Cao độ đắp(m)</t>
  </si>
  <si>
    <t>chiều dày đắp(m)</t>
  </si>
  <si>
    <t>Giữa</t>
  </si>
  <si>
    <t>Độ lún (giữa) (mm)</t>
  </si>
  <si>
    <t>Độ lún (phải) (mm)</t>
  </si>
  <si>
    <t>Ghi chú</t>
  </si>
  <si>
    <t>Cao độ quan trắc</t>
  </si>
  <si>
    <t>Cao độ bàn đo lún</t>
  </si>
  <si>
    <t>DỰ ĐOÁN ĐỘ LÚN CUỐI CÙNG 
(BẰNG PHƯƠNG PHÁP ASAOKA)</t>
  </si>
  <si>
    <t>DỰ ĐOÁN ĐỘ LÚN CUỐI CÙNG 
(BẰNG PHƯƠNG PHÁP HYPERBOLIC)</t>
  </si>
  <si>
    <t>Lý Trình</t>
  </si>
  <si>
    <t>Ngày lắp đặt</t>
  </si>
  <si>
    <t>Thời điểm đánh giá</t>
  </si>
  <si>
    <t>Measurement date</t>
  </si>
  <si>
    <t>Time</t>
  </si>
  <si>
    <t xml:space="preserve">S </t>
  </si>
  <si>
    <t>Si (mm)</t>
  </si>
  <si>
    <t>Si-1</t>
  </si>
  <si>
    <t>KẾT QUẢ ĐÁNH GIÁ</t>
  </si>
  <si>
    <t>t-t0</t>
  </si>
  <si>
    <t>S-S0</t>
  </si>
  <si>
    <t>(t-t0)/(S-S0)</t>
  </si>
  <si>
    <t xml:space="preserve">KẾT QUẢ ĐÁNH GIÁ </t>
  </si>
  <si>
    <t>day</t>
  </si>
  <si>
    <t>(mm)</t>
  </si>
  <si>
    <t>(m)</t>
  </si>
  <si>
    <t xml:space="preserve"> (m)</t>
  </si>
  <si>
    <t>(day)</t>
  </si>
  <si>
    <t>U(Tc next)</t>
  </si>
  <si>
    <t>b =</t>
  </si>
  <si>
    <t>a =</t>
  </si>
  <si>
    <t>So</t>
  </si>
  <si>
    <t>t</t>
  </si>
  <si>
    <t>St</t>
  </si>
  <si>
    <t>b+a x t</t>
  </si>
  <si>
    <t>U</t>
  </si>
  <si>
    <t>Delta s (mm)</t>
  </si>
  <si>
    <t>1/(a)</t>
  </si>
  <si>
    <t>Lún tích lũy tháng cuối</t>
  </si>
  <si>
    <t>Tỷ lệ lún</t>
  </si>
  <si>
    <t>mm</t>
  </si>
  <si>
    <t>%</t>
  </si>
  <si>
    <t>ASAOKA</t>
  </si>
  <si>
    <t>HYPER</t>
  </si>
  <si>
    <t>Sf</t>
  </si>
  <si>
    <t>a</t>
  </si>
  <si>
    <t>Sr</t>
  </si>
  <si>
    <t>b</t>
  </si>
  <si>
    <t>2 tháng gần nhất</t>
  </si>
  <si>
    <t>a'</t>
  </si>
  <si>
    <t xml:space="preserve">thời gian chờ </t>
  </si>
  <si>
    <t>x</t>
  </si>
  <si>
    <t>y</t>
  </si>
  <si>
    <t xml:space="preserve"> Dự báo độ lún bằng phương pháp ASAOKA </t>
  </si>
  <si>
    <t xml:space="preserve"> Dự báo độ lún bằng phương pháp
 HYPERBOLIC</t>
  </si>
  <si>
    <t>Asaoka Method</t>
  </si>
  <si>
    <t>Hyperbolic Method</t>
  </si>
  <si>
    <t>Beta_0</t>
  </si>
  <si>
    <t xml:space="preserve">Kết quả </t>
  </si>
  <si>
    <t>Tiêu chuẩn</t>
  </si>
  <si>
    <t>Đánh giá</t>
  </si>
  <si>
    <t>Apha</t>
  </si>
  <si>
    <t>Beta_1</t>
  </si>
  <si>
    <t>U%</t>
  </si>
  <si>
    <t>Beta</t>
  </si>
  <si>
    <t>Sf (mm)</t>
  </si>
  <si>
    <t>Sr (mm)</t>
  </si>
  <si>
    <t>300(mm)</t>
  </si>
  <si>
    <t>năng</t>
  </si>
  <si>
    <t>Độ lún 
(trái) 
(mm)</t>
  </si>
  <si>
    <t>Ngày Bắt Đàu</t>
  </si>
  <si>
    <t>Ngày Kết Thuc</t>
  </si>
  <si>
    <t>Chiều Dài Cần Nối</t>
  </si>
  <si>
    <t>30/4/2025</t>
  </si>
  <si>
    <t>27/4/2025</t>
  </si>
  <si>
    <t>Chiều Dày lớp đắp</t>
  </si>
  <si>
    <t>Danh Sách Ngày Đăp</t>
  </si>
  <si>
    <t>Chiều dày lớp đắp</t>
  </si>
  <si>
    <t>27/04/2025</t>
  </si>
  <si>
    <t>29/04/2025</t>
  </si>
  <si>
    <t>=&lt;4500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</si>
</sst>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dd/mm/yyyy;@"/>
    <numFmt numFmtId="165" formatCode="dd\.mm\.yyyy;@"/>
    <numFmt numFmtId="166" formatCode="&quot;Đắp lớp&quot;\ #"/>
    <numFmt numFmtId="167" formatCode="#,##0.0"/>
    <numFmt numFmtId="168" formatCode="0;[Red]0"/>
    <numFmt numFmtId="169" formatCode="0_ ;\-0\ "/>
    <numFmt numFmtId="170" formatCode="&quot;&quot;0000"/>
    <numFmt numFmtId="171" formatCode="0.000"/>
    <numFmt numFmtId="172" formatCode="0.0"/>
    <numFmt numFmtId="173" formatCode="[$-409]d/mmm;@"/>
    <numFmt numFmtId="174" formatCode="0_);[Red]\(0\)"/>
    <numFmt numFmtId="175" formatCode="0_ "/>
    <numFmt numFmtId="176" formatCode="[$-1010000]d/m/yyyy;@"/>
    <numFmt numFmtId="177" formatCode="_(* #,##0.0000_);_(* \(#,##0.0000\);_(* &quot;-&quot;??_);_(@_)"/>
    <numFmt numFmtId="178" formatCode="0.0%"/>
    <numFmt numFmtId="179" formatCode="0.0000"/>
  </numFmts>
  <fonts count="37">
    <font>
      <sz val="11"/>
      <color theme="1"/>
      <name val="Calibri"/>
      <family val="2"/>
      <scheme val="minor"/>
    </font>
    <font>
      <sz val="10"/>
      <name val="Arial"/>
      <family val="2"/>
    </font>
    <font>
      <sz val="11"/>
      <name val="Times New Roman"/>
      <family val="1"/>
    </font>
    <font>
      <sz val="10"/>
      <name val=".VnTime"/>
      <family val="2"/>
    </font>
    <font>
      <b/>
      <sz val="11"/>
      <color theme="1"/>
      <name val="Times New Roman"/>
      <family val="1"/>
    </font>
    <font>
      <b/>
      <sz val="11"/>
      <name val="Times New Roman"/>
      <family val="1"/>
    </font>
    <font>
      <b/>
      <u/>
      <sz val="14"/>
      <color theme="1"/>
      <name val="Times New Roman"/>
      <family val="1"/>
    </font>
    <font>
      <sz val="11"/>
      <color theme="1"/>
      <name val="Times New Roman"/>
      <family val="1"/>
    </font>
    <font>
      <sz val="11"/>
      <color rgb="FF0070C0"/>
      <name val="Times New Roman"/>
      <family val="1"/>
    </font>
    <font>
      <sz val="11"/>
      <color rgb="FFED0000"/>
      <name val="Times New Roman"/>
      <family val="1"/>
    </font>
    <font>
      <sz val="11"/>
      <name val="굴림체"/>
      <family val="3"/>
      <charset val="129"/>
    </font>
    <font>
      <sz val="9"/>
      <color rgb="FFED0000"/>
      <name val="Times New Roman"/>
      <family val="1"/>
    </font>
    <font>
      <sz val="9"/>
      <name val="Times New Roman"/>
      <family val="1"/>
    </font>
    <font>
      <sz val="9"/>
      <color rgb="FFFF0000"/>
      <name val="Times New Roman"/>
      <family val="1"/>
    </font>
    <font>
      <sz val="11"/>
      <color rgb="FFFF0000"/>
      <name val="Times New Roman"/>
      <family val="1"/>
    </font>
    <font>
      <b/>
      <sz val="9"/>
      <color indexed="81"/>
      <name val="Tahoma"/>
      <family val="2"/>
    </font>
    <font>
      <sz val="9"/>
      <color indexed="81"/>
      <name val="Tahoma"/>
      <family val="2"/>
    </font>
    <font>
      <sz val="12"/>
      <color theme="1"/>
      <name val="Times New Roman"/>
      <family val="1"/>
    </font>
    <font>
      <sz val="10"/>
      <color theme="1"/>
      <name val="Times New Roman"/>
      <family val="1"/>
    </font>
    <font>
      <b/>
      <sz val="10"/>
      <color theme="1"/>
      <name val="Times New Roman"/>
      <family val="1"/>
    </font>
    <font>
      <sz val="10"/>
      <name val="Times New Roman"/>
      <family val="1"/>
    </font>
    <font>
      <b/>
      <sz val="10"/>
      <name val="Times New Roman"/>
      <family val="1"/>
    </font>
    <font>
      <sz val="12"/>
      <color theme="1"/>
      <name val="Times New Roman"/>
      <family val="2"/>
    </font>
    <font>
      <sz val="8"/>
      <name val="Times New Roman"/>
      <family val="1"/>
    </font>
    <font>
      <sz val="12"/>
      <name val="Times New Roman"/>
      <family val="1"/>
    </font>
    <font>
      <sz val="12"/>
      <name val="宋体"/>
      <charset val="134"/>
    </font>
    <font>
      <sz val="13"/>
      <name val="Times New Roman"/>
      <family val="1"/>
    </font>
    <font>
      <sz val="11"/>
      <color theme="1"/>
      <name val="Calibri"/>
      <family val="2"/>
      <scheme val="minor"/>
    </font>
    <font>
      <b/>
      <sz val="13"/>
      <color theme="1"/>
      <name val="Times New Roman"/>
      <family val="1"/>
    </font>
    <font>
      <sz val="13"/>
      <color theme="1"/>
      <name val="Times New Roman"/>
      <family val="1"/>
    </font>
    <font>
      <sz val="14"/>
      <color theme="1"/>
      <name val="Times New Roman"/>
      <family val="1"/>
    </font>
    <font>
      <sz val="14"/>
      <color theme="1"/>
      <name val="Calibri"/>
      <family val="2"/>
      <scheme val="minor"/>
    </font>
    <font>
      <b/>
      <sz val="14"/>
      <color theme="1"/>
      <name val="Times New Roman"/>
      <family val="1"/>
    </font>
    <font>
      <sz val="14"/>
      <name val="Times New Roman"/>
      <family val="1"/>
    </font>
    <font>
      <b/>
      <sz val="14"/>
      <name val="Times New Roman"/>
      <family val="1"/>
    </font>
    <font>
      <sz val="14"/>
      <color rgb="FFFF0000"/>
      <name val="Times New Roman"/>
      <family val="1"/>
    </font>
    <font>
      <b/>
      <sz val="12"/>
      <color theme="1"/>
      <name val="Times New Roman"/>
      <family val="1"/>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indexed="22"/>
        <bgColor indexed="64"/>
      </patternFill>
    </fill>
    <fill>
      <patternFill patternType="solid">
        <fgColor theme="9"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style="double">
        <color indexed="64"/>
      </left>
      <right/>
      <top/>
      <bottom/>
      <diagonal/>
    </border>
    <border>
      <left style="thin">
        <color indexed="64"/>
      </left>
      <right/>
      <top/>
      <bottom/>
      <diagonal/>
    </border>
    <border>
      <left/>
      <right style="thin">
        <color indexed="64"/>
      </right>
      <top/>
      <bottom/>
      <diagonal/>
    </border>
    <border>
      <left style="double">
        <color indexed="64"/>
      </left>
      <right/>
      <top style="hair">
        <color indexed="64"/>
      </top>
      <bottom style="hair">
        <color indexed="64"/>
      </bottom>
      <diagonal/>
    </border>
    <border>
      <left style="double">
        <color indexed="64"/>
      </left>
      <right/>
      <top style="hair">
        <color indexed="64"/>
      </top>
      <bottom style="double">
        <color indexed="64"/>
      </bottom>
      <diagonal/>
    </border>
    <border>
      <left style="medium">
        <color rgb="FFCCCCCC"/>
      </left>
      <right style="medium">
        <color rgb="FFCCCCCC"/>
      </right>
      <top style="medium">
        <color rgb="FFCCCCCC"/>
      </top>
      <bottom style="medium">
        <color rgb="FFCCCCCC"/>
      </bottom>
      <diagonal/>
    </border>
  </borders>
  <cellStyleXfs count="10">
    <xf numFmtId="0" fontId="0" fillId="0" borderId="0"/>
    <xf numFmtId="0" fontId="1" fillId="0" borderId="0"/>
    <xf numFmtId="0" fontId="3" fillId="0" borderId="0"/>
    <xf numFmtId="0" fontId="10" fillId="0" borderId="0"/>
    <xf numFmtId="0" fontId="1" fillId="0" borderId="0"/>
    <xf numFmtId="43" fontId="22" fillId="0" borderId="0" applyFont="0" applyFill="0" applyBorder="0" applyAlignment="0" applyProtection="0"/>
    <xf numFmtId="0" fontId="25" fillId="0" borderId="0"/>
    <xf numFmtId="0" fontId="25" fillId="0" borderId="0">
      <alignment vertical="center"/>
    </xf>
    <xf numFmtId="43" fontId="27" fillId="0" borderId="0" applyFont="0" applyFill="0" applyBorder="0" applyAlignment="0" applyProtection="0"/>
    <xf numFmtId="43" fontId="1" fillId="0" borderId="0" applyFont="0" applyFill="0" applyBorder="0" applyAlignment="0" applyProtection="0"/>
  </cellStyleXfs>
  <cellXfs count="364">
    <xf numFmtId="0" fontId="0" fillId="0" borderId="0" xfId="0"/>
    <xf numFmtId="3" fontId="2" fillId="0" borderId="0" xfId="1" applyNumberFormat="1" applyFont="1" applyAlignment="1">
      <alignment horizontal="center"/>
    </xf>
    <xf numFmtId="3" fontId="2" fillId="0" borderId="0" xfId="1" applyNumberFormat="1" applyFont="1" applyAlignment="1">
      <alignment horizontal="center" vertical="center"/>
    </xf>
    <xf numFmtId="0" fontId="7" fillId="0" borderId="11" xfId="2" applyFont="1" applyBorder="1" applyAlignment="1">
      <alignment vertical="center"/>
    </xf>
    <xf numFmtId="0" fontId="7" fillId="0" borderId="12" xfId="2" applyFont="1" applyBorder="1"/>
    <xf numFmtId="0" fontId="7" fillId="0" borderId="12" xfId="2" applyFont="1" applyBorder="1" applyAlignment="1">
      <alignment vertical="center"/>
    </xf>
    <xf numFmtId="3" fontId="5" fillId="0" borderId="12" xfId="1" applyNumberFormat="1" applyFont="1" applyBorder="1" applyAlignment="1">
      <alignment horizontal="center"/>
    </xf>
    <xf numFmtId="3" fontId="5" fillId="0" borderId="13" xfId="1" applyNumberFormat="1" applyFont="1" applyBorder="1" applyAlignment="1">
      <alignment horizontal="center"/>
    </xf>
    <xf numFmtId="0" fontId="7" fillId="0" borderId="14" xfId="2" applyFont="1" applyBorder="1" applyAlignment="1">
      <alignment vertical="center"/>
    </xf>
    <xf numFmtId="0" fontId="7" fillId="0" borderId="15" xfId="2" applyFont="1" applyBorder="1"/>
    <xf numFmtId="0" fontId="7" fillId="0" borderId="15" xfId="2" applyFont="1" applyBorder="1" applyAlignment="1">
      <alignment vertical="center"/>
    </xf>
    <xf numFmtId="3" fontId="7" fillId="0" borderId="15" xfId="2" applyNumberFormat="1" applyFont="1" applyBorder="1" applyAlignment="1">
      <alignment vertical="center"/>
    </xf>
    <xf numFmtId="3" fontId="5" fillId="0" borderId="15" xfId="1" applyNumberFormat="1" applyFont="1" applyBorder="1" applyAlignment="1">
      <alignment horizontal="center"/>
    </xf>
    <xf numFmtId="3" fontId="5" fillId="0" borderId="16" xfId="1" applyNumberFormat="1" applyFont="1" applyBorder="1" applyAlignment="1">
      <alignment horizontal="center"/>
    </xf>
    <xf numFmtId="3" fontId="2" fillId="0" borderId="17" xfId="1" applyNumberFormat="1" applyFont="1" applyBorder="1"/>
    <xf numFmtId="3" fontId="2" fillId="0" borderId="18" xfId="1" applyNumberFormat="1" applyFont="1" applyBorder="1" applyAlignment="1">
      <alignment horizontal="center"/>
    </xf>
    <xf numFmtId="3" fontId="2" fillId="0" borderId="18" xfId="1" applyNumberFormat="1" applyFont="1" applyBorder="1" applyAlignment="1">
      <alignment horizontal="center" vertical="center"/>
    </xf>
    <xf numFmtId="3" fontId="8" fillId="0" borderId="18" xfId="1" applyNumberFormat="1" applyFont="1" applyBorder="1" applyAlignment="1">
      <alignment horizontal="center"/>
    </xf>
    <xf numFmtId="3" fontId="2" fillId="0" borderId="19" xfId="1" applyNumberFormat="1" applyFont="1" applyBorder="1" applyAlignment="1">
      <alignment horizontal="center"/>
    </xf>
    <xf numFmtId="3" fontId="2" fillId="0" borderId="1" xfId="1" applyNumberFormat="1" applyFont="1" applyBorder="1" applyAlignment="1">
      <alignment horizontal="center" vertical="center" wrapText="1"/>
    </xf>
    <xf numFmtId="3" fontId="9" fillId="0" borderId="20" xfId="1" applyNumberFormat="1" applyFont="1" applyBorder="1" applyAlignment="1">
      <alignment horizontal="center" vertical="center"/>
    </xf>
    <xf numFmtId="14" fontId="9" fillId="0" borderId="20" xfId="3" applyNumberFormat="1" applyFont="1" applyBorder="1" applyAlignment="1">
      <alignment vertical="center" shrinkToFit="1"/>
    </xf>
    <xf numFmtId="3" fontId="9" fillId="0" borderId="1" xfId="1" applyNumberFormat="1" applyFont="1" applyBorder="1" applyAlignment="1">
      <alignment horizontal="center" vertical="center"/>
    </xf>
    <xf numFmtId="3" fontId="9" fillId="0" borderId="1" xfId="1" applyNumberFormat="1" applyFont="1" applyBorder="1" applyAlignment="1">
      <alignment horizontal="center" vertical="center" wrapText="1"/>
    </xf>
    <xf numFmtId="3" fontId="9" fillId="0" borderId="1" xfId="1" applyNumberFormat="1" applyFont="1" applyBorder="1" applyAlignment="1">
      <alignment horizontal="center"/>
    </xf>
    <xf numFmtId="4" fontId="9" fillId="0" borderId="1" xfId="1" applyNumberFormat="1" applyFont="1" applyBorder="1" applyAlignment="1">
      <alignment horizontal="center"/>
    </xf>
    <xf numFmtId="3" fontId="11" fillId="0" borderId="20" xfId="1" applyNumberFormat="1" applyFont="1" applyBorder="1" applyAlignment="1">
      <alignment horizontal="center" vertical="center" wrapText="1"/>
    </xf>
    <xf numFmtId="3" fontId="9" fillId="0" borderId="0" xfId="1" applyNumberFormat="1" applyFont="1" applyAlignment="1">
      <alignment horizontal="center"/>
    </xf>
    <xf numFmtId="164" fontId="9" fillId="0" borderId="0" xfId="1" applyNumberFormat="1" applyFont="1" applyAlignment="1">
      <alignment horizontal="center"/>
    </xf>
    <xf numFmtId="3" fontId="2" fillId="0" borderId="20" xfId="1" applyNumberFormat="1" applyFont="1" applyBorder="1" applyAlignment="1">
      <alignment horizontal="center" vertical="center"/>
    </xf>
    <xf numFmtId="14" fontId="2" fillId="0" borderId="20" xfId="3" applyNumberFormat="1" applyFont="1" applyBorder="1" applyAlignment="1">
      <alignment vertical="center" shrinkToFit="1"/>
    </xf>
    <xf numFmtId="3" fontId="2" fillId="0" borderId="1" xfId="1" applyNumberFormat="1" applyFont="1" applyBorder="1" applyAlignment="1">
      <alignment horizontal="center" vertical="center"/>
    </xf>
    <xf numFmtId="3" fontId="7" fillId="0" borderId="1" xfId="1" applyNumberFormat="1" applyFont="1" applyBorder="1" applyAlignment="1">
      <alignment horizontal="center" vertical="center" wrapText="1"/>
    </xf>
    <xf numFmtId="3" fontId="8" fillId="0" borderId="1" xfId="1" applyNumberFormat="1" applyFont="1" applyBorder="1" applyAlignment="1">
      <alignment horizontal="center"/>
    </xf>
    <xf numFmtId="3" fontId="2" fillId="0" borderId="1" xfId="1" applyNumberFormat="1" applyFont="1" applyBorder="1" applyAlignment="1">
      <alignment horizontal="center"/>
    </xf>
    <xf numFmtId="3" fontId="7" fillId="0" borderId="1" xfId="1" applyNumberFormat="1" applyFont="1" applyBorder="1" applyAlignment="1">
      <alignment horizontal="center"/>
    </xf>
    <xf numFmtId="0" fontId="7" fillId="0" borderId="1" xfId="1" applyFont="1" applyBorder="1" applyAlignment="1">
      <alignment horizontal="center"/>
    </xf>
    <xf numFmtId="4" fontId="2" fillId="0" borderId="1" xfId="1" applyNumberFormat="1" applyFont="1" applyBorder="1" applyAlignment="1">
      <alignment horizontal="center"/>
    </xf>
    <xf numFmtId="3" fontId="12" fillId="0" borderId="1" xfId="1" applyNumberFormat="1" applyFont="1" applyBorder="1" applyAlignment="1">
      <alignment horizontal="center"/>
    </xf>
    <xf numFmtId="3" fontId="13" fillId="0" borderId="20" xfId="1" applyNumberFormat="1" applyFont="1" applyBorder="1" applyAlignment="1">
      <alignment horizontal="center" vertical="center" wrapText="1"/>
    </xf>
    <xf numFmtId="165" fontId="2" fillId="0" borderId="0" xfId="1" applyNumberFormat="1" applyFont="1" applyAlignment="1">
      <alignment horizontal="center"/>
    </xf>
    <xf numFmtId="166" fontId="12" fillId="0" borderId="1" xfId="1" applyNumberFormat="1" applyFont="1" applyBorder="1" applyAlignment="1">
      <alignment horizontal="center"/>
    </xf>
    <xf numFmtId="3" fontId="8" fillId="2" borderId="1" xfId="1" applyNumberFormat="1" applyFont="1" applyFill="1" applyBorder="1" applyAlignment="1">
      <alignment horizontal="center"/>
    </xf>
    <xf numFmtId="167" fontId="14" fillId="0" borderId="1" xfId="1" applyNumberFormat="1" applyFont="1" applyBorder="1" applyAlignment="1">
      <alignment horizontal="center"/>
    </xf>
    <xf numFmtId="3" fontId="14" fillId="0" borderId="1" xfId="1" applyNumberFormat="1" applyFont="1" applyBorder="1" applyAlignment="1">
      <alignment horizontal="center"/>
    </xf>
    <xf numFmtId="166" fontId="13" fillId="0" borderId="1" xfId="1" applyNumberFormat="1" applyFont="1" applyBorder="1" applyAlignment="1">
      <alignment horizontal="center"/>
    </xf>
    <xf numFmtId="166" fontId="2" fillId="0" borderId="1" xfId="1" applyNumberFormat="1" applyFont="1" applyBorder="1" applyAlignment="1">
      <alignment horizontal="center"/>
    </xf>
    <xf numFmtId="166" fontId="14" fillId="0" borderId="1" xfId="1" applyNumberFormat="1" applyFont="1" applyBorder="1" applyAlignment="1">
      <alignment horizontal="center"/>
    </xf>
    <xf numFmtId="14" fontId="2" fillId="0" borderId="1" xfId="3" applyNumberFormat="1" applyFont="1" applyBorder="1" applyAlignment="1">
      <alignment vertical="center" shrinkToFit="1"/>
    </xf>
    <xf numFmtId="14" fontId="2" fillId="0" borderId="0" xfId="3" applyNumberFormat="1" applyFont="1" applyAlignment="1">
      <alignment vertical="center" shrinkToFit="1"/>
    </xf>
    <xf numFmtId="3" fontId="7" fillId="0" borderId="0" xfId="1" applyNumberFormat="1" applyFont="1" applyAlignment="1">
      <alignment horizontal="center" vertical="center" wrapText="1"/>
    </xf>
    <xf numFmtId="3" fontId="8" fillId="0" borderId="0" xfId="1" applyNumberFormat="1" applyFont="1" applyAlignment="1">
      <alignment horizontal="center"/>
    </xf>
    <xf numFmtId="3" fontId="7" fillId="0" borderId="0" xfId="1" applyNumberFormat="1" applyFont="1" applyAlignment="1">
      <alignment horizontal="center"/>
    </xf>
    <xf numFmtId="0" fontId="7" fillId="0" borderId="0" xfId="1" applyFont="1" applyAlignment="1">
      <alignment horizontal="center"/>
    </xf>
    <xf numFmtId="0" fontId="17" fillId="3" borderId="22" xfId="2" applyFont="1" applyFill="1" applyBorder="1" applyAlignment="1">
      <alignment vertical="center"/>
    </xf>
    <xf numFmtId="0" fontId="18" fillId="3" borderId="0" xfId="2" applyFont="1" applyFill="1" applyAlignment="1">
      <alignment horizontal="center"/>
    </xf>
    <xf numFmtId="0" fontId="17" fillId="3" borderId="0" xfId="2" applyFont="1" applyFill="1" applyAlignment="1">
      <alignment horizontal="center"/>
    </xf>
    <xf numFmtId="0" fontId="17" fillId="3" borderId="0" xfId="2" applyFont="1" applyFill="1" applyAlignment="1">
      <alignment vertical="center"/>
    </xf>
    <xf numFmtId="0" fontId="18" fillId="3" borderId="23" xfId="2" applyFont="1" applyFill="1" applyBorder="1"/>
    <xf numFmtId="0" fontId="18" fillId="3" borderId="0" xfId="2" applyFont="1" applyFill="1"/>
    <xf numFmtId="0" fontId="18" fillId="3" borderId="12" xfId="2" applyFont="1" applyFill="1" applyBorder="1" applyAlignment="1">
      <alignment horizontal="center"/>
    </xf>
    <xf numFmtId="0" fontId="18" fillId="3" borderId="13" xfId="2" applyFont="1" applyFill="1" applyBorder="1" applyAlignment="1">
      <alignment horizontal="center"/>
    </xf>
    <xf numFmtId="0" fontId="18" fillId="3" borderId="15" xfId="2" applyFont="1" applyFill="1" applyBorder="1" applyAlignment="1">
      <alignment horizontal="center"/>
    </xf>
    <xf numFmtId="0" fontId="18" fillId="3" borderId="16" xfId="2" applyFont="1" applyFill="1" applyBorder="1" applyAlignment="1">
      <alignment horizontal="center"/>
    </xf>
    <xf numFmtId="0" fontId="7" fillId="0" borderId="17" xfId="2" applyFont="1" applyBorder="1" applyAlignment="1">
      <alignment vertical="center"/>
    </xf>
    <xf numFmtId="0" fontId="7" fillId="0" borderId="18" xfId="2" applyFont="1" applyBorder="1"/>
    <xf numFmtId="0" fontId="7" fillId="0" borderId="18" xfId="2" applyFont="1" applyBorder="1" applyAlignment="1">
      <alignment vertical="center"/>
    </xf>
    <xf numFmtId="3" fontId="5" fillId="0" borderId="18" xfId="1" applyNumberFormat="1" applyFont="1" applyBorder="1" applyAlignment="1">
      <alignment horizontal="center"/>
    </xf>
    <xf numFmtId="0" fontId="18" fillId="3" borderId="18" xfId="2" applyFont="1" applyFill="1" applyBorder="1" applyAlignment="1">
      <alignment horizontal="center"/>
    </xf>
    <xf numFmtId="0" fontId="18" fillId="3" borderId="19" xfId="2" applyFont="1" applyFill="1" applyBorder="1" applyAlignment="1">
      <alignment horizontal="center"/>
    </xf>
    <xf numFmtId="164" fontId="19" fillId="3" borderId="24" xfId="4" applyNumberFormat="1" applyFont="1" applyFill="1" applyBorder="1" applyAlignment="1">
      <alignment horizontal="left"/>
    </xf>
    <xf numFmtId="0" fontId="19" fillId="3" borderId="0" xfId="4" applyFont="1" applyFill="1"/>
    <xf numFmtId="0" fontId="20" fillId="3" borderId="0" xfId="2" applyFont="1" applyFill="1"/>
    <xf numFmtId="0" fontId="20" fillId="0" borderId="0" xfId="2" applyFont="1"/>
    <xf numFmtId="0" fontId="18" fillId="0" borderId="0" xfId="2" applyFont="1"/>
    <xf numFmtId="0" fontId="18" fillId="0" borderId="0" xfId="2" applyFont="1" applyAlignment="1">
      <alignment horizontal="center"/>
    </xf>
    <xf numFmtId="0" fontId="18" fillId="3" borderId="25" xfId="2" applyFont="1" applyFill="1" applyBorder="1" applyAlignment="1">
      <alignment horizontal="center"/>
    </xf>
    <xf numFmtId="0" fontId="19" fillId="0" borderId="23" xfId="2" applyFont="1" applyBorder="1" applyAlignment="1">
      <alignment vertical="center"/>
    </xf>
    <xf numFmtId="0" fontId="19" fillId="3" borderId="0" xfId="2" applyFont="1" applyFill="1" applyAlignment="1">
      <alignment horizontal="center"/>
    </xf>
    <xf numFmtId="0" fontId="19" fillId="3" borderId="0" xfId="2" applyFont="1" applyFill="1" applyAlignment="1">
      <alignment vertical="center"/>
    </xf>
    <xf numFmtId="0" fontId="18" fillId="0" borderId="23" xfId="2" applyFont="1" applyBorder="1" applyAlignment="1">
      <alignment horizontal="center" vertical="center"/>
    </xf>
    <xf numFmtId="4" fontId="20" fillId="0" borderId="1" xfId="2" applyNumberFormat="1" applyFont="1" applyBorder="1" applyAlignment="1">
      <alignment horizontal="center" vertical="center" wrapText="1"/>
    </xf>
    <xf numFmtId="167" fontId="20" fillId="0" borderId="1" xfId="2" applyNumberFormat="1" applyFont="1" applyBorder="1" applyAlignment="1">
      <alignment horizontal="center" vertical="center" wrapText="1"/>
    </xf>
    <xf numFmtId="4" fontId="18" fillId="0" borderId="1" xfId="2" applyNumberFormat="1" applyFont="1" applyBorder="1" applyAlignment="1">
      <alignment horizontal="center" vertical="center" wrapText="1"/>
    </xf>
    <xf numFmtId="167" fontId="18" fillId="0" borderId="1" xfId="2" applyNumberFormat="1" applyFont="1" applyBorder="1" applyAlignment="1">
      <alignment horizontal="center" vertical="center" wrapText="1"/>
    </xf>
    <xf numFmtId="0" fontId="18" fillId="3" borderId="0" xfId="2" applyFont="1" applyFill="1" applyAlignment="1">
      <alignment horizontal="center" vertical="center"/>
    </xf>
    <xf numFmtId="164" fontId="18" fillId="0" borderId="21" xfId="2" applyNumberFormat="1" applyFont="1" applyBorder="1" applyAlignment="1">
      <alignment horizontal="center" vertical="center"/>
    </xf>
    <xf numFmtId="1" fontId="18" fillId="0" borderId="21" xfId="2" applyNumberFormat="1" applyFont="1" applyBorder="1" applyAlignment="1">
      <alignment horizontal="center" vertical="center"/>
    </xf>
    <xf numFmtId="168" fontId="18" fillId="0" borderId="21" xfId="2" applyNumberFormat="1" applyFont="1" applyBorder="1" applyAlignment="1">
      <alignment horizontal="center" vertical="center"/>
    </xf>
    <xf numFmtId="168" fontId="20" fillId="0" borderId="21" xfId="2" applyNumberFormat="1" applyFont="1" applyBorder="1" applyAlignment="1">
      <alignment horizontal="center" vertical="center"/>
    </xf>
    <xf numFmtId="169" fontId="20" fillId="0" borderId="21" xfId="5" applyNumberFormat="1" applyFont="1" applyFill="1" applyBorder="1" applyAlignment="1">
      <alignment horizontal="center" vertical="center"/>
    </xf>
    <xf numFmtId="170" fontId="20" fillId="0" borderId="21" xfId="2" applyNumberFormat="1" applyFont="1" applyBorder="1" applyAlignment="1">
      <alignment horizontal="center" vertical="center"/>
    </xf>
    <xf numFmtId="3" fontId="20" fillId="0" borderId="21" xfId="2" applyNumberFormat="1" applyFont="1" applyBorder="1" applyAlignment="1">
      <alignment horizontal="center" vertical="center"/>
    </xf>
    <xf numFmtId="170" fontId="20" fillId="0" borderId="21" xfId="2" applyNumberFormat="1" applyFont="1" applyBorder="1" applyAlignment="1">
      <alignment horizontal="center" vertical="center" wrapText="1"/>
    </xf>
    <xf numFmtId="169" fontId="20" fillId="0" borderId="21" xfId="2" applyNumberFormat="1" applyFont="1" applyBorder="1" applyAlignment="1">
      <alignment horizontal="center" vertical="center"/>
    </xf>
    <xf numFmtId="170" fontId="18" fillId="0" borderId="21" xfId="2" applyNumberFormat="1" applyFont="1" applyBorder="1" applyAlignment="1">
      <alignment horizontal="center" vertical="center"/>
    </xf>
    <xf numFmtId="3" fontId="18" fillId="0" borderId="21" xfId="2" applyNumberFormat="1" applyFont="1" applyBorder="1" applyAlignment="1">
      <alignment horizontal="center" vertical="center"/>
    </xf>
    <xf numFmtId="170" fontId="18" fillId="0" borderId="21" xfId="2" applyNumberFormat="1" applyFont="1" applyBorder="1" applyAlignment="1">
      <alignment horizontal="center" vertical="center" wrapText="1"/>
    </xf>
    <xf numFmtId="170" fontId="20" fillId="0" borderId="5" xfId="2" applyNumberFormat="1" applyFont="1" applyBorder="1" applyAlignment="1">
      <alignment horizontal="center" vertical="center" wrapText="1"/>
    </xf>
    <xf numFmtId="171" fontId="20" fillId="3" borderId="1" xfId="2" applyNumberFormat="1" applyFont="1" applyFill="1" applyBorder="1" applyAlignment="1">
      <alignment horizontal="center" vertical="center" wrapText="1"/>
    </xf>
    <xf numFmtId="171" fontId="20" fillId="3" borderId="1" xfId="2" applyNumberFormat="1" applyFont="1" applyFill="1" applyBorder="1" applyAlignment="1">
      <alignment horizontal="center" vertical="center"/>
    </xf>
    <xf numFmtId="1" fontId="18" fillId="0" borderId="1" xfId="2" applyNumberFormat="1" applyFont="1" applyBorder="1" applyAlignment="1">
      <alignment horizontal="center" vertical="center"/>
    </xf>
    <xf numFmtId="168" fontId="18" fillId="0" borderId="1" xfId="2" applyNumberFormat="1" applyFont="1" applyBorder="1" applyAlignment="1">
      <alignment horizontal="center" vertical="center"/>
    </xf>
    <xf numFmtId="168" fontId="20" fillId="0" borderId="1" xfId="2" applyNumberFormat="1" applyFont="1" applyBorder="1" applyAlignment="1">
      <alignment horizontal="center" vertical="center"/>
    </xf>
    <xf numFmtId="169" fontId="20" fillId="0" borderId="1" xfId="5" applyNumberFormat="1" applyFont="1" applyFill="1" applyBorder="1" applyAlignment="1">
      <alignment horizontal="center" vertical="center"/>
    </xf>
    <xf numFmtId="170" fontId="20" fillId="0" borderId="1" xfId="2" applyNumberFormat="1" applyFont="1" applyBorder="1" applyAlignment="1">
      <alignment horizontal="center" vertical="center"/>
    </xf>
    <xf numFmtId="170" fontId="20" fillId="0" borderId="1" xfId="2" applyNumberFormat="1" applyFont="1" applyBorder="1" applyAlignment="1">
      <alignment horizontal="center" vertical="center" wrapText="1"/>
    </xf>
    <xf numFmtId="170" fontId="18" fillId="0" borderId="1" xfId="2" applyNumberFormat="1" applyFont="1" applyBorder="1" applyAlignment="1">
      <alignment horizontal="center" vertical="center"/>
    </xf>
    <xf numFmtId="170" fontId="20" fillId="0" borderId="8" xfId="2" applyNumberFormat="1" applyFont="1" applyBorder="1" applyAlignment="1">
      <alignment horizontal="center" vertical="center" wrapText="1"/>
    </xf>
    <xf numFmtId="171" fontId="20" fillId="0" borderId="1" xfId="0" applyNumberFormat="1" applyFont="1" applyBorder="1" applyAlignment="1">
      <alignment horizontal="center" vertical="center"/>
    </xf>
    <xf numFmtId="3" fontId="18" fillId="3" borderId="0" xfId="2" applyNumberFormat="1" applyFont="1" applyFill="1" applyAlignment="1">
      <alignment horizontal="center"/>
    </xf>
    <xf numFmtId="3" fontId="18" fillId="0" borderId="0" xfId="2" applyNumberFormat="1" applyFont="1" applyAlignment="1">
      <alignment horizontal="center"/>
    </xf>
    <xf numFmtId="0" fontId="18" fillId="0" borderId="0" xfId="2" applyFont="1" applyAlignment="1">
      <alignment horizontal="center" vertical="center"/>
    </xf>
    <xf numFmtId="0" fontId="18" fillId="2" borderId="0" xfId="2" applyFont="1" applyFill="1" applyAlignment="1">
      <alignment horizontal="center"/>
    </xf>
    <xf numFmtId="3" fontId="18" fillId="2" borderId="0" xfId="2" applyNumberFormat="1" applyFont="1" applyFill="1" applyAlignment="1">
      <alignment horizontal="center"/>
    </xf>
    <xf numFmtId="0" fontId="18" fillId="2" borderId="0" xfId="2" applyFont="1" applyFill="1" applyAlignment="1">
      <alignment horizontal="center" vertical="center"/>
    </xf>
    <xf numFmtId="0" fontId="18" fillId="6" borderId="0" xfId="2" applyFont="1" applyFill="1" applyAlignment="1">
      <alignment horizontal="center"/>
    </xf>
    <xf numFmtId="3" fontId="18" fillId="6" borderId="0" xfId="2" applyNumberFormat="1" applyFont="1" applyFill="1" applyAlignment="1">
      <alignment horizontal="center"/>
    </xf>
    <xf numFmtId="0" fontId="18" fillId="6" borderId="0" xfId="2" applyFont="1" applyFill="1" applyAlignment="1">
      <alignment horizontal="center" vertical="center"/>
    </xf>
    <xf numFmtId="0" fontId="18" fillId="7" borderId="0" xfId="2" applyFont="1" applyFill="1" applyAlignment="1">
      <alignment horizontal="center"/>
    </xf>
    <xf numFmtId="3" fontId="18" fillId="7" borderId="0" xfId="2" applyNumberFormat="1" applyFont="1" applyFill="1" applyAlignment="1">
      <alignment horizontal="center"/>
    </xf>
    <xf numFmtId="0" fontId="18" fillId="7" borderId="0" xfId="2" applyFont="1" applyFill="1" applyAlignment="1">
      <alignment horizontal="center" vertical="center"/>
    </xf>
    <xf numFmtId="14" fontId="23" fillId="0" borderId="26" xfId="3" applyNumberFormat="1" applyFont="1" applyBorder="1" applyAlignment="1">
      <alignment horizontal="center" vertical="center" shrinkToFit="1"/>
    </xf>
    <xf numFmtId="0" fontId="18" fillId="3" borderId="0" xfId="2" applyFont="1" applyFill="1" applyAlignment="1">
      <alignment vertical="center"/>
    </xf>
    <xf numFmtId="14" fontId="23" fillId="0" borderId="27" xfId="3" applyNumberFormat="1" applyFont="1" applyBorder="1" applyAlignment="1">
      <alignment horizontal="center" vertical="center" shrinkToFit="1"/>
    </xf>
    <xf numFmtId="14" fontId="23" fillId="0" borderId="0" xfId="3" applyNumberFormat="1" applyFont="1" applyAlignment="1">
      <alignment horizontal="center" vertical="center" shrinkToFit="1"/>
    </xf>
    <xf numFmtId="0" fontId="18" fillId="6" borderId="0" xfId="2" applyFont="1" applyFill="1" applyAlignment="1">
      <alignment vertical="center"/>
    </xf>
    <xf numFmtId="170" fontId="20" fillId="2" borderId="1" xfId="2" applyNumberFormat="1" applyFont="1" applyFill="1" applyBorder="1" applyAlignment="1">
      <alignment horizontal="center" vertical="center"/>
    </xf>
    <xf numFmtId="170" fontId="18" fillId="2" borderId="1" xfId="2" applyNumberFormat="1" applyFont="1" applyFill="1" applyBorder="1" applyAlignment="1">
      <alignment horizontal="center" vertical="center"/>
    </xf>
    <xf numFmtId="164" fontId="17" fillId="3" borderId="0" xfId="2" applyNumberFormat="1" applyFont="1" applyFill="1" applyAlignment="1">
      <alignment horizontal="center" vertical="center"/>
    </xf>
    <xf numFmtId="0" fontId="17" fillId="3" borderId="0" xfId="2" applyFont="1" applyFill="1" applyAlignment="1">
      <alignment horizontal="center" vertical="center"/>
    </xf>
    <xf numFmtId="0" fontId="24" fillId="3" borderId="0" xfId="2" applyFont="1" applyFill="1" applyAlignment="1">
      <alignment horizontal="center" vertical="center"/>
    </xf>
    <xf numFmtId="4" fontId="24" fillId="3" borderId="0" xfId="2" applyNumberFormat="1" applyFont="1" applyFill="1" applyAlignment="1">
      <alignment horizontal="center" vertical="center"/>
    </xf>
    <xf numFmtId="4" fontId="24" fillId="0" borderId="0" xfId="2" applyNumberFormat="1" applyFont="1" applyAlignment="1">
      <alignment horizontal="center" vertical="center"/>
    </xf>
    <xf numFmtId="167" fontId="24" fillId="0" borderId="0" xfId="2" applyNumberFormat="1" applyFont="1" applyAlignment="1">
      <alignment horizontal="center" vertical="center"/>
    </xf>
    <xf numFmtId="0" fontId="24" fillId="0" borderId="0" xfId="2" applyFont="1" applyAlignment="1">
      <alignment horizontal="center" vertical="center"/>
    </xf>
    <xf numFmtId="0" fontId="17" fillId="0" borderId="0" xfId="2" applyFont="1" applyAlignment="1">
      <alignment horizontal="center" vertical="center"/>
    </xf>
    <xf numFmtId="167" fontId="17" fillId="0" borderId="0" xfId="2" applyNumberFormat="1" applyFont="1" applyAlignment="1">
      <alignment horizontal="center" vertical="center"/>
    </xf>
    <xf numFmtId="0" fontId="17" fillId="0" borderId="0" xfId="2" applyFont="1" applyAlignment="1">
      <alignment horizontal="center"/>
    </xf>
    <xf numFmtId="0" fontId="4" fillId="3" borderId="3" xfId="2" applyFont="1" applyFill="1" applyBorder="1" applyAlignment="1">
      <alignment vertical="center" wrapText="1"/>
    </xf>
    <xf numFmtId="0" fontId="4" fillId="3" borderId="4" xfId="2" applyFont="1" applyFill="1" applyBorder="1" applyAlignment="1">
      <alignment vertical="center" wrapText="1"/>
    </xf>
    <xf numFmtId="0" fontId="25" fillId="0" borderId="0" xfId="6"/>
    <xf numFmtId="0" fontId="4" fillId="3" borderId="0" xfId="2" applyFont="1" applyFill="1" applyAlignment="1">
      <alignment vertical="center" wrapText="1"/>
    </xf>
    <xf numFmtId="0" fontId="4" fillId="3" borderId="25" xfId="2" applyFont="1" applyFill="1" applyBorder="1" applyAlignment="1">
      <alignment vertical="center" wrapText="1"/>
    </xf>
    <xf numFmtId="0" fontId="4" fillId="3" borderId="6" xfId="2" applyFont="1" applyFill="1" applyBorder="1" applyAlignment="1">
      <alignment vertical="center" wrapText="1"/>
    </xf>
    <xf numFmtId="0" fontId="4" fillId="3" borderId="7" xfId="2" applyFont="1" applyFill="1" applyBorder="1" applyAlignment="1">
      <alignment vertical="center" wrapText="1"/>
    </xf>
    <xf numFmtId="172" fontId="25" fillId="0" borderId="0" xfId="6" applyNumberFormat="1"/>
    <xf numFmtId="0" fontId="25" fillId="8" borderId="0" xfId="6" applyFill="1"/>
    <xf numFmtId="0" fontId="23" fillId="0" borderId="24" xfId="7" applyFont="1" applyBorder="1" applyAlignment="1">
      <alignment horizontal="center" vertical="center" wrapText="1"/>
    </xf>
    <xf numFmtId="0" fontId="7" fillId="0" borderId="13" xfId="2" applyFont="1" applyBorder="1"/>
    <xf numFmtId="171" fontId="25" fillId="0" borderId="0" xfId="6" applyNumberFormat="1"/>
    <xf numFmtId="173" fontId="25" fillId="0" borderId="0" xfId="6" applyNumberFormat="1"/>
    <xf numFmtId="0" fontId="7" fillId="0" borderId="16" xfId="2" applyFont="1" applyBorder="1"/>
    <xf numFmtId="0" fontId="7" fillId="0" borderId="19" xfId="2" applyFont="1" applyBorder="1"/>
    <xf numFmtId="174" fontId="25" fillId="0" borderId="0" xfId="6" applyNumberFormat="1"/>
    <xf numFmtId="175" fontId="25" fillId="0" borderId="0" xfId="6" applyNumberFormat="1"/>
    <xf numFmtId="0" fontId="7" fillId="0" borderId="5" xfId="2" applyFont="1" applyBorder="1" applyAlignment="1">
      <alignment vertical="center"/>
    </xf>
    <xf numFmtId="0" fontId="7" fillId="0" borderId="6" xfId="2" applyFont="1" applyBorder="1"/>
    <xf numFmtId="0" fontId="7" fillId="0" borderId="6" xfId="2" applyFont="1" applyBorder="1" applyAlignment="1">
      <alignment vertical="center"/>
    </xf>
    <xf numFmtId="0" fontId="7" fillId="0" borderId="0" xfId="2" applyFont="1"/>
    <xf numFmtId="3" fontId="5" fillId="0" borderId="0" xfId="1" applyNumberFormat="1" applyFont="1" applyAlignment="1">
      <alignment horizontal="center"/>
    </xf>
    <xf numFmtId="0" fontId="20" fillId="0" borderId="1" xfId="6" applyFont="1" applyBorder="1" applyAlignment="1">
      <alignment horizontal="center" vertical="center" wrapText="1"/>
    </xf>
    <xf numFmtId="164" fontId="18" fillId="0" borderId="1" xfId="2" applyNumberFormat="1" applyFont="1" applyBorder="1" applyAlignment="1">
      <alignment horizontal="center" vertical="center"/>
    </xf>
    <xf numFmtId="171" fontId="20" fillId="0" borderId="1" xfId="6" applyNumberFormat="1" applyFont="1" applyBorder="1" applyAlignment="1">
      <alignment horizontal="center" vertical="center" wrapText="1"/>
    </xf>
    <xf numFmtId="2" fontId="20" fillId="0" borderId="1" xfId="6" applyNumberFormat="1" applyFont="1" applyBorder="1" applyAlignment="1">
      <alignment horizontal="center" vertical="center" wrapText="1"/>
    </xf>
    <xf numFmtId="1" fontId="20" fillId="0" borderId="1" xfId="6" applyNumberFormat="1" applyFont="1" applyBorder="1" applyAlignment="1">
      <alignment horizontal="center" vertical="center" wrapText="1"/>
    </xf>
    <xf numFmtId="0" fontId="20" fillId="2" borderId="1" xfId="6" applyFont="1" applyFill="1" applyBorder="1" applyAlignment="1">
      <alignment horizontal="center" vertical="center" wrapText="1"/>
    </xf>
    <xf numFmtId="164" fontId="20" fillId="3" borderId="0" xfId="6" applyNumberFormat="1" applyFont="1" applyFill="1" applyAlignment="1">
      <alignment vertical="center"/>
    </xf>
    <xf numFmtId="0" fontId="20" fillId="3" borderId="0" xfId="6" applyFont="1" applyFill="1" applyAlignment="1">
      <alignment vertical="center"/>
    </xf>
    <xf numFmtId="171" fontId="20" fillId="3" borderId="0" xfId="6" applyNumberFormat="1" applyFont="1" applyFill="1" applyAlignment="1">
      <alignment vertical="center"/>
    </xf>
    <xf numFmtId="0" fontId="25" fillId="3" borderId="0" xfId="6" applyFill="1" applyAlignment="1">
      <alignment vertical="center"/>
    </xf>
    <xf numFmtId="3" fontId="2" fillId="9" borderId="1" xfId="1"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14" fontId="14" fillId="0" borderId="1" xfId="3" applyNumberFormat="1" applyFont="1" applyBorder="1" applyAlignment="1">
      <alignment vertical="center" shrinkToFit="1"/>
    </xf>
    <xf numFmtId="3" fontId="14" fillId="0" borderId="1" xfId="1" applyNumberFormat="1" applyFont="1" applyBorder="1" applyAlignment="1">
      <alignment horizontal="center" vertical="center" wrapText="1"/>
    </xf>
    <xf numFmtId="0" fontId="14" fillId="0" borderId="1" xfId="1" applyFont="1" applyBorder="1" applyAlignment="1">
      <alignment horizontal="center"/>
    </xf>
    <xf numFmtId="3" fontId="14" fillId="0" borderId="0" xfId="1" applyNumberFormat="1" applyFont="1" applyAlignment="1">
      <alignment horizontal="center"/>
    </xf>
    <xf numFmtId="0" fontId="29" fillId="0" borderId="0" xfId="0" applyFont="1"/>
    <xf numFmtId="0" fontId="30" fillId="0" borderId="1" xfId="0" applyFont="1" applyBorder="1" applyAlignment="1">
      <alignment vertical="center"/>
    </xf>
    <xf numFmtId="0" fontId="30" fillId="0" borderId="24" xfId="0" applyFont="1" applyBorder="1" applyAlignment="1">
      <alignment vertical="center"/>
    </xf>
    <xf numFmtId="0" fontId="30" fillId="0" borderId="0" xfId="0" applyFont="1"/>
    <xf numFmtId="0" fontId="31" fillId="0" borderId="0" xfId="0" applyFont="1"/>
    <xf numFmtId="176" fontId="30" fillId="0" borderId="8" xfId="0" applyNumberFormat="1" applyFont="1" applyBorder="1" applyAlignment="1">
      <alignment horizontal="center" vertical="center"/>
    </xf>
    <xf numFmtId="0" fontId="30" fillId="0" borderId="0" xfId="0" applyFont="1" applyAlignment="1">
      <alignment horizontal="center"/>
    </xf>
    <xf numFmtId="176" fontId="30" fillId="0" borderId="1" xfId="0" applyNumberFormat="1" applyFont="1" applyBorder="1" applyAlignment="1">
      <alignment horizontal="center" vertical="center"/>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3" fillId="0" borderId="0" xfId="0" applyFont="1"/>
    <xf numFmtId="0" fontId="33" fillId="0" borderId="0" xfId="0" applyFont="1" applyAlignment="1">
      <alignment horizontal="right" vertical="center"/>
    </xf>
    <xf numFmtId="1" fontId="30" fillId="0" borderId="1" xfId="0" applyNumberFormat="1" applyFont="1" applyBorder="1" applyAlignment="1">
      <alignment horizontal="center" vertical="center"/>
    </xf>
    <xf numFmtId="171" fontId="30" fillId="0" borderId="1" xfId="0" applyNumberFormat="1" applyFont="1" applyBorder="1" applyAlignment="1">
      <alignment horizontal="center" vertical="center"/>
    </xf>
    <xf numFmtId="171" fontId="30" fillId="0" borderId="2" xfId="0" applyNumberFormat="1" applyFont="1" applyBorder="1" applyAlignment="1">
      <alignment horizontal="center" vertical="center"/>
    </xf>
    <xf numFmtId="171" fontId="30" fillId="0" borderId="3" xfId="0" applyNumberFormat="1" applyFont="1" applyBorder="1" applyAlignment="1">
      <alignment horizontal="center" vertical="center"/>
    </xf>
    <xf numFmtId="0" fontId="30" fillId="0" borderId="3" xfId="0" applyFont="1" applyBorder="1"/>
    <xf numFmtId="0" fontId="30" fillId="0" borderId="4" xfId="0" applyFont="1" applyBorder="1"/>
    <xf numFmtId="171" fontId="30" fillId="0" borderId="5" xfId="0" applyNumberFormat="1" applyFont="1" applyBorder="1" applyAlignment="1">
      <alignment horizontal="center" vertical="center"/>
    </xf>
    <xf numFmtId="171" fontId="30" fillId="0" borderId="8" xfId="0" applyNumberFormat="1" applyFont="1" applyBorder="1" applyAlignment="1">
      <alignment horizontal="center" vertical="center"/>
    </xf>
    <xf numFmtId="0" fontId="33" fillId="0" borderId="10" xfId="0" applyFont="1" applyBorder="1" applyAlignment="1">
      <alignment horizontal="right" vertical="center"/>
    </xf>
    <xf numFmtId="177" fontId="33" fillId="0" borderId="1" xfId="9" applyNumberFormat="1" applyFont="1" applyBorder="1" applyAlignment="1">
      <alignment horizontal="left" vertical="center"/>
    </xf>
    <xf numFmtId="0" fontId="33" fillId="0" borderId="1" xfId="0" applyFont="1" applyBorder="1" applyAlignment="1">
      <alignment horizontal="right" vertical="center"/>
    </xf>
    <xf numFmtId="0" fontId="33" fillId="0" borderId="1" xfId="0" applyFont="1" applyBorder="1" applyAlignment="1">
      <alignment vertical="center"/>
    </xf>
    <xf numFmtId="1" fontId="33" fillId="0" borderId="1" xfId="0" applyNumberFormat="1" applyFont="1" applyBorder="1" applyAlignment="1">
      <alignment horizontal="center" vertical="center"/>
    </xf>
    <xf numFmtId="2" fontId="33" fillId="0" borderId="1" xfId="0" applyNumberFormat="1" applyFont="1" applyBorder="1" applyAlignment="1">
      <alignment horizontal="center" vertical="center"/>
    </xf>
    <xf numFmtId="171" fontId="30" fillId="0" borderId="24" xfId="0" applyNumberFormat="1" applyFont="1" applyBorder="1" applyAlignment="1">
      <alignment horizontal="center" vertical="center"/>
    </xf>
    <xf numFmtId="171" fontId="30" fillId="0" borderId="0" xfId="0" applyNumberFormat="1" applyFont="1" applyAlignment="1">
      <alignment horizontal="center" vertical="center"/>
    </xf>
    <xf numFmtId="0" fontId="30" fillId="0" borderId="25" xfId="0" applyFont="1" applyBorder="1"/>
    <xf numFmtId="2" fontId="33" fillId="0" borderId="10" xfId="0" applyNumberFormat="1" applyFont="1" applyBorder="1" applyAlignment="1">
      <alignment horizontal="center" vertical="center"/>
    </xf>
    <xf numFmtId="0" fontId="33" fillId="0" borderId="1" xfId="0" applyFont="1" applyBorder="1" applyAlignment="1">
      <alignment horizontal="center" vertical="center"/>
    </xf>
    <xf numFmtId="1" fontId="33" fillId="0" borderId="10" xfId="0" applyNumberFormat="1" applyFont="1" applyBorder="1" applyAlignment="1">
      <alignment horizontal="center" vertical="center"/>
    </xf>
    <xf numFmtId="172" fontId="33" fillId="0" borderId="1" xfId="0" applyNumberFormat="1" applyFont="1" applyBorder="1" applyAlignment="1">
      <alignment horizontal="center" vertical="center"/>
    </xf>
    <xf numFmtId="2" fontId="33" fillId="0" borderId="1" xfId="8" applyNumberFormat="1" applyFont="1" applyFill="1" applyBorder="1" applyAlignment="1">
      <alignment horizontal="center" vertical="center"/>
    </xf>
    <xf numFmtId="2" fontId="34" fillId="0" borderId="1" xfId="3" applyNumberFormat="1" applyFont="1" applyBorder="1" applyAlignment="1">
      <alignment horizontal="center" vertical="center" shrinkToFit="1"/>
    </xf>
    <xf numFmtId="1" fontId="35" fillId="0" borderId="0" xfId="0" applyNumberFormat="1" applyFont="1" applyAlignment="1">
      <alignment horizontal="center"/>
    </xf>
    <xf numFmtId="1" fontId="30" fillId="0" borderId="0" xfId="0" applyNumberFormat="1" applyFont="1"/>
    <xf numFmtId="178" fontId="30" fillId="0" borderId="0" xfId="0" applyNumberFormat="1" applyFont="1"/>
    <xf numFmtId="2" fontId="30" fillId="0" borderId="0" xfId="0" applyNumberFormat="1" applyFont="1"/>
    <xf numFmtId="172" fontId="30" fillId="0" borderId="0" xfId="0" applyNumberFormat="1" applyFont="1"/>
    <xf numFmtId="0" fontId="30" fillId="0" borderId="10" xfId="0" applyFont="1" applyBorder="1"/>
    <xf numFmtId="179" fontId="30" fillId="0" borderId="1" xfId="0" applyNumberFormat="1" applyFont="1" applyBorder="1"/>
    <xf numFmtId="0" fontId="30" fillId="0" borderId="1" xfId="0" applyFont="1" applyBorder="1"/>
    <xf numFmtId="179" fontId="30" fillId="0" borderId="0" xfId="0" applyNumberFormat="1" applyFont="1"/>
    <xf numFmtId="0" fontId="30" fillId="0" borderId="0" xfId="0" applyFont="1" applyAlignment="1">
      <alignment vertical="center"/>
    </xf>
    <xf numFmtId="0" fontId="30" fillId="0" borderId="24" xfId="0" applyFont="1" applyBorder="1"/>
    <xf numFmtId="0" fontId="30" fillId="0" borderId="6" xfId="0" applyFont="1" applyBorder="1"/>
    <xf numFmtId="0" fontId="30" fillId="0" borderId="7" xfId="0" applyFont="1" applyBorder="1"/>
    <xf numFmtId="179" fontId="30" fillId="0" borderId="21" xfId="0" applyNumberFormat="1" applyFont="1" applyBorder="1" applyAlignment="1">
      <alignment horizontal="center"/>
    </xf>
    <xf numFmtId="0" fontId="30" fillId="0" borderId="21" xfId="0" applyFont="1" applyBorder="1" applyAlignment="1">
      <alignment horizontal="center"/>
    </xf>
    <xf numFmtId="179" fontId="30" fillId="0" borderId="21" xfId="0" applyNumberFormat="1" applyFont="1" applyBorder="1" applyAlignment="1">
      <alignment horizontal="center" vertical="center"/>
    </xf>
    <xf numFmtId="179" fontId="30" fillId="0" borderId="1" xfId="0" applyNumberFormat="1" applyFont="1" applyBorder="1" applyAlignment="1">
      <alignment horizontal="center"/>
    </xf>
    <xf numFmtId="0" fontId="30" fillId="0" borderId="1" xfId="0" applyFont="1" applyBorder="1" applyAlignment="1">
      <alignment horizontal="center"/>
    </xf>
    <xf numFmtId="178" fontId="30" fillId="0" borderId="1" xfId="0" applyNumberFormat="1" applyFont="1" applyBorder="1" applyAlignment="1">
      <alignment horizontal="center"/>
    </xf>
    <xf numFmtId="9" fontId="30" fillId="0" borderId="1" xfId="0" applyNumberFormat="1" applyFont="1" applyBorder="1" applyAlignment="1">
      <alignment horizontal="center"/>
    </xf>
    <xf numFmtId="179" fontId="30" fillId="0" borderId="1" xfId="0" applyNumberFormat="1" applyFont="1" applyBorder="1" applyAlignment="1">
      <alignment horizontal="center" vertical="center"/>
    </xf>
    <xf numFmtId="178" fontId="30" fillId="0" borderId="1" xfId="0" applyNumberFormat="1" applyFont="1" applyBorder="1" applyAlignment="1">
      <alignment horizontal="center" vertical="center"/>
    </xf>
    <xf numFmtId="9" fontId="30" fillId="0" borderId="1" xfId="0" applyNumberFormat="1" applyFont="1" applyBorder="1" applyAlignment="1">
      <alignment horizontal="center" vertical="center"/>
    </xf>
    <xf numFmtId="172" fontId="30" fillId="0" borderId="1" xfId="0" applyNumberFormat="1" applyFont="1" applyBorder="1" applyAlignment="1">
      <alignment horizontal="center"/>
    </xf>
    <xf numFmtId="2" fontId="30" fillId="0" borderId="1" xfId="0" applyNumberFormat="1" applyFont="1" applyBorder="1" applyAlignment="1">
      <alignment horizontal="center"/>
    </xf>
    <xf numFmtId="172" fontId="30" fillId="0" borderId="1" xfId="0" applyNumberFormat="1" applyFont="1" applyBorder="1" applyAlignment="1">
      <alignment horizontal="center" vertical="center"/>
    </xf>
    <xf numFmtId="176" fontId="29" fillId="0" borderId="1" xfId="0" applyNumberFormat="1" applyFont="1" applyBorder="1" applyAlignment="1">
      <alignment horizontal="center" vertical="center"/>
    </xf>
    <xf numFmtId="1" fontId="29" fillId="0" borderId="1" xfId="0" applyNumberFormat="1" applyFont="1" applyBorder="1" applyAlignment="1">
      <alignment horizontal="center" vertical="center"/>
    </xf>
    <xf numFmtId="171" fontId="29" fillId="0" borderId="1" xfId="0" applyNumberFormat="1" applyFont="1" applyBorder="1" applyAlignment="1">
      <alignment horizontal="center" vertical="center"/>
    </xf>
    <xf numFmtId="171" fontId="29" fillId="0" borderId="1" xfId="0" applyNumberFormat="1" applyFont="1" applyBorder="1" applyAlignment="1">
      <alignment vertical="center"/>
    </xf>
    <xf numFmtId="176" fontId="29" fillId="0" borderId="8" xfId="0" applyNumberFormat="1" applyFont="1" applyBorder="1" applyAlignment="1">
      <alignment horizontal="center" vertical="center"/>
    </xf>
    <xf numFmtId="171" fontId="29" fillId="0" borderId="8" xfId="0" applyNumberFormat="1" applyFont="1" applyBorder="1" applyAlignment="1">
      <alignment horizontal="center" vertical="center"/>
    </xf>
    <xf numFmtId="171" fontId="29" fillId="0" borderId="0" xfId="0" applyNumberFormat="1" applyFont="1"/>
    <xf numFmtId="1" fontId="29" fillId="0" borderId="0" xfId="0" applyNumberFormat="1" applyFont="1"/>
    <xf numFmtId="0" fontId="20" fillId="0" borderId="1" xfId="7" applyFont="1" applyBorder="1" applyAlignment="1">
      <alignment horizontal="center" vertical="center" wrapText="1"/>
    </xf>
    <xf numFmtId="0" fontId="0" fillId="0" borderId="1" xfId="0" applyBorder="1"/>
    <xf numFmtId="0" fontId="4" fillId="0" borderId="1" xfId="2" applyFont="1" applyBorder="1" applyAlignment="1">
      <alignment horizontal="center" vertical="center" wrapText="1"/>
    </xf>
    <xf numFmtId="0" fontId="4" fillId="0" borderId="2" xfId="2" applyFont="1" applyBorder="1" applyAlignment="1">
      <alignment horizontal="center" vertical="center" wrapText="1"/>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3" fontId="5" fillId="0" borderId="2" xfId="1" applyNumberFormat="1" applyFont="1" applyBorder="1" applyAlignment="1">
      <alignment horizontal="center"/>
    </xf>
    <xf numFmtId="3" fontId="5" fillId="0" borderId="3" xfId="1" applyNumberFormat="1" applyFont="1" applyBorder="1" applyAlignment="1">
      <alignment horizontal="center"/>
    </xf>
    <xf numFmtId="3" fontId="5" fillId="0" borderId="4" xfId="1" applyNumberFormat="1" applyFont="1" applyBorder="1" applyAlignment="1">
      <alignment horizontal="center"/>
    </xf>
    <xf numFmtId="3" fontId="2" fillId="9" borderId="2" xfId="1" applyNumberFormat="1" applyFont="1" applyFill="1" applyBorder="1" applyAlignment="1">
      <alignment horizontal="center" vertical="center" wrapText="1"/>
    </xf>
    <xf numFmtId="3" fontId="2" fillId="9" borderId="3" xfId="1" applyNumberFormat="1" applyFont="1" applyFill="1" applyBorder="1" applyAlignment="1">
      <alignment horizontal="center" vertical="center" wrapText="1"/>
    </xf>
    <xf numFmtId="3" fontId="2" fillId="9" borderId="4" xfId="1" applyNumberFormat="1" applyFont="1" applyFill="1" applyBorder="1" applyAlignment="1">
      <alignment horizontal="center" vertical="center" wrapText="1"/>
    </xf>
    <xf numFmtId="0" fontId="4" fillId="0" borderId="5" xfId="2" applyFont="1" applyBorder="1" applyAlignment="1">
      <alignment horizontal="center" vertical="center" wrapText="1"/>
    </xf>
    <xf numFmtId="0" fontId="4" fillId="0" borderId="6" xfId="2" applyFont="1" applyBorder="1" applyAlignment="1">
      <alignment horizontal="center" vertical="center" wrapText="1"/>
    </xf>
    <xf numFmtId="0" fontId="4" fillId="0" borderId="7" xfId="2" applyFont="1" applyBorder="1" applyAlignment="1">
      <alignment horizontal="center" vertical="center" wrapText="1"/>
    </xf>
    <xf numFmtId="3" fontId="5" fillId="0" borderId="5" xfId="1" applyNumberFormat="1" applyFont="1" applyBorder="1" applyAlignment="1">
      <alignment horizontal="center" wrapText="1"/>
    </xf>
    <xf numFmtId="3" fontId="5" fillId="0" borderId="6" xfId="1" applyNumberFormat="1" applyFont="1" applyBorder="1" applyAlignment="1">
      <alignment horizontal="center" wrapText="1"/>
    </xf>
    <xf numFmtId="3" fontId="5" fillId="0" borderId="7" xfId="1" applyNumberFormat="1" applyFont="1" applyBorder="1" applyAlignment="1">
      <alignment horizontal="center" wrapText="1"/>
    </xf>
    <xf numFmtId="3" fontId="5" fillId="0" borderId="5" xfId="1" applyNumberFormat="1" applyFont="1" applyBorder="1" applyAlignment="1">
      <alignment horizontal="center"/>
    </xf>
    <xf numFmtId="3" fontId="5" fillId="0" borderId="6" xfId="1" applyNumberFormat="1" applyFont="1" applyBorder="1" applyAlignment="1">
      <alignment horizontal="center"/>
    </xf>
    <xf numFmtId="3" fontId="5" fillId="0" borderId="7" xfId="1" applyNumberFormat="1" applyFont="1" applyBorder="1" applyAlignment="1">
      <alignment horizontal="center"/>
    </xf>
    <xf numFmtId="0" fontId="6" fillId="0" borderId="8" xfId="2" applyFont="1" applyBorder="1" applyAlignment="1">
      <alignment horizontal="center" vertical="center" wrapText="1"/>
    </xf>
    <xf numFmtId="0" fontId="6" fillId="0" borderId="9" xfId="2" applyFont="1" applyBorder="1" applyAlignment="1">
      <alignment horizontal="center" vertical="center" wrapText="1"/>
    </xf>
    <xf numFmtId="0" fontId="6" fillId="0" borderId="10" xfId="2" applyFont="1" applyBorder="1" applyAlignment="1">
      <alignment horizontal="center" vertical="center" wrapText="1"/>
    </xf>
    <xf numFmtId="14" fontId="7" fillId="0" borderId="15" xfId="2" applyNumberFormat="1" applyFont="1" applyBorder="1" applyAlignment="1">
      <alignment horizontal="center" vertical="center"/>
    </xf>
    <xf numFmtId="3" fontId="2" fillId="0" borderId="20" xfId="1" applyNumberFormat="1" applyFont="1" applyBorder="1" applyAlignment="1">
      <alignment horizontal="center" vertical="center" wrapText="1"/>
    </xf>
    <xf numFmtId="3" fontId="2" fillId="0" borderId="21" xfId="1" applyNumberFormat="1" applyFont="1" applyBorder="1" applyAlignment="1">
      <alignment horizontal="center" vertical="center" wrapText="1"/>
    </xf>
    <xf numFmtId="3" fontId="2" fillId="0" borderId="8" xfId="1" applyNumberFormat="1" applyFont="1" applyBorder="1" applyAlignment="1">
      <alignment horizontal="center" vertical="center" wrapText="1"/>
    </xf>
    <xf numFmtId="3" fontId="2" fillId="0" borderId="9" xfId="1" applyNumberFormat="1" applyFont="1" applyBorder="1" applyAlignment="1">
      <alignment horizontal="center" vertical="center" wrapText="1"/>
    </xf>
    <xf numFmtId="3" fontId="2" fillId="0" borderId="10" xfId="1" applyNumberFormat="1" applyFont="1" applyBorder="1" applyAlignment="1">
      <alignment horizontal="center" vertical="center" wrapText="1"/>
    </xf>
    <xf numFmtId="3" fontId="8" fillId="0" borderId="8" xfId="1" applyNumberFormat="1" applyFont="1" applyBorder="1" applyAlignment="1">
      <alignment horizontal="center" vertical="center" wrapText="1"/>
    </xf>
    <xf numFmtId="3" fontId="8" fillId="0" borderId="9" xfId="1" applyNumberFormat="1" applyFont="1" applyBorder="1" applyAlignment="1">
      <alignment horizontal="center" vertical="center" wrapText="1"/>
    </xf>
    <xf numFmtId="3" fontId="8" fillId="0" borderId="10" xfId="1" applyNumberFormat="1" applyFont="1" applyBorder="1" applyAlignment="1">
      <alignment horizontal="center" vertical="center" wrapText="1"/>
    </xf>
    <xf numFmtId="0" fontId="4" fillId="3" borderId="2" xfId="2" applyFont="1" applyFill="1" applyBorder="1" applyAlignment="1">
      <alignment horizontal="center" vertical="center" wrapText="1"/>
    </xf>
    <xf numFmtId="0" fontId="4" fillId="3" borderId="3" xfId="2" applyFont="1" applyFill="1" applyBorder="1" applyAlignment="1">
      <alignment horizontal="center" vertical="center" wrapText="1"/>
    </xf>
    <xf numFmtId="0" fontId="4" fillId="3" borderId="4" xfId="2" applyFont="1" applyFill="1" applyBorder="1" applyAlignment="1">
      <alignment horizontal="center" vertical="center" wrapText="1"/>
    </xf>
    <xf numFmtId="0" fontId="4" fillId="3" borderId="24" xfId="2" applyFont="1" applyFill="1" applyBorder="1" applyAlignment="1">
      <alignment horizontal="center" vertical="center" wrapText="1"/>
    </xf>
    <xf numFmtId="0" fontId="4" fillId="3" borderId="0" xfId="2" applyFont="1" applyFill="1" applyAlignment="1">
      <alignment horizontal="center" vertical="center" wrapText="1"/>
    </xf>
    <xf numFmtId="0" fontId="4" fillId="3" borderId="25" xfId="2" applyFont="1" applyFill="1" applyBorder="1" applyAlignment="1">
      <alignment horizontal="center" vertical="center" wrapText="1"/>
    </xf>
    <xf numFmtId="3" fontId="5" fillId="0" borderId="2" xfId="1" applyNumberFormat="1" applyFont="1" applyBorder="1" applyAlignment="1">
      <alignment horizontal="center" vertical="center"/>
    </xf>
    <xf numFmtId="3" fontId="5" fillId="0" borderId="3" xfId="1" applyNumberFormat="1" applyFont="1" applyBorder="1" applyAlignment="1">
      <alignment horizontal="center" vertical="center"/>
    </xf>
    <xf numFmtId="3" fontId="5" fillId="0" borderId="4" xfId="1" applyNumberFormat="1" applyFont="1" applyBorder="1" applyAlignment="1">
      <alignment horizontal="center" vertical="center"/>
    </xf>
    <xf numFmtId="164" fontId="18" fillId="0" borderId="1" xfId="2" applyNumberFormat="1" applyFont="1" applyBorder="1" applyAlignment="1">
      <alignment horizontal="center" vertical="center" wrapText="1"/>
    </xf>
    <xf numFmtId="0" fontId="18" fillId="0" borderId="1" xfId="2" applyFont="1" applyBorder="1" applyAlignment="1">
      <alignment horizontal="center" vertical="center" wrapText="1"/>
    </xf>
    <xf numFmtId="0" fontId="20" fillId="0" borderId="1" xfId="2" applyFont="1" applyBorder="1" applyAlignment="1">
      <alignment horizontal="center" vertical="center" wrapText="1"/>
    </xf>
    <xf numFmtId="3" fontId="5" fillId="0" borderId="5" xfId="1" applyNumberFormat="1" applyFont="1" applyBorder="1" applyAlignment="1">
      <alignment horizontal="center" vertical="center" wrapText="1"/>
    </xf>
    <xf numFmtId="3" fontId="5" fillId="0" borderId="6" xfId="1" applyNumberFormat="1" applyFont="1" applyBorder="1" applyAlignment="1">
      <alignment horizontal="center" vertical="center" wrapText="1"/>
    </xf>
    <xf numFmtId="3" fontId="5" fillId="0" borderId="7" xfId="1" applyNumberFormat="1" applyFont="1" applyBorder="1" applyAlignment="1">
      <alignment horizontal="center" vertical="center" wrapText="1"/>
    </xf>
    <xf numFmtId="3" fontId="5" fillId="0" borderId="5" xfId="1" applyNumberFormat="1" applyFont="1" applyBorder="1" applyAlignment="1">
      <alignment horizontal="center" vertical="center"/>
    </xf>
    <xf numFmtId="3" fontId="5" fillId="0" borderId="6" xfId="1" applyNumberFormat="1" applyFont="1" applyBorder="1" applyAlignment="1">
      <alignment horizontal="center" vertical="center"/>
    </xf>
    <xf numFmtId="3" fontId="5" fillId="0" borderId="7" xfId="1" applyNumberFormat="1" applyFont="1" applyBorder="1" applyAlignment="1">
      <alignment horizontal="center" vertical="center"/>
    </xf>
    <xf numFmtId="0" fontId="6" fillId="0" borderId="24" xfId="2" applyFont="1" applyBorder="1" applyAlignment="1">
      <alignment horizontal="center" vertical="center" wrapText="1"/>
    </xf>
    <xf numFmtId="0" fontId="6" fillId="0" borderId="0" xfId="2" applyFont="1" applyAlignment="1">
      <alignment horizontal="center" vertical="center" wrapText="1"/>
    </xf>
    <xf numFmtId="0" fontId="6" fillId="0" borderId="25" xfId="2" applyFont="1" applyBorder="1" applyAlignment="1">
      <alignment horizontal="center" vertical="center" wrapText="1"/>
    </xf>
    <xf numFmtId="14" fontId="7" fillId="0" borderId="18" xfId="2" applyNumberFormat="1" applyFont="1" applyBorder="1" applyAlignment="1">
      <alignment horizontal="center" vertical="center"/>
    </xf>
    <xf numFmtId="0" fontId="20" fillId="3" borderId="1" xfId="2" applyFont="1" applyFill="1" applyBorder="1" applyAlignment="1">
      <alignment horizontal="center" vertical="center" wrapText="1"/>
    </xf>
    <xf numFmtId="0" fontId="21" fillId="4" borderId="1" xfId="2" applyFont="1" applyFill="1" applyBorder="1" applyAlignment="1">
      <alignment horizontal="center" vertical="center"/>
    </xf>
    <xf numFmtId="0" fontId="21" fillId="5" borderId="1" xfId="2" applyFont="1" applyFill="1" applyBorder="1" applyAlignment="1">
      <alignment horizontal="center" vertical="center"/>
    </xf>
    <xf numFmtId="0" fontId="19" fillId="2" borderId="1" xfId="2" applyFont="1" applyFill="1" applyBorder="1" applyAlignment="1">
      <alignment horizontal="center" vertical="center"/>
    </xf>
    <xf numFmtId="0" fontId="21" fillId="0" borderId="1" xfId="2" applyFont="1" applyBorder="1" applyAlignment="1">
      <alignment horizontal="center" vertical="center"/>
    </xf>
    <xf numFmtId="164" fontId="26" fillId="0" borderId="1" xfId="3" applyNumberFormat="1" applyFont="1" applyBorder="1" applyAlignment="1">
      <alignment horizontal="center" vertical="center"/>
    </xf>
    <xf numFmtId="0" fontId="4" fillId="3" borderId="1" xfId="2" applyFont="1" applyFill="1" applyBorder="1" applyAlignment="1">
      <alignment horizontal="center" vertical="center" wrapText="1"/>
    </xf>
    <xf numFmtId="0" fontId="4" fillId="3" borderId="8"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164" fontId="7" fillId="0" borderId="18" xfId="2" applyNumberFormat="1" applyFont="1" applyBorder="1" applyAlignment="1">
      <alignment horizontal="center" vertical="center"/>
    </xf>
    <xf numFmtId="0" fontId="7" fillId="0" borderId="18" xfId="2" applyFont="1" applyBorder="1" applyAlignment="1">
      <alignment horizontal="center" vertical="center"/>
    </xf>
    <xf numFmtId="49" fontId="20" fillId="0" borderId="1" xfId="3" applyNumberFormat="1" applyFont="1" applyBorder="1" applyAlignment="1">
      <alignment horizontal="center" vertical="center" wrapText="1" shrinkToFit="1"/>
    </xf>
    <xf numFmtId="164" fontId="20" fillId="0" borderId="1" xfId="6" applyNumberFormat="1" applyFont="1" applyBorder="1" applyAlignment="1">
      <alignment horizontal="center" vertical="center" wrapText="1"/>
    </xf>
    <xf numFmtId="0" fontId="20" fillId="0" borderId="1" xfId="6" applyFont="1" applyBorder="1" applyAlignment="1">
      <alignment horizontal="center" vertical="center" wrapText="1"/>
    </xf>
    <xf numFmtId="0" fontId="20" fillId="0" borderId="20" xfId="7" applyFont="1" applyBorder="1" applyAlignment="1">
      <alignment horizontal="center" vertical="center" wrapText="1"/>
    </xf>
    <xf numFmtId="0" fontId="20" fillId="0" borderId="21" xfId="7" applyFont="1" applyBorder="1" applyAlignment="1">
      <alignment horizontal="center" vertical="center" wrapText="1"/>
    </xf>
    <xf numFmtId="171" fontId="20" fillId="0" borderId="1" xfId="7" applyNumberFormat="1" applyFont="1" applyBorder="1" applyAlignment="1">
      <alignment horizontal="center" vertical="center" wrapText="1"/>
    </xf>
    <xf numFmtId="0" fontId="30" fillId="0" borderId="1" xfId="0" applyFont="1" applyBorder="1" applyAlignment="1">
      <alignment horizontal="left" vertical="center"/>
    </xf>
    <xf numFmtId="0" fontId="36" fillId="0" borderId="24" xfId="0" applyFont="1" applyBorder="1" applyAlignment="1">
      <alignment horizontal="center" vertical="center"/>
    </xf>
    <xf numFmtId="0" fontId="36" fillId="0" borderId="0" xfId="0" applyFont="1" applyAlignment="1">
      <alignment horizontal="center" vertical="center"/>
    </xf>
    <xf numFmtId="0" fontId="36" fillId="0" borderId="25" xfId="0" applyFont="1" applyBorder="1" applyAlignment="1">
      <alignment horizontal="center" vertical="center"/>
    </xf>
    <xf numFmtId="0" fontId="36" fillId="0" borderId="24" xfId="0" applyFont="1" applyBorder="1" applyAlignment="1">
      <alignment horizontal="center" vertical="center" wrapText="1"/>
    </xf>
    <xf numFmtId="0" fontId="36" fillId="0" borderId="0" xfId="0" applyFont="1" applyAlignment="1">
      <alignment horizontal="center" vertical="center" wrapText="1"/>
    </xf>
    <xf numFmtId="0" fontId="36" fillId="0" borderId="25" xfId="0" applyFont="1" applyBorder="1" applyAlignment="1">
      <alignment horizontal="center" vertical="center" wrapText="1"/>
    </xf>
    <xf numFmtId="0" fontId="30" fillId="0" borderId="5" xfId="0" applyFont="1" applyBorder="1" applyAlignment="1">
      <alignment horizontal="left" vertical="center"/>
    </xf>
    <xf numFmtId="0" fontId="30" fillId="0" borderId="6" xfId="0" applyFont="1" applyBorder="1" applyAlignment="1">
      <alignment horizontal="left" vertical="center"/>
    </xf>
    <xf numFmtId="0" fontId="30" fillId="0" borderId="8" xfId="0" applyFont="1" applyBorder="1" applyAlignment="1">
      <alignment horizontal="left" vertical="center"/>
    </xf>
    <xf numFmtId="0" fontId="30" fillId="0" borderId="10" xfId="0" applyFont="1" applyBorder="1" applyAlignment="1">
      <alignment horizontal="left" vertical="center"/>
    </xf>
    <xf numFmtId="0" fontId="30" fillId="0" borderId="8" xfId="0" applyFont="1" applyBorder="1" applyAlignment="1">
      <alignment horizontal="center"/>
    </xf>
    <xf numFmtId="0" fontId="30" fillId="0" borderId="10" xfId="0" applyFont="1" applyBorder="1" applyAlignment="1">
      <alignment horizontal="center"/>
    </xf>
    <xf numFmtId="2" fontId="33" fillId="0" borderId="20" xfId="0" applyNumberFormat="1" applyFont="1" applyBorder="1" applyAlignment="1">
      <alignment horizontal="center" vertical="center" wrapText="1"/>
    </xf>
    <xf numFmtId="2" fontId="33" fillId="0" borderId="21" xfId="0" applyNumberFormat="1" applyFont="1" applyBorder="1" applyAlignment="1">
      <alignment horizontal="center" vertical="center" wrapText="1"/>
    </xf>
    <xf numFmtId="0" fontId="28" fillId="0" borderId="0" xfId="0" applyFont="1" applyAlignment="1">
      <alignment horizontal="center" wrapText="1"/>
    </xf>
    <xf numFmtId="0" fontId="28" fillId="0" borderId="0" xfId="0" applyFont="1" applyAlignment="1">
      <alignment horizontal="center" vertical="center" wrapText="1"/>
    </xf>
    <xf numFmtId="0" fontId="30" fillId="0" borderId="9" xfId="0" applyFont="1" applyBorder="1" applyAlignment="1">
      <alignment horizontal="left" vertical="center"/>
    </xf>
    <xf numFmtId="0" fontId="30" fillId="0" borderId="1" xfId="0" applyFont="1" applyBorder="1" applyAlignment="1">
      <alignment vertical="center"/>
    </xf>
    <xf numFmtId="0" fontId="30" fillId="0" borderId="1" xfId="0" applyFont="1" applyBorder="1" applyAlignment="1">
      <alignment horizontal="center" vertical="center"/>
    </xf>
    <xf numFmtId="176" fontId="30" fillId="0" borderId="1" xfId="0" applyNumberFormat="1" applyFont="1" applyBorder="1" applyAlignment="1">
      <alignment horizontal="center" vertical="center"/>
    </xf>
    <xf numFmtId="0" fontId="30" fillId="0" borderId="1" xfId="0" applyFont="1" applyBorder="1" applyAlignment="1">
      <alignment horizontal="center" vertical="center" wrapText="1"/>
    </xf>
    <xf numFmtId="0" fontId="32" fillId="0" borderId="2" xfId="0" applyFont="1" applyBorder="1" applyAlignment="1">
      <alignment horizontal="center" vertical="center"/>
    </xf>
    <xf numFmtId="0" fontId="32" fillId="0" borderId="3" xfId="0" applyFont="1" applyBorder="1" applyAlignment="1">
      <alignment horizontal="center" vertical="center"/>
    </xf>
    <xf numFmtId="0" fontId="32" fillId="0" borderId="4" xfId="0" applyFont="1" applyBorder="1" applyAlignment="1">
      <alignment horizontal="center" vertical="center"/>
    </xf>
    <xf numFmtId="0" fontId="32" fillId="0" borderId="24" xfId="0" applyFont="1" applyBorder="1" applyAlignment="1">
      <alignment horizontal="center" vertical="center"/>
    </xf>
    <xf numFmtId="0" fontId="32" fillId="0" borderId="0" xfId="0" applyFont="1" applyAlignment="1">
      <alignment horizontal="center" vertical="center"/>
    </xf>
    <xf numFmtId="0" fontId="32" fillId="0" borderId="25" xfId="0" applyFont="1" applyBorder="1" applyAlignment="1">
      <alignment horizontal="center" vertical="center"/>
    </xf>
    <xf numFmtId="0" fontId="30" fillId="0" borderId="20" xfId="0" applyFont="1" applyBorder="1" applyAlignment="1">
      <alignment horizontal="center" vertical="center" wrapText="1"/>
    </xf>
    <xf numFmtId="0" fontId="30" fillId="0" borderId="21" xfId="0" applyFont="1" applyBorder="1" applyAlignment="1">
      <alignment horizontal="center" vertical="center" wrapText="1"/>
    </xf>
    <xf numFmtId="0" fontId="30" fillId="0" borderId="20" xfId="0" applyFont="1" applyBorder="1" applyAlignment="1">
      <alignment horizontal="center" vertical="center"/>
    </xf>
    <xf numFmtId="0" fontId="30" fillId="0" borderId="21" xfId="0" applyFont="1" applyBorder="1" applyAlignment="1">
      <alignment horizontal="center" vertical="center"/>
    </xf>
    <xf numFmtId="3" fontId="8" fillId="0" borderId="10" xfId="1" applyNumberFormat="1" applyFont="1" applyBorder="1" applyAlignment="1">
      <alignment horizontal="center"/>
    </xf>
    <xf numFmtId="3" fontId="2" fillId="0" borderId="21" xfId="1" applyNumberFormat="1" applyFont="1" applyBorder="1" applyAlignment="1">
      <alignment horizontal="center"/>
    </xf>
    <xf numFmtId="3" fontId="8" fillId="0" borderId="21" xfId="1" applyNumberFormat="1" applyFont="1" applyBorder="1" applyAlignment="1">
      <alignment horizontal="center"/>
    </xf>
    <xf numFmtId="0" fontId="35" fillId="0" borderId="28" xfId="0" applyFont="1" applyBorder="1" applyAlignment="1">
      <alignment horizontal="center" vertical="center" wrapText="1"/>
    </xf>
    <xf numFmtId="0" fontId="33" fillId="0" borderId="28" xfId="0" applyFont="1" applyBorder="1" applyAlignment="1">
      <alignment horizontal="center" vertical="center" wrapText="1"/>
    </xf>
    <xf numFmtId="0" fontId="33" fillId="2" borderId="28" xfId="0" applyFont="1" applyFill="1" applyBorder="1" applyAlignment="1">
      <alignment horizontal="center" vertical="center" wrapText="1"/>
    </xf>
    <xf numFmtId="1" fontId="33" fillId="2" borderId="28" xfId="0" applyNumberFormat="1" applyFont="1" applyFill="1" applyBorder="1" applyAlignment="1">
      <alignment horizontal="center" vertical="center" wrapText="1"/>
    </xf>
    <xf numFmtId="3" fontId="9" fillId="2" borderId="1" xfId="1" applyNumberFormat="1" applyFont="1" applyFill="1" applyBorder="1" applyAlignment="1">
      <alignment horizontal="center"/>
    </xf>
    <xf numFmtId="3" fontId="2" fillId="0" borderId="20" xfId="1" applyNumberFormat="1" applyFont="1" applyBorder="1" applyAlignment="1">
      <alignment vertical="center" wrapText="1"/>
    </xf>
    <xf numFmtId="3" fontId="2" fillId="0" borderId="21" xfId="1" applyNumberFormat="1" applyFont="1" applyBorder="1" applyAlignment="1">
      <alignment vertical="center" wrapText="1"/>
    </xf>
    <xf numFmtId="0" fontId="2" fillId="0" borderId="0" xfId="1" applyNumberFormat="1" applyFont="1" applyAlignment="1">
      <alignment horizontal="center"/>
    </xf>
    <xf numFmtId="0" fontId="7" fillId="0" borderId="1" xfId="1" applyNumberFormat="1" applyFont="1" applyBorder="1" applyAlignment="1">
      <alignment horizontal="center" vertical="center" wrapText="1"/>
    </xf>
    <xf numFmtId="3" fontId="8" fillId="2" borderId="1" xfId="1" quotePrefix="1" applyNumberFormat="1" applyFont="1" applyFill="1" applyBorder="1" applyAlignment="1">
      <alignment horizontal="center"/>
    </xf>
  </cellXfs>
  <cellStyles count="10">
    <cellStyle name="Bình thường 2" xfId="1" xr:uid="{F0B0C657-DC41-4E47-950D-730E15D967BE}"/>
    <cellStyle name="Comma" xfId="8" builtinId="3"/>
    <cellStyle name="Comma 2" xfId="5" xr:uid="{709C3C86-2E57-4819-BE32-BC8D232E4E06}"/>
    <cellStyle name="Comma 2 10" xfId="9" xr:uid="{9CAD3D7D-2DCA-48C3-A4DC-8EDC642127E7}"/>
    <cellStyle name="Normal" xfId="0" builtinId="0"/>
    <cellStyle name="Normal 2" xfId="2" xr:uid="{45E1EF08-56DF-41E6-BBE4-09B5DCF85A38}"/>
    <cellStyle name="Normal 3" xfId="6" xr:uid="{D804B910-5CC5-4C8C-B147-7EA78496F52E}"/>
    <cellStyle name="Normal_Form" xfId="4" xr:uid="{74444963-DC43-429A-A9F5-288F3CB63B31}"/>
    <cellStyle name="표준_계측(양식)" xfId="3" xr:uid="{6ACF95F0-492C-4EC8-B6D8-E1FE7E6C72C5}"/>
    <cellStyle name="常规_路堤稳定和沉降观测 - 沉降板" xfId="7" xr:uid="{452FA2CC-4749-42BA-9073-E63E1994B7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Times New Roman"/>
                <a:ea typeface="Times New Roman"/>
                <a:cs typeface="Times New Roman"/>
              </a:defRPr>
            </a:pPr>
            <a:r>
              <a:rPr lang="en-US" sz="1500"/>
              <a:t>Biểu</a:t>
            </a:r>
            <a:r>
              <a:rPr lang="en-US" sz="1500" baseline="0"/>
              <a:t> đồ </a:t>
            </a:r>
            <a:r>
              <a:rPr lang="en-US" sz="1500"/>
              <a:t>Bàn quan trắc lún-Lý trình: </a:t>
            </a:r>
            <a:r>
              <a:rPr lang="vi-VN" sz="1500"/>
              <a:t>Km114</a:t>
            </a:r>
            <a:r>
              <a:rPr lang="en-US" sz="1500"/>
              <a:t>+</a:t>
            </a:r>
            <a:r>
              <a:rPr lang="vi-VN" sz="1500"/>
              <a:t>22</a:t>
            </a:r>
            <a:r>
              <a:rPr lang="en-US" sz="1500"/>
              <a:t>0</a:t>
            </a:r>
          </a:p>
        </c:rich>
      </c:tx>
      <c:layout>
        <c:manualLayout>
          <c:xMode val="edge"/>
          <c:yMode val="edge"/>
          <c:x val="0.32029193342431123"/>
          <c:y val="1.3865124053103648E-2"/>
        </c:manualLayout>
      </c:layout>
      <c:overlay val="0"/>
      <c:spPr>
        <a:solidFill>
          <a:srgbClr val="FFFFFF"/>
        </a:solidFill>
        <a:ln w="6350">
          <a:solidFill>
            <a:srgbClr val="000000"/>
          </a:solidFill>
          <a:prstDash val="solid"/>
        </a:ln>
        <a:effectLst>
          <a:outerShdw sx="1000" sy="1000" algn="br">
            <a:srgbClr val="000000"/>
          </a:outerShdw>
        </a:effectLst>
      </c:spPr>
    </c:title>
    <c:autoTitleDeleted val="0"/>
    <c:plotArea>
      <c:layout>
        <c:manualLayout>
          <c:layoutTarget val="inner"/>
          <c:xMode val="edge"/>
          <c:yMode val="edge"/>
          <c:x val="7.4589286974132543E-2"/>
          <c:y val="0.13662332142282568"/>
          <c:w val="0.83566878980891657"/>
          <c:h val="0.69972640034865863"/>
        </c:manualLayout>
      </c:layout>
      <c:scatterChart>
        <c:scatterStyle val="lineMarker"/>
        <c:varyColors val="0"/>
        <c:ser>
          <c:idx val="1"/>
          <c:order val="1"/>
          <c:tx>
            <c:strRef>
              <c:f>'SL 114+220'!$L$12</c:f>
              <c:strCache>
                <c:ptCount val="1"/>
                <c:pt idx="0">
                  <c:v>Độ lún 
(trái) 
(mm)</c:v>
                </c:pt>
              </c:strCache>
            </c:strRef>
          </c:tx>
          <c:spPr>
            <a:ln w="12700">
              <a:solidFill>
                <a:srgbClr val="FF00FF"/>
              </a:solidFill>
              <a:prstDash val="solid"/>
            </a:ln>
          </c:spPr>
          <c:marker>
            <c:symbol val="circle"/>
            <c:size val="2"/>
            <c:spPr>
              <a:solidFill>
                <a:srgbClr val="FF00FF"/>
              </a:solidFill>
              <a:ln w="12700">
                <a:solidFill>
                  <a:srgbClr val="FF00FF"/>
                </a:solidFill>
                <a:prstDash val="solid"/>
              </a:ln>
            </c:spPr>
          </c:marker>
          <c:xVal>
            <c:numRef>
              <c:f>'SL 114+220'!$A$14:$A$799</c:f>
              <c:numCache>
                <c:formatCode>dd/mm/yyyy;@</c:formatCode>
                <c:ptCount val="786"/>
                <c:pt idx="0">
                  <c:v>45043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numCache>
            </c:numRef>
          </c:xVal>
          <c:yVal>
            <c:numRef>
              <c:f>'SL 114+220'!$L$14:$L$799</c:f>
              <c:numCache>
                <c:formatCode>General</c:formatCode>
                <c:ptCount val="786"/>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numCache>
            </c:numRef>
          </c:yVal>
          <c:smooth val="0"/>
          <c:extLst>
            <c:ext xmlns:c16="http://schemas.microsoft.com/office/drawing/2014/chart" uri="{C3380CC4-5D6E-409C-BE32-E72D297353CC}">
              <c16:uniqueId val="{00000000-EDF0-49EA-A51C-F58049B23578}"/>
            </c:ext>
          </c:extLst>
        </c:ser>
        <c:ser>
          <c:idx val="2"/>
          <c:order val="2"/>
          <c:tx>
            <c:strRef>
              <c:f>'SL 114+220'!$M$12</c:f>
              <c:strCache>
                <c:ptCount val="1"/>
                <c:pt idx="0">
                  <c:v>Độ lún (giữa) (mm)</c:v>
                </c:pt>
              </c:strCache>
            </c:strRef>
          </c:tx>
          <c:spPr>
            <a:ln w="12700">
              <a:solidFill>
                <a:srgbClr val="0000FF"/>
              </a:solidFill>
              <a:prstDash val="solid"/>
            </a:ln>
          </c:spPr>
          <c:marker>
            <c:symbol val="triangle"/>
            <c:size val="2"/>
            <c:spPr>
              <a:solidFill>
                <a:srgbClr val="0000FF"/>
              </a:solidFill>
              <a:ln w="12700">
                <a:solidFill>
                  <a:srgbClr val="0000FF"/>
                </a:solidFill>
                <a:prstDash val="solid"/>
              </a:ln>
            </c:spPr>
          </c:marker>
          <c:xVal>
            <c:numRef>
              <c:f>'SL 114+220'!$A$14:$A$799</c:f>
              <c:numCache>
                <c:formatCode>dd/mm/yyyy;@</c:formatCode>
                <c:ptCount val="786"/>
                <c:pt idx="0">
                  <c:v>45043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numCache>
            </c:numRef>
          </c:xVal>
          <c:yVal>
            <c:numRef>
              <c:f>'SL 114+220'!$M$14:$M$799</c:f>
              <c:numCache>
                <c:formatCode>0</c:formatCode>
                <c:ptCount val="786"/>
                <c:pt idx="0" formatCode="General">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numCache>
            </c:numRef>
          </c:yVal>
          <c:smooth val="1"/>
          <c:extLst>
            <c:ext xmlns:c16="http://schemas.microsoft.com/office/drawing/2014/chart" uri="{C3380CC4-5D6E-409C-BE32-E72D297353CC}">
              <c16:uniqueId val="{00000001-EDF0-49EA-A51C-F58049B23578}"/>
            </c:ext>
          </c:extLst>
        </c:ser>
        <c:ser>
          <c:idx val="3"/>
          <c:order val="3"/>
          <c:tx>
            <c:strRef>
              <c:f>'SL 114+220'!$N$12</c:f>
              <c:strCache>
                <c:ptCount val="1"/>
                <c:pt idx="0">
                  <c:v>Độ lún (phải) (mm)</c:v>
                </c:pt>
              </c:strCache>
            </c:strRef>
          </c:tx>
          <c:spPr>
            <a:ln w="12700">
              <a:solidFill>
                <a:srgbClr val="800000"/>
              </a:solidFill>
              <a:prstDash val="solid"/>
            </a:ln>
          </c:spPr>
          <c:marker>
            <c:symbol val="x"/>
            <c:size val="2"/>
            <c:spPr>
              <a:solidFill>
                <a:srgbClr val="800000"/>
              </a:solidFill>
              <a:ln w="12700">
                <a:solidFill>
                  <a:srgbClr val="800000"/>
                </a:solidFill>
                <a:prstDash val="solid"/>
              </a:ln>
            </c:spPr>
          </c:marker>
          <c:xVal>
            <c:numRef>
              <c:f>'SL 114+220'!$A$14:$A$799</c:f>
              <c:numCache>
                <c:formatCode>dd/mm/yyyy;@</c:formatCode>
                <c:ptCount val="786"/>
                <c:pt idx="0">
                  <c:v>45043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numCache>
            </c:numRef>
          </c:xVal>
          <c:yVal>
            <c:numRef>
              <c:f>'SL 114+220'!$N$14:$N$799</c:f>
              <c:numCache>
                <c:formatCode>General</c:formatCode>
                <c:ptCount val="786"/>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numCache>
            </c:numRef>
          </c:yVal>
          <c:smooth val="0"/>
          <c:extLst>
            <c:ext xmlns:c16="http://schemas.microsoft.com/office/drawing/2014/chart" uri="{C3380CC4-5D6E-409C-BE32-E72D297353CC}">
              <c16:uniqueId val="{00000002-EDF0-49EA-A51C-F58049B23578}"/>
            </c:ext>
          </c:extLst>
        </c:ser>
        <c:dLbls>
          <c:showLegendKey val="0"/>
          <c:showVal val="0"/>
          <c:showCatName val="0"/>
          <c:showSerName val="0"/>
          <c:showPercent val="0"/>
          <c:showBubbleSize val="0"/>
        </c:dLbls>
        <c:axId val="576372032"/>
        <c:axId val="576372736"/>
      </c:scatterChart>
      <c:scatterChart>
        <c:scatterStyle val="lineMarker"/>
        <c:varyColors val="0"/>
        <c:ser>
          <c:idx val="0"/>
          <c:order val="0"/>
          <c:tx>
            <c:strRef>
              <c:f>'SL 114+220'!$C$12:$C$13</c:f>
              <c:strCache>
                <c:ptCount val="2"/>
                <c:pt idx="0">
                  <c:v>Cao độ đắp(m)</c:v>
                </c:pt>
              </c:strCache>
            </c:strRef>
          </c:tx>
          <c:marker>
            <c:symbol val="diamond"/>
            <c:size val="2"/>
            <c:spPr>
              <a:solidFill>
                <a:srgbClr val="000080"/>
              </a:solidFill>
              <a:ln w="12700">
                <a:solidFill>
                  <a:srgbClr val="000080"/>
                </a:solidFill>
                <a:prstDash val="solid"/>
              </a:ln>
            </c:spPr>
          </c:marker>
          <c:xVal>
            <c:numRef>
              <c:f>'SL 114+220'!$A$14:$A$700</c:f>
              <c:numCache>
                <c:formatCode>dd/mm/yyyy;@</c:formatCode>
                <c:ptCount val="687"/>
                <c:pt idx="0">
                  <c:v>45043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numCache>
            </c:numRef>
          </c:xVal>
          <c:yVal>
            <c:numRef>
              <c:f>'SL 114+220'!$C$14:$C$700</c:f>
              <c:numCache>
                <c:formatCode>0.000</c:formatCode>
                <c:ptCount val="687"/>
                <c:pt idx="0">
                  <c:v>1E-3</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numCache>
            </c:numRef>
          </c:yVal>
          <c:smooth val="0"/>
          <c:extLst>
            <c:ext xmlns:c16="http://schemas.microsoft.com/office/drawing/2014/chart" uri="{C3380CC4-5D6E-409C-BE32-E72D297353CC}">
              <c16:uniqueId val="{00000003-EDF0-49EA-A51C-F58049B23578}"/>
            </c:ext>
          </c:extLst>
        </c:ser>
        <c:ser>
          <c:idx val="4"/>
          <c:order val="4"/>
          <c:tx>
            <c:strRef>
              <c:f>'SL 114+220'!$E$12:$E$13</c:f>
              <c:strCache>
                <c:ptCount val="2"/>
                <c:pt idx="0">
                  <c:v>chiều dày đắp(m)</c:v>
                </c:pt>
              </c:strCache>
            </c:strRef>
          </c:tx>
          <c:marker>
            <c:symbol val="star"/>
            <c:size val="2"/>
            <c:spPr>
              <a:noFill/>
              <a:ln w="12700">
                <a:solidFill>
                  <a:srgbClr val="800080"/>
                </a:solidFill>
                <a:prstDash val="solid"/>
              </a:ln>
            </c:spPr>
          </c:marker>
          <c:xVal>
            <c:numRef>
              <c:f>'SL 114+220'!$A$14:$A$699</c:f>
              <c:numCache>
                <c:formatCode>dd/mm/yyyy;@</c:formatCode>
                <c:ptCount val="686"/>
                <c:pt idx="0">
                  <c:v>45043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numCache>
            </c:numRef>
          </c:xVal>
          <c:yVal>
            <c:numRef>
              <c:f>'SL 114+220'!$D$14:$D$699</c:f>
              <c:numCache>
                <c:formatCode>0.000</c:formatCode>
                <c:ptCount val="686"/>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numCache>
            </c:numRef>
          </c:yVal>
          <c:smooth val="0"/>
          <c:extLst>
            <c:ext xmlns:c16="http://schemas.microsoft.com/office/drawing/2014/chart" uri="{C3380CC4-5D6E-409C-BE32-E72D297353CC}">
              <c16:uniqueId val="{00000004-EDF0-49EA-A51C-F58049B23578}"/>
            </c:ext>
          </c:extLst>
        </c:ser>
        <c:dLbls>
          <c:showLegendKey val="0"/>
          <c:showVal val="0"/>
          <c:showCatName val="0"/>
          <c:showSerName val="0"/>
          <c:showPercent val="0"/>
          <c:showBubbleSize val="0"/>
        </c:dLbls>
        <c:axId val="576373312"/>
        <c:axId val="576373888"/>
      </c:scatterChart>
      <c:valAx>
        <c:axId val="576372032"/>
        <c:scaling>
          <c:orientation val="minMax"/>
          <c:min val="45043"/>
        </c:scaling>
        <c:delete val="0"/>
        <c:axPos val="b"/>
        <c:numFmt formatCode="dd/mm/yyyy;@" sourceLinked="0"/>
        <c:majorTickMark val="out"/>
        <c:minorTickMark val="none"/>
        <c:tickLblPos val="low"/>
        <c:spPr>
          <a:ln w="12700">
            <a:noFill/>
            <a:prstDash val="solid"/>
          </a:ln>
        </c:spPr>
        <c:txPr>
          <a:bodyPr rot="0" vert="horz"/>
          <a:lstStyle/>
          <a:p>
            <a:pPr>
              <a:defRPr sz="800" b="0" i="0" u="none" strike="noStrike" baseline="0">
                <a:solidFill>
                  <a:srgbClr val="000000"/>
                </a:solidFill>
                <a:latin typeface="宋体"/>
                <a:ea typeface="宋体"/>
                <a:cs typeface="宋体"/>
              </a:defRPr>
            </a:pPr>
            <a:endParaRPr lang="en-US"/>
          </a:p>
        </c:txPr>
        <c:crossAx val="576372736"/>
        <c:crossesAt val="-1600"/>
        <c:crossBetween val="midCat"/>
        <c:majorUnit val="90"/>
      </c:valAx>
      <c:valAx>
        <c:axId val="576372736"/>
        <c:scaling>
          <c:orientation val="minMax"/>
          <c:max val="2000"/>
          <c:min val="-2000"/>
        </c:scaling>
        <c:delete val="0"/>
        <c:axPos val="l"/>
        <c:majorGridlines>
          <c:spPr>
            <a:ln w="3175">
              <a:solidFill>
                <a:schemeClr val="tx1"/>
              </a:solidFill>
              <a:prstDash val="dash"/>
            </a:ln>
          </c:spPr>
        </c:majorGridlines>
        <c:title>
          <c:tx>
            <c:rich>
              <a:bodyPr/>
              <a:lstStyle/>
              <a:p>
                <a:pPr>
                  <a:defRPr sz="1300" b="0" i="0" u="none" strike="noStrike" baseline="0">
                    <a:solidFill>
                      <a:srgbClr val="000000"/>
                    </a:solidFill>
                    <a:latin typeface="Times New Roman"/>
                    <a:ea typeface="Times New Roman"/>
                    <a:cs typeface="Times New Roman"/>
                  </a:defRPr>
                </a:pPr>
                <a:r>
                  <a:rPr lang="en-US" sz="1000" b="0" i="0" u="none" strike="noStrike" baseline="0">
                    <a:solidFill>
                      <a:srgbClr val="000000"/>
                    </a:solidFill>
                    <a:latin typeface="Times New Roman"/>
                    <a:cs typeface="Times New Roman"/>
                  </a:rPr>
                  <a:t>Độ lún（mm）</a:t>
                </a:r>
              </a:p>
            </c:rich>
          </c:tx>
          <c:layout>
            <c:manualLayout>
              <c:xMode val="edge"/>
              <c:yMode val="edge"/>
              <c:x val="1.7880170123771136E-2"/>
              <c:y val="0.34426600140328995"/>
            </c:manualLayout>
          </c:layout>
          <c:overlay val="0"/>
          <c:spPr>
            <a:noFill/>
            <a:ln w="25400">
              <a:noFill/>
            </a:ln>
          </c:spPr>
        </c:title>
        <c:numFmt formatCode="0_ "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宋体"/>
                <a:ea typeface="宋体"/>
                <a:cs typeface="宋体"/>
              </a:defRPr>
            </a:pPr>
            <a:endParaRPr lang="en-US"/>
          </a:p>
        </c:txPr>
        <c:crossAx val="576372032"/>
        <c:crosses val="autoZero"/>
        <c:crossBetween val="midCat"/>
      </c:valAx>
      <c:valAx>
        <c:axId val="576373312"/>
        <c:scaling>
          <c:orientation val="minMax"/>
        </c:scaling>
        <c:delete val="1"/>
        <c:axPos val="b"/>
        <c:numFmt formatCode="dd/mm/yyyy;@" sourceLinked="1"/>
        <c:majorTickMark val="out"/>
        <c:minorTickMark val="none"/>
        <c:tickLblPos val="nextTo"/>
        <c:crossAx val="576373888"/>
        <c:crossesAt val="0"/>
        <c:crossBetween val="midCat"/>
      </c:valAx>
      <c:valAx>
        <c:axId val="576373888"/>
        <c:scaling>
          <c:orientation val="minMax"/>
          <c:max val="5"/>
          <c:min val="-5"/>
        </c:scaling>
        <c:delete val="0"/>
        <c:axPos val="r"/>
        <c:title>
          <c:tx>
            <c:rich>
              <a:bodyPr/>
              <a:lstStyle/>
              <a:p>
                <a:pPr>
                  <a:defRPr sz="1800" b="0" i="0" u="none" strike="noStrike" baseline="0">
                    <a:solidFill>
                      <a:srgbClr val="000000"/>
                    </a:solidFill>
                    <a:latin typeface="宋体"/>
                    <a:ea typeface="宋体"/>
                    <a:cs typeface="宋体"/>
                  </a:defRPr>
                </a:pPr>
                <a:r>
                  <a:rPr lang="vi-VN" sz="1000" b="0" i="0" u="none" strike="noStrike" baseline="0">
                    <a:solidFill>
                      <a:srgbClr val="000000"/>
                    </a:solidFill>
                    <a:latin typeface="Times New Roman"/>
                    <a:cs typeface="Times New Roman"/>
                  </a:rPr>
                  <a:t>Chiều dày/cao độ đắp (m</a:t>
                </a:r>
                <a:r>
                  <a:rPr lang="vi-VN" sz="1000" b="0" i="0" u="none" strike="noStrike" baseline="0">
                    <a:solidFill>
                      <a:srgbClr val="000000"/>
                    </a:solidFill>
                    <a:ea typeface="宋体"/>
                  </a:rPr>
                  <a:t>）</a:t>
                </a:r>
              </a:p>
            </c:rich>
          </c:tx>
          <c:layout>
            <c:manualLayout>
              <c:xMode val="edge"/>
              <c:yMode val="edge"/>
              <c:x val="0.96166207126160286"/>
              <c:y val="0.24613445596528155"/>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宋体"/>
                <a:ea typeface="宋体"/>
                <a:cs typeface="宋体"/>
              </a:defRPr>
            </a:pPr>
            <a:endParaRPr lang="en-US"/>
          </a:p>
        </c:txPr>
        <c:crossAx val="576373312"/>
        <c:crosses val="max"/>
        <c:crossBetween val="midCat"/>
        <c:majorUnit val="1"/>
        <c:minorUnit val="1"/>
      </c:valAx>
      <c:spPr>
        <a:ln w="6350" cmpd="sng">
          <a:solidFill>
            <a:srgbClr val="000000"/>
          </a:solidFill>
        </a:ln>
      </c:spPr>
    </c:plotArea>
    <c:legend>
      <c:legendPos val="r"/>
      <c:layout>
        <c:manualLayout>
          <c:xMode val="edge"/>
          <c:yMode val="edge"/>
          <c:x val="8.2956525764775524E-2"/>
          <c:y val="0.87384201208293577"/>
          <c:w val="0.82376524838877152"/>
          <c:h val="0.10335434939004758"/>
        </c:manualLayout>
      </c:layout>
      <c:overlay val="0"/>
      <c:spPr>
        <a:solidFill>
          <a:srgbClr val="FFFFFF"/>
        </a:solidFill>
        <a:ln w="6350" cap="flat">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800" b="0" i="0" u="none" strike="noStrike" baseline="0">
          <a:solidFill>
            <a:srgbClr val="000000"/>
          </a:solidFill>
          <a:latin typeface="宋体"/>
          <a:ea typeface="宋体"/>
          <a:cs typeface="宋体"/>
        </a:defRPr>
      </a:pPr>
      <a:endParaRPr lang="en-US"/>
    </a:p>
  </c:txPr>
  <c:printSettings>
    <c:headerFooter alignWithMargins="0"/>
    <c:pageMargins b="1" l="0.75000000000000044" r="0.750000000000000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a:pPr>
            <a:r>
              <a:rPr lang="en-US"/>
              <a:t>ASAOKA METHOD</a:t>
            </a:r>
          </a:p>
        </c:rich>
      </c:tx>
      <c:layout>
        <c:manualLayout>
          <c:xMode val="edge"/>
          <c:yMode val="edge"/>
          <c:x val="0.3428997646430797"/>
          <c:y val="1.916666509459768E-2"/>
        </c:manualLayout>
      </c:layout>
      <c:overlay val="1"/>
    </c:title>
    <c:autoTitleDeleted val="0"/>
    <c:plotArea>
      <c:layout>
        <c:manualLayout>
          <c:layoutTarget val="inner"/>
          <c:xMode val="edge"/>
          <c:yMode val="edge"/>
          <c:x val="0.13317432195975504"/>
          <c:y val="0.10766258743226202"/>
          <c:w val="0.79932917760279976"/>
          <c:h val="0.75496621656850516"/>
        </c:manualLayout>
      </c:layout>
      <c:scatterChart>
        <c:scatterStyle val="smoothMarker"/>
        <c:varyColors val="0"/>
        <c:ser>
          <c:idx val="1"/>
          <c:order val="1"/>
          <c:spPr>
            <a:ln w="19050">
              <a:solidFill>
                <a:sysClr val="windowText" lastClr="000000"/>
              </a:solidFill>
            </a:ln>
          </c:spPr>
          <c:marker>
            <c:symbol val="none"/>
          </c:marker>
          <c:xVal>
            <c:numRef>
              <c:f>'DG 114+220'!$M$8:$M$18</c:f>
              <c:numCache>
                <c:formatCode>General</c:formatCode>
                <c:ptCount val="11"/>
                <c:pt idx="0">
                  <c:v>0</c:v>
                </c:pt>
                <c:pt idx="1">
                  <c:v>1</c:v>
                </c:pt>
                <c:pt idx="2">
                  <c:v>1.2</c:v>
                </c:pt>
                <c:pt idx="3">
                  <c:v>1.3</c:v>
                </c:pt>
                <c:pt idx="4">
                  <c:v>1.4</c:v>
                </c:pt>
                <c:pt idx="5">
                  <c:v>1.5</c:v>
                </c:pt>
                <c:pt idx="6">
                  <c:v>1.6</c:v>
                </c:pt>
                <c:pt idx="7">
                  <c:v>1.7</c:v>
                </c:pt>
                <c:pt idx="8">
                  <c:v>1.8</c:v>
                </c:pt>
                <c:pt idx="9">
                  <c:v>1.9</c:v>
                </c:pt>
                <c:pt idx="10">
                  <c:v>2</c:v>
                </c:pt>
              </c:numCache>
            </c:numRef>
          </c:xVal>
          <c:yVal>
            <c:numRef>
              <c:f>'DG 114+220'!$N$8:$N$18</c:f>
              <c:numCache>
                <c:formatCode>General</c:formatCode>
                <c:ptCount val="11"/>
                <c:pt idx="0">
                  <c:v>0</c:v>
                </c:pt>
                <c:pt idx="1">
                  <c:v>1</c:v>
                </c:pt>
                <c:pt idx="2">
                  <c:v>1.2</c:v>
                </c:pt>
                <c:pt idx="3">
                  <c:v>1.3</c:v>
                </c:pt>
                <c:pt idx="4">
                  <c:v>1.4</c:v>
                </c:pt>
                <c:pt idx="5">
                  <c:v>1.5</c:v>
                </c:pt>
                <c:pt idx="6">
                  <c:v>1.6</c:v>
                </c:pt>
                <c:pt idx="7">
                  <c:v>1.7</c:v>
                </c:pt>
                <c:pt idx="8">
                  <c:v>1.8</c:v>
                </c:pt>
                <c:pt idx="9">
                  <c:v>1.9</c:v>
                </c:pt>
                <c:pt idx="10">
                  <c:v>2</c:v>
                </c:pt>
              </c:numCache>
            </c:numRef>
          </c:yVal>
          <c:smooth val="1"/>
          <c:extLst>
            <c:ext xmlns:c16="http://schemas.microsoft.com/office/drawing/2014/chart" uri="{C3380CC4-5D6E-409C-BE32-E72D297353CC}">
              <c16:uniqueId val="{00000000-EF68-4F3C-ADE3-3342113359DD}"/>
            </c:ext>
          </c:extLst>
        </c:ser>
        <c:dLbls>
          <c:showLegendKey val="0"/>
          <c:showVal val="0"/>
          <c:showCatName val="0"/>
          <c:showSerName val="0"/>
          <c:showPercent val="0"/>
          <c:showBubbleSize val="0"/>
        </c:dLbls>
        <c:axId val="216314944"/>
        <c:axId val="216315520"/>
      </c:scatterChart>
      <c:scatterChart>
        <c:scatterStyle val="lineMarker"/>
        <c:varyColors val="0"/>
        <c:ser>
          <c:idx val="0"/>
          <c:order val="0"/>
          <c:tx>
            <c:strRef>
              <c:f>'DG 114+220'!$D$6:$E$6</c:f>
              <c:strCache>
                <c:ptCount val="1"/>
                <c:pt idx="0">
                  <c:v>Si (mm) Si-1</c:v>
                </c:pt>
              </c:strCache>
            </c:strRef>
          </c:tx>
          <c:spPr>
            <a:ln w="25400">
              <a:noFill/>
            </a:ln>
            <a:effectLst/>
          </c:spPr>
          <c:marker>
            <c:spPr>
              <a:solidFill>
                <a:schemeClr val="lt1"/>
              </a:solidFill>
              <a:ln w="25400" cap="flat" cmpd="sng" algn="ctr">
                <a:solidFill>
                  <a:schemeClr val="accent3"/>
                </a:solidFill>
                <a:prstDash val="solid"/>
              </a:ln>
              <a:effectLst/>
            </c:spPr>
          </c:marker>
          <c:trendline>
            <c:spPr>
              <a:ln w="22225">
                <a:solidFill>
                  <a:srgbClr val="C00000"/>
                </a:solidFill>
                <a:prstDash val="dash"/>
              </a:ln>
            </c:spPr>
            <c:trendlineType val="linear"/>
            <c:dispRSqr val="1"/>
            <c:dispEq val="1"/>
            <c:trendlineLbl>
              <c:layout>
                <c:manualLayout>
                  <c:x val="-0.22383275822350898"/>
                  <c:y val="5.837856986310503E-2"/>
                </c:manualLayout>
              </c:layout>
              <c:numFmt formatCode="General" sourceLinked="0"/>
            </c:trendlineLbl>
          </c:trendline>
          <c:xVal>
            <c:numRef>
              <c:f>'DG 114+220'!$E$9:$E$53</c:f>
              <c:numCache>
                <c:formatCode>0.000</c:formatCode>
                <c:ptCount val="45"/>
                <c:pt idx="0">
                  <c:v>#N/A</c:v>
                </c:pt>
                <c:pt idx="1">
                  <c:v>#N/A</c:v>
                </c:pt>
                <c:pt idx="2">
                  <c:v>#N/A</c:v>
                </c:pt>
                <c:pt idx="3">
                  <c:v>#N/A</c:v>
                </c:pt>
                <c:pt idx="4">
                  <c:v>#N/A</c:v>
                </c:pt>
                <c:pt idx="5">
                  <c:v>#N/A</c:v>
                </c:pt>
              </c:numCache>
            </c:numRef>
          </c:xVal>
          <c:yVal>
            <c:numRef>
              <c:f>'DG 114+220'!$D$9:$D$53</c:f>
              <c:numCache>
                <c:formatCode>0.000</c:formatCode>
                <c:ptCount val="45"/>
                <c:pt idx="0">
                  <c:v>#N/A</c:v>
                </c:pt>
                <c:pt idx="1">
                  <c:v>#N/A</c:v>
                </c:pt>
                <c:pt idx="2">
                  <c:v>#N/A</c:v>
                </c:pt>
                <c:pt idx="3">
                  <c:v>#N/A</c:v>
                </c:pt>
                <c:pt idx="4">
                  <c:v>#N/A</c:v>
                </c:pt>
                <c:pt idx="5">
                  <c:v>#N/A</c:v>
                </c:pt>
              </c:numCache>
            </c:numRef>
          </c:yVal>
          <c:smooth val="0"/>
          <c:extLst>
            <c:ext xmlns:c16="http://schemas.microsoft.com/office/drawing/2014/chart" uri="{C3380CC4-5D6E-409C-BE32-E72D297353CC}">
              <c16:uniqueId val="{00000002-EF68-4F3C-ADE3-3342113359DD}"/>
            </c:ext>
          </c:extLst>
        </c:ser>
        <c:dLbls>
          <c:showLegendKey val="0"/>
          <c:showVal val="0"/>
          <c:showCatName val="0"/>
          <c:showSerName val="0"/>
          <c:showPercent val="0"/>
          <c:showBubbleSize val="0"/>
        </c:dLbls>
        <c:axId val="216314944"/>
        <c:axId val="216315520"/>
      </c:scatterChart>
      <c:valAx>
        <c:axId val="216314944"/>
        <c:scaling>
          <c:orientation val="minMax"/>
          <c:max val="2"/>
          <c:min val="0"/>
        </c:scaling>
        <c:delete val="0"/>
        <c:axPos val="b"/>
        <c:minorGridlines>
          <c:spPr>
            <a:ln>
              <a:prstDash val="sysDash"/>
            </a:ln>
          </c:spPr>
        </c:minorGridlines>
        <c:title>
          <c:tx>
            <c:rich>
              <a:bodyPr/>
              <a:lstStyle/>
              <a:p>
                <a:pPr>
                  <a:defRPr/>
                </a:pPr>
                <a:r>
                  <a:rPr lang="en-US"/>
                  <a:t>Si-1 (m)</a:t>
                </a:r>
              </a:p>
            </c:rich>
          </c:tx>
          <c:overlay val="0"/>
        </c:title>
        <c:numFmt formatCode="0.00" sourceLinked="0"/>
        <c:majorTickMark val="out"/>
        <c:minorTickMark val="none"/>
        <c:tickLblPos val="nextTo"/>
        <c:crossAx val="216315520"/>
        <c:crosses val="autoZero"/>
        <c:crossBetween val="midCat"/>
        <c:majorUnit val="0.5"/>
        <c:minorUnit val="0.1"/>
      </c:valAx>
      <c:valAx>
        <c:axId val="216315520"/>
        <c:scaling>
          <c:orientation val="minMax"/>
          <c:max val="2"/>
          <c:min val="0"/>
        </c:scaling>
        <c:delete val="0"/>
        <c:axPos val="l"/>
        <c:minorGridlines>
          <c:spPr>
            <a:ln w="15875">
              <a:prstDash val="sysDash"/>
            </a:ln>
          </c:spPr>
        </c:minorGridlines>
        <c:title>
          <c:tx>
            <c:rich>
              <a:bodyPr rot="-5400000" vert="horz"/>
              <a:lstStyle/>
              <a:p>
                <a:pPr>
                  <a:defRPr/>
                </a:pPr>
                <a:r>
                  <a:rPr lang="en-US"/>
                  <a:t>Si (m)</a:t>
                </a:r>
              </a:p>
            </c:rich>
          </c:tx>
          <c:layout>
            <c:manualLayout>
              <c:xMode val="edge"/>
              <c:yMode val="edge"/>
              <c:x val="2.5495113635392039E-3"/>
              <c:y val="0.39613711400561213"/>
            </c:manualLayout>
          </c:layout>
          <c:overlay val="0"/>
        </c:title>
        <c:numFmt formatCode="0.00" sourceLinked="0"/>
        <c:majorTickMark val="out"/>
        <c:minorTickMark val="none"/>
        <c:tickLblPos val="nextTo"/>
        <c:spPr>
          <a:ln>
            <a:prstDash val="sysDash"/>
          </a:ln>
        </c:spPr>
        <c:crossAx val="216314944"/>
        <c:crosses val="autoZero"/>
        <c:crossBetween val="midCat"/>
        <c:majorUnit val="0.5"/>
        <c:minorUnit val="0.1"/>
      </c:valAx>
    </c:plotArea>
    <c:plotVisOnly val="1"/>
    <c:dispBlanksAs val="gap"/>
    <c:showDLblsOverMax val="0"/>
  </c:chart>
  <c:txPr>
    <a:bodyPr/>
    <a:lstStyle/>
    <a:p>
      <a:pPr>
        <a:defRPr sz="1100">
          <a:latin typeface="Times New Roman" pitchFamily="18" charset="0"/>
          <a:cs typeface="Times New Roman"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HYPERBOLIC METHOD</a:t>
            </a:r>
          </a:p>
        </c:rich>
      </c:tx>
      <c:layout>
        <c:manualLayout>
          <c:xMode val="edge"/>
          <c:yMode val="edge"/>
          <c:x val="0.27620946117005085"/>
          <c:y val="1.4601625146557365E-2"/>
        </c:manualLayout>
      </c:layout>
      <c:overlay val="0"/>
    </c:title>
    <c:autoTitleDeleted val="0"/>
    <c:plotArea>
      <c:layout>
        <c:manualLayout>
          <c:layoutTarget val="inner"/>
          <c:xMode val="edge"/>
          <c:yMode val="edge"/>
          <c:x val="9.7188990616679238E-2"/>
          <c:y val="0.10664503942365709"/>
          <c:w val="0.8557224017883841"/>
          <c:h val="0.69894124452095852"/>
        </c:manualLayout>
      </c:layout>
      <c:scatterChart>
        <c:scatterStyle val="lineMarker"/>
        <c:varyColors val="0"/>
        <c:ser>
          <c:idx val="0"/>
          <c:order val="0"/>
          <c:spPr>
            <a:ln w="28575">
              <a:noFill/>
            </a:ln>
          </c:spPr>
          <c:trendline>
            <c:spPr>
              <a:ln w="25400">
                <a:solidFill>
                  <a:srgbClr val="C00000"/>
                </a:solidFill>
                <a:prstDash val="dash"/>
              </a:ln>
            </c:spPr>
            <c:trendlineType val="linear"/>
            <c:dispRSqr val="1"/>
            <c:dispEq val="1"/>
            <c:trendlineLbl>
              <c:layout>
                <c:manualLayout>
                  <c:x val="0.24256834953078443"/>
                  <c:y val="-0.52464033707014956"/>
                </c:manualLayout>
              </c:layout>
              <c:numFmt formatCode="#,##0.0000" sourceLinked="0"/>
            </c:trendlineLbl>
          </c:trendline>
          <c:xVal>
            <c:numRef>
              <c:f>'DG 114+220'!$R$9:$R$61</c:f>
              <c:numCache>
                <c:formatCode>0</c:formatCode>
                <c:ptCount val="53"/>
                <c:pt idx="0">
                  <c:v>0</c:v>
                </c:pt>
                <c:pt idx="1">
                  <c:v>0</c:v>
                </c:pt>
                <c:pt idx="2">
                  <c:v>0</c:v>
                </c:pt>
                <c:pt idx="3">
                  <c:v>0</c:v>
                </c:pt>
                <c:pt idx="4">
                  <c:v>0</c:v>
                </c:pt>
                <c:pt idx="5">
                  <c:v>0</c:v>
                </c:pt>
                <c:pt idx="6">
                  <c:v>0</c:v>
                </c:pt>
                <c:pt idx="7">
                  <c:v>0</c:v>
                </c:pt>
                <c:pt idx="8">
                  <c:v>0</c:v>
                </c:pt>
                <c:pt idx="9">
                  <c:v>0</c:v>
                </c:pt>
              </c:numCache>
            </c:numRef>
          </c:xVal>
          <c:yVal>
            <c:numRef>
              <c:f>'DG 114+220'!$T$9:$T$61</c:f>
              <c:numCache>
                <c:formatCode>0.000</c:formatCode>
                <c:ptCount val="53"/>
                <c:pt idx="0">
                  <c:v>#N/A</c:v>
                </c:pt>
                <c:pt idx="1">
                  <c:v>#N/A</c:v>
                </c:pt>
                <c:pt idx="2">
                  <c:v>#N/A</c:v>
                </c:pt>
                <c:pt idx="3">
                  <c:v>#N/A</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1-2F5A-44AC-9514-63F4863A66EF}"/>
            </c:ext>
          </c:extLst>
        </c:ser>
        <c:dLbls>
          <c:showLegendKey val="0"/>
          <c:showVal val="0"/>
          <c:showCatName val="0"/>
          <c:showSerName val="0"/>
          <c:showPercent val="0"/>
          <c:showBubbleSize val="0"/>
        </c:dLbls>
        <c:axId val="216317248"/>
        <c:axId val="216432640"/>
      </c:scatterChart>
      <c:valAx>
        <c:axId val="216317248"/>
        <c:scaling>
          <c:orientation val="minMax"/>
          <c:max val="330"/>
          <c:min val="0"/>
        </c:scaling>
        <c:delete val="0"/>
        <c:axPos val="b"/>
        <c:minorGridlines>
          <c:spPr>
            <a:ln>
              <a:prstDash val="sysDash"/>
            </a:ln>
          </c:spPr>
        </c:minorGridlines>
        <c:title>
          <c:tx>
            <c:rich>
              <a:bodyPr/>
              <a:lstStyle/>
              <a:p>
                <a:pPr>
                  <a:defRPr/>
                </a:pPr>
                <a:r>
                  <a:rPr lang="en-US"/>
                  <a:t>Thời gian duy trì tải trọng đắp t (ngày)</a:t>
                </a:r>
              </a:p>
            </c:rich>
          </c:tx>
          <c:layout>
            <c:manualLayout>
              <c:xMode val="edge"/>
              <c:yMode val="edge"/>
              <c:x val="0.25272131364186123"/>
              <c:y val="0.89147645909988937"/>
            </c:manualLayout>
          </c:layout>
          <c:overlay val="0"/>
        </c:title>
        <c:numFmt formatCode="0" sourceLinked="1"/>
        <c:majorTickMark val="out"/>
        <c:minorTickMark val="none"/>
        <c:tickLblPos val="nextTo"/>
        <c:crossAx val="216432640"/>
        <c:crosses val="autoZero"/>
        <c:crossBetween val="midCat"/>
        <c:majorUnit val="30"/>
        <c:minorUnit val="30"/>
      </c:valAx>
      <c:valAx>
        <c:axId val="216432640"/>
        <c:scaling>
          <c:orientation val="minMax"/>
          <c:max val="4"/>
          <c:min val="0"/>
        </c:scaling>
        <c:delete val="0"/>
        <c:axPos val="l"/>
        <c:minorGridlines/>
        <c:numFmt formatCode="0.0" sourceLinked="0"/>
        <c:majorTickMark val="out"/>
        <c:minorTickMark val="none"/>
        <c:tickLblPos val="nextTo"/>
        <c:crossAx val="216317248"/>
        <c:crosses val="autoZero"/>
        <c:crossBetween val="midCat"/>
        <c:majorUnit val="0.5"/>
        <c:minorUnit val="0.5"/>
      </c:valAx>
    </c:plotArea>
    <c:plotVisOnly val="1"/>
    <c:dispBlanksAs val="gap"/>
    <c:showDLblsOverMax val="0"/>
  </c:chart>
  <c:txPr>
    <a:bodyPr/>
    <a:lstStyle/>
    <a:p>
      <a:pPr>
        <a:defRPr sz="1100">
          <a:latin typeface="Times New Roman" pitchFamily="18" charset="0"/>
          <a:cs typeface="Times New Roman"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125098</xdr:colOff>
      <xdr:row>9</xdr:row>
      <xdr:rowOff>179293</xdr:rowOff>
    </xdr:from>
    <xdr:to>
      <xdr:col>24</xdr:col>
      <xdr:colOff>257735</xdr:colOff>
      <xdr:row>21</xdr:row>
      <xdr:rowOff>0</xdr:rowOff>
    </xdr:to>
    <xdr:graphicFrame macro="">
      <xdr:nvGraphicFramePr>
        <xdr:cNvPr id="2" name="Chart 6">
          <a:extLst>
            <a:ext uri="{FF2B5EF4-FFF2-40B4-BE49-F238E27FC236}">
              <a16:creationId xmlns:a16="http://schemas.microsoft.com/office/drawing/2014/main" id="{C8D7900B-E794-4EC3-9A45-3DF1AF851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96982</xdr:colOff>
      <xdr:row>8</xdr:row>
      <xdr:rowOff>235526</xdr:rowOff>
    </xdr:from>
    <xdr:to>
      <xdr:col>11</xdr:col>
      <xdr:colOff>651164</xdr:colOff>
      <xdr:row>24</xdr:row>
      <xdr:rowOff>249380</xdr:rowOff>
    </xdr:to>
    <xdr:graphicFrame macro="">
      <xdr:nvGraphicFramePr>
        <xdr:cNvPr id="2" name="Chart 1">
          <a:extLst>
            <a:ext uri="{FF2B5EF4-FFF2-40B4-BE49-F238E27FC236}">
              <a16:creationId xmlns:a16="http://schemas.microsoft.com/office/drawing/2014/main" id="{E2B43A8B-850F-4D8A-90D5-6404C3AA7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83125</xdr:colOff>
      <xdr:row>8</xdr:row>
      <xdr:rowOff>235526</xdr:rowOff>
    </xdr:from>
    <xdr:to>
      <xdr:col>26</xdr:col>
      <xdr:colOff>651163</xdr:colOff>
      <xdr:row>24</xdr:row>
      <xdr:rowOff>236515</xdr:rowOff>
    </xdr:to>
    <xdr:graphicFrame macro="">
      <xdr:nvGraphicFramePr>
        <xdr:cNvPr id="3" name="Chart 2">
          <a:extLst>
            <a:ext uri="{FF2B5EF4-FFF2-40B4-BE49-F238E27FC236}">
              <a16:creationId xmlns:a16="http://schemas.microsoft.com/office/drawing/2014/main" id="{897BB9F9-B83D-4D2A-ADA6-FF45544D5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3F0A-7664-4F80-A524-FCE9FDFC2746}">
  <sheetPr>
    <tabColor rgb="FF00B050"/>
    <pageSetUpPr fitToPage="1"/>
  </sheetPr>
  <dimension ref="A1:AF778"/>
  <sheetViews>
    <sheetView tabSelected="1" topLeftCell="A7" zoomScale="85" zoomScaleNormal="85" zoomScaleSheetLayoutView="115" workbookViewId="0">
      <selection activeCell="K18" sqref="K18"/>
    </sheetView>
  </sheetViews>
  <sheetFormatPr defaultColWidth="9.28515625" defaultRowHeight="13.15" customHeight="1"/>
  <cols>
    <col min="1" max="1" width="4.28515625" style="1" customWidth="1"/>
    <col min="2" max="2" width="11" style="1" customWidth="1"/>
    <col min="3" max="3" width="19.85546875" style="2" bestFit="1" customWidth="1"/>
    <col min="4" max="4" width="17.7109375" style="1" customWidth="1"/>
    <col min="5" max="5" width="17" style="1" bestFit="1" customWidth="1"/>
    <col min="6" max="16" width="8.42578125" style="1" customWidth="1"/>
    <col min="17" max="19" width="7.42578125" style="51" customWidth="1"/>
    <col min="20" max="20" width="10.28515625" style="1" customWidth="1"/>
    <col min="21" max="24" width="9.28515625" style="1" customWidth="1"/>
    <col min="25" max="27" width="10.7109375" style="1" customWidth="1"/>
    <col min="28" max="28" width="16" style="1" customWidth="1"/>
    <col min="29" max="29" width="8.28515625" style="1" customWidth="1"/>
    <col min="30" max="30" width="10.42578125" style="1" bestFit="1" customWidth="1"/>
    <col min="31" max="31" width="8.7109375" style="1" customWidth="1"/>
    <col min="32" max="32" width="11.7109375" style="1" customWidth="1"/>
    <col min="33" max="33" width="8.28515625" style="1" bestFit="1" customWidth="1"/>
    <col min="34" max="34" width="9.28515625" style="1" customWidth="1"/>
    <col min="35" max="16384" width="9.28515625" style="1"/>
  </cols>
  <sheetData>
    <row r="1" spans="1:32" ht="19.5" customHeight="1">
      <c r="B1" s="1">
        <v>1</v>
      </c>
      <c r="C1" s="2">
        <f t="shared" ref="C1:AB1" si="0">+B1+1</f>
        <v>2</v>
      </c>
      <c r="D1" s="2">
        <f t="shared" si="0"/>
        <v>3</v>
      </c>
      <c r="E1" s="2">
        <f t="shared" si="0"/>
        <v>4</v>
      </c>
      <c r="F1" s="2">
        <f t="shared" si="0"/>
        <v>5</v>
      </c>
      <c r="G1" s="2">
        <f t="shared" si="0"/>
        <v>6</v>
      </c>
      <c r="H1" s="2">
        <f t="shared" si="0"/>
        <v>7</v>
      </c>
      <c r="I1" s="2">
        <f t="shared" si="0"/>
        <v>8</v>
      </c>
      <c r="J1" s="2">
        <f t="shared" si="0"/>
        <v>9</v>
      </c>
      <c r="K1" s="2">
        <f t="shared" si="0"/>
        <v>10</v>
      </c>
      <c r="L1" s="2">
        <f t="shared" si="0"/>
        <v>11</v>
      </c>
      <c r="M1" s="2">
        <f t="shared" si="0"/>
        <v>12</v>
      </c>
      <c r="N1" s="2">
        <f t="shared" si="0"/>
        <v>13</v>
      </c>
      <c r="O1" s="2">
        <f t="shared" si="0"/>
        <v>14</v>
      </c>
      <c r="P1" s="2">
        <f t="shared" si="0"/>
        <v>15</v>
      </c>
      <c r="Q1" s="2">
        <f t="shared" si="0"/>
        <v>16</v>
      </c>
      <c r="R1" s="2">
        <f t="shared" si="0"/>
        <v>17</v>
      </c>
      <c r="S1" s="2">
        <f t="shared" si="0"/>
        <v>18</v>
      </c>
      <c r="T1" s="2">
        <f t="shared" si="0"/>
        <v>19</v>
      </c>
      <c r="U1" s="2">
        <f t="shared" si="0"/>
        <v>20</v>
      </c>
      <c r="V1" s="2">
        <f t="shared" si="0"/>
        <v>21</v>
      </c>
      <c r="W1" s="2">
        <f t="shared" si="0"/>
        <v>22</v>
      </c>
      <c r="X1" s="2"/>
      <c r="Y1" s="2">
        <f>+W1+1</f>
        <v>23</v>
      </c>
      <c r="Z1" s="2">
        <f t="shared" si="0"/>
        <v>24</v>
      </c>
      <c r="AA1" s="2">
        <f t="shared" si="0"/>
        <v>25</v>
      </c>
      <c r="AB1" s="2">
        <f t="shared" si="0"/>
        <v>26</v>
      </c>
    </row>
    <row r="2" spans="1:32" ht="19.5" customHeight="1">
      <c r="A2" s="248" t="s">
        <v>0</v>
      </c>
      <c r="B2" s="248"/>
      <c r="C2" s="248"/>
      <c r="D2" s="248"/>
      <c r="E2" s="248"/>
      <c r="F2" s="248"/>
      <c r="G2" s="248"/>
      <c r="H2" s="248"/>
      <c r="I2" s="248"/>
      <c r="J2" s="248"/>
      <c r="K2" s="248"/>
      <c r="L2" s="248"/>
      <c r="M2" s="248"/>
      <c r="N2" s="248"/>
      <c r="O2" s="248"/>
      <c r="P2" s="248"/>
      <c r="Q2" s="248"/>
      <c r="R2" s="248"/>
      <c r="S2" s="248"/>
      <c r="T2" s="248"/>
      <c r="U2" s="248"/>
      <c r="V2" s="248"/>
      <c r="W2" s="248"/>
      <c r="X2" s="248"/>
      <c r="Y2" s="248"/>
      <c r="Z2" s="248"/>
      <c r="AA2" s="248"/>
      <c r="AB2" s="248"/>
    </row>
    <row r="3" spans="1:32" ht="19.5" customHeight="1">
      <c r="A3" s="248" t="s">
        <v>1</v>
      </c>
      <c r="B3" s="248"/>
      <c r="C3" s="248"/>
      <c r="D3" s="248"/>
      <c r="E3" s="248"/>
      <c r="F3" s="248"/>
      <c r="G3" s="248"/>
      <c r="H3" s="248"/>
      <c r="I3" s="248"/>
      <c r="J3" s="248"/>
      <c r="K3" s="248"/>
      <c r="L3" s="248"/>
      <c r="M3" s="248"/>
      <c r="N3" s="248"/>
      <c r="O3" s="248"/>
      <c r="P3" s="248"/>
      <c r="Q3" s="248"/>
      <c r="R3" s="248"/>
      <c r="S3" s="248"/>
      <c r="T3" s="248"/>
      <c r="U3" s="248"/>
      <c r="V3" s="248"/>
      <c r="W3" s="248"/>
      <c r="X3" s="248"/>
      <c r="Y3" s="248"/>
      <c r="Z3" s="248"/>
      <c r="AA3" s="248"/>
      <c r="AB3" s="248"/>
    </row>
    <row r="4" spans="1:32" ht="19.5" customHeight="1">
      <c r="A4" s="248" t="str">
        <f>UPPER("GÓI THẦU XL03 :Thi Công Xây Dựng Đoạn Tuyến Km114+200 - Km126+223 Bao Gồm Tuyến Nối Nút Giao IC12  Với QL1 (bao gồm khảo sát, thiết kế BVTC)")</f>
        <v>GÓI THẦU XL03 :THI CÔNG XÂY DỰNG ĐOẠN TUYẾN KM114+200 - KM126+223 BAO GỒM TUYẾN NỐI NÚT GIAO IC12  VỚI QL1 (BAO GỒM KHẢO SÁT, THIẾT KẾ BVTC)</v>
      </c>
      <c r="B4" s="248"/>
      <c r="C4" s="248"/>
      <c r="D4" s="248"/>
      <c r="E4" s="248"/>
      <c r="F4" s="248"/>
      <c r="G4" s="248"/>
      <c r="H4" s="248"/>
      <c r="I4" s="248"/>
      <c r="J4" s="248"/>
      <c r="K4" s="248"/>
      <c r="L4" s="248"/>
      <c r="M4" s="248"/>
      <c r="N4" s="248"/>
      <c r="O4" s="248"/>
      <c r="P4" s="248"/>
      <c r="Q4" s="248"/>
      <c r="R4" s="248"/>
      <c r="S4" s="248"/>
      <c r="T4" s="248"/>
      <c r="U4" s="248"/>
      <c r="V4" s="248"/>
      <c r="W4" s="248"/>
      <c r="X4" s="248"/>
      <c r="Y4" s="248"/>
      <c r="Z4" s="248"/>
      <c r="AA4" s="248"/>
      <c r="AB4" s="248"/>
    </row>
    <row r="5" spans="1:32" ht="18.75" customHeight="1">
      <c r="A5" s="249" t="s">
        <v>2</v>
      </c>
      <c r="B5" s="250"/>
      <c r="C5" s="250"/>
      <c r="D5" s="250"/>
      <c r="E5" s="250"/>
      <c r="F5" s="250"/>
      <c r="G5" s="250"/>
      <c r="H5" s="251"/>
      <c r="I5" s="252" t="s">
        <v>3</v>
      </c>
      <c r="J5" s="253"/>
      <c r="K5" s="253"/>
      <c r="L5" s="253"/>
      <c r="M5" s="253"/>
      <c r="N5" s="253"/>
      <c r="O5" s="253"/>
      <c r="P5" s="253"/>
      <c r="Q5" s="253"/>
      <c r="R5" s="254"/>
      <c r="S5" s="252" t="s">
        <v>4</v>
      </c>
      <c r="T5" s="253"/>
      <c r="U5" s="253"/>
      <c r="V5" s="253"/>
      <c r="W5" s="253"/>
      <c r="X5" s="253"/>
      <c r="Y5" s="253"/>
      <c r="Z5" s="253"/>
      <c r="AA5" s="253"/>
      <c r="AB5" s="254"/>
    </row>
    <row r="6" spans="1:32" ht="17.25" customHeight="1">
      <c r="A6" s="258" t="s">
        <v>5</v>
      </c>
      <c r="B6" s="259"/>
      <c r="C6" s="259"/>
      <c r="D6" s="259"/>
      <c r="E6" s="259"/>
      <c r="F6" s="259"/>
      <c r="G6" s="259"/>
      <c r="H6" s="260"/>
      <c r="I6" s="261" t="str">
        <f>UPPER("Liên danh Phân viện KHCN GTVT phía Nam - Công ty Cổ phần Tư vấn kỹ thuật và xây dựng Hồng Hà")</f>
        <v>LIÊN DANH PHÂN VIỆN KHCN GTVT PHÍA NAM - CÔNG TY CỔ PHẦN TƯ VẤN KỸ THUẬT VÀ XÂY DỰNG HỒNG HÀ</v>
      </c>
      <c r="J6" s="262"/>
      <c r="K6" s="262"/>
      <c r="L6" s="262"/>
      <c r="M6" s="262"/>
      <c r="N6" s="262"/>
      <c r="O6" s="262"/>
      <c r="P6" s="262"/>
      <c r="Q6" s="262"/>
      <c r="R6" s="263"/>
      <c r="S6" s="264" t="s">
        <v>6</v>
      </c>
      <c r="T6" s="265"/>
      <c r="U6" s="265"/>
      <c r="V6" s="265"/>
      <c r="W6" s="265"/>
      <c r="X6" s="265"/>
      <c r="Y6" s="265"/>
      <c r="Z6" s="265"/>
      <c r="AA6" s="265"/>
      <c r="AB6" s="266"/>
    </row>
    <row r="7" spans="1:32" ht="21" customHeight="1">
      <c r="A7" s="267" t="s">
        <v>7</v>
      </c>
      <c r="B7" s="268"/>
      <c r="C7" s="268"/>
      <c r="D7" s="268"/>
      <c r="E7" s="268"/>
      <c r="F7" s="268"/>
      <c r="G7" s="268"/>
      <c r="H7" s="268"/>
      <c r="I7" s="268"/>
      <c r="J7" s="268"/>
      <c r="K7" s="268"/>
      <c r="L7" s="268"/>
      <c r="M7" s="268"/>
      <c r="N7" s="268"/>
      <c r="O7" s="268"/>
      <c r="P7" s="268"/>
      <c r="Q7" s="268"/>
      <c r="R7" s="268"/>
      <c r="S7" s="268"/>
      <c r="T7" s="268"/>
      <c r="U7" s="268"/>
      <c r="V7" s="268"/>
      <c r="W7" s="268"/>
      <c r="X7" s="268"/>
      <c r="Y7" s="268"/>
      <c r="Z7" s="268"/>
      <c r="AA7" s="268"/>
      <c r="AB7" s="269"/>
    </row>
    <row r="8" spans="1:32" ht="15">
      <c r="A8" s="3" t="s">
        <v>8</v>
      </c>
      <c r="B8" s="4"/>
      <c r="C8" s="4"/>
      <c r="D8" s="4"/>
      <c r="E8" s="4"/>
      <c r="F8" s="4"/>
      <c r="G8" s="4"/>
      <c r="H8" s="4"/>
      <c r="I8" s="4"/>
      <c r="J8" s="5"/>
      <c r="K8" s="5" t="s">
        <v>9</v>
      </c>
      <c r="L8" s="5"/>
      <c r="M8" s="5"/>
      <c r="N8" s="5"/>
      <c r="O8" s="4"/>
      <c r="P8" s="4"/>
      <c r="Q8" s="4"/>
      <c r="R8" s="4"/>
      <c r="S8" s="4"/>
      <c r="T8" s="4"/>
      <c r="U8" s="4"/>
      <c r="V8" s="4"/>
      <c r="W8" s="6"/>
      <c r="X8" s="6"/>
      <c r="Y8" s="6"/>
      <c r="Z8" s="6"/>
      <c r="AA8" s="6"/>
      <c r="AB8" s="7"/>
    </row>
    <row r="9" spans="1:32" ht="15">
      <c r="A9" s="8" t="s">
        <v>10</v>
      </c>
      <c r="B9" s="9"/>
      <c r="C9" s="9" t="s">
        <v>11</v>
      </c>
      <c r="D9" s="9"/>
      <c r="E9" s="9"/>
      <c r="F9" s="9"/>
      <c r="G9" s="9"/>
      <c r="H9" s="9"/>
      <c r="I9" s="9"/>
      <c r="J9" s="10"/>
      <c r="K9" s="10" t="s">
        <v>12</v>
      </c>
      <c r="L9" s="10"/>
      <c r="M9" s="11">
        <f>C14</f>
        <v>842</v>
      </c>
      <c r="N9" s="10"/>
      <c r="O9" s="9"/>
      <c r="P9" s="9"/>
      <c r="Q9" s="9"/>
      <c r="R9" s="9"/>
      <c r="S9" s="9"/>
      <c r="T9" s="9"/>
      <c r="U9" s="9"/>
      <c r="V9" s="9"/>
      <c r="W9" s="12"/>
      <c r="X9" s="12"/>
      <c r="Y9" s="12"/>
      <c r="Z9" s="12"/>
      <c r="AA9" s="12"/>
      <c r="AB9" s="13"/>
    </row>
    <row r="10" spans="1:32" ht="15">
      <c r="A10" s="8" t="s">
        <v>13</v>
      </c>
      <c r="B10" s="9"/>
      <c r="C10" s="9" t="s">
        <v>14</v>
      </c>
      <c r="D10" s="9"/>
      <c r="E10" s="9"/>
      <c r="F10" s="9"/>
      <c r="G10" s="9"/>
      <c r="H10" s="9"/>
      <c r="I10" s="9"/>
      <c r="J10" s="10"/>
      <c r="K10" s="10" t="s">
        <v>15</v>
      </c>
      <c r="L10" s="10"/>
      <c r="M10" s="270">
        <f>B14</f>
        <v>45043</v>
      </c>
      <c r="N10" s="270"/>
      <c r="O10" s="9"/>
      <c r="P10" s="9"/>
      <c r="Q10" s="9"/>
      <c r="R10" s="9"/>
      <c r="S10" s="9"/>
      <c r="T10" s="9"/>
      <c r="U10" s="9"/>
      <c r="V10" s="9"/>
      <c r="W10" s="12"/>
      <c r="X10" s="12"/>
      <c r="Y10" s="12"/>
      <c r="Z10" s="12"/>
      <c r="AA10" s="12"/>
      <c r="AB10" s="13"/>
    </row>
    <row r="11" spans="1:32" ht="11.25" customHeight="1">
      <c r="A11" s="14"/>
      <c r="B11" s="15"/>
      <c r="C11" s="16"/>
      <c r="D11" s="15"/>
      <c r="E11" s="15"/>
      <c r="F11" s="15"/>
      <c r="G11" s="15"/>
      <c r="H11" s="15"/>
      <c r="I11" s="15"/>
      <c r="J11" s="15"/>
      <c r="K11" s="15"/>
      <c r="L11" s="15"/>
      <c r="M11" s="15"/>
      <c r="N11" s="15"/>
      <c r="O11" s="15"/>
      <c r="P11" s="15"/>
      <c r="Q11" s="17"/>
      <c r="R11" s="17"/>
      <c r="S11" s="17"/>
      <c r="T11" s="15"/>
      <c r="U11" s="15"/>
      <c r="V11" s="15"/>
      <c r="W11" s="15"/>
      <c r="X11" s="15"/>
      <c r="Y11" s="15"/>
      <c r="Z11" s="15"/>
      <c r="AA11" s="15"/>
      <c r="AB11" s="18"/>
    </row>
    <row r="12" spans="1:32" ht="47.25" customHeight="1">
      <c r="A12" s="271" t="s">
        <v>16</v>
      </c>
      <c r="B12" s="271" t="s">
        <v>17</v>
      </c>
      <c r="C12" s="271" t="s">
        <v>18</v>
      </c>
      <c r="D12" s="271" t="s">
        <v>19</v>
      </c>
      <c r="E12" s="273" t="s">
        <v>20</v>
      </c>
      <c r="F12" s="274"/>
      <c r="G12" s="275"/>
      <c r="H12" s="273" t="s">
        <v>21</v>
      </c>
      <c r="I12" s="274"/>
      <c r="J12" s="275"/>
      <c r="K12" s="273" t="s">
        <v>22</v>
      </c>
      <c r="L12" s="274"/>
      <c r="M12" s="275"/>
      <c r="N12" s="273" t="s">
        <v>23</v>
      </c>
      <c r="O12" s="274"/>
      <c r="P12" s="275"/>
      <c r="Q12" s="276" t="s">
        <v>24</v>
      </c>
      <c r="R12" s="277"/>
      <c r="S12" s="278"/>
      <c r="T12" s="271" t="s">
        <v>25</v>
      </c>
      <c r="U12" s="255" t="s">
        <v>26</v>
      </c>
      <c r="V12" s="256"/>
      <c r="W12" s="257"/>
      <c r="X12" s="271" t="s">
        <v>27</v>
      </c>
      <c r="Y12" s="271" t="s">
        <v>28</v>
      </c>
      <c r="Z12" s="271" t="s">
        <v>29</v>
      </c>
      <c r="AA12" s="271" t="s">
        <v>30</v>
      </c>
      <c r="AB12" s="271" t="s">
        <v>31</v>
      </c>
    </row>
    <row r="13" spans="1:32" ht="33" customHeight="1">
      <c r="A13" s="272"/>
      <c r="B13" s="272"/>
      <c r="C13" s="272"/>
      <c r="D13" s="272"/>
      <c r="E13" s="19" t="s">
        <v>32</v>
      </c>
      <c r="F13" s="19" t="s">
        <v>33</v>
      </c>
      <c r="G13" s="19" t="s">
        <v>34</v>
      </c>
      <c r="H13" s="19" t="s">
        <v>32</v>
      </c>
      <c r="I13" s="19" t="s">
        <v>33</v>
      </c>
      <c r="J13" s="19" t="s">
        <v>34</v>
      </c>
      <c r="K13" s="19" t="s">
        <v>32</v>
      </c>
      <c r="L13" s="19" t="s">
        <v>33</v>
      </c>
      <c r="M13" s="19" t="s">
        <v>34</v>
      </c>
      <c r="N13" s="19" t="s">
        <v>32</v>
      </c>
      <c r="O13" s="19" t="s">
        <v>33</v>
      </c>
      <c r="P13" s="19" t="s">
        <v>34</v>
      </c>
      <c r="Q13" s="19" t="s">
        <v>32</v>
      </c>
      <c r="R13" s="19" t="s">
        <v>33</v>
      </c>
      <c r="S13" s="19" t="s">
        <v>34</v>
      </c>
      <c r="T13" s="272"/>
      <c r="U13" s="171" t="s">
        <v>32</v>
      </c>
      <c r="V13" s="171" t="s">
        <v>33</v>
      </c>
      <c r="W13" s="171" t="s">
        <v>34</v>
      </c>
      <c r="X13" s="272"/>
      <c r="Y13" s="272"/>
      <c r="Z13" s="272"/>
      <c r="AA13" s="272"/>
      <c r="AB13" s="272"/>
    </row>
    <row r="14" spans="1:32" s="27" customFormat="1" ht="15">
      <c r="A14" s="20">
        <v>0</v>
      </c>
      <c r="B14" s="21">
        <v>45043</v>
      </c>
      <c r="C14" s="22">
        <v>842</v>
      </c>
      <c r="D14" s="23">
        <v>1625</v>
      </c>
      <c r="E14" s="358">
        <f t="shared" ref="E14" si="1">C14+D14-H14</f>
        <v>465</v>
      </c>
      <c r="F14" s="358">
        <f t="shared" ref="F14" si="2">C14+D14-I14</f>
        <v>466</v>
      </c>
      <c r="G14" s="358">
        <f t="shared" ref="G14" si="3">D14+C14-J14</f>
        <v>466</v>
      </c>
      <c r="H14" s="24">
        <f>K14+N14</f>
        <v>2002</v>
      </c>
      <c r="I14" s="24">
        <f t="shared" ref="I14:J14" si="4">L14+O14</f>
        <v>2001</v>
      </c>
      <c r="J14" s="24">
        <f t="shared" si="4"/>
        <v>2001</v>
      </c>
      <c r="K14" s="358">
        <v>2000</v>
      </c>
      <c r="L14" s="358">
        <v>2000</v>
      </c>
      <c r="M14" s="358">
        <v>2000</v>
      </c>
      <c r="N14" s="24">
        <v>2</v>
      </c>
      <c r="O14" s="24">
        <v>1</v>
      </c>
      <c r="P14" s="24">
        <v>1</v>
      </c>
      <c r="Q14" s="24">
        <v>0</v>
      </c>
      <c r="R14" s="24">
        <v>0</v>
      </c>
      <c r="S14" s="24">
        <v>0</v>
      </c>
      <c r="T14" s="24">
        <f>D14+C14-V14</f>
        <v>2466</v>
      </c>
      <c r="U14" s="24">
        <f>N14</f>
        <v>2</v>
      </c>
      <c r="V14" s="24">
        <f>O14</f>
        <v>1</v>
      </c>
      <c r="W14" s="24">
        <f>P14</f>
        <v>1</v>
      </c>
      <c r="X14" s="24"/>
      <c r="Y14" s="25"/>
      <c r="Z14" s="24"/>
      <c r="AA14" s="24"/>
      <c r="AB14" s="26" t="s">
        <v>35</v>
      </c>
      <c r="AF14" s="28"/>
    </row>
    <row r="15" spans="1:32" ht="15">
      <c r="A15" s="29"/>
      <c r="B15" s="30"/>
      <c r="C15" s="31"/>
      <c r="D15" s="32"/>
      <c r="E15" s="363" t="s">
        <v>138</v>
      </c>
      <c r="F15" s="33"/>
      <c r="G15" s="33"/>
      <c r="H15" s="34"/>
      <c r="I15" s="34"/>
      <c r="J15" s="34"/>
      <c r="K15" s="34"/>
      <c r="L15" s="34"/>
      <c r="M15" s="34"/>
      <c r="N15" s="34"/>
      <c r="O15" s="34"/>
      <c r="P15" s="34"/>
      <c r="Q15" s="33"/>
      <c r="R15" s="33"/>
      <c r="S15" s="33"/>
      <c r="T15" s="35"/>
      <c r="U15" s="36"/>
      <c r="V15" s="36"/>
      <c r="W15" s="36"/>
      <c r="X15" s="35"/>
      <c r="Y15" s="37"/>
      <c r="Z15" s="34"/>
      <c r="AA15" s="34"/>
      <c r="AB15" s="38"/>
    </row>
    <row r="16" spans="1:32" ht="15">
      <c r="A16" s="29"/>
      <c r="B16" s="30"/>
      <c r="C16" s="31"/>
      <c r="D16" s="32"/>
      <c r="H16" s="34"/>
      <c r="I16" s="34"/>
      <c r="J16" s="34"/>
      <c r="K16" s="34"/>
      <c r="L16" s="34"/>
      <c r="M16" s="34"/>
      <c r="N16" s="34"/>
      <c r="O16" s="34"/>
      <c r="P16" s="34"/>
      <c r="Q16" s="33"/>
      <c r="R16" s="33"/>
      <c r="S16" s="33"/>
      <c r="T16" s="35"/>
      <c r="U16" s="36"/>
      <c r="V16" s="36"/>
      <c r="W16" s="36"/>
      <c r="X16" s="35"/>
      <c r="Y16" s="37"/>
      <c r="Z16" s="34"/>
      <c r="AA16" s="34"/>
      <c r="AB16" s="39"/>
      <c r="AD16" s="40"/>
    </row>
    <row r="17" spans="1:30" ht="15.75" thickBot="1">
      <c r="A17" s="29"/>
      <c r="B17" s="30"/>
      <c r="C17" s="31" t="s">
        <v>128</v>
      </c>
      <c r="D17" s="32" t="s">
        <v>132</v>
      </c>
      <c r="E17" s="1" t="s">
        <v>133</v>
      </c>
      <c r="F17" s="361">
        <v>0.3</v>
      </c>
      <c r="H17" s="34"/>
      <c r="I17" s="34"/>
      <c r="J17" s="34"/>
      <c r="K17" s="34"/>
      <c r="L17" s="34"/>
      <c r="M17" s="34"/>
      <c r="N17" s="34"/>
      <c r="O17" s="34"/>
      <c r="P17" s="34"/>
      <c r="Q17" s="33"/>
      <c r="R17" s="33"/>
      <c r="S17" s="33"/>
      <c r="T17" s="35"/>
      <c r="U17" s="36"/>
      <c r="V17" s="36"/>
      <c r="W17" s="36"/>
      <c r="X17" s="35"/>
      <c r="Y17" s="34"/>
      <c r="Z17" s="34"/>
      <c r="AA17" s="34"/>
      <c r="AB17" s="41"/>
      <c r="AD17" s="40"/>
    </row>
    <row r="18" spans="1:30" ht="16.5" customHeight="1" thickBot="1">
      <c r="A18" s="29"/>
      <c r="B18" s="30"/>
      <c r="C18" s="31" t="s">
        <v>129</v>
      </c>
      <c r="D18" s="32" t="s">
        <v>131</v>
      </c>
      <c r="H18" s="354"/>
      <c r="I18" s="356"/>
      <c r="K18" s="355"/>
      <c r="L18" s="355"/>
      <c r="M18" s="354"/>
      <c r="N18" s="355"/>
      <c r="O18" s="356"/>
      <c r="P18" s="355"/>
      <c r="Q18" s="355"/>
      <c r="R18" s="354"/>
      <c r="S18" s="351"/>
      <c r="T18" s="35"/>
      <c r="U18" s="36"/>
      <c r="V18" s="36"/>
      <c r="W18" s="36"/>
      <c r="X18" s="35"/>
      <c r="Y18" s="34"/>
      <c r="Z18" s="34"/>
      <c r="AA18" s="34"/>
      <c r="AB18" s="38"/>
      <c r="AD18" s="40"/>
    </row>
    <row r="19" spans="1:30" ht="16.5" customHeight="1" thickBot="1">
      <c r="A19" s="29"/>
      <c r="B19" s="30"/>
      <c r="C19" s="31" t="s">
        <v>130</v>
      </c>
      <c r="D19" s="33">
        <v>2000</v>
      </c>
      <c r="F19" s="33"/>
      <c r="G19" s="33"/>
      <c r="H19" s="354"/>
      <c r="I19" s="355"/>
      <c r="J19" s="357"/>
      <c r="K19" s="355"/>
      <c r="L19" s="355"/>
      <c r="M19" s="354"/>
      <c r="N19" s="355"/>
      <c r="O19" s="356"/>
      <c r="P19" s="355"/>
      <c r="Q19" s="355"/>
      <c r="R19" s="354"/>
      <c r="S19" s="351"/>
      <c r="T19" s="35"/>
      <c r="U19" s="36"/>
      <c r="V19" s="36"/>
      <c r="W19" s="36"/>
      <c r="X19" s="35"/>
      <c r="Y19" s="34"/>
      <c r="Z19" s="34"/>
      <c r="AA19" s="34"/>
      <c r="AB19" s="34"/>
      <c r="AD19" s="40"/>
    </row>
    <row r="20" spans="1:30" ht="16.5" customHeight="1">
      <c r="A20" s="29"/>
      <c r="B20" s="30"/>
      <c r="C20" s="359" t="s">
        <v>18</v>
      </c>
      <c r="D20" s="33">
        <v>842</v>
      </c>
      <c r="E20" s="19" t="s">
        <v>32</v>
      </c>
      <c r="F20" s="19" t="s">
        <v>33</v>
      </c>
      <c r="G20" s="19" t="s">
        <v>34</v>
      </c>
      <c r="H20" s="352"/>
      <c r="I20" s="352"/>
      <c r="J20" s="352"/>
      <c r="K20" s="352"/>
      <c r="L20" s="352"/>
      <c r="M20" s="352"/>
      <c r="N20" s="352"/>
      <c r="O20" s="352"/>
      <c r="P20" s="352"/>
      <c r="Q20" s="353"/>
      <c r="R20" s="353"/>
      <c r="S20" s="33"/>
      <c r="T20" s="35"/>
      <c r="U20" s="36"/>
      <c r="V20" s="36"/>
      <c r="W20" s="36"/>
      <c r="X20" s="35"/>
      <c r="Y20" s="34"/>
      <c r="Z20" s="34"/>
      <c r="AA20" s="34"/>
      <c r="AB20" s="41"/>
      <c r="AD20" s="40"/>
    </row>
    <row r="21" spans="1:30" ht="30">
      <c r="A21" s="29"/>
      <c r="B21" s="30"/>
      <c r="C21" s="359" t="s">
        <v>19</v>
      </c>
      <c r="D21" s="33">
        <v>1625</v>
      </c>
      <c r="E21" s="24">
        <v>2</v>
      </c>
      <c r="F21" s="24">
        <v>1</v>
      </c>
      <c r="G21" s="24">
        <v>1</v>
      </c>
      <c r="H21" s="34"/>
      <c r="I21" s="34"/>
      <c r="J21" s="34"/>
      <c r="K21" s="34"/>
      <c r="L21" s="34"/>
      <c r="M21" s="34"/>
      <c r="N21" s="34"/>
      <c r="O21" s="34"/>
      <c r="P21" s="34"/>
      <c r="Q21" s="33"/>
      <c r="R21" s="33"/>
      <c r="S21" s="33"/>
      <c r="T21" s="35"/>
      <c r="U21" s="36"/>
      <c r="V21" s="36"/>
      <c r="W21" s="36"/>
      <c r="X21" s="35"/>
      <c r="Y21" s="34"/>
      <c r="Z21" s="34"/>
      <c r="AA21" s="34"/>
      <c r="AB21" s="41"/>
      <c r="AD21" s="40"/>
    </row>
    <row r="22" spans="1:30" ht="16.5" customHeight="1">
      <c r="A22" s="29"/>
      <c r="B22" s="30"/>
      <c r="C22" s="359"/>
      <c r="D22" s="32"/>
      <c r="E22" s="34">
        <v>-22</v>
      </c>
      <c r="F22" s="34">
        <v>-23</v>
      </c>
      <c r="G22" s="34">
        <v>-18</v>
      </c>
      <c r="H22" s="34"/>
      <c r="I22" s="34"/>
      <c r="J22" s="34"/>
      <c r="K22" s="34"/>
      <c r="L22" s="34"/>
      <c r="M22" s="34"/>
      <c r="N22" s="34"/>
      <c r="O22" s="34"/>
      <c r="P22" s="34"/>
      <c r="Q22" s="33"/>
      <c r="R22" s="33"/>
      <c r="S22" s="33"/>
      <c r="T22" s="35"/>
      <c r="U22" s="36"/>
      <c r="V22" s="36"/>
      <c r="W22" s="36"/>
      <c r="X22" s="35"/>
      <c r="Y22" s="34"/>
      <c r="Z22" s="34"/>
      <c r="AA22" s="34"/>
      <c r="AB22" s="41"/>
      <c r="AD22" s="40"/>
    </row>
    <row r="23" spans="1:30" ht="16.5" customHeight="1">
      <c r="A23" s="29"/>
      <c r="B23" s="30"/>
      <c r="C23" s="360"/>
      <c r="D23" s="32"/>
      <c r="E23" s="33"/>
      <c r="F23" s="33"/>
      <c r="G23" s="33"/>
      <c r="H23" s="34"/>
      <c r="I23" s="34"/>
      <c r="J23" s="34"/>
      <c r="K23" s="34"/>
      <c r="L23" s="34"/>
      <c r="M23" s="34"/>
      <c r="N23" s="34"/>
      <c r="O23" s="34"/>
      <c r="P23" s="34"/>
      <c r="Q23" s="33"/>
      <c r="R23" s="33"/>
      <c r="S23" s="33"/>
      <c r="T23" s="35"/>
      <c r="U23" s="36"/>
      <c r="V23" s="36"/>
      <c r="W23" s="36"/>
      <c r="X23" s="35"/>
      <c r="Y23" s="34"/>
      <c r="Z23" s="34"/>
      <c r="AA23" s="34"/>
      <c r="AB23" s="41"/>
      <c r="AD23" s="40"/>
    </row>
    <row r="24" spans="1:30" ht="16.5" customHeight="1">
      <c r="A24" s="29"/>
      <c r="B24" s="30"/>
      <c r="C24" s="31" t="s">
        <v>134</v>
      </c>
      <c r="D24" s="32" t="s">
        <v>135</v>
      </c>
      <c r="E24" s="33"/>
      <c r="F24" s="33"/>
      <c r="G24" s="33"/>
      <c r="H24" s="34"/>
      <c r="I24" s="34"/>
      <c r="J24" s="34"/>
      <c r="K24" s="34"/>
      <c r="L24" s="34"/>
      <c r="M24" s="34"/>
      <c r="N24" s="34"/>
      <c r="O24" s="34"/>
      <c r="P24" s="34"/>
      <c r="Q24" s="33"/>
      <c r="R24" s="33"/>
      <c r="S24" s="33"/>
      <c r="T24" s="35"/>
      <c r="U24" s="36"/>
      <c r="V24" s="36"/>
      <c r="W24" s="36"/>
      <c r="X24" s="35"/>
      <c r="Y24" s="34"/>
      <c r="Z24" s="34"/>
      <c r="AA24" s="34"/>
      <c r="AB24" s="41"/>
      <c r="AD24" s="40"/>
    </row>
    <row r="25" spans="1:30" ht="16.5" customHeight="1">
      <c r="A25" s="29"/>
      <c r="B25" s="30"/>
      <c r="C25" s="31" t="s">
        <v>136</v>
      </c>
      <c r="D25" s="362">
        <v>0.3</v>
      </c>
      <c r="E25" s="33"/>
      <c r="F25" s="33"/>
      <c r="G25" s="33"/>
      <c r="H25" s="34"/>
      <c r="I25" s="34"/>
      <c r="J25" s="34"/>
      <c r="K25" s="34"/>
      <c r="L25" s="34"/>
      <c r="M25" s="34"/>
      <c r="N25" s="34"/>
      <c r="O25" s="34"/>
      <c r="P25" s="34"/>
      <c r="Q25" s="33"/>
      <c r="R25" s="33"/>
      <c r="S25" s="33"/>
      <c r="T25" s="35"/>
      <c r="U25" s="36"/>
      <c r="V25" s="36"/>
      <c r="W25" s="36"/>
      <c r="X25" s="35"/>
      <c r="Y25" s="34"/>
      <c r="Z25" s="34"/>
      <c r="AA25" s="34"/>
      <c r="AB25" s="41"/>
      <c r="AD25" s="40"/>
    </row>
    <row r="26" spans="1:30" ht="16.5" customHeight="1">
      <c r="A26" s="29"/>
      <c r="B26" s="30"/>
      <c r="C26" s="31" t="s">
        <v>137</v>
      </c>
      <c r="D26" s="362">
        <v>0.3</v>
      </c>
      <c r="E26" s="33"/>
      <c r="F26" s="33"/>
      <c r="G26" s="33"/>
      <c r="H26" s="34"/>
      <c r="I26" s="34"/>
      <c r="J26" s="34"/>
      <c r="K26" s="34"/>
      <c r="L26" s="34"/>
      <c r="M26" s="34"/>
      <c r="N26" s="34"/>
      <c r="O26" s="34"/>
      <c r="P26" s="34"/>
      <c r="Q26" s="33"/>
      <c r="R26" s="33"/>
      <c r="S26" s="33"/>
      <c r="T26" s="35"/>
      <c r="U26" s="36"/>
      <c r="V26" s="36"/>
      <c r="W26" s="36"/>
      <c r="X26" s="35"/>
      <c r="Y26" s="34"/>
      <c r="Z26" s="34"/>
      <c r="AA26" s="34"/>
      <c r="AB26" s="41"/>
      <c r="AD26" s="40"/>
    </row>
    <row r="27" spans="1:30" ht="16.5" customHeight="1">
      <c r="A27" s="29"/>
      <c r="B27" s="30"/>
      <c r="C27" s="31"/>
      <c r="D27" s="32"/>
      <c r="E27" s="33"/>
      <c r="F27" s="33"/>
      <c r="G27" s="33"/>
      <c r="H27" s="34"/>
      <c r="I27" s="34"/>
      <c r="J27" s="34"/>
      <c r="K27" s="34"/>
      <c r="L27" s="34"/>
      <c r="M27" s="34"/>
      <c r="N27" s="34"/>
      <c r="O27" s="34"/>
      <c r="P27" s="34"/>
      <c r="Q27" s="33"/>
      <c r="R27" s="33"/>
      <c r="S27" s="33"/>
      <c r="T27" s="35"/>
      <c r="U27" s="36"/>
      <c r="V27" s="36"/>
      <c r="W27" s="36"/>
      <c r="X27" s="35"/>
      <c r="Y27" s="34"/>
      <c r="Z27" s="34"/>
      <c r="AA27" s="34"/>
      <c r="AB27" s="41"/>
      <c r="AD27" s="40"/>
    </row>
    <row r="28" spans="1:30" ht="16.5" customHeight="1">
      <c r="A28" s="29"/>
      <c r="B28" s="30"/>
      <c r="C28" s="31"/>
      <c r="D28" s="32"/>
      <c r="E28" s="33"/>
      <c r="F28" s="33"/>
      <c r="G28" s="33"/>
      <c r="H28" s="34"/>
      <c r="I28" s="34"/>
      <c r="J28" s="34"/>
      <c r="K28" s="34"/>
      <c r="L28" s="34"/>
      <c r="M28" s="34"/>
      <c r="N28" s="34"/>
      <c r="O28" s="34"/>
      <c r="P28" s="34"/>
      <c r="Q28" s="33"/>
      <c r="R28" s="33"/>
      <c r="S28" s="33"/>
      <c r="T28" s="35"/>
      <c r="U28" s="36"/>
      <c r="V28" s="36"/>
      <c r="W28" s="36"/>
      <c r="X28" s="35"/>
      <c r="Y28" s="34"/>
      <c r="Z28" s="34"/>
      <c r="AA28" s="34"/>
      <c r="AB28" s="41"/>
      <c r="AD28" s="40"/>
    </row>
    <row r="29" spans="1:30" ht="16.5" customHeight="1">
      <c r="A29" s="29"/>
      <c r="B29" s="30"/>
      <c r="C29" s="31"/>
      <c r="D29" s="32"/>
      <c r="E29" s="33"/>
      <c r="F29" s="33"/>
      <c r="G29" s="33"/>
      <c r="H29" s="34"/>
      <c r="I29" s="34"/>
      <c r="J29" s="34"/>
      <c r="K29" s="34"/>
      <c r="L29" s="34"/>
      <c r="M29" s="34"/>
      <c r="N29" s="34"/>
      <c r="O29" s="34"/>
      <c r="P29" s="34"/>
      <c r="Q29" s="33"/>
      <c r="R29" s="33"/>
      <c r="S29" s="33"/>
      <c r="T29" s="35"/>
      <c r="U29" s="36"/>
      <c r="V29" s="36"/>
      <c r="W29" s="36"/>
      <c r="X29" s="35"/>
      <c r="Y29" s="34"/>
      <c r="Z29" s="34"/>
      <c r="AA29" s="34"/>
      <c r="AB29" s="41"/>
    </row>
    <row r="30" spans="1:30" ht="16.5" customHeight="1">
      <c r="A30" s="29"/>
      <c r="B30" s="30"/>
      <c r="C30" s="31"/>
      <c r="D30" s="32"/>
      <c r="E30" s="33"/>
      <c r="F30" s="33"/>
      <c r="G30" s="33"/>
      <c r="H30" s="34"/>
      <c r="I30" s="34"/>
      <c r="J30" s="34"/>
      <c r="K30" s="34"/>
      <c r="L30" s="34"/>
      <c r="M30" s="34"/>
      <c r="N30" s="34"/>
      <c r="O30" s="34"/>
      <c r="P30" s="34"/>
      <c r="Q30" s="33"/>
      <c r="R30" s="33"/>
      <c r="S30" s="33"/>
      <c r="T30" s="35"/>
      <c r="U30" s="36"/>
      <c r="V30" s="36"/>
      <c r="W30" s="36"/>
      <c r="X30" s="35"/>
      <c r="Y30" s="34"/>
      <c r="Z30" s="34"/>
      <c r="AA30" s="34"/>
      <c r="AB30" s="41"/>
    </row>
    <row r="31" spans="1:30" ht="16.5" customHeight="1">
      <c r="A31" s="29"/>
      <c r="B31" s="30"/>
      <c r="C31" s="31"/>
      <c r="D31" s="32"/>
      <c r="E31" s="33"/>
      <c r="F31" s="33"/>
      <c r="G31" s="33"/>
      <c r="H31" s="34"/>
      <c r="I31" s="34"/>
      <c r="J31" s="34"/>
      <c r="K31" s="34"/>
      <c r="L31" s="34"/>
      <c r="M31" s="34"/>
      <c r="N31" s="34"/>
      <c r="O31" s="34"/>
      <c r="P31" s="34"/>
      <c r="Q31" s="33"/>
      <c r="R31" s="33"/>
      <c r="S31" s="33"/>
      <c r="T31" s="35"/>
      <c r="U31" s="36"/>
      <c r="V31" s="36"/>
      <c r="W31" s="36"/>
      <c r="X31" s="35"/>
      <c r="Y31" s="34"/>
      <c r="Z31" s="34"/>
      <c r="AA31" s="34"/>
      <c r="AB31" s="41"/>
    </row>
    <row r="32" spans="1:30" ht="16.5" customHeight="1">
      <c r="A32" s="29"/>
      <c r="B32" s="30"/>
      <c r="C32" s="31"/>
      <c r="D32" s="32"/>
      <c r="E32" s="33"/>
      <c r="F32" s="33"/>
      <c r="G32" s="33"/>
      <c r="H32" s="34"/>
      <c r="I32" s="34"/>
      <c r="J32" s="34"/>
      <c r="K32" s="34"/>
      <c r="L32" s="34"/>
      <c r="M32" s="34"/>
      <c r="N32" s="34"/>
      <c r="O32" s="34"/>
      <c r="P32" s="34"/>
      <c r="Q32" s="33"/>
      <c r="R32" s="33"/>
      <c r="S32" s="33"/>
      <c r="T32" s="35"/>
      <c r="U32" s="36"/>
      <c r="V32" s="36"/>
      <c r="W32" s="36"/>
      <c r="X32" s="35"/>
      <c r="Y32" s="34"/>
      <c r="Z32" s="34"/>
      <c r="AA32" s="34"/>
      <c r="AB32" s="41"/>
    </row>
    <row r="33" spans="1:28" ht="16.5" customHeight="1">
      <c r="A33" s="29"/>
      <c r="B33" s="30"/>
      <c r="C33" s="31"/>
      <c r="D33" s="32"/>
      <c r="E33" s="33"/>
      <c r="F33" s="33"/>
      <c r="G33" s="33"/>
      <c r="H33" s="34"/>
      <c r="I33" s="34"/>
      <c r="J33" s="34"/>
      <c r="K33" s="34"/>
      <c r="L33" s="34"/>
      <c r="M33" s="34"/>
      <c r="N33" s="34"/>
      <c r="O33" s="34"/>
      <c r="P33" s="34"/>
      <c r="Q33" s="33"/>
      <c r="R33" s="33"/>
      <c r="S33" s="33"/>
      <c r="T33" s="35"/>
      <c r="U33" s="36"/>
      <c r="V33" s="36"/>
      <c r="W33" s="36"/>
      <c r="X33" s="35"/>
      <c r="Y33" s="34"/>
      <c r="Z33" s="34"/>
      <c r="AA33" s="34"/>
      <c r="AB33" s="41"/>
    </row>
    <row r="34" spans="1:28" ht="16.5" customHeight="1">
      <c r="A34" s="29"/>
      <c r="B34" s="30"/>
      <c r="C34" s="31"/>
      <c r="D34" s="32"/>
      <c r="E34" s="33"/>
      <c r="F34" s="33"/>
      <c r="G34" s="33"/>
      <c r="H34" s="34"/>
      <c r="I34" s="34"/>
      <c r="J34" s="34"/>
      <c r="K34" s="34"/>
      <c r="L34" s="34"/>
      <c r="M34" s="34"/>
      <c r="N34" s="34"/>
      <c r="O34" s="34"/>
      <c r="P34" s="34"/>
      <c r="Q34" s="33"/>
      <c r="R34" s="33"/>
      <c r="S34" s="33"/>
      <c r="T34" s="35"/>
      <c r="U34" s="36"/>
      <c r="V34" s="36"/>
      <c r="W34" s="36"/>
      <c r="X34" s="35"/>
      <c r="Y34" s="34"/>
      <c r="Z34" s="34"/>
      <c r="AA34" s="34"/>
      <c r="AB34" s="41"/>
    </row>
    <row r="35" spans="1:28" ht="16.5" customHeight="1">
      <c r="A35" s="29"/>
      <c r="B35" s="30"/>
      <c r="C35" s="31"/>
      <c r="D35" s="32"/>
      <c r="E35" s="33"/>
      <c r="F35" s="33"/>
      <c r="G35" s="33"/>
      <c r="H35" s="34"/>
      <c r="I35" s="34"/>
      <c r="J35" s="34"/>
      <c r="K35" s="34"/>
      <c r="L35" s="34"/>
      <c r="M35" s="34"/>
      <c r="N35" s="34"/>
      <c r="O35" s="34"/>
      <c r="P35" s="34"/>
      <c r="Q35" s="33"/>
      <c r="R35" s="33"/>
      <c r="S35" s="33"/>
      <c r="T35" s="35"/>
      <c r="U35" s="36"/>
      <c r="V35" s="36"/>
      <c r="W35" s="36"/>
      <c r="X35" s="35"/>
      <c r="Y35" s="34"/>
      <c r="Z35" s="34"/>
      <c r="AA35" s="34"/>
      <c r="AB35" s="41"/>
    </row>
    <row r="36" spans="1:28" ht="16.5" customHeight="1">
      <c r="A36" s="29"/>
      <c r="B36" s="30"/>
      <c r="C36" s="31"/>
      <c r="D36" s="32"/>
      <c r="E36" s="33"/>
      <c r="F36" s="33"/>
      <c r="G36" s="33"/>
      <c r="H36" s="34"/>
      <c r="I36" s="34"/>
      <c r="J36" s="34"/>
      <c r="K36" s="34"/>
      <c r="L36" s="34"/>
      <c r="M36" s="34"/>
      <c r="N36" s="34"/>
      <c r="O36" s="34"/>
      <c r="P36" s="34"/>
      <c r="Q36" s="33"/>
      <c r="R36" s="33"/>
      <c r="S36" s="33"/>
      <c r="T36" s="35"/>
      <c r="U36" s="36"/>
      <c r="V36" s="36"/>
      <c r="W36" s="36"/>
      <c r="X36" s="35"/>
      <c r="Y36" s="34"/>
      <c r="Z36" s="34"/>
      <c r="AA36" s="34"/>
      <c r="AB36" s="41"/>
    </row>
    <row r="37" spans="1:28" ht="16.5" customHeight="1">
      <c r="A37" s="29"/>
      <c r="B37" s="30"/>
      <c r="C37" s="31"/>
      <c r="D37" s="32"/>
      <c r="E37" s="33"/>
      <c r="F37" s="33"/>
      <c r="G37" s="33"/>
      <c r="H37" s="34"/>
      <c r="I37" s="34"/>
      <c r="J37" s="34"/>
      <c r="K37" s="34"/>
      <c r="L37" s="34"/>
      <c r="M37" s="34"/>
      <c r="N37" s="34"/>
      <c r="O37" s="34"/>
      <c r="P37" s="34"/>
      <c r="Q37" s="33"/>
      <c r="R37" s="33"/>
      <c r="S37" s="33"/>
      <c r="T37" s="35"/>
      <c r="U37" s="36"/>
      <c r="V37" s="36"/>
      <c r="W37" s="36"/>
      <c r="X37" s="35"/>
      <c r="Y37" s="34"/>
      <c r="Z37" s="34"/>
      <c r="AA37" s="34"/>
      <c r="AB37" s="41"/>
    </row>
    <row r="38" spans="1:28" ht="16.5" customHeight="1">
      <c r="A38" s="29"/>
      <c r="B38" s="30"/>
      <c r="C38" s="31"/>
      <c r="D38" s="32"/>
      <c r="E38" s="33"/>
      <c r="F38" s="33"/>
      <c r="G38" s="33"/>
      <c r="H38" s="34"/>
      <c r="I38" s="34"/>
      <c r="J38" s="34"/>
      <c r="K38" s="34"/>
      <c r="L38" s="34"/>
      <c r="M38" s="34"/>
      <c r="N38" s="34"/>
      <c r="O38" s="34"/>
      <c r="P38" s="34"/>
      <c r="Q38" s="42"/>
      <c r="R38" s="42"/>
      <c r="S38" s="42"/>
      <c r="T38" s="35"/>
      <c r="U38" s="36"/>
      <c r="V38" s="36"/>
      <c r="W38" s="36"/>
      <c r="X38" s="35"/>
      <c r="Y38" s="34"/>
      <c r="Z38" s="34"/>
      <c r="AA38" s="34"/>
      <c r="AB38" s="41"/>
    </row>
    <row r="39" spans="1:28" ht="16.5" customHeight="1">
      <c r="A39" s="29"/>
      <c r="B39" s="30"/>
      <c r="C39" s="31"/>
      <c r="D39" s="32"/>
      <c r="E39" s="33"/>
      <c r="F39" s="33"/>
      <c r="G39" s="33"/>
      <c r="H39" s="34"/>
      <c r="I39" s="34"/>
      <c r="J39" s="34"/>
      <c r="K39" s="34"/>
      <c r="L39" s="34"/>
      <c r="M39" s="34"/>
      <c r="N39" s="34"/>
      <c r="O39" s="34"/>
      <c r="P39" s="34"/>
      <c r="Q39" s="33"/>
      <c r="R39" s="33"/>
      <c r="S39" s="33"/>
      <c r="T39" s="35"/>
      <c r="U39" s="36"/>
      <c r="V39" s="36"/>
      <c r="W39" s="36"/>
      <c r="X39" s="35"/>
      <c r="Y39" s="24"/>
      <c r="Z39" s="24"/>
      <c r="AA39" s="24"/>
      <c r="AB39" s="41"/>
    </row>
    <row r="40" spans="1:28" ht="16.5" customHeight="1">
      <c r="A40" s="29"/>
      <c r="B40" s="30"/>
      <c r="C40" s="31"/>
      <c r="D40" s="32"/>
      <c r="E40" s="33"/>
      <c r="F40" s="33"/>
      <c r="G40" s="33"/>
      <c r="H40" s="34"/>
      <c r="I40" s="34"/>
      <c r="J40" s="34"/>
      <c r="K40" s="34"/>
      <c r="L40" s="34"/>
      <c r="M40" s="34"/>
      <c r="N40" s="34"/>
      <c r="O40" s="34"/>
      <c r="P40" s="34"/>
      <c r="Q40" s="33"/>
      <c r="R40" s="33"/>
      <c r="S40" s="33"/>
      <c r="T40" s="35"/>
      <c r="U40" s="36"/>
      <c r="V40" s="36"/>
      <c r="W40" s="36"/>
      <c r="X40" s="35"/>
      <c r="Y40" s="34"/>
      <c r="Z40" s="34"/>
      <c r="AA40" s="34"/>
      <c r="AB40" s="41"/>
    </row>
    <row r="41" spans="1:28" ht="16.5" customHeight="1">
      <c r="A41" s="29"/>
      <c r="B41" s="30"/>
      <c r="C41" s="31"/>
      <c r="D41" s="32"/>
      <c r="E41" s="33"/>
      <c r="F41" s="33"/>
      <c r="G41" s="33"/>
      <c r="H41" s="34"/>
      <c r="I41" s="34"/>
      <c r="J41" s="34"/>
      <c r="K41" s="34"/>
      <c r="L41" s="34"/>
      <c r="M41" s="34"/>
      <c r="N41" s="34"/>
      <c r="O41" s="34"/>
      <c r="P41" s="34"/>
      <c r="Q41" s="33"/>
      <c r="R41" s="33"/>
      <c r="S41" s="33"/>
      <c r="T41" s="35"/>
      <c r="U41" s="36"/>
      <c r="V41" s="36"/>
      <c r="W41" s="36"/>
      <c r="X41" s="35"/>
      <c r="Y41" s="34"/>
      <c r="Z41" s="34"/>
      <c r="AA41" s="34"/>
      <c r="AB41" s="41"/>
    </row>
    <row r="42" spans="1:28" ht="16.5" customHeight="1">
      <c r="A42" s="29"/>
      <c r="B42" s="30"/>
      <c r="C42" s="31"/>
      <c r="D42" s="32"/>
      <c r="E42" s="33"/>
      <c r="F42" s="33"/>
      <c r="G42" s="33"/>
      <c r="H42" s="34"/>
      <c r="I42" s="34"/>
      <c r="J42" s="34"/>
      <c r="K42" s="34"/>
      <c r="L42" s="34"/>
      <c r="M42" s="34"/>
      <c r="N42" s="34"/>
      <c r="O42" s="34"/>
      <c r="P42" s="34"/>
      <c r="Q42" s="33"/>
      <c r="R42" s="33"/>
      <c r="S42" s="33"/>
      <c r="T42" s="35"/>
      <c r="U42" s="36"/>
      <c r="V42" s="36"/>
      <c r="W42" s="36"/>
      <c r="X42" s="35"/>
      <c r="Y42" s="34"/>
      <c r="Z42" s="34"/>
      <c r="AA42" s="34"/>
      <c r="AB42" s="41"/>
    </row>
    <row r="43" spans="1:28" ht="16.5" customHeight="1">
      <c r="A43" s="29"/>
      <c r="B43" s="30"/>
      <c r="C43" s="31"/>
      <c r="D43" s="32"/>
      <c r="E43" s="33"/>
      <c r="F43" s="33"/>
      <c r="G43" s="33"/>
      <c r="H43" s="34"/>
      <c r="I43" s="34"/>
      <c r="J43" s="34"/>
      <c r="K43" s="34"/>
      <c r="L43" s="34"/>
      <c r="M43" s="34"/>
      <c r="N43" s="34"/>
      <c r="O43" s="34"/>
      <c r="P43" s="34"/>
      <c r="Q43" s="33"/>
      <c r="R43" s="33"/>
      <c r="S43" s="33"/>
      <c r="T43" s="35"/>
      <c r="U43" s="36"/>
      <c r="V43" s="36"/>
      <c r="W43" s="36"/>
      <c r="X43" s="43"/>
      <c r="Y43" s="44"/>
      <c r="Z43" s="44"/>
      <c r="AA43" s="44"/>
      <c r="AB43" s="45"/>
    </row>
    <row r="44" spans="1:28" ht="16.5" customHeight="1">
      <c r="A44" s="29"/>
      <c r="B44" s="30"/>
      <c r="C44" s="31"/>
      <c r="D44" s="32"/>
      <c r="E44" s="33"/>
      <c r="F44" s="33"/>
      <c r="G44" s="33"/>
      <c r="H44" s="34"/>
      <c r="I44" s="34"/>
      <c r="J44" s="34"/>
      <c r="K44" s="34"/>
      <c r="L44" s="34"/>
      <c r="M44" s="34"/>
      <c r="N44" s="34"/>
      <c r="O44" s="34"/>
      <c r="P44" s="34"/>
      <c r="Q44" s="33"/>
      <c r="R44" s="33"/>
      <c r="S44" s="33"/>
      <c r="T44" s="35"/>
      <c r="U44" s="36"/>
      <c r="V44" s="36"/>
      <c r="W44" s="36"/>
      <c r="X44" s="35"/>
      <c r="Y44" s="34"/>
      <c r="Z44" s="34"/>
      <c r="AA44" s="34"/>
      <c r="AB44" s="41"/>
    </row>
    <row r="45" spans="1:28" ht="15">
      <c r="A45" s="29"/>
      <c r="B45" s="30"/>
      <c r="C45" s="31"/>
      <c r="D45" s="32"/>
      <c r="E45" s="33"/>
      <c r="F45" s="33"/>
      <c r="G45" s="33"/>
      <c r="H45" s="34"/>
      <c r="I45" s="34"/>
      <c r="J45" s="34"/>
      <c r="K45" s="34"/>
      <c r="L45" s="34"/>
      <c r="M45" s="34"/>
      <c r="N45" s="34"/>
      <c r="O45" s="34"/>
      <c r="P45" s="34"/>
      <c r="Q45" s="33"/>
      <c r="R45" s="33"/>
      <c r="S45" s="33"/>
      <c r="T45" s="35"/>
      <c r="U45" s="36"/>
      <c r="V45" s="36"/>
      <c r="W45" s="36"/>
      <c r="X45" s="35"/>
      <c r="Y45" s="34"/>
      <c r="Z45" s="34"/>
      <c r="AA45" s="34"/>
      <c r="AB45" s="41"/>
    </row>
    <row r="46" spans="1:28" ht="15" customHeight="1">
      <c r="A46" s="29"/>
      <c r="B46" s="30"/>
      <c r="C46" s="31"/>
      <c r="D46" s="32"/>
      <c r="E46" s="33"/>
      <c r="F46" s="33"/>
      <c r="G46" s="33"/>
      <c r="H46" s="34"/>
      <c r="I46" s="34"/>
      <c r="J46" s="34"/>
      <c r="K46" s="34"/>
      <c r="L46" s="34"/>
      <c r="M46" s="34"/>
      <c r="N46" s="34"/>
      <c r="O46" s="34"/>
      <c r="P46" s="34"/>
      <c r="Q46" s="33"/>
      <c r="R46" s="33"/>
      <c r="S46" s="33"/>
      <c r="T46" s="35"/>
      <c r="U46" s="36"/>
      <c r="V46" s="36"/>
      <c r="W46" s="36"/>
      <c r="X46" s="35"/>
      <c r="Y46" s="34"/>
      <c r="Z46" s="34"/>
      <c r="AA46" s="34"/>
      <c r="AB46" s="41"/>
    </row>
    <row r="47" spans="1:28" ht="15" customHeight="1">
      <c r="A47" s="29"/>
      <c r="B47" s="30"/>
      <c r="C47" s="31"/>
      <c r="D47" s="32"/>
      <c r="E47" s="33"/>
      <c r="F47" s="33"/>
      <c r="G47" s="33"/>
      <c r="H47" s="34"/>
      <c r="I47" s="34"/>
      <c r="J47" s="34"/>
      <c r="K47" s="34"/>
      <c r="L47" s="34"/>
      <c r="M47" s="34"/>
      <c r="N47" s="34"/>
      <c r="O47" s="34"/>
      <c r="P47" s="34"/>
      <c r="Q47" s="33"/>
      <c r="R47" s="33"/>
      <c r="S47" s="33"/>
      <c r="T47" s="35"/>
      <c r="U47" s="36"/>
      <c r="V47" s="36"/>
      <c r="W47" s="36"/>
      <c r="X47" s="43"/>
      <c r="Y47" s="44"/>
      <c r="Z47" s="44"/>
      <c r="AA47" s="44"/>
      <c r="AB47" s="45"/>
    </row>
    <row r="48" spans="1:28" ht="15" customHeight="1">
      <c r="A48" s="29"/>
      <c r="B48" s="30"/>
      <c r="C48" s="31"/>
      <c r="D48" s="32"/>
      <c r="E48" s="33"/>
      <c r="F48" s="33"/>
      <c r="G48" s="33"/>
      <c r="H48" s="34"/>
      <c r="I48" s="34"/>
      <c r="J48" s="34"/>
      <c r="K48" s="34"/>
      <c r="L48" s="34"/>
      <c r="M48" s="34"/>
      <c r="N48" s="34"/>
      <c r="O48" s="34"/>
      <c r="P48" s="34"/>
      <c r="Q48" s="33"/>
      <c r="R48" s="33"/>
      <c r="S48" s="33"/>
      <c r="T48" s="35"/>
      <c r="U48" s="36"/>
      <c r="V48" s="36"/>
      <c r="W48" s="36"/>
      <c r="X48" s="35"/>
      <c r="Y48" s="34"/>
      <c r="Z48" s="34"/>
      <c r="AA48" s="34"/>
      <c r="AB48" s="41"/>
    </row>
    <row r="49" spans="1:28" ht="15" customHeight="1">
      <c r="A49" s="29"/>
      <c r="B49" s="30"/>
      <c r="C49" s="31"/>
      <c r="D49" s="32"/>
      <c r="E49" s="33"/>
      <c r="F49" s="33"/>
      <c r="G49" s="33"/>
      <c r="H49" s="34"/>
      <c r="I49" s="34"/>
      <c r="J49" s="34"/>
      <c r="K49" s="34"/>
      <c r="L49" s="34"/>
      <c r="M49" s="34"/>
      <c r="N49" s="34"/>
      <c r="O49" s="34"/>
      <c r="P49" s="34"/>
      <c r="Q49" s="33"/>
      <c r="R49" s="33"/>
      <c r="S49" s="33"/>
      <c r="T49" s="35"/>
      <c r="U49" s="36"/>
      <c r="V49" s="36"/>
      <c r="W49" s="36"/>
      <c r="X49" s="35"/>
      <c r="Y49" s="34"/>
      <c r="Z49" s="34"/>
      <c r="AA49" s="34"/>
      <c r="AB49" s="41"/>
    </row>
    <row r="50" spans="1:28" ht="15" customHeight="1">
      <c r="A50" s="29"/>
      <c r="B50" s="30"/>
      <c r="C50" s="31"/>
      <c r="D50" s="32"/>
      <c r="E50" s="33"/>
      <c r="F50" s="33"/>
      <c r="G50" s="33"/>
      <c r="H50" s="34"/>
      <c r="I50" s="34"/>
      <c r="J50" s="34"/>
      <c r="K50" s="34"/>
      <c r="L50" s="34"/>
      <c r="M50" s="34"/>
      <c r="N50" s="34"/>
      <c r="O50" s="34"/>
      <c r="P50" s="34"/>
      <c r="Q50" s="33"/>
      <c r="R50" s="33"/>
      <c r="S50" s="33"/>
      <c r="T50" s="35"/>
      <c r="U50" s="36"/>
      <c r="V50" s="36"/>
      <c r="W50" s="36"/>
      <c r="X50" s="35"/>
      <c r="Y50" s="34"/>
      <c r="Z50" s="34"/>
      <c r="AA50" s="34"/>
      <c r="AB50" s="41"/>
    </row>
    <row r="51" spans="1:28" ht="15" customHeight="1">
      <c r="A51" s="29"/>
      <c r="B51" s="30"/>
      <c r="C51" s="31"/>
      <c r="D51" s="32"/>
      <c r="E51" s="33"/>
      <c r="F51" s="33"/>
      <c r="G51" s="33"/>
      <c r="H51" s="34"/>
      <c r="I51" s="34"/>
      <c r="J51" s="34"/>
      <c r="K51" s="34"/>
      <c r="L51" s="34"/>
      <c r="M51" s="34"/>
      <c r="N51" s="34"/>
      <c r="O51" s="34"/>
      <c r="P51" s="34"/>
      <c r="Q51" s="33"/>
      <c r="R51" s="33"/>
      <c r="S51" s="33"/>
      <c r="T51" s="35"/>
      <c r="U51" s="36"/>
      <c r="V51" s="36"/>
      <c r="W51" s="36"/>
      <c r="X51" s="35"/>
      <c r="Y51" s="34"/>
      <c r="Z51" s="34"/>
      <c r="AA51" s="34"/>
      <c r="AB51" s="41"/>
    </row>
    <row r="52" spans="1:28" ht="15" customHeight="1">
      <c r="A52" s="29"/>
      <c r="B52" s="30"/>
      <c r="C52" s="31"/>
      <c r="D52" s="32"/>
      <c r="E52" s="33"/>
      <c r="F52" s="33"/>
      <c r="G52" s="33"/>
      <c r="H52" s="34"/>
      <c r="I52" s="34"/>
      <c r="J52" s="34"/>
      <c r="K52" s="34"/>
      <c r="L52" s="34"/>
      <c r="M52" s="34"/>
      <c r="N52" s="34"/>
      <c r="O52" s="34"/>
      <c r="P52" s="34"/>
      <c r="Q52" s="33"/>
      <c r="R52" s="33"/>
      <c r="S52" s="33"/>
      <c r="T52" s="35"/>
      <c r="U52" s="36"/>
      <c r="V52" s="36"/>
      <c r="W52" s="36"/>
      <c r="X52" s="35"/>
      <c r="Y52" s="34"/>
      <c r="Z52" s="34"/>
      <c r="AA52" s="34"/>
      <c r="AB52" s="34"/>
    </row>
    <row r="53" spans="1:28" ht="15" customHeight="1">
      <c r="A53" s="29"/>
      <c r="B53" s="30"/>
      <c r="C53" s="31"/>
      <c r="D53" s="32"/>
      <c r="E53" s="33"/>
      <c r="F53" s="33"/>
      <c r="G53" s="33"/>
      <c r="H53" s="34"/>
      <c r="I53" s="34"/>
      <c r="J53" s="34"/>
      <c r="K53" s="34"/>
      <c r="L53" s="34"/>
      <c r="M53" s="34"/>
      <c r="N53" s="34"/>
      <c r="O53" s="34"/>
      <c r="P53" s="34"/>
      <c r="Q53" s="33"/>
      <c r="R53" s="33"/>
      <c r="S53" s="33"/>
      <c r="T53" s="35"/>
      <c r="U53" s="36"/>
      <c r="V53" s="36"/>
      <c r="W53" s="36"/>
      <c r="X53" s="35"/>
      <c r="Y53" s="34"/>
      <c r="Z53" s="34"/>
      <c r="AA53" s="34"/>
      <c r="AB53" s="34"/>
    </row>
    <row r="54" spans="1:28" ht="15" customHeight="1">
      <c r="A54" s="29"/>
      <c r="B54" s="30"/>
      <c r="C54" s="31"/>
      <c r="D54" s="32"/>
      <c r="E54" s="33"/>
      <c r="F54" s="33"/>
      <c r="G54" s="33"/>
      <c r="H54" s="34"/>
      <c r="I54" s="34"/>
      <c r="J54" s="34"/>
      <c r="K54" s="34"/>
      <c r="L54" s="34"/>
      <c r="M54" s="34"/>
      <c r="N54" s="34"/>
      <c r="O54" s="34"/>
      <c r="P54" s="34"/>
      <c r="Q54" s="33"/>
      <c r="R54" s="33"/>
      <c r="S54" s="33"/>
      <c r="T54" s="35"/>
      <c r="U54" s="36"/>
      <c r="V54" s="36"/>
      <c r="W54" s="36"/>
      <c r="X54" s="35"/>
      <c r="Y54" s="34"/>
      <c r="Z54" s="34"/>
      <c r="AA54" s="34"/>
      <c r="AB54" s="34"/>
    </row>
    <row r="55" spans="1:28" ht="15" customHeight="1">
      <c r="A55" s="29"/>
      <c r="B55" s="30"/>
      <c r="C55" s="31"/>
      <c r="D55" s="32"/>
      <c r="E55" s="33"/>
      <c r="F55" s="33"/>
      <c r="G55" s="33"/>
      <c r="H55" s="34"/>
      <c r="I55" s="34"/>
      <c r="J55" s="34"/>
      <c r="K55" s="34"/>
      <c r="L55" s="34"/>
      <c r="M55" s="34"/>
      <c r="N55" s="34"/>
      <c r="O55" s="34"/>
      <c r="P55" s="34"/>
      <c r="Q55" s="33"/>
      <c r="R55" s="33"/>
      <c r="S55" s="33"/>
      <c r="T55" s="35"/>
      <c r="U55" s="36"/>
      <c r="V55" s="36"/>
      <c r="W55" s="36"/>
      <c r="X55" s="35"/>
      <c r="Y55" s="34"/>
      <c r="Z55" s="34"/>
      <c r="AA55" s="34"/>
      <c r="AB55" s="34"/>
    </row>
    <row r="56" spans="1:28" ht="15" customHeight="1">
      <c r="A56" s="29"/>
      <c r="B56" s="30"/>
      <c r="C56" s="31"/>
      <c r="D56" s="32"/>
      <c r="E56" s="33"/>
      <c r="F56" s="33"/>
      <c r="G56" s="33"/>
      <c r="H56" s="34"/>
      <c r="I56" s="34"/>
      <c r="J56" s="34"/>
      <c r="K56" s="34"/>
      <c r="L56" s="34"/>
      <c r="M56" s="34"/>
      <c r="N56" s="34"/>
      <c r="O56" s="34"/>
      <c r="P56" s="34"/>
      <c r="Q56" s="33"/>
      <c r="R56" s="33"/>
      <c r="S56" s="33"/>
      <c r="T56" s="35"/>
      <c r="U56" s="36"/>
      <c r="V56" s="36"/>
      <c r="W56" s="36"/>
      <c r="X56" s="35"/>
      <c r="Y56" s="34"/>
      <c r="Z56" s="34"/>
      <c r="AA56" s="34"/>
      <c r="AB56" s="34"/>
    </row>
    <row r="57" spans="1:28" ht="15" customHeight="1">
      <c r="A57" s="29"/>
      <c r="B57" s="30"/>
      <c r="C57" s="31"/>
      <c r="D57" s="32"/>
      <c r="E57" s="33"/>
      <c r="F57" s="33"/>
      <c r="G57" s="33"/>
      <c r="H57" s="34"/>
      <c r="I57" s="34"/>
      <c r="J57" s="34"/>
      <c r="K57" s="34"/>
      <c r="L57" s="34"/>
      <c r="M57" s="34"/>
      <c r="N57" s="34"/>
      <c r="O57" s="34"/>
      <c r="P57" s="34"/>
      <c r="Q57" s="33"/>
      <c r="R57" s="33"/>
      <c r="S57" s="33"/>
      <c r="T57" s="35"/>
      <c r="U57" s="36"/>
      <c r="V57" s="36"/>
      <c r="W57" s="36"/>
      <c r="X57" s="35"/>
      <c r="Y57" s="34"/>
      <c r="Z57" s="34"/>
      <c r="AA57" s="34"/>
      <c r="AB57" s="34"/>
    </row>
    <row r="58" spans="1:28" ht="15" customHeight="1">
      <c r="A58" s="29"/>
      <c r="B58" s="30"/>
      <c r="C58" s="31"/>
      <c r="D58" s="32"/>
      <c r="E58" s="33"/>
      <c r="F58" s="33"/>
      <c r="G58" s="33"/>
      <c r="H58" s="34"/>
      <c r="I58" s="34"/>
      <c r="J58" s="34"/>
      <c r="K58" s="34"/>
      <c r="L58" s="34"/>
      <c r="M58" s="34"/>
      <c r="N58" s="34"/>
      <c r="O58" s="34"/>
      <c r="P58" s="34"/>
      <c r="Q58" s="33"/>
      <c r="R58" s="33"/>
      <c r="S58" s="33"/>
      <c r="T58" s="35"/>
      <c r="U58" s="36"/>
      <c r="V58" s="36"/>
      <c r="W58" s="36"/>
      <c r="X58" s="35"/>
      <c r="Y58" s="34"/>
      <c r="Z58" s="34"/>
      <c r="AA58" s="34"/>
      <c r="AB58" s="34"/>
    </row>
    <row r="59" spans="1:28" ht="15" customHeight="1">
      <c r="A59" s="29"/>
      <c r="B59" s="30"/>
      <c r="C59" s="31"/>
      <c r="D59" s="32"/>
      <c r="E59" s="33"/>
      <c r="F59" s="33"/>
      <c r="G59" s="33"/>
      <c r="H59" s="34"/>
      <c r="I59" s="34"/>
      <c r="J59" s="34"/>
      <c r="K59" s="34"/>
      <c r="L59" s="34"/>
      <c r="M59" s="34"/>
      <c r="N59" s="34"/>
      <c r="O59" s="34"/>
      <c r="P59" s="34"/>
      <c r="Q59" s="33"/>
      <c r="R59" s="33"/>
      <c r="S59" s="33"/>
      <c r="T59" s="35"/>
      <c r="U59" s="36"/>
      <c r="V59" s="36"/>
      <c r="W59" s="36"/>
      <c r="X59" s="35"/>
      <c r="Y59" s="34"/>
      <c r="Z59" s="34"/>
      <c r="AA59" s="34"/>
      <c r="AB59" s="34"/>
    </row>
    <row r="60" spans="1:28" ht="15" customHeight="1">
      <c r="A60" s="29"/>
      <c r="B60" s="30"/>
      <c r="C60" s="31"/>
      <c r="D60" s="32"/>
      <c r="E60" s="33"/>
      <c r="F60" s="33"/>
      <c r="G60" s="33"/>
      <c r="H60" s="34"/>
      <c r="I60" s="34"/>
      <c r="J60" s="34"/>
      <c r="K60" s="34"/>
      <c r="L60" s="34"/>
      <c r="M60" s="34"/>
      <c r="N60" s="34"/>
      <c r="O60" s="34"/>
      <c r="P60" s="34"/>
      <c r="Q60" s="33"/>
      <c r="R60" s="33"/>
      <c r="S60" s="33"/>
      <c r="T60" s="35"/>
      <c r="U60" s="36"/>
      <c r="V60" s="36"/>
      <c r="W60" s="36"/>
      <c r="X60" s="35"/>
      <c r="Y60" s="34"/>
      <c r="Z60" s="34"/>
      <c r="AA60" s="34"/>
      <c r="AB60" s="34"/>
    </row>
    <row r="61" spans="1:28" ht="15" customHeight="1">
      <c r="A61" s="29"/>
      <c r="B61" s="30"/>
      <c r="C61" s="31"/>
      <c r="D61" s="32"/>
      <c r="E61" s="33"/>
      <c r="F61" s="33"/>
      <c r="G61" s="33"/>
      <c r="H61" s="34"/>
      <c r="I61" s="34"/>
      <c r="J61" s="34"/>
      <c r="K61" s="34"/>
      <c r="L61" s="34"/>
      <c r="M61" s="34"/>
      <c r="N61" s="34"/>
      <c r="O61" s="34"/>
      <c r="P61" s="34"/>
      <c r="Q61" s="33"/>
      <c r="R61" s="33"/>
      <c r="S61" s="33"/>
      <c r="T61" s="35"/>
      <c r="U61" s="36"/>
      <c r="V61" s="36"/>
      <c r="W61" s="36"/>
      <c r="X61" s="35"/>
      <c r="Y61" s="34"/>
      <c r="Z61" s="34"/>
      <c r="AA61" s="34"/>
      <c r="AB61" s="34"/>
    </row>
    <row r="62" spans="1:28" ht="15" customHeight="1">
      <c r="A62" s="29"/>
      <c r="B62" s="30"/>
      <c r="C62" s="31"/>
      <c r="D62" s="32"/>
      <c r="E62" s="33"/>
      <c r="F62" s="33"/>
      <c r="G62" s="33"/>
      <c r="H62" s="34"/>
      <c r="I62" s="34"/>
      <c r="J62" s="34"/>
      <c r="K62" s="34"/>
      <c r="L62" s="34"/>
      <c r="M62" s="34"/>
      <c r="N62" s="34"/>
      <c r="O62" s="34"/>
      <c r="P62" s="34"/>
      <c r="Q62" s="33"/>
      <c r="R62" s="33"/>
      <c r="S62" s="33"/>
      <c r="T62" s="35"/>
      <c r="U62" s="36"/>
      <c r="V62" s="36"/>
      <c r="W62" s="36"/>
      <c r="X62" s="35"/>
      <c r="Y62" s="34"/>
      <c r="Z62" s="34"/>
      <c r="AA62" s="34"/>
      <c r="AB62" s="34"/>
    </row>
    <row r="63" spans="1:28" ht="15" customHeight="1">
      <c r="A63" s="29"/>
      <c r="B63" s="30"/>
      <c r="C63" s="31"/>
      <c r="D63" s="32"/>
      <c r="E63" s="33"/>
      <c r="F63" s="33"/>
      <c r="G63" s="33"/>
      <c r="H63" s="34"/>
      <c r="I63" s="34"/>
      <c r="J63" s="34"/>
      <c r="K63" s="34"/>
      <c r="L63" s="34"/>
      <c r="M63" s="34"/>
      <c r="N63" s="34"/>
      <c r="O63" s="34"/>
      <c r="P63" s="34"/>
      <c r="Q63" s="33"/>
      <c r="R63" s="33"/>
      <c r="S63" s="33"/>
      <c r="T63" s="35"/>
      <c r="U63" s="36"/>
      <c r="V63" s="36"/>
      <c r="W63" s="36"/>
      <c r="X63" s="35"/>
      <c r="Y63" s="34"/>
      <c r="Z63" s="34"/>
      <c r="AA63" s="34"/>
      <c r="AB63" s="34"/>
    </row>
    <row r="64" spans="1:28" ht="15" customHeight="1">
      <c r="A64" s="29"/>
      <c r="B64" s="30"/>
      <c r="C64" s="31"/>
      <c r="D64" s="32"/>
      <c r="E64" s="33"/>
      <c r="F64" s="33"/>
      <c r="G64" s="33"/>
      <c r="H64" s="34"/>
      <c r="I64" s="34"/>
      <c r="J64" s="34"/>
      <c r="K64" s="34"/>
      <c r="L64" s="34"/>
      <c r="M64" s="34"/>
      <c r="N64" s="34"/>
      <c r="O64" s="34"/>
      <c r="P64" s="34"/>
      <c r="Q64" s="33"/>
      <c r="R64" s="33"/>
      <c r="S64" s="33"/>
      <c r="T64" s="35"/>
      <c r="U64" s="36"/>
      <c r="V64" s="36"/>
      <c r="W64" s="36"/>
      <c r="X64" s="35"/>
      <c r="Y64" s="34"/>
      <c r="Z64" s="34"/>
      <c r="AA64" s="34"/>
      <c r="AB64" s="34"/>
    </row>
    <row r="65" spans="1:28" ht="15" customHeight="1">
      <c r="A65" s="29"/>
      <c r="B65" s="30"/>
      <c r="C65" s="31"/>
      <c r="D65" s="32"/>
      <c r="E65" s="33"/>
      <c r="F65" s="33"/>
      <c r="G65" s="33"/>
      <c r="H65" s="34"/>
      <c r="I65" s="34"/>
      <c r="J65" s="34"/>
      <c r="K65" s="34"/>
      <c r="L65" s="34"/>
      <c r="M65" s="34"/>
      <c r="N65" s="34"/>
      <c r="O65" s="34"/>
      <c r="P65" s="34"/>
      <c r="Q65" s="33"/>
      <c r="R65" s="33"/>
      <c r="S65" s="33"/>
      <c r="T65" s="35"/>
      <c r="U65" s="36"/>
      <c r="V65" s="36"/>
      <c r="W65" s="36"/>
      <c r="X65" s="35"/>
      <c r="Y65" s="34"/>
      <c r="Z65" s="34"/>
      <c r="AA65" s="34"/>
      <c r="AB65" s="34"/>
    </row>
    <row r="66" spans="1:28" ht="15" customHeight="1">
      <c r="A66" s="29"/>
      <c r="B66" s="30"/>
      <c r="C66" s="31"/>
      <c r="D66" s="32"/>
      <c r="E66" s="33"/>
      <c r="F66" s="33"/>
      <c r="G66" s="33"/>
      <c r="H66" s="34"/>
      <c r="I66" s="34"/>
      <c r="J66" s="34"/>
      <c r="K66" s="34"/>
      <c r="L66" s="34"/>
      <c r="M66" s="34"/>
      <c r="N66" s="34"/>
      <c r="O66" s="34"/>
      <c r="P66" s="34"/>
      <c r="Q66" s="33"/>
      <c r="R66" s="33"/>
      <c r="S66" s="33"/>
      <c r="T66" s="35"/>
      <c r="U66" s="36"/>
      <c r="V66" s="36"/>
      <c r="W66" s="36"/>
      <c r="X66" s="35"/>
      <c r="Y66" s="34"/>
      <c r="Z66" s="34"/>
      <c r="AA66" s="34"/>
      <c r="AB66" s="34"/>
    </row>
    <row r="67" spans="1:28" ht="15" customHeight="1">
      <c r="A67" s="29"/>
      <c r="B67" s="30"/>
      <c r="C67" s="31"/>
      <c r="D67" s="32"/>
      <c r="E67" s="33"/>
      <c r="F67" s="33"/>
      <c r="G67" s="33"/>
      <c r="H67" s="34"/>
      <c r="I67" s="34"/>
      <c r="J67" s="34"/>
      <c r="K67" s="34"/>
      <c r="L67" s="34"/>
      <c r="M67" s="34"/>
      <c r="N67" s="34"/>
      <c r="O67" s="34"/>
      <c r="P67" s="34"/>
      <c r="Q67" s="33"/>
      <c r="R67" s="33"/>
      <c r="S67" s="33"/>
      <c r="T67" s="35"/>
      <c r="U67" s="36"/>
      <c r="V67" s="36"/>
      <c r="W67" s="36"/>
      <c r="X67" s="35"/>
      <c r="Y67" s="34"/>
      <c r="Z67" s="34"/>
      <c r="AA67" s="34"/>
      <c r="AB67" s="34"/>
    </row>
    <row r="68" spans="1:28" ht="15" customHeight="1">
      <c r="A68" s="29"/>
      <c r="B68" s="30"/>
      <c r="C68" s="31"/>
      <c r="D68" s="32"/>
      <c r="E68" s="33"/>
      <c r="F68" s="33"/>
      <c r="G68" s="33"/>
      <c r="H68" s="34"/>
      <c r="I68" s="34"/>
      <c r="J68" s="34"/>
      <c r="K68" s="34"/>
      <c r="L68" s="34"/>
      <c r="M68" s="34"/>
      <c r="N68" s="34"/>
      <c r="O68" s="34"/>
      <c r="P68" s="34"/>
      <c r="Q68" s="33"/>
      <c r="R68" s="33"/>
      <c r="S68" s="33"/>
      <c r="T68" s="35"/>
      <c r="U68" s="36"/>
      <c r="V68" s="36"/>
      <c r="W68" s="36"/>
      <c r="X68" s="35"/>
      <c r="Y68" s="34"/>
      <c r="Z68" s="34"/>
      <c r="AA68" s="34"/>
      <c r="AB68" s="34"/>
    </row>
    <row r="69" spans="1:28" ht="15" customHeight="1">
      <c r="A69" s="29"/>
      <c r="B69" s="30"/>
      <c r="C69" s="31"/>
      <c r="D69" s="32"/>
      <c r="E69" s="33"/>
      <c r="F69" s="33"/>
      <c r="G69" s="33"/>
      <c r="H69" s="34"/>
      <c r="I69" s="34"/>
      <c r="J69" s="34"/>
      <c r="K69" s="34"/>
      <c r="L69" s="34"/>
      <c r="M69" s="34"/>
      <c r="N69" s="34"/>
      <c r="O69" s="34"/>
      <c r="P69" s="34"/>
      <c r="Q69" s="33"/>
      <c r="R69" s="33"/>
      <c r="S69" s="33"/>
      <c r="T69" s="35"/>
      <c r="U69" s="36"/>
      <c r="V69" s="36"/>
      <c r="W69" s="36"/>
      <c r="X69" s="35"/>
      <c r="Y69" s="34"/>
      <c r="Z69" s="34"/>
      <c r="AA69" s="34"/>
      <c r="AB69" s="34"/>
    </row>
    <row r="70" spans="1:28" ht="15" customHeight="1">
      <c r="A70" s="29"/>
      <c r="B70" s="30"/>
      <c r="C70" s="31"/>
      <c r="D70" s="32"/>
      <c r="E70" s="33"/>
      <c r="F70" s="33"/>
      <c r="G70" s="33"/>
      <c r="H70" s="34"/>
      <c r="I70" s="34"/>
      <c r="J70" s="34"/>
      <c r="K70" s="34"/>
      <c r="L70" s="34"/>
      <c r="M70" s="34"/>
      <c r="N70" s="34"/>
      <c r="O70" s="34"/>
      <c r="P70" s="34"/>
      <c r="Q70" s="33"/>
      <c r="R70" s="33"/>
      <c r="S70" s="33"/>
      <c r="T70" s="35"/>
      <c r="U70" s="36"/>
      <c r="V70" s="36"/>
      <c r="W70" s="36"/>
      <c r="X70" s="35"/>
      <c r="Y70" s="34"/>
      <c r="Z70" s="34"/>
      <c r="AA70" s="34"/>
      <c r="AB70" s="34"/>
    </row>
    <row r="71" spans="1:28" ht="15" customHeight="1">
      <c r="A71" s="29"/>
      <c r="B71" s="30"/>
      <c r="C71" s="31"/>
      <c r="D71" s="32"/>
      <c r="E71" s="33"/>
      <c r="F71" s="33"/>
      <c r="G71" s="33"/>
      <c r="H71" s="34"/>
      <c r="I71" s="34"/>
      <c r="J71" s="34"/>
      <c r="K71" s="34"/>
      <c r="L71" s="34"/>
      <c r="M71" s="34"/>
      <c r="N71" s="34"/>
      <c r="O71" s="34"/>
      <c r="P71" s="34"/>
      <c r="Q71" s="33"/>
      <c r="R71" s="33"/>
      <c r="S71" s="33"/>
      <c r="T71" s="35"/>
      <c r="U71" s="36"/>
      <c r="V71" s="36"/>
      <c r="W71" s="36"/>
      <c r="X71" s="35"/>
      <c r="Y71" s="34"/>
      <c r="Z71" s="34"/>
      <c r="AA71" s="34"/>
      <c r="AB71" s="34"/>
    </row>
    <row r="72" spans="1:28" ht="15" customHeight="1">
      <c r="A72" s="29"/>
      <c r="B72" s="30"/>
      <c r="C72" s="31"/>
      <c r="D72" s="32"/>
      <c r="E72" s="33"/>
      <c r="F72" s="33"/>
      <c r="G72" s="33"/>
      <c r="H72" s="34"/>
      <c r="I72" s="34"/>
      <c r="J72" s="34"/>
      <c r="K72" s="34"/>
      <c r="L72" s="34"/>
      <c r="M72" s="34"/>
      <c r="N72" s="34"/>
      <c r="O72" s="34"/>
      <c r="P72" s="34"/>
      <c r="Q72" s="33"/>
      <c r="R72" s="33"/>
      <c r="S72" s="33"/>
      <c r="T72" s="35"/>
      <c r="U72" s="36"/>
      <c r="V72" s="36"/>
      <c r="W72" s="36"/>
      <c r="X72" s="35"/>
      <c r="Y72" s="34"/>
      <c r="Z72" s="34"/>
      <c r="AA72" s="34"/>
      <c r="AB72" s="34"/>
    </row>
    <row r="73" spans="1:28" ht="15" customHeight="1">
      <c r="A73" s="29"/>
      <c r="B73" s="30"/>
      <c r="C73" s="31"/>
      <c r="D73" s="32"/>
      <c r="E73" s="33"/>
      <c r="F73" s="33"/>
      <c r="G73" s="33"/>
      <c r="H73" s="34"/>
      <c r="I73" s="34"/>
      <c r="J73" s="34"/>
      <c r="K73" s="34"/>
      <c r="L73" s="34"/>
      <c r="M73" s="34"/>
      <c r="N73" s="34"/>
      <c r="O73" s="34"/>
      <c r="P73" s="34"/>
      <c r="Q73" s="33"/>
      <c r="R73" s="33"/>
      <c r="S73" s="33"/>
      <c r="T73" s="35"/>
      <c r="U73" s="36"/>
      <c r="V73" s="36"/>
      <c r="W73" s="36"/>
      <c r="X73" s="35"/>
      <c r="Y73" s="34"/>
      <c r="Z73" s="34"/>
      <c r="AA73" s="34"/>
      <c r="AB73" s="34"/>
    </row>
    <row r="74" spans="1:28" ht="15" customHeight="1">
      <c r="A74" s="29"/>
      <c r="B74" s="30"/>
      <c r="C74" s="31"/>
      <c r="D74" s="32"/>
      <c r="E74" s="33"/>
      <c r="F74" s="33"/>
      <c r="G74" s="33"/>
      <c r="H74" s="34"/>
      <c r="I74" s="34"/>
      <c r="J74" s="34"/>
      <c r="K74" s="34"/>
      <c r="L74" s="34"/>
      <c r="M74" s="34"/>
      <c r="N74" s="34"/>
      <c r="O74" s="34"/>
      <c r="P74" s="34"/>
      <c r="Q74" s="33"/>
      <c r="R74" s="33"/>
      <c r="S74" s="33"/>
      <c r="T74" s="35"/>
      <c r="U74" s="36"/>
      <c r="V74" s="36"/>
      <c r="W74" s="36"/>
      <c r="X74" s="35"/>
      <c r="Y74" s="34"/>
      <c r="Z74" s="34"/>
      <c r="AA74" s="34"/>
      <c r="AB74" s="34"/>
    </row>
    <row r="75" spans="1:28" ht="15" customHeight="1">
      <c r="A75" s="29"/>
      <c r="B75" s="30"/>
      <c r="C75" s="31"/>
      <c r="D75" s="32"/>
      <c r="E75" s="33"/>
      <c r="F75" s="33"/>
      <c r="G75" s="33"/>
      <c r="H75" s="34"/>
      <c r="I75" s="34"/>
      <c r="J75" s="34"/>
      <c r="K75" s="34"/>
      <c r="L75" s="34"/>
      <c r="M75" s="34"/>
      <c r="N75" s="34"/>
      <c r="O75" s="34"/>
      <c r="P75" s="34"/>
      <c r="Q75" s="33"/>
      <c r="R75" s="33"/>
      <c r="S75" s="33"/>
      <c r="T75" s="35"/>
      <c r="U75" s="36"/>
      <c r="V75" s="36"/>
      <c r="W75" s="36"/>
      <c r="X75" s="35"/>
      <c r="Y75" s="34"/>
      <c r="Z75" s="34"/>
      <c r="AA75" s="34"/>
      <c r="AB75" s="34"/>
    </row>
    <row r="76" spans="1:28" ht="15">
      <c r="A76" s="29"/>
      <c r="B76" s="30"/>
      <c r="C76" s="31"/>
      <c r="D76" s="32"/>
      <c r="E76" s="33"/>
      <c r="F76" s="33"/>
      <c r="G76" s="33"/>
      <c r="H76" s="34"/>
      <c r="I76" s="34"/>
      <c r="J76" s="34"/>
      <c r="K76" s="34"/>
      <c r="L76" s="34"/>
      <c r="M76" s="34"/>
      <c r="N76" s="34"/>
      <c r="O76" s="34"/>
      <c r="P76" s="34"/>
      <c r="Q76" s="33"/>
      <c r="R76" s="33"/>
      <c r="S76" s="33"/>
      <c r="T76" s="35"/>
      <c r="U76" s="36"/>
      <c r="V76" s="36"/>
      <c r="W76" s="36"/>
      <c r="X76" s="35"/>
      <c r="Y76" s="34"/>
      <c r="Z76" s="34"/>
      <c r="AA76" s="34"/>
      <c r="AB76" s="34"/>
    </row>
    <row r="77" spans="1:28" ht="15" customHeight="1">
      <c r="A77" s="29"/>
      <c r="B77" s="30"/>
      <c r="C77" s="31"/>
      <c r="D77" s="32"/>
      <c r="E77" s="33"/>
      <c r="F77" s="33"/>
      <c r="G77" s="33"/>
      <c r="H77" s="34"/>
      <c r="I77" s="34"/>
      <c r="J77" s="34"/>
      <c r="K77" s="34"/>
      <c r="L77" s="34"/>
      <c r="M77" s="34"/>
      <c r="N77" s="34"/>
      <c r="O77" s="34"/>
      <c r="P77" s="34"/>
      <c r="Q77" s="33"/>
      <c r="R77" s="33"/>
      <c r="S77" s="33"/>
      <c r="T77" s="35"/>
      <c r="U77" s="36"/>
      <c r="V77" s="36"/>
      <c r="W77" s="36"/>
      <c r="X77" s="35"/>
      <c r="Y77" s="34"/>
      <c r="Z77" s="34"/>
      <c r="AA77" s="34"/>
      <c r="AB77" s="34"/>
    </row>
    <row r="78" spans="1:28" ht="15" customHeight="1">
      <c r="A78" s="29"/>
      <c r="B78" s="30"/>
      <c r="C78" s="31"/>
      <c r="D78" s="32"/>
      <c r="E78" s="33"/>
      <c r="F78" s="33"/>
      <c r="G78" s="33"/>
      <c r="H78" s="34"/>
      <c r="I78" s="34"/>
      <c r="J78" s="34"/>
      <c r="K78" s="34"/>
      <c r="L78" s="34"/>
      <c r="M78" s="34"/>
      <c r="N78" s="34"/>
      <c r="O78" s="34"/>
      <c r="P78" s="34"/>
      <c r="Q78" s="33"/>
      <c r="R78" s="33"/>
      <c r="S78" s="33"/>
      <c r="T78" s="35"/>
      <c r="U78" s="36"/>
      <c r="V78" s="36"/>
      <c r="W78" s="36"/>
      <c r="X78" s="35"/>
      <c r="Y78" s="34"/>
      <c r="Z78" s="34"/>
      <c r="AA78" s="34"/>
      <c r="AB78" s="34"/>
    </row>
    <row r="79" spans="1:28" ht="15" customHeight="1">
      <c r="A79" s="29"/>
      <c r="B79" s="30"/>
      <c r="C79" s="31"/>
      <c r="D79" s="32"/>
      <c r="E79" s="33"/>
      <c r="F79" s="33"/>
      <c r="G79" s="33"/>
      <c r="H79" s="34"/>
      <c r="I79" s="34"/>
      <c r="J79" s="34"/>
      <c r="K79" s="34"/>
      <c r="L79" s="34"/>
      <c r="M79" s="34"/>
      <c r="N79" s="34"/>
      <c r="O79" s="34"/>
      <c r="P79" s="34"/>
      <c r="Q79" s="33"/>
      <c r="R79" s="33"/>
      <c r="S79" s="33"/>
      <c r="T79" s="35"/>
      <c r="U79" s="36"/>
      <c r="V79" s="36"/>
      <c r="W79" s="36"/>
      <c r="X79" s="35"/>
      <c r="Y79" s="34"/>
      <c r="Z79" s="34"/>
      <c r="AA79" s="34"/>
      <c r="AB79" s="34"/>
    </row>
    <row r="80" spans="1:28" ht="15" customHeight="1">
      <c r="A80" s="29"/>
      <c r="B80" s="30"/>
      <c r="C80" s="31"/>
      <c r="D80" s="32"/>
      <c r="E80" s="33"/>
      <c r="F80" s="33"/>
      <c r="G80" s="33"/>
      <c r="H80" s="34"/>
      <c r="I80" s="34"/>
      <c r="J80" s="34"/>
      <c r="K80" s="34"/>
      <c r="L80" s="34"/>
      <c r="M80" s="34"/>
      <c r="N80" s="34"/>
      <c r="O80" s="34"/>
      <c r="P80" s="34"/>
      <c r="Q80" s="33"/>
      <c r="R80" s="33"/>
      <c r="S80" s="33"/>
      <c r="T80" s="35"/>
      <c r="U80" s="36"/>
      <c r="V80" s="36"/>
      <c r="W80" s="36"/>
      <c r="X80" s="35"/>
      <c r="Y80" s="34"/>
      <c r="Z80" s="34"/>
      <c r="AA80" s="34"/>
      <c r="AB80" s="34"/>
    </row>
    <row r="81" spans="1:28" ht="15" customHeight="1">
      <c r="A81" s="29"/>
      <c r="B81" s="30"/>
      <c r="C81" s="31"/>
      <c r="D81" s="32"/>
      <c r="E81" s="33"/>
      <c r="F81" s="33"/>
      <c r="G81" s="33"/>
      <c r="H81" s="34"/>
      <c r="I81" s="34"/>
      <c r="J81" s="34"/>
      <c r="K81" s="34"/>
      <c r="L81" s="34"/>
      <c r="M81" s="34"/>
      <c r="N81" s="34"/>
      <c r="O81" s="34"/>
      <c r="P81" s="34"/>
      <c r="Q81" s="33"/>
      <c r="R81" s="33"/>
      <c r="S81" s="33"/>
      <c r="T81" s="35"/>
      <c r="U81" s="36"/>
      <c r="V81" s="36"/>
      <c r="W81" s="36"/>
      <c r="X81" s="35"/>
      <c r="Y81" s="34"/>
      <c r="Z81" s="34"/>
      <c r="AA81" s="34"/>
      <c r="AB81" s="34"/>
    </row>
    <row r="82" spans="1:28" ht="15" customHeight="1">
      <c r="A82" s="29"/>
      <c r="B82" s="30"/>
      <c r="C82" s="31"/>
      <c r="D82" s="32"/>
      <c r="E82" s="33"/>
      <c r="F82" s="33"/>
      <c r="G82" s="33"/>
      <c r="H82" s="34"/>
      <c r="I82" s="34"/>
      <c r="J82" s="34"/>
      <c r="K82" s="34"/>
      <c r="L82" s="34"/>
      <c r="M82" s="34"/>
      <c r="N82" s="34"/>
      <c r="O82" s="34"/>
      <c r="P82" s="34"/>
      <c r="Q82" s="33"/>
      <c r="R82" s="33"/>
      <c r="S82" s="33"/>
      <c r="T82" s="35"/>
      <c r="U82" s="36"/>
      <c r="V82" s="36"/>
      <c r="W82" s="36"/>
      <c r="X82" s="35"/>
      <c r="Y82" s="34"/>
      <c r="Z82" s="34"/>
      <c r="AA82" s="34"/>
      <c r="AB82" s="34"/>
    </row>
    <row r="83" spans="1:28" ht="15" customHeight="1">
      <c r="A83" s="29"/>
      <c r="B83" s="30"/>
      <c r="C83" s="31"/>
      <c r="D83" s="32"/>
      <c r="E83" s="33"/>
      <c r="F83" s="33"/>
      <c r="G83" s="33"/>
      <c r="H83" s="34"/>
      <c r="I83" s="34"/>
      <c r="J83" s="34"/>
      <c r="K83" s="34"/>
      <c r="L83" s="34"/>
      <c r="M83" s="34"/>
      <c r="N83" s="34"/>
      <c r="O83" s="34"/>
      <c r="P83" s="34"/>
      <c r="Q83" s="33"/>
      <c r="R83" s="33"/>
      <c r="S83" s="33"/>
      <c r="T83" s="35"/>
      <c r="U83" s="36"/>
      <c r="V83" s="36"/>
      <c r="W83" s="36"/>
      <c r="X83" s="35"/>
      <c r="Y83" s="34"/>
      <c r="Z83" s="34"/>
      <c r="AA83" s="34"/>
      <c r="AB83" s="34"/>
    </row>
    <row r="84" spans="1:28" ht="15" customHeight="1">
      <c r="A84" s="29"/>
      <c r="B84" s="30"/>
      <c r="C84" s="31"/>
      <c r="D84" s="32"/>
      <c r="E84" s="33"/>
      <c r="F84" s="33"/>
      <c r="G84" s="33"/>
      <c r="H84" s="34"/>
      <c r="I84" s="34"/>
      <c r="J84" s="34"/>
      <c r="K84" s="34"/>
      <c r="L84" s="34"/>
      <c r="M84" s="34"/>
      <c r="N84" s="34"/>
      <c r="O84" s="34"/>
      <c r="P84" s="34"/>
      <c r="Q84" s="33"/>
      <c r="R84" s="33"/>
      <c r="S84" s="33"/>
      <c r="T84" s="35"/>
      <c r="U84" s="36"/>
      <c r="V84" s="36"/>
      <c r="W84" s="36"/>
      <c r="X84" s="35"/>
      <c r="Y84" s="34"/>
      <c r="Z84" s="34"/>
      <c r="AA84" s="34"/>
      <c r="AB84" s="34"/>
    </row>
    <row r="85" spans="1:28" ht="15" customHeight="1">
      <c r="A85" s="29"/>
      <c r="B85" s="30"/>
      <c r="C85" s="31"/>
      <c r="D85" s="32"/>
      <c r="E85" s="33"/>
      <c r="F85" s="33"/>
      <c r="G85" s="33"/>
      <c r="H85" s="34"/>
      <c r="I85" s="34"/>
      <c r="J85" s="34"/>
      <c r="K85" s="34"/>
      <c r="L85" s="34"/>
      <c r="M85" s="34"/>
      <c r="N85" s="34"/>
      <c r="O85" s="34"/>
      <c r="P85" s="34"/>
      <c r="Q85" s="33"/>
      <c r="R85" s="33"/>
      <c r="S85" s="33"/>
      <c r="T85" s="35"/>
      <c r="U85" s="36"/>
      <c r="V85" s="36"/>
      <c r="W85" s="36"/>
      <c r="X85" s="35"/>
      <c r="Y85" s="34"/>
      <c r="Z85" s="34"/>
      <c r="AA85" s="34"/>
      <c r="AB85" s="34"/>
    </row>
    <row r="86" spans="1:28" ht="15" customHeight="1">
      <c r="A86" s="29"/>
      <c r="B86" s="30"/>
      <c r="C86" s="31"/>
      <c r="D86" s="32"/>
      <c r="E86" s="33"/>
      <c r="F86" s="33"/>
      <c r="G86" s="33"/>
      <c r="H86" s="34"/>
      <c r="I86" s="34"/>
      <c r="J86" s="34"/>
      <c r="K86" s="34"/>
      <c r="L86" s="34"/>
      <c r="M86" s="34"/>
      <c r="N86" s="34"/>
      <c r="O86" s="34"/>
      <c r="P86" s="34"/>
      <c r="Q86" s="33"/>
      <c r="R86" s="33"/>
      <c r="S86" s="33"/>
      <c r="T86" s="35"/>
      <c r="U86" s="36"/>
      <c r="V86" s="36"/>
      <c r="W86" s="36"/>
      <c r="X86" s="35"/>
      <c r="Y86" s="34"/>
      <c r="Z86" s="34"/>
      <c r="AA86" s="34"/>
      <c r="AB86" s="34"/>
    </row>
    <row r="87" spans="1:28" ht="15" customHeight="1">
      <c r="A87" s="29"/>
      <c r="B87" s="30"/>
      <c r="C87" s="31"/>
      <c r="D87" s="32"/>
      <c r="E87" s="33"/>
      <c r="F87" s="33"/>
      <c r="G87" s="33"/>
      <c r="H87" s="34"/>
      <c r="I87" s="34"/>
      <c r="J87" s="34"/>
      <c r="K87" s="34"/>
      <c r="L87" s="34"/>
      <c r="M87" s="34"/>
      <c r="N87" s="34"/>
      <c r="O87" s="34"/>
      <c r="P87" s="34"/>
      <c r="Q87" s="33"/>
      <c r="R87" s="33"/>
      <c r="S87" s="33"/>
      <c r="T87" s="35"/>
      <c r="U87" s="36"/>
      <c r="V87" s="36"/>
      <c r="W87" s="36"/>
      <c r="X87" s="35"/>
      <c r="Y87" s="34"/>
      <c r="Z87" s="34"/>
      <c r="AA87" s="34"/>
      <c r="AB87" s="34"/>
    </row>
    <row r="88" spans="1:28" ht="15" customHeight="1">
      <c r="A88" s="29"/>
      <c r="B88" s="30"/>
      <c r="C88" s="31"/>
      <c r="D88" s="32"/>
      <c r="E88" s="33"/>
      <c r="F88" s="33"/>
      <c r="G88" s="33"/>
      <c r="H88" s="34"/>
      <c r="I88" s="34"/>
      <c r="J88" s="34"/>
      <c r="K88" s="34"/>
      <c r="L88" s="34"/>
      <c r="M88" s="34"/>
      <c r="N88" s="34"/>
      <c r="O88" s="34"/>
      <c r="P88" s="34"/>
      <c r="Q88" s="33"/>
      <c r="R88" s="33"/>
      <c r="S88" s="33"/>
      <c r="T88" s="35"/>
      <c r="U88" s="36"/>
      <c r="V88" s="36"/>
      <c r="W88" s="36"/>
      <c r="X88" s="35"/>
      <c r="Y88" s="34"/>
      <c r="Z88" s="34"/>
      <c r="AA88" s="34"/>
      <c r="AB88" s="34"/>
    </row>
    <row r="89" spans="1:28" ht="15" customHeight="1">
      <c r="A89" s="29"/>
      <c r="B89" s="30"/>
      <c r="C89" s="31"/>
      <c r="D89" s="32"/>
      <c r="E89" s="33"/>
      <c r="F89" s="33"/>
      <c r="G89" s="33"/>
      <c r="H89" s="34"/>
      <c r="I89" s="34"/>
      <c r="J89" s="34"/>
      <c r="K89" s="34"/>
      <c r="L89" s="34"/>
      <c r="M89" s="34"/>
      <c r="N89" s="34"/>
      <c r="O89" s="34"/>
      <c r="P89" s="34"/>
      <c r="Q89" s="33"/>
      <c r="R89" s="33"/>
      <c r="S89" s="33"/>
      <c r="T89" s="35"/>
      <c r="U89" s="36"/>
      <c r="V89" s="36"/>
      <c r="W89" s="36"/>
      <c r="X89" s="35"/>
      <c r="Y89" s="34"/>
      <c r="Z89" s="34"/>
      <c r="AA89" s="34"/>
      <c r="AB89" s="34"/>
    </row>
    <row r="90" spans="1:28" ht="15" customHeight="1">
      <c r="A90" s="29"/>
      <c r="B90" s="30"/>
      <c r="C90" s="31"/>
      <c r="D90" s="32"/>
      <c r="E90" s="33"/>
      <c r="F90" s="33"/>
      <c r="G90" s="33"/>
      <c r="H90" s="34"/>
      <c r="I90" s="34"/>
      <c r="J90" s="34"/>
      <c r="K90" s="34"/>
      <c r="L90" s="34"/>
      <c r="M90" s="34"/>
      <c r="N90" s="34"/>
      <c r="O90" s="34"/>
      <c r="P90" s="34"/>
      <c r="Q90" s="33"/>
      <c r="R90" s="33"/>
      <c r="S90" s="33"/>
      <c r="T90" s="35"/>
      <c r="U90" s="36"/>
      <c r="V90" s="36"/>
      <c r="W90" s="36"/>
      <c r="X90" s="35"/>
      <c r="Y90" s="34"/>
      <c r="Z90" s="34"/>
      <c r="AA90" s="34"/>
      <c r="AB90" s="34"/>
    </row>
    <row r="91" spans="1:28" ht="15" customHeight="1">
      <c r="A91" s="29"/>
      <c r="B91" s="30"/>
      <c r="C91" s="31"/>
      <c r="D91" s="32"/>
      <c r="E91" s="33"/>
      <c r="F91" s="33"/>
      <c r="G91" s="33"/>
      <c r="H91" s="34"/>
      <c r="I91" s="34"/>
      <c r="J91" s="34"/>
      <c r="K91" s="34"/>
      <c r="L91" s="34"/>
      <c r="M91" s="34"/>
      <c r="N91" s="34"/>
      <c r="O91" s="34"/>
      <c r="P91" s="34"/>
      <c r="Q91" s="33"/>
      <c r="R91" s="33"/>
      <c r="S91" s="33"/>
      <c r="T91" s="35"/>
      <c r="U91" s="36"/>
      <c r="V91" s="36"/>
      <c r="W91" s="36"/>
      <c r="X91" s="35"/>
      <c r="Y91" s="34"/>
      <c r="Z91" s="34"/>
      <c r="AA91" s="34"/>
      <c r="AB91" s="34"/>
    </row>
    <row r="92" spans="1:28" ht="15" customHeight="1">
      <c r="A92" s="29"/>
      <c r="B92" s="30"/>
      <c r="C92" s="31"/>
      <c r="D92" s="32"/>
      <c r="E92" s="33"/>
      <c r="F92" s="33"/>
      <c r="G92" s="33"/>
      <c r="H92" s="34"/>
      <c r="I92" s="34"/>
      <c r="J92" s="34"/>
      <c r="K92" s="34"/>
      <c r="L92" s="34"/>
      <c r="M92" s="34"/>
      <c r="N92" s="34"/>
      <c r="O92" s="34"/>
      <c r="P92" s="34"/>
      <c r="Q92" s="33"/>
      <c r="R92" s="33"/>
      <c r="S92" s="33"/>
      <c r="T92" s="35"/>
      <c r="U92" s="36"/>
      <c r="V92" s="36"/>
      <c r="W92" s="36"/>
      <c r="X92" s="35"/>
      <c r="Y92" s="34"/>
      <c r="Z92" s="34"/>
      <c r="AA92" s="34"/>
      <c r="AB92" s="34"/>
    </row>
    <row r="93" spans="1:28" ht="15" customHeight="1">
      <c r="A93" s="29"/>
      <c r="B93" s="30"/>
      <c r="C93" s="31"/>
      <c r="D93" s="32"/>
      <c r="E93" s="33"/>
      <c r="F93" s="33"/>
      <c r="G93" s="33"/>
      <c r="H93" s="34"/>
      <c r="I93" s="34"/>
      <c r="J93" s="34"/>
      <c r="K93" s="34"/>
      <c r="L93" s="34"/>
      <c r="M93" s="34"/>
      <c r="N93" s="34"/>
      <c r="O93" s="34"/>
      <c r="P93" s="34"/>
      <c r="Q93" s="33"/>
      <c r="R93" s="33"/>
      <c r="S93" s="33"/>
      <c r="T93" s="35"/>
      <c r="U93" s="36"/>
      <c r="V93" s="36"/>
      <c r="W93" s="36"/>
      <c r="X93" s="35"/>
      <c r="Y93" s="34"/>
      <c r="Z93" s="34"/>
      <c r="AA93" s="34"/>
      <c r="AB93" s="34"/>
    </row>
    <row r="94" spans="1:28" ht="15" customHeight="1">
      <c r="A94" s="29"/>
      <c r="B94" s="30"/>
      <c r="C94" s="31"/>
      <c r="D94" s="32"/>
      <c r="E94" s="33"/>
      <c r="F94" s="33"/>
      <c r="G94" s="33"/>
      <c r="H94" s="34"/>
      <c r="I94" s="34"/>
      <c r="J94" s="34"/>
      <c r="K94" s="34"/>
      <c r="L94" s="34"/>
      <c r="M94" s="34"/>
      <c r="N94" s="34"/>
      <c r="O94" s="34"/>
      <c r="P94" s="34"/>
      <c r="Q94" s="33"/>
      <c r="R94" s="33"/>
      <c r="S94" s="33"/>
      <c r="T94" s="35"/>
      <c r="U94" s="36"/>
      <c r="V94" s="36"/>
      <c r="W94" s="36"/>
      <c r="X94" s="35"/>
      <c r="Y94" s="34"/>
      <c r="Z94" s="34"/>
      <c r="AA94" s="34"/>
      <c r="AB94" s="34"/>
    </row>
    <row r="95" spans="1:28" ht="15" customHeight="1">
      <c r="A95" s="29"/>
      <c r="B95" s="30"/>
      <c r="C95" s="31"/>
      <c r="D95" s="32"/>
      <c r="E95" s="33"/>
      <c r="F95" s="33"/>
      <c r="G95" s="33"/>
      <c r="H95" s="34"/>
      <c r="I95" s="34"/>
      <c r="J95" s="34"/>
      <c r="K95" s="34"/>
      <c r="L95" s="34"/>
      <c r="M95" s="34"/>
      <c r="N95" s="34"/>
      <c r="O95" s="34"/>
      <c r="P95" s="34"/>
      <c r="Q95" s="33"/>
      <c r="R95" s="33"/>
      <c r="S95" s="33"/>
      <c r="T95" s="35"/>
      <c r="U95" s="36"/>
      <c r="V95" s="36"/>
      <c r="W95" s="36"/>
      <c r="X95" s="35"/>
      <c r="Y95" s="34"/>
      <c r="Z95" s="34"/>
      <c r="AA95" s="34"/>
      <c r="AB95" s="34"/>
    </row>
    <row r="96" spans="1:28" ht="15" customHeight="1">
      <c r="A96" s="29"/>
      <c r="B96" s="30"/>
      <c r="C96" s="31"/>
      <c r="D96" s="32"/>
      <c r="E96" s="33"/>
      <c r="F96" s="33"/>
      <c r="G96" s="33"/>
      <c r="H96" s="34"/>
      <c r="I96" s="34"/>
      <c r="J96" s="34"/>
      <c r="K96" s="34"/>
      <c r="L96" s="34"/>
      <c r="M96" s="34"/>
      <c r="N96" s="34"/>
      <c r="O96" s="34"/>
      <c r="P96" s="34"/>
      <c r="Q96" s="33"/>
      <c r="R96" s="33"/>
      <c r="S96" s="33"/>
      <c r="T96" s="35"/>
      <c r="U96" s="36"/>
      <c r="V96" s="36"/>
      <c r="W96" s="36"/>
      <c r="X96" s="35"/>
      <c r="Y96" s="34"/>
      <c r="Z96" s="34"/>
      <c r="AA96" s="34"/>
      <c r="AB96" s="34"/>
    </row>
    <row r="97" spans="1:28" ht="15" customHeight="1">
      <c r="A97" s="29"/>
      <c r="B97" s="30"/>
      <c r="C97" s="31"/>
      <c r="D97" s="32"/>
      <c r="E97" s="33"/>
      <c r="F97" s="33"/>
      <c r="G97" s="33"/>
      <c r="H97" s="34"/>
      <c r="I97" s="34"/>
      <c r="J97" s="34"/>
      <c r="K97" s="34"/>
      <c r="L97" s="34"/>
      <c r="M97" s="34"/>
      <c r="N97" s="34"/>
      <c r="O97" s="34"/>
      <c r="P97" s="34"/>
      <c r="Q97" s="33"/>
      <c r="R97" s="33"/>
      <c r="S97" s="33"/>
      <c r="T97" s="35"/>
      <c r="U97" s="36"/>
      <c r="V97" s="36"/>
      <c r="W97" s="36"/>
      <c r="X97" s="35"/>
      <c r="Y97" s="34"/>
      <c r="Z97" s="34"/>
      <c r="AA97" s="34"/>
      <c r="AB97" s="34"/>
    </row>
    <row r="98" spans="1:28" ht="15" customHeight="1">
      <c r="A98" s="29"/>
      <c r="B98" s="30"/>
      <c r="C98" s="31"/>
      <c r="D98" s="32"/>
      <c r="E98" s="33"/>
      <c r="F98" s="33"/>
      <c r="G98" s="33"/>
      <c r="H98" s="34"/>
      <c r="I98" s="34"/>
      <c r="J98" s="34"/>
      <c r="K98" s="34"/>
      <c r="L98" s="34"/>
      <c r="M98" s="34"/>
      <c r="N98" s="34"/>
      <c r="O98" s="34"/>
      <c r="P98" s="34"/>
      <c r="Q98" s="33"/>
      <c r="R98" s="33"/>
      <c r="S98" s="33"/>
      <c r="T98" s="35"/>
      <c r="U98" s="36"/>
      <c r="V98" s="36"/>
      <c r="W98" s="36"/>
      <c r="X98" s="35"/>
      <c r="Y98" s="34"/>
      <c r="Z98" s="34"/>
      <c r="AA98" s="34"/>
      <c r="AB98" s="34"/>
    </row>
    <row r="99" spans="1:28" ht="15" customHeight="1">
      <c r="A99" s="29"/>
      <c r="B99" s="30"/>
      <c r="C99" s="31"/>
      <c r="D99" s="32"/>
      <c r="E99" s="33"/>
      <c r="F99" s="33"/>
      <c r="G99" s="33"/>
      <c r="H99" s="34"/>
      <c r="I99" s="34"/>
      <c r="J99" s="34"/>
      <c r="K99" s="34"/>
      <c r="L99" s="34"/>
      <c r="M99" s="34"/>
      <c r="N99" s="34"/>
      <c r="O99" s="34"/>
      <c r="P99" s="34"/>
      <c r="Q99" s="33"/>
      <c r="R99" s="33"/>
      <c r="S99" s="33"/>
      <c r="T99" s="35"/>
      <c r="U99" s="36"/>
      <c r="V99" s="36"/>
      <c r="W99" s="36"/>
      <c r="X99" s="35"/>
      <c r="Y99" s="34"/>
      <c r="Z99" s="34"/>
      <c r="AA99" s="34"/>
      <c r="AB99" s="34"/>
    </row>
    <row r="100" spans="1:28" ht="15" customHeight="1">
      <c r="A100" s="29"/>
      <c r="B100" s="30"/>
      <c r="C100" s="31"/>
      <c r="D100" s="32"/>
      <c r="E100" s="33"/>
      <c r="F100" s="33"/>
      <c r="G100" s="33"/>
      <c r="H100" s="34"/>
      <c r="I100" s="34"/>
      <c r="J100" s="34"/>
      <c r="K100" s="34"/>
      <c r="L100" s="34"/>
      <c r="M100" s="34"/>
      <c r="N100" s="34"/>
      <c r="O100" s="34"/>
      <c r="P100" s="34"/>
      <c r="Q100" s="33"/>
      <c r="R100" s="33"/>
      <c r="S100" s="33"/>
      <c r="T100" s="35"/>
      <c r="U100" s="36"/>
      <c r="V100" s="36"/>
      <c r="W100" s="36"/>
      <c r="X100" s="35"/>
      <c r="Y100" s="34"/>
      <c r="Z100" s="34"/>
      <c r="AA100" s="34"/>
      <c r="AB100" s="34"/>
    </row>
    <row r="101" spans="1:28" ht="15" customHeight="1">
      <c r="A101" s="29"/>
      <c r="B101" s="30"/>
      <c r="C101" s="31"/>
      <c r="D101" s="32"/>
      <c r="E101" s="33"/>
      <c r="F101" s="33"/>
      <c r="G101" s="33"/>
      <c r="H101" s="34"/>
      <c r="I101" s="34"/>
      <c r="J101" s="34"/>
      <c r="K101" s="34"/>
      <c r="L101" s="34"/>
      <c r="M101" s="34"/>
      <c r="N101" s="34"/>
      <c r="O101" s="34"/>
      <c r="P101" s="34"/>
      <c r="Q101" s="33"/>
      <c r="R101" s="33"/>
      <c r="S101" s="33"/>
      <c r="T101" s="35"/>
      <c r="U101" s="36"/>
      <c r="V101" s="36"/>
      <c r="W101" s="36"/>
      <c r="X101" s="35"/>
      <c r="Y101" s="34"/>
      <c r="Z101" s="34"/>
      <c r="AA101" s="34"/>
      <c r="AB101" s="34"/>
    </row>
    <row r="102" spans="1:28" ht="15" customHeight="1">
      <c r="A102" s="29"/>
      <c r="B102" s="30"/>
      <c r="C102" s="31"/>
      <c r="D102" s="32"/>
      <c r="E102" s="33"/>
      <c r="F102" s="33"/>
      <c r="G102" s="33"/>
      <c r="H102" s="34"/>
      <c r="I102" s="34"/>
      <c r="J102" s="34"/>
      <c r="K102" s="34"/>
      <c r="L102" s="34"/>
      <c r="M102" s="34"/>
      <c r="N102" s="34"/>
      <c r="O102" s="34"/>
      <c r="P102" s="34"/>
      <c r="Q102" s="33"/>
      <c r="R102" s="33"/>
      <c r="S102" s="33"/>
      <c r="T102" s="35"/>
      <c r="U102" s="36"/>
      <c r="V102" s="36"/>
      <c r="W102" s="36"/>
      <c r="X102" s="35"/>
      <c r="Y102" s="34"/>
      <c r="Z102" s="34"/>
      <c r="AA102" s="34"/>
      <c r="AB102" s="34"/>
    </row>
    <row r="103" spans="1:28" ht="15" customHeight="1">
      <c r="A103" s="29"/>
      <c r="B103" s="30"/>
      <c r="C103" s="31"/>
      <c r="D103" s="32"/>
      <c r="E103" s="33"/>
      <c r="F103" s="33"/>
      <c r="G103" s="33"/>
      <c r="H103" s="34"/>
      <c r="I103" s="34"/>
      <c r="J103" s="34"/>
      <c r="K103" s="34"/>
      <c r="L103" s="34"/>
      <c r="M103" s="34"/>
      <c r="N103" s="34"/>
      <c r="O103" s="34"/>
      <c r="P103" s="34"/>
      <c r="Q103" s="33"/>
      <c r="R103" s="33"/>
      <c r="S103" s="33"/>
      <c r="T103" s="35"/>
      <c r="U103" s="36"/>
      <c r="V103" s="36"/>
      <c r="W103" s="36"/>
      <c r="X103" s="35"/>
      <c r="Y103" s="34"/>
      <c r="Z103" s="34"/>
      <c r="AA103" s="34"/>
      <c r="AB103" s="34"/>
    </row>
    <row r="104" spans="1:28" ht="15" customHeight="1">
      <c r="A104" s="29"/>
      <c r="B104" s="30"/>
      <c r="C104" s="31"/>
      <c r="D104" s="32"/>
      <c r="E104" s="33"/>
      <c r="F104" s="33"/>
      <c r="G104" s="33"/>
      <c r="H104" s="34"/>
      <c r="I104" s="34"/>
      <c r="J104" s="34"/>
      <c r="K104" s="34"/>
      <c r="L104" s="34"/>
      <c r="M104" s="34"/>
      <c r="N104" s="34"/>
      <c r="O104" s="34"/>
      <c r="P104" s="34"/>
      <c r="Q104" s="33"/>
      <c r="R104" s="33"/>
      <c r="S104" s="33"/>
      <c r="T104" s="35"/>
      <c r="U104" s="36"/>
      <c r="V104" s="36"/>
      <c r="W104" s="36"/>
      <c r="X104" s="35"/>
      <c r="Y104" s="34"/>
      <c r="Z104" s="34"/>
      <c r="AA104" s="34"/>
      <c r="AB104" s="34"/>
    </row>
    <row r="105" spans="1:28" ht="15" customHeight="1">
      <c r="A105" s="29"/>
      <c r="B105" s="30"/>
      <c r="C105" s="31"/>
      <c r="D105" s="32"/>
      <c r="E105" s="33"/>
      <c r="F105" s="33"/>
      <c r="G105" s="33"/>
      <c r="H105" s="34"/>
      <c r="I105" s="34"/>
      <c r="J105" s="34"/>
      <c r="K105" s="34"/>
      <c r="L105" s="34"/>
      <c r="M105" s="34"/>
      <c r="N105" s="34"/>
      <c r="O105" s="34"/>
      <c r="P105" s="34"/>
      <c r="Q105" s="33"/>
      <c r="R105" s="33"/>
      <c r="S105" s="33"/>
      <c r="T105" s="35"/>
      <c r="U105" s="36"/>
      <c r="V105" s="36"/>
      <c r="W105" s="36"/>
      <c r="X105" s="35"/>
      <c r="Y105" s="34"/>
      <c r="Z105" s="34"/>
      <c r="AA105" s="34"/>
      <c r="AB105" s="34"/>
    </row>
    <row r="106" spans="1:28" ht="15" customHeight="1">
      <c r="A106" s="29"/>
      <c r="B106" s="30"/>
      <c r="C106" s="31"/>
      <c r="D106" s="32"/>
      <c r="E106" s="33"/>
      <c r="F106" s="33"/>
      <c r="G106" s="33"/>
      <c r="H106" s="34"/>
      <c r="I106" s="34"/>
      <c r="J106" s="34"/>
      <c r="K106" s="34"/>
      <c r="L106" s="34"/>
      <c r="M106" s="34"/>
      <c r="N106" s="34"/>
      <c r="O106" s="34"/>
      <c r="P106" s="34"/>
      <c r="Q106" s="33"/>
      <c r="R106" s="33"/>
      <c r="S106" s="33"/>
      <c r="T106" s="35"/>
      <c r="U106" s="36"/>
      <c r="V106" s="36"/>
      <c r="W106" s="36"/>
      <c r="X106" s="35"/>
      <c r="Y106" s="34"/>
      <c r="Z106" s="34"/>
      <c r="AA106" s="34"/>
      <c r="AB106" s="34"/>
    </row>
    <row r="107" spans="1:28" ht="15" customHeight="1">
      <c r="A107" s="29"/>
      <c r="B107" s="30"/>
      <c r="C107" s="31"/>
      <c r="D107" s="32"/>
      <c r="E107" s="33"/>
      <c r="F107" s="33"/>
      <c r="G107" s="33"/>
      <c r="H107" s="34"/>
      <c r="I107" s="34"/>
      <c r="J107" s="34"/>
      <c r="K107" s="34"/>
      <c r="L107" s="34"/>
      <c r="M107" s="34"/>
      <c r="N107" s="34"/>
      <c r="O107" s="34"/>
      <c r="P107" s="34"/>
      <c r="Q107" s="33"/>
      <c r="R107" s="33"/>
      <c r="S107" s="33"/>
      <c r="T107" s="35"/>
      <c r="U107" s="36"/>
      <c r="V107" s="36"/>
      <c r="W107" s="36"/>
      <c r="X107" s="35"/>
      <c r="Y107" s="34"/>
      <c r="Z107" s="34"/>
      <c r="AA107" s="34"/>
      <c r="AB107" s="34"/>
    </row>
    <row r="108" spans="1:28" ht="15" customHeight="1">
      <c r="A108" s="29"/>
      <c r="B108" s="30"/>
      <c r="C108" s="31"/>
      <c r="D108" s="32"/>
      <c r="E108" s="33"/>
      <c r="F108" s="33"/>
      <c r="G108" s="33"/>
      <c r="H108" s="34"/>
      <c r="I108" s="34"/>
      <c r="J108" s="34"/>
      <c r="K108" s="34"/>
      <c r="L108" s="34"/>
      <c r="M108" s="34"/>
      <c r="N108" s="34"/>
      <c r="O108" s="34"/>
      <c r="P108" s="34"/>
      <c r="Q108" s="33"/>
      <c r="R108" s="33"/>
      <c r="S108" s="33"/>
      <c r="T108" s="35"/>
      <c r="U108" s="36"/>
      <c r="V108" s="36"/>
      <c r="W108" s="36"/>
      <c r="X108" s="35"/>
      <c r="Y108" s="34"/>
      <c r="Z108" s="34"/>
      <c r="AA108" s="34"/>
      <c r="AB108" s="34"/>
    </row>
    <row r="109" spans="1:28" ht="15" customHeight="1">
      <c r="A109" s="29"/>
      <c r="B109" s="30"/>
      <c r="C109" s="31"/>
      <c r="D109" s="32"/>
      <c r="E109" s="33"/>
      <c r="F109" s="33"/>
      <c r="G109" s="33"/>
      <c r="H109" s="34"/>
      <c r="I109" s="34"/>
      <c r="J109" s="34"/>
      <c r="K109" s="34"/>
      <c r="L109" s="34"/>
      <c r="M109" s="34"/>
      <c r="N109" s="34"/>
      <c r="O109" s="34"/>
      <c r="P109" s="34"/>
      <c r="Q109" s="33"/>
      <c r="R109" s="33"/>
      <c r="S109" s="33"/>
      <c r="T109" s="35"/>
      <c r="U109" s="36"/>
      <c r="V109" s="36"/>
      <c r="W109" s="36"/>
      <c r="X109" s="35"/>
      <c r="Y109" s="34"/>
      <c r="Z109" s="34"/>
      <c r="AA109" s="34"/>
      <c r="AB109" s="34"/>
    </row>
    <row r="110" spans="1:28" ht="15" customHeight="1">
      <c r="A110" s="29"/>
      <c r="B110" s="30"/>
      <c r="C110" s="31"/>
      <c r="D110" s="32"/>
      <c r="E110" s="33"/>
      <c r="F110" s="33"/>
      <c r="G110" s="33"/>
      <c r="H110" s="34"/>
      <c r="I110" s="34"/>
      <c r="J110" s="34"/>
      <c r="K110" s="34"/>
      <c r="L110" s="34"/>
      <c r="M110" s="34"/>
      <c r="N110" s="34"/>
      <c r="O110" s="34"/>
      <c r="P110" s="34"/>
      <c r="Q110" s="33"/>
      <c r="R110" s="33"/>
      <c r="S110" s="33"/>
      <c r="T110" s="35"/>
      <c r="U110" s="36"/>
      <c r="V110" s="36"/>
      <c r="W110" s="36"/>
      <c r="X110" s="35"/>
      <c r="Y110" s="34"/>
      <c r="Z110" s="34"/>
      <c r="AA110" s="34"/>
      <c r="AB110" s="34"/>
    </row>
    <row r="111" spans="1:28" ht="15" customHeight="1">
      <c r="A111" s="29"/>
      <c r="B111" s="30"/>
      <c r="C111" s="31"/>
      <c r="D111" s="32"/>
      <c r="E111" s="33"/>
      <c r="F111" s="33"/>
      <c r="G111" s="33"/>
      <c r="H111" s="34"/>
      <c r="I111" s="34"/>
      <c r="J111" s="34"/>
      <c r="K111" s="34"/>
      <c r="L111" s="34"/>
      <c r="M111" s="34"/>
      <c r="N111" s="34"/>
      <c r="O111" s="34"/>
      <c r="P111" s="34"/>
      <c r="Q111" s="33"/>
      <c r="R111" s="33"/>
      <c r="S111" s="33"/>
      <c r="T111" s="35"/>
      <c r="U111" s="36"/>
      <c r="V111" s="36"/>
      <c r="W111" s="36"/>
      <c r="X111" s="35"/>
      <c r="Y111" s="34"/>
      <c r="Z111" s="34"/>
      <c r="AA111" s="34"/>
      <c r="AB111" s="34"/>
    </row>
    <row r="112" spans="1:28" ht="15" customHeight="1">
      <c r="A112" s="29"/>
      <c r="B112" s="30"/>
      <c r="C112" s="31"/>
      <c r="D112" s="32"/>
      <c r="E112" s="33"/>
      <c r="F112" s="33"/>
      <c r="G112" s="33"/>
      <c r="H112" s="34"/>
      <c r="I112" s="34"/>
      <c r="J112" s="34"/>
      <c r="K112" s="34"/>
      <c r="L112" s="34"/>
      <c r="M112" s="34"/>
      <c r="N112" s="34"/>
      <c r="O112" s="34"/>
      <c r="P112" s="34"/>
      <c r="Q112" s="33"/>
      <c r="R112" s="33"/>
      <c r="S112" s="33"/>
      <c r="T112" s="35"/>
      <c r="U112" s="36"/>
      <c r="V112" s="36"/>
      <c r="W112" s="36"/>
      <c r="X112" s="35"/>
      <c r="Y112" s="34"/>
      <c r="Z112" s="34"/>
      <c r="AA112" s="34"/>
      <c r="AB112" s="34"/>
    </row>
    <row r="113" spans="1:28" ht="15" customHeight="1">
      <c r="A113" s="29"/>
      <c r="B113" s="30"/>
      <c r="C113" s="31"/>
      <c r="D113" s="32"/>
      <c r="E113" s="33"/>
      <c r="F113" s="33"/>
      <c r="G113" s="33"/>
      <c r="H113" s="34"/>
      <c r="I113" s="34"/>
      <c r="J113" s="34"/>
      <c r="K113" s="34"/>
      <c r="L113" s="34"/>
      <c r="M113" s="34"/>
      <c r="N113" s="34"/>
      <c r="O113" s="34"/>
      <c r="P113" s="34"/>
      <c r="Q113" s="33"/>
      <c r="R113" s="33"/>
      <c r="S113" s="33"/>
      <c r="T113" s="35"/>
      <c r="U113" s="36"/>
      <c r="V113" s="36"/>
      <c r="W113" s="36"/>
      <c r="X113" s="35"/>
      <c r="Y113" s="34"/>
      <c r="Z113" s="34"/>
      <c r="AA113" s="34"/>
      <c r="AB113" s="34"/>
    </row>
    <row r="114" spans="1:28" ht="15" customHeight="1">
      <c r="A114" s="29"/>
      <c r="B114" s="30"/>
      <c r="C114" s="31"/>
      <c r="D114" s="32"/>
      <c r="E114" s="33"/>
      <c r="F114" s="33"/>
      <c r="G114" s="33"/>
      <c r="H114" s="34"/>
      <c r="I114" s="34"/>
      <c r="J114" s="34"/>
      <c r="K114" s="34"/>
      <c r="L114" s="34"/>
      <c r="M114" s="34"/>
      <c r="N114" s="34"/>
      <c r="O114" s="34"/>
      <c r="P114" s="34"/>
      <c r="Q114" s="33"/>
      <c r="R114" s="33"/>
      <c r="S114" s="33"/>
      <c r="T114" s="35"/>
      <c r="U114" s="36"/>
      <c r="V114" s="36"/>
      <c r="W114" s="36"/>
      <c r="X114" s="35"/>
      <c r="Y114" s="34"/>
      <c r="Z114" s="34"/>
      <c r="AA114" s="34"/>
      <c r="AB114" s="34"/>
    </row>
    <row r="115" spans="1:28" ht="15" customHeight="1">
      <c r="A115" s="29"/>
      <c r="B115" s="30"/>
      <c r="C115" s="31"/>
      <c r="D115" s="32"/>
      <c r="E115" s="33"/>
      <c r="F115" s="33"/>
      <c r="G115" s="33"/>
      <c r="H115" s="34"/>
      <c r="I115" s="34"/>
      <c r="J115" s="34"/>
      <c r="K115" s="34"/>
      <c r="L115" s="34"/>
      <c r="M115" s="34"/>
      <c r="N115" s="34"/>
      <c r="O115" s="34"/>
      <c r="P115" s="34"/>
      <c r="Q115" s="33"/>
      <c r="R115" s="33"/>
      <c r="S115" s="33"/>
      <c r="T115" s="35"/>
      <c r="U115" s="36"/>
      <c r="V115" s="36"/>
      <c r="W115" s="36"/>
      <c r="X115" s="35"/>
      <c r="Y115" s="34"/>
      <c r="Z115" s="34"/>
      <c r="AA115" s="34"/>
      <c r="AB115" s="34"/>
    </row>
    <row r="116" spans="1:28" ht="13.15" customHeight="1">
      <c r="A116" s="29"/>
      <c r="B116" s="30"/>
      <c r="C116" s="31"/>
      <c r="D116" s="32"/>
      <c r="E116" s="33"/>
      <c r="F116" s="33"/>
      <c r="G116" s="33"/>
      <c r="H116" s="34"/>
      <c r="I116" s="34"/>
      <c r="J116" s="34"/>
      <c r="K116" s="34"/>
      <c r="L116" s="34"/>
      <c r="M116" s="34"/>
      <c r="N116" s="34"/>
      <c r="O116" s="34"/>
      <c r="P116" s="34"/>
      <c r="Q116" s="33"/>
      <c r="R116" s="33"/>
      <c r="S116" s="33"/>
      <c r="T116" s="35"/>
      <c r="U116" s="36"/>
      <c r="V116" s="36"/>
      <c r="W116" s="36"/>
      <c r="X116" s="35"/>
      <c r="Y116" s="34"/>
      <c r="Z116" s="34"/>
      <c r="AA116" s="34"/>
      <c r="AB116" s="34"/>
    </row>
    <row r="117" spans="1:28" ht="13.15" customHeight="1">
      <c r="A117" s="29"/>
      <c r="B117" s="30"/>
      <c r="C117" s="31"/>
      <c r="D117" s="32"/>
      <c r="E117" s="33"/>
      <c r="F117" s="33"/>
      <c r="G117" s="33"/>
      <c r="H117" s="34"/>
      <c r="I117" s="34"/>
      <c r="J117" s="34"/>
      <c r="K117" s="34"/>
      <c r="L117" s="34"/>
      <c r="M117" s="34"/>
      <c r="N117" s="34"/>
      <c r="O117" s="34"/>
      <c r="P117" s="34"/>
      <c r="Q117" s="33"/>
      <c r="R117" s="33"/>
      <c r="S117" s="33"/>
      <c r="T117" s="35"/>
      <c r="U117" s="36"/>
      <c r="V117" s="36"/>
      <c r="W117" s="36"/>
      <c r="X117" s="35"/>
      <c r="Y117" s="34"/>
      <c r="Z117" s="34"/>
      <c r="AA117" s="34"/>
      <c r="AB117" s="34"/>
    </row>
    <row r="118" spans="1:28" ht="13.15" customHeight="1">
      <c r="A118" s="29"/>
      <c r="B118" s="30"/>
      <c r="C118" s="31"/>
      <c r="D118" s="32"/>
      <c r="E118" s="33"/>
      <c r="F118" s="33"/>
      <c r="G118" s="33"/>
      <c r="H118" s="34"/>
      <c r="I118" s="34"/>
      <c r="J118" s="34"/>
      <c r="K118" s="34"/>
      <c r="L118" s="34"/>
      <c r="M118" s="34"/>
      <c r="N118" s="34"/>
      <c r="O118" s="34"/>
      <c r="P118" s="34"/>
      <c r="Q118" s="33"/>
      <c r="R118" s="33"/>
      <c r="S118" s="33"/>
      <c r="T118" s="35"/>
      <c r="U118" s="36"/>
      <c r="V118" s="36"/>
      <c r="W118" s="36"/>
      <c r="X118" s="35"/>
      <c r="Y118" s="34"/>
      <c r="Z118" s="34"/>
      <c r="AA118" s="34"/>
      <c r="AB118" s="34"/>
    </row>
    <row r="119" spans="1:28" ht="13.15" customHeight="1">
      <c r="A119" s="29"/>
      <c r="B119" s="30"/>
      <c r="C119" s="31"/>
      <c r="D119" s="32"/>
      <c r="E119" s="33"/>
      <c r="F119" s="33"/>
      <c r="G119" s="33"/>
      <c r="H119" s="34"/>
      <c r="I119" s="34"/>
      <c r="J119" s="34"/>
      <c r="K119" s="34"/>
      <c r="L119" s="34"/>
      <c r="M119" s="34"/>
      <c r="N119" s="34"/>
      <c r="O119" s="34"/>
      <c r="P119" s="34"/>
      <c r="Q119" s="33"/>
      <c r="R119" s="33"/>
      <c r="S119" s="33"/>
      <c r="T119" s="35"/>
      <c r="U119" s="36"/>
      <c r="V119" s="36"/>
      <c r="W119" s="36"/>
      <c r="X119" s="35"/>
      <c r="Y119" s="34"/>
      <c r="Z119" s="34"/>
      <c r="AA119" s="34"/>
      <c r="AB119" s="34"/>
    </row>
    <row r="120" spans="1:28" ht="13.15" customHeight="1">
      <c r="A120" s="29"/>
      <c r="B120" s="30"/>
      <c r="C120" s="31"/>
      <c r="D120" s="32"/>
      <c r="E120" s="33"/>
      <c r="F120" s="33"/>
      <c r="G120" s="33"/>
      <c r="H120" s="34"/>
      <c r="I120" s="34"/>
      <c r="J120" s="34"/>
      <c r="K120" s="34"/>
      <c r="L120" s="34"/>
      <c r="M120" s="34"/>
      <c r="N120" s="34"/>
      <c r="O120" s="34"/>
      <c r="P120" s="34"/>
      <c r="Q120" s="33"/>
      <c r="R120" s="33"/>
      <c r="S120" s="33"/>
      <c r="T120" s="35"/>
      <c r="U120" s="36"/>
      <c r="V120" s="36"/>
      <c r="W120" s="36"/>
      <c r="X120" s="35"/>
      <c r="Y120" s="34"/>
      <c r="Z120" s="34"/>
      <c r="AA120" s="34"/>
      <c r="AB120" s="34"/>
    </row>
    <row r="121" spans="1:28" ht="13.15" customHeight="1">
      <c r="A121" s="29"/>
      <c r="B121" s="30"/>
      <c r="C121" s="31"/>
      <c r="D121" s="32"/>
      <c r="E121" s="33"/>
      <c r="F121" s="33"/>
      <c r="G121" s="33"/>
      <c r="H121" s="34"/>
      <c r="I121" s="34"/>
      <c r="J121" s="34"/>
      <c r="K121" s="34"/>
      <c r="L121" s="34"/>
      <c r="M121" s="34"/>
      <c r="N121" s="34"/>
      <c r="O121" s="34"/>
      <c r="P121" s="34"/>
      <c r="Q121" s="33"/>
      <c r="R121" s="33"/>
      <c r="S121" s="33"/>
      <c r="T121" s="35"/>
      <c r="U121" s="36"/>
      <c r="V121" s="36"/>
      <c r="W121" s="36"/>
      <c r="X121" s="35"/>
      <c r="Y121" s="34"/>
      <c r="Z121" s="34"/>
      <c r="AA121" s="34"/>
      <c r="AB121" s="34"/>
    </row>
    <row r="122" spans="1:28" ht="13.15" customHeight="1">
      <c r="A122" s="29"/>
      <c r="B122" s="30"/>
      <c r="C122" s="31"/>
      <c r="D122" s="32"/>
      <c r="E122" s="33"/>
      <c r="F122" s="33"/>
      <c r="G122" s="33"/>
      <c r="H122" s="34"/>
      <c r="I122" s="34"/>
      <c r="J122" s="34"/>
      <c r="K122" s="34"/>
      <c r="L122" s="34"/>
      <c r="M122" s="34"/>
      <c r="N122" s="34"/>
      <c r="O122" s="34"/>
      <c r="P122" s="34"/>
      <c r="Q122" s="33"/>
      <c r="R122" s="33"/>
      <c r="S122" s="33"/>
      <c r="T122" s="35"/>
      <c r="U122" s="36"/>
      <c r="V122" s="36"/>
      <c r="W122" s="36"/>
      <c r="X122" s="35"/>
      <c r="Y122" s="34"/>
      <c r="Z122" s="34"/>
      <c r="AA122" s="34"/>
      <c r="AB122" s="34"/>
    </row>
    <row r="123" spans="1:28" ht="13.15" customHeight="1">
      <c r="A123" s="29"/>
      <c r="B123" s="30"/>
      <c r="C123" s="31"/>
      <c r="D123" s="32"/>
      <c r="E123" s="33"/>
      <c r="F123" s="33"/>
      <c r="G123" s="33"/>
      <c r="H123" s="34"/>
      <c r="I123" s="34"/>
      <c r="J123" s="34"/>
      <c r="K123" s="34"/>
      <c r="L123" s="34"/>
      <c r="M123" s="34"/>
      <c r="N123" s="34"/>
      <c r="O123" s="34"/>
      <c r="P123" s="34"/>
      <c r="Q123" s="33"/>
      <c r="R123" s="33"/>
      <c r="S123" s="33"/>
      <c r="T123" s="35"/>
      <c r="U123" s="36"/>
      <c r="V123" s="36"/>
      <c r="W123" s="36"/>
      <c r="X123" s="35"/>
      <c r="Y123" s="34"/>
      <c r="Z123" s="34"/>
      <c r="AA123" s="34"/>
      <c r="AB123" s="34"/>
    </row>
    <row r="124" spans="1:28" ht="13.15" customHeight="1">
      <c r="A124" s="29"/>
      <c r="B124" s="30"/>
      <c r="C124" s="31"/>
      <c r="D124" s="32"/>
      <c r="E124" s="33"/>
      <c r="F124" s="33"/>
      <c r="G124" s="33"/>
      <c r="H124" s="34"/>
      <c r="I124" s="34"/>
      <c r="J124" s="34"/>
      <c r="K124" s="34"/>
      <c r="L124" s="34"/>
      <c r="M124" s="34"/>
      <c r="N124" s="34"/>
      <c r="O124" s="34"/>
      <c r="P124" s="34"/>
      <c r="Q124" s="33"/>
      <c r="R124" s="33"/>
      <c r="S124" s="33"/>
      <c r="T124" s="35"/>
      <c r="U124" s="36"/>
      <c r="V124" s="36"/>
      <c r="W124" s="36"/>
      <c r="X124" s="35"/>
      <c r="Y124" s="34"/>
      <c r="Z124" s="34"/>
      <c r="AA124" s="34"/>
      <c r="AB124" s="34"/>
    </row>
    <row r="125" spans="1:28" ht="13.15" customHeight="1">
      <c r="A125" s="29"/>
      <c r="B125" s="30"/>
      <c r="C125" s="31"/>
      <c r="D125" s="32"/>
      <c r="E125" s="33"/>
      <c r="F125" s="33"/>
      <c r="G125" s="33"/>
      <c r="H125" s="34"/>
      <c r="I125" s="34"/>
      <c r="J125" s="34"/>
      <c r="K125" s="34"/>
      <c r="L125" s="34"/>
      <c r="M125" s="34"/>
      <c r="N125" s="34"/>
      <c r="O125" s="34"/>
      <c r="P125" s="34"/>
      <c r="Q125" s="33"/>
      <c r="R125" s="33"/>
      <c r="S125" s="33"/>
      <c r="T125" s="35"/>
      <c r="U125" s="36"/>
      <c r="V125" s="36"/>
      <c r="W125" s="36"/>
      <c r="X125" s="35"/>
      <c r="Y125" s="34"/>
      <c r="Z125" s="34"/>
      <c r="AA125" s="34"/>
      <c r="AB125" s="34"/>
    </row>
    <row r="126" spans="1:28" ht="13.15" customHeight="1">
      <c r="A126" s="29"/>
      <c r="B126" s="30"/>
      <c r="C126" s="31"/>
      <c r="D126" s="32"/>
      <c r="E126" s="33"/>
      <c r="F126" s="33"/>
      <c r="G126" s="33"/>
      <c r="H126" s="34"/>
      <c r="I126" s="34"/>
      <c r="J126" s="34"/>
      <c r="K126" s="34"/>
      <c r="L126" s="34"/>
      <c r="M126" s="34"/>
      <c r="N126" s="34"/>
      <c r="O126" s="34"/>
      <c r="P126" s="34"/>
      <c r="Q126" s="33"/>
      <c r="R126" s="33"/>
      <c r="S126" s="33"/>
      <c r="T126" s="35"/>
      <c r="U126" s="36"/>
      <c r="V126" s="36"/>
      <c r="W126" s="36"/>
      <c r="X126" s="35"/>
      <c r="Y126" s="34"/>
      <c r="Z126" s="34"/>
      <c r="AA126" s="34"/>
      <c r="AB126" s="34"/>
    </row>
    <row r="127" spans="1:28" ht="13.15" customHeight="1">
      <c r="A127" s="29"/>
      <c r="B127" s="30"/>
      <c r="C127" s="31"/>
      <c r="D127" s="32"/>
      <c r="E127" s="33"/>
      <c r="F127" s="33"/>
      <c r="G127" s="33"/>
      <c r="H127" s="34"/>
      <c r="I127" s="34"/>
      <c r="J127" s="34"/>
      <c r="K127" s="34"/>
      <c r="L127" s="34"/>
      <c r="M127" s="34"/>
      <c r="N127" s="34"/>
      <c r="O127" s="34"/>
      <c r="P127" s="34"/>
      <c r="Q127" s="33"/>
      <c r="R127" s="33"/>
      <c r="S127" s="33"/>
      <c r="T127" s="35"/>
      <c r="U127" s="36"/>
      <c r="V127" s="36"/>
      <c r="W127" s="36"/>
      <c r="X127" s="35"/>
      <c r="Y127" s="34"/>
      <c r="Z127" s="34"/>
      <c r="AA127" s="34"/>
      <c r="AB127" s="34"/>
    </row>
    <row r="128" spans="1:28" ht="13.15" customHeight="1">
      <c r="A128" s="29"/>
      <c r="B128" s="30"/>
      <c r="C128" s="31"/>
      <c r="D128" s="32"/>
      <c r="E128" s="33"/>
      <c r="F128" s="33"/>
      <c r="G128" s="33"/>
      <c r="H128" s="34"/>
      <c r="I128" s="34"/>
      <c r="J128" s="34"/>
      <c r="K128" s="34"/>
      <c r="L128" s="34"/>
      <c r="M128" s="34"/>
      <c r="N128" s="34"/>
      <c r="O128" s="34"/>
      <c r="P128" s="34"/>
      <c r="Q128" s="33"/>
      <c r="R128" s="33"/>
      <c r="S128" s="33"/>
      <c r="T128" s="35"/>
      <c r="U128" s="36"/>
      <c r="V128" s="36"/>
      <c r="W128" s="36"/>
      <c r="X128" s="35"/>
      <c r="Y128" s="34"/>
      <c r="Z128" s="34"/>
      <c r="AA128" s="34"/>
      <c r="AB128" s="34"/>
    </row>
    <row r="129" spans="1:28" ht="13.15" customHeight="1">
      <c r="A129" s="29"/>
      <c r="B129" s="30"/>
      <c r="C129" s="31"/>
      <c r="D129" s="32"/>
      <c r="E129" s="33"/>
      <c r="F129" s="33"/>
      <c r="G129" s="33"/>
      <c r="H129" s="34"/>
      <c r="I129" s="34"/>
      <c r="J129" s="34"/>
      <c r="K129" s="34"/>
      <c r="L129" s="34"/>
      <c r="M129" s="34"/>
      <c r="N129" s="34"/>
      <c r="O129" s="34"/>
      <c r="P129" s="34"/>
      <c r="Q129" s="33"/>
      <c r="R129" s="33"/>
      <c r="S129" s="33"/>
      <c r="T129" s="35"/>
      <c r="U129" s="36"/>
      <c r="V129" s="36"/>
      <c r="W129" s="36"/>
      <c r="X129" s="35"/>
      <c r="Y129" s="34"/>
      <c r="Z129" s="34"/>
      <c r="AA129" s="34"/>
      <c r="AB129" s="34"/>
    </row>
    <row r="130" spans="1:28" ht="13.15" customHeight="1">
      <c r="A130" s="29"/>
      <c r="B130" s="30"/>
      <c r="C130" s="31"/>
      <c r="D130" s="32"/>
      <c r="E130" s="33"/>
      <c r="F130" s="33"/>
      <c r="G130" s="33"/>
      <c r="H130" s="34"/>
      <c r="I130" s="34"/>
      <c r="J130" s="34"/>
      <c r="K130" s="34"/>
      <c r="L130" s="34"/>
      <c r="M130" s="34"/>
      <c r="N130" s="34"/>
      <c r="O130" s="34"/>
      <c r="P130" s="34"/>
      <c r="Q130" s="33"/>
      <c r="R130" s="33"/>
      <c r="S130" s="33"/>
      <c r="T130" s="35"/>
      <c r="U130" s="36"/>
      <c r="V130" s="36"/>
      <c r="W130" s="36"/>
      <c r="X130" s="35"/>
      <c r="Y130" s="34"/>
      <c r="Z130" s="34"/>
      <c r="AA130" s="34"/>
      <c r="AB130" s="34"/>
    </row>
    <row r="131" spans="1:28" ht="13.15" customHeight="1">
      <c r="A131" s="29"/>
      <c r="B131" s="30"/>
      <c r="C131" s="31"/>
      <c r="D131" s="32"/>
      <c r="E131" s="33"/>
      <c r="F131" s="33"/>
      <c r="G131" s="33"/>
      <c r="H131" s="34"/>
      <c r="I131" s="34"/>
      <c r="J131" s="34"/>
      <c r="K131" s="34"/>
      <c r="L131" s="34"/>
      <c r="M131" s="34"/>
      <c r="N131" s="34"/>
      <c r="O131" s="34"/>
      <c r="P131" s="34"/>
      <c r="Q131" s="33"/>
      <c r="R131" s="33"/>
      <c r="S131" s="33"/>
      <c r="T131" s="35"/>
      <c r="U131" s="36"/>
      <c r="V131" s="36"/>
      <c r="W131" s="36"/>
      <c r="X131" s="35"/>
      <c r="Y131" s="34"/>
      <c r="Z131" s="34"/>
      <c r="AA131" s="34"/>
      <c r="AB131" s="34"/>
    </row>
    <row r="132" spans="1:28" ht="13.15" customHeight="1">
      <c r="A132" s="29"/>
      <c r="B132" s="30"/>
      <c r="C132" s="31"/>
      <c r="D132" s="32"/>
      <c r="E132" s="33"/>
      <c r="F132" s="33"/>
      <c r="G132" s="33"/>
      <c r="H132" s="34"/>
      <c r="I132" s="34"/>
      <c r="J132" s="34"/>
      <c r="K132" s="34"/>
      <c r="L132" s="34"/>
      <c r="M132" s="34"/>
      <c r="N132" s="34"/>
      <c r="O132" s="34"/>
      <c r="P132" s="34"/>
      <c r="Q132" s="33"/>
      <c r="R132" s="33"/>
      <c r="S132" s="33"/>
      <c r="T132" s="35"/>
      <c r="U132" s="36"/>
      <c r="V132" s="36"/>
      <c r="W132" s="36"/>
      <c r="X132" s="35"/>
      <c r="Y132" s="34"/>
      <c r="Z132" s="34"/>
      <c r="AA132" s="34"/>
      <c r="AB132" s="34"/>
    </row>
    <row r="133" spans="1:28" ht="13.15" customHeight="1">
      <c r="A133" s="29"/>
      <c r="B133" s="30"/>
      <c r="C133" s="31"/>
      <c r="D133" s="32"/>
      <c r="E133" s="33"/>
      <c r="F133" s="33"/>
      <c r="G133" s="33"/>
      <c r="H133" s="34"/>
      <c r="I133" s="34"/>
      <c r="J133" s="34"/>
      <c r="K133" s="34"/>
      <c r="L133" s="34"/>
      <c r="M133" s="34"/>
      <c r="N133" s="34"/>
      <c r="O133" s="34"/>
      <c r="P133" s="34"/>
      <c r="Q133" s="33"/>
      <c r="R133" s="33"/>
      <c r="S133" s="33"/>
      <c r="T133" s="35"/>
      <c r="U133" s="36"/>
      <c r="V133" s="36"/>
      <c r="W133" s="36"/>
      <c r="X133" s="35"/>
      <c r="Y133" s="34"/>
      <c r="Z133" s="34"/>
      <c r="AA133" s="34"/>
      <c r="AB133" s="34"/>
    </row>
    <row r="134" spans="1:28" ht="13.15" customHeight="1">
      <c r="A134" s="29"/>
      <c r="B134" s="30"/>
      <c r="C134" s="31"/>
      <c r="D134" s="32"/>
      <c r="E134" s="33"/>
      <c r="F134" s="33"/>
      <c r="G134" s="33"/>
      <c r="H134" s="34"/>
      <c r="I134" s="34"/>
      <c r="J134" s="34"/>
      <c r="K134" s="34"/>
      <c r="L134" s="34"/>
      <c r="M134" s="34"/>
      <c r="N134" s="34"/>
      <c r="O134" s="34"/>
      <c r="P134" s="34"/>
      <c r="Q134" s="33"/>
      <c r="R134" s="33"/>
      <c r="S134" s="33"/>
      <c r="T134" s="35"/>
      <c r="U134" s="36"/>
      <c r="V134" s="36"/>
      <c r="W134" s="36"/>
      <c r="X134" s="35"/>
      <c r="Y134" s="34"/>
      <c r="Z134" s="34"/>
      <c r="AA134" s="34"/>
      <c r="AB134" s="34"/>
    </row>
    <row r="135" spans="1:28" ht="13.15" customHeight="1">
      <c r="A135" s="29"/>
      <c r="B135" s="30"/>
      <c r="C135" s="31"/>
      <c r="D135" s="32"/>
      <c r="E135" s="33"/>
      <c r="F135" s="33"/>
      <c r="G135" s="33"/>
      <c r="H135" s="34"/>
      <c r="I135" s="34"/>
      <c r="J135" s="34"/>
      <c r="K135" s="34"/>
      <c r="L135" s="34"/>
      <c r="M135" s="34"/>
      <c r="N135" s="34"/>
      <c r="O135" s="34"/>
      <c r="P135" s="34"/>
      <c r="Q135" s="33"/>
      <c r="R135" s="33"/>
      <c r="S135" s="33"/>
      <c r="T135" s="35"/>
      <c r="U135" s="36"/>
      <c r="V135" s="36"/>
      <c r="W135" s="36"/>
      <c r="X135" s="35"/>
      <c r="Y135" s="34"/>
      <c r="Z135" s="34"/>
      <c r="AA135" s="34"/>
      <c r="AB135" s="34"/>
    </row>
    <row r="136" spans="1:28" ht="13.15" customHeight="1">
      <c r="A136" s="29"/>
      <c r="B136" s="30"/>
      <c r="C136" s="31"/>
      <c r="D136" s="32"/>
      <c r="E136" s="33"/>
      <c r="F136" s="33"/>
      <c r="G136" s="33"/>
      <c r="H136" s="34"/>
      <c r="I136" s="34"/>
      <c r="J136" s="34"/>
      <c r="K136" s="34"/>
      <c r="L136" s="34"/>
      <c r="M136" s="34"/>
      <c r="N136" s="34"/>
      <c r="O136" s="34"/>
      <c r="P136" s="34"/>
      <c r="Q136" s="33"/>
      <c r="R136" s="33"/>
      <c r="S136" s="33"/>
      <c r="T136" s="35"/>
      <c r="U136" s="36"/>
      <c r="V136" s="36"/>
      <c r="W136" s="36"/>
      <c r="X136" s="35"/>
      <c r="Y136" s="34"/>
      <c r="Z136" s="34"/>
      <c r="AA136" s="34"/>
      <c r="AB136" s="34"/>
    </row>
    <row r="137" spans="1:28" ht="13.15" customHeight="1">
      <c r="A137" s="29"/>
      <c r="B137" s="30"/>
      <c r="C137" s="31"/>
      <c r="D137" s="32"/>
      <c r="E137" s="33"/>
      <c r="F137" s="33"/>
      <c r="G137" s="33"/>
      <c r="H137" s="34"/>
      <c r="I137" s="34"/>
      <c r="J137" s="34"/>
      <c r="K137" s="34"/>
      <c r="L137" s="34"/>
      <c r="M137" s="34"/>
      <c r="N137" s="34"/>
      <c r="O137" s="34"/>
      <c r="P137" s="34"/>
      <c r="Q137" s="33"/>
      <c r="R137" s="33"/>
      <c r="S137" s="33"/>
      <c r="T137" s="35"/>
      <c r="U137" s="36"/>
      <c r="V137" s="36"/>
      <c r="W137" s="36"/>
      <c r="X137" s="35"/>
      <c r="Y137" s="34"/>
      <c r="Z137" s="34"/>
      <c r="AA137" s="34"/>
      <c r="AB137" s="34"/>
    </row>
    <row r="138" spans="1:28" ht="13.15" customHeight="1">
      <c r="A138" s="29"/>
      <c r="B138" s="30"/>
      <c r="C138" s="31"/>
      <c r="D138" s="32"/>
      <c r="E138" s="33"/>
      <c r="F138" s="33"/>
      <c r="G138" s="33"/>
      <c r="H138" s="34"/>
      <c r="I138" s="34"/>
      <c r="J138" s="34"/>
      <c r="K138" s="34"/>
      <c r="L138" s="34"/>
      <c r="M138" s="34"/>
      <c r="N138" s="34"/>
      <c r="O138" s="34"/>
      <c r="P138" s="34"/>
      <c r="Q138" s="33"/>
      <c r="R138" s="33"/>
      <c r="S138" s="33"/>
      <c r="T138" s="35"/>
      <c r="U138" s="36"/>
      <c r="V138" s="36"/>
      <c r="W138" s="36"/>
      <c r="X138" s="35"/>
      <c r="Y138" s="34"/>
      <c r="Z138" s="34"/>
      <c r="AA138" s="34"/>
      <c r="AB138" s="34"/>
    </row>
    <row r="139" spans="1:28" ht="13.15" customHeight="1">
      <c r="A139" s="29"/>
      <c r="B139" s="30"/>
      <c r="C139" s="31"/>
      <c r="D139" s="32"/>
      <c r="E139" s="33"/>
      <c r="F139" s="33"/>
      <c r="G139" s="33"/>
      <c r="H139" s="34"/>
      <c r="I139" s="34"/>
      <c r="J139" s="34"/>
      <c r="K139" s="34"/>
      <c r="L139" s="34"/>
      <c r="M139" s="34"/>
      <c r="N139" s="34"/>
      <c r="O139" s="34"/>
      <c r="P139" s="34"/>
      <c r="Q139" s="33"/>
      <c r="R139" s="33"/>
      <c r="S139" s="33"/>
      <c r="T139" s="35"/>
      <c r="U139" s="36"/>
      <c r="V139" s="36"/>
      <c r="W139" s="36"/>
      <c r="X139" s="35"/>
      <c r="Y139" s="34"/>
      <c r="Z139" s="34"/>
      <c r="AA139" s="34"/>
      <c r="AB139" s="34"/>
    </row>
    <row r="140" spans="1:28" ht="13.15" customHeight="1">
      <c r="A140" s="29"/>
      <c r="B140" s="30"/>
      <c r="C140" s="31"/>
      <c r="D140" s="32"/>
      <c r="E140" s="33"/>
      <c r="F140" s="33"/>
      <c r="G140" s="33"/>
      <c r="H140" s="34"/>
      <c r="I140" s="34"/>
      <c r="J140" s="34"/>
      <c r="K140" s="34"/>
      <c r="L140" s="34"/>
      <c r="M140" s="34"/>
      <c r="N140" s="34"/>
      <c r="O140" s="34"/>
      <c r="P140" s="34"/>
      <c r="Q140" s="33"/>
      <c r="R140" s="33"/>
      <c r="S140" s="33"/>
      <c r="T140" s="35"/>
      <c r="U140" s="36"/>
      <c r="V140" s="36"/>
      <c r="W140" s="36"/>
      <c r="X140" s="35"/>
      <c r="Y140" s="34"/>
      <c r="Z140" s="34"/>
      <c r="AA140" s="34"/>
      <c r="AB140" s="34"/>
    </row>
    <row r="141" spans="1:28" ht="13.15" customHeight="1">
      <c r="A141" s="29"/>
      <c r="B141" s="30"/>
      <c r="C141" s="31"/>
      <c r="D141" s="32"/>
      <c r="E141" s="33"/>
      <c r="F141" s="33"/>
      <c r="G141" s="33"/>
      <c r="H141" s="34"/>
      <c r="I141" s="34"/>
      <c r="J141" s="34"/>
      <c r="K141" s="34"/>
      <c r="L141" s="34"/>
      <c r="M141" s="34"/>
      <c r="N141" s="34"/>
      <c r="O141" s="34"/>
      <c r="P141" s="34"/>
      <c r="Q141" s="33"/>
      <c r="R141" s="33"/>
      <c r="S141" s="33"/>
      <c r="T141" s="35"/>
      <c r="U141" s="36"/>
      <c r="V141" s="36"/>
      <c r="W141" s="36"/>
      <c r="X141" s="35"/>
      <c r="Y141" s="34"/>
      <c r="Z141" s="34"/>
      <c r="AA141" s="34"/>
      <c r="AB141" s="34"/>
    </row>
    <row r="142" spans="1:28" ht="13.15" customHeight="1">
      <c r="A142" s="29"/>
      <c r="B142" s="30"/>
      <c r="C142" s="31"/>
      <c r="D142" s="32"/>
      <c r="E142" s="33"/>
      <c r="F142" s="33"/>
      <c r="G142" s="33"/>
      <c r="H142" s="34"/>
      <c r="I142" s="34"/>
      <c r="J142" s="34"/>
      <c r="K142" s="34"/>
      <c r="L142" s="34"/>
      <c r="M142" s="34"/>
      <c r="N142" s="34"/>
      <c r="O142" s="34"/>
      <c r="P142" s="34"/>
      <c r="Q142" s="33"/>
      <c r="R142" s="33"/>
      <c r="S142" s="33"/>
      <c r="T142" s="35"/>
      <c r="U142" s="36"/>
      <c r="V142" s="36"/>
      <c r="W142" s="36"/>
      <c r="X142" s="35"/>
      <c r="Y142" s="34"/>
      <c r="Z142" s="34"/>
      <c r="AA142" s="34"/>
      <c r="AB142" s="34"/>
    </row>
    <row r="143" spans="1:28" ht="13.15" customHeight="1">
      <c r="A143" s="29"/>
      <c r="B143" s="30"/>
      <c r="C143" s="31"/>
      <c r="D143" s="32"/>
      <c r="E143" s="33"/>
      <c r="F143" s="33"/>
      <c r="G143" s="33"/>
      <c r="H143" s="34"/>
      <c r="I143" s="34"/>
      <c r="J143" s="34"/>
      <c r="K143" s="34"/>
      <c r="L143" s="34"/>
      <c r="M143" s="34"/>
      <c r="N143" s="34"/>
      <c r="O143" s="34"/>
      <c r="P143" s="34"/>
      <c r="Q143" s="33"/>
      <c r="R143" s="33"/>
      <c r="S143" s="33"/>
      <c r="T143" s="35"/>
      <c r="U143" s="36"/>
      <c r="V143" s="36"/>
      <c r="W143" s="36"/>
      <c r="X143" s="35"/>
      <c r="Y143" s="34"/>
      <c r="Z143" s="34"/>
      <c r="AA143" s="34"/>
      <c r="AB143" s="34"/>
    </row>
    <row r="144" spans="1:28" ht="13.15" customHeight="1">
      <c r="A144" s="29"/>
      <c r="B144" s="30"/>
      <c r="C144" s="31"/>
      <c r="D144" s="32"/>
      <c r="E144" s="33"/>
      <c r="F144" s="33"/>
      <c r="G144" s="33"/>
      <c r="H144" s="34"/>
      <c r="I144" s="34"/>
      <c r="J144" s="34"/>
      <c r="K144" s="34"/>
      <c r="L144" s="34"/>
      <c r="M144" s="34"/>
      <c r="N144" s="34"/>
      <c r="O144" s="34"/>
      <c r="P144" s="34"/>
      <c r="Q144" s="33"/>
      <c r="R144" s="33"/>
      <c r="S144" s="33"/>
      <c r="T144" s="35"/>
      <c r="U144" s="36"/>
      <c r="V144" s="36"/>
      <c r="W144" s="36"/>
      <c r="X144" s="35"/>
      <c r="Y144" s="34"/>
      <c r="Z144" s="34"/>
      <c r="AA144" s="34"/>
      <c r="AB144" s="34"/>
    </row>
    <row r="145" spans="1:28" ht="13.15" customHeight="1">
      <c r="A145" s="29"/>
      <c r="B145" s="30"/>
      <c r="C145" s="31"/>
      <c r="D145" s="32"/>
      <c r="E145" s="33"/>
      <c r="F145" s="33"/>
      <c r="G145" s="33"/>
      <c r="H145" s="34"/>
      <c r="I145" s="34"/>
      <c r="J145" s="34"/>
      <c r="K145" s="34"/>
      <c r="L145" s="34"/>
      <c r="M145" s="34"/>
      <c r="N145" s="34"/>
      <c r="O145" s="34"/>
      <c r="P145" s="34"/>
      <c r="Q145" s="33"/>
      <c r="R145" s="33"/>
      <c r="S145" s="33"/>
      <c r="T145" s="35"/>
      <c r="U145" s="36"/>
      <c r="V145" s="36"/>
      <c r="W145" s="36"/>
      <c r="X145" s="35"/>
      <c r="Y145" s="34"/>
      <c r="Z145" s="34"/>
      <c r="AA145" s="34"/>
      <c r="AB145" s="34"/>
    </row>
    <row r="146" spans="1:28" ht="13.15" customHeight="1">
      <c r="A146" s="29"/>
      <c r="B146" s="30"/>
      <c r="C146" s="31"/>
      <c r="D146" s="32"/>
      <c r="E146" s="33"/>
      <c r="F146" s="33"/>
      <c r="G146" s="33"/>
      <c r="H146" s="34"/>
      <c r="I146" s="34"/>
      <c r="J146" s="34"/>
      <c r="K146" s="34"/>
      <c r="L146" s="34"/>
      <c r="M146" s="34"/>
      <c r="N146" s="34"/>
      <c r="O146" s="34"/>
      <c r="P146" s="34"/>
      <c r="Q146" s="33"/>
      <c r="R146" s="33"/>
      <c r="S146" s="33"/>
      <c r="T146" s="35"/>
      <c r="U146" s="36"/>
      <c r="V146" s="36"/>
      <c r="W146" s="36"/>
      <c r="X146" s="35"/>
      <c r="Y146" s="34"/>
      <c r="Z146" s="34"/>
      <c r="AA146" s="34"/>
      <c r="AB146" s="34"/>
    </row>
    <row r="147" spans="1:28" ht="13.15" customHeight="1">
      <c r="A147" s="29"/>
      <c r="B147" s="30"/>
      <c r="C147" s="31"/>
      <c r="D147" s="32"/>
      <c r="E147" s="33"/>
      <c r="F147" s="33"/>
      <c r="G147" s="33"/>
      <c r="H147" s="34"/>
      <c r="I147" s="34"/>
      <c r="J147" s="34"/>
      <c r="K147" s="34"/>
      <c r="L147" s="34"/>
      <c r="M147" s="34"/>
      <c r="N147" s="34"/>
      <c r="O147" s="34"/>
      <c r="P147" s="34"/>
      <c r="Q147" s="33"/>
      <c r="R147" s="33"/>
      <c r="S147" s="33"/>
      <c r="T147" s="35"/>
      <c r="U147" s="36"/>
      <c r="V147" s="36"/>
      <c r="W147" s="36"/>
      <c r="X147" s="35"/>
      <c r="Y147" s="34"/>
      <c r="Z147" s="34"/>
      <c r="AA147" s="34"/>
      <c r="AB147" s="34"/>
    </row>
    <row r="148" spans="1:28" ht="13.15" customHeight="1">
      <c r="A148" s="29"/>
      <c r="B148" s="30"/>
      <c r="C148" s="31"/>
      <c r="D148" s="32"/>
      <c r="E148" s="33"/>
      <c r="F148" s="33"/>
      <c r="G148" s="33"/>
      <c r="H148" s="34"/>
      <c r="I148" s="34"/>
      <c r="J148" s="34"/>
      <c r="K148" s="34"/>
      <c r="L148" s="34"/>
      <c r="M148" s="34"/>
      <c r="N148" s="34"/>
      <c r="O148" s="34"/>
      <c r="P148" s="34"/>
      <c r="Q148" s="33"/>
      <c r="R148" s="33"/>
      <c r="S148" s="33"/>
      <c r="T148" s="35"/>
      <c r="U148" s="36"/>
      <c r="V148" s="36"/>
      <c r="W148" s="36"/>
      <c r="X148" s="35"/>
      <c r="Y148" s="34"/>
      <c r="Z148" s="34"/>
      <c r="AA148" s="34"/>
      <c r="AB148" s="34"/>
    </row>
    <row r="149" spans="1:28" ht="13.15" customHeight="1">
      <c r="A149" s="29"/>
      <c r="B149" s="30"/>
      <c r="C149" s="31"/>
      <c r="D149" s="32"/>
      <c r="E149" s="33"/>
      <c r="F149" s="33"/>
      <c r="G149" s="33"/>
      <c r="H149" s="34"/>
      <c r="I149" s="34"/>
      <c r="J149" s="34"/>
      <c r="K149" s="34"/>
      <c r="L149" s="34"/>
      <c r="M149" s="34"/>
      <c r="N149" s="34"/>
      <c r="O149" s="34"/>
      <c r="P149" s="34"/>
      <c r="Q149" s="33"/>
      <c r="R149" s="33"/>
      <c r="S149" s="33"/>
      <c r="T149" s="35"/>
      <c r="U149" s="36"/>
      <c r="V149" s="36"/>
      <c r="W149" s="36"/>
      <c r="X149" s="35"/>
      <c r="Y149" s="34"/>
      <c r="Z149" s="34"/>
      <c r="AA149" s="34"/>
      <c r="AB149" s="34"/>
    </row>
    <row r="150" spans="1:28" ht="13.15" customHeight="1">
      <c r="A150" s="29"/>
      <c r="B150" s="30"/>
      <c r="C150" s="31"/>
      <c r="D150" s="32"/>
      <c r="E150" s="33"/>
      <c r="F150" s="33"/>
      <c r="G150" s="33"/>
      <c r="H150" s="34"/>
      <c r="I150" s="34"/>
      <c r="J150" s="34"/>
      <c r="K150" s="34"/>
      <c r="L150" s="34"/>
      <c r="M150" s="34"/>
      <c r="N150" s="34"/>
      <c r="O150" s="34"/>
      <c r="P150" s="34"/>
      <c r="Q150" s="33"/>
      <c r="R150" s="33"/>
      <c r="S150" s="33"/>
      <c r="T150" s="35"/>
      <c r="U150" s="36"/>
      <c r="V150" s="36"/>
      <c r="W150" s="36"/>
      <c r="X150" s="35"/>
      <c r="Y150" s="34"/>
      <c r="Z150" s="34"/>
      <c r="AA150" s="34"/>
      <c r="AB150" s="34"/>
    </row>
    <row r="151" spans="1:28" ht="13.15" customHeight="1">
      <c r="A151" s="29"/>
      <c r="B151" s="30"/>
      <c r="C151" s="31"/>
      <c r="D151" s="32"/>
      <c r="E151" s="33"/>
      <c r="F151" s="33"/>
      <c r="G151" s="33"/>
      <c r="H151" s="34"/>
      <c r="I151" s="34"/>
      <c r="J151" s="34"/>
      <c r="K151" s="34"/>
      <c r="L151" s="34"/>
      <c r="M151" s="34"/>
      <c r="N151" s="34"/>
      <c r="O151" s="34"/>
      <c r="P151" s="34"/>
      <c r="Q151" s="33"/>
      <c r="R151" s="33"/>
      <c r="S151" s="33"/>
      <c r="T151" s="35"/>
      <c r="U151" s="36"/>
      <c r="V151" s="36"/>
      <c r="W151" s="36"/>
      <c r="X151" s="35"/>
      <c r="Y151" s="34"/>
      <c r="Z151" s="34"/>
      <c r="AA151" s="34"/>
      <c r="AB151" s="34"/>
    </row>
    <row r="152" spans="1:28" ht="13.15" customHeight="1">
      <c r="A152" s="29"/>
      <c r="B152" s="30"/>
      <c r="C152" s="31"/>
      <c r="D152" s="32"/>
      <c r="E152" s="33"/>
      <c r="F152" s="33"/>
      <c r="G152" s="33"/>
      <c r="H152" s="34"/>
      <c r="I152" s="34"/>
      <c r="J152" s="34"/>
      <c r="K152" s="34"/>
      <c r="L152" s="34"/>
      <c r="M152" s="34"/>
      <c r="N152" s="34"/>
      <c r="O152" s="34"/>
      <c r="P152" s="34"/>
      <c r="Q152" s="33"/>
      <c r="R152" s="33"/>
      <c r="S152" s="33"/>
      <c r="T152" s="35"/>
      <c r="U152" s="36"/>
      <c r="V152" s="36"/>
      <c r="W152" s="36"/>
      <c r="X152" s="35"/>
      <c r="Y152" s="34"/>
      <c r="Z152" s="34"/>
      <c r="AA152" s="34"/>
      <c r="AB152" s="34"/>
    </row>
    <row r="153" spans="1:28" ht="13.15" customHeight="1">
      <c r="A153" s="29"/>
      <c r="B153" s="30"/>
      <c r="C153" s="31"/>
      <c r="D153" s="32"/>
      <c r="E153" s="33"/>
      <c r="F153" s="33"/>
      <c r="G153" s="33"/>
      <c r="H153" s="34"/>
      <c r="I153" s="34"/>
      <c r="J153" s="34"/>
      <c r="K153" s="34"/>
      <c r="L153" s="34"/>
      <c r="M153" s="34"/>
      <c r="N153" s="34"/>
      <c r="O153" s="34"/>
      <c r="P153" s="34"/>
      <c r="Q153" s="33"/>
      <c r="R153" s="33"/>
      <c r="S153" s="33"/>
      <c r="T153" s="35"/>
      <c r="U153" s="36"/>
      <c r="V153" s="36"/>
      <c r="W153" s="36"/>
      <c r="X153" s="35"/>
      <c r="Y153" s="34"/>
      <c r="Z153" s="34"/>
      <c r="AA153" s="34"/>
      <c r="AB153" s="34"/>
    </row>
    <row r="154" spans="1:28" ht="13.15" customHeight="1">
      <c r="A154" s="29"/>
      <c r="B154" s="30"/>
      <c r="C154" s="31"/>
      <c r="D154" s="32"/>
      <c r="E154" s="33"/>
      <c r="F154" s="33"/>
      <c r="G154" s="33"/>
      <c r="H154" s="34"/>
      <c r="I154" s="34"/>
      <c r="J154" s="34"/>
      <c r="K154" s="34"/>
      <c r="L154" s="34"/>
      <c r="M154" s="34"/>
      <c r="N154" s="34"/>
      <c r="O154" s="34"/>
      <c r="P154" s="34"/>
      <c r="Q154" s="33"/>
      <c r="R154" s="33"/>
      <c r="S154" s="33"/>
      <c r="T154" s="35"/>
      <c r="U154" s="36"/>
      <c r="V154" s="36"/>
      <c r="W154" s="36"/>
      <c r="X154" s="35"/>
      <c r="Y154" s="34"/>
      <c r="Z154" s="34"/>
      <c r="AA154" s="34"/>
      <c r="AB154" s="34"/>
    </row>
    <row r="155" spans="1:28" ht="13.15" customHeight="1">
      <c r="A155" s="29"/>
      <c r="B155" s="30"/>
      <c r="C155" s="31"/>
      <c r="D155" s="32"/>
      <c r="E155" s="33"/>
      <c r="F155" s="33"/>
      <c r="G155" s="33"/>
      <c r="H155" s="34"/>
      <c r="I155" s="34"/>
      <c r="J155" s="34"/>
      <c r="K155" s="34"/>
      <c r="L155" s="34"/>
      <c r="M155" s="34"/>
      <c r="N155" s="34"/>
      <c r="O155" s="34"/>
      <c r="P155" s="34"/>
      <c r="Q155" s="33"/>
      <c r="R155" s="33"/>
      <c r="S155" s="33"/>
      <c r="T155" s="35"/>
      <c r="U155" s="36"/>
      <c r="V155" s="36"/>
      <c r="W155" s="36"/>
      <c r="X155" s="35"/>
      <c r="Y155" s="34"/>
      <c r="Z155" s="34"/>
      <c r="AA155" s="34"/>
      <c r="AB155" s="34"/>
    </row>
    <row r="156" spans="1:28" ht="13.15" customHeight="1">
      <c r="A156" s="29"/>
      <c r="B156" s="30"/>
      <c r="C156" s="31"/>
      <c r="D156" s="32"/>
      <c r="E156" s="33"/>
      <c r="F156" s="33"/>
      <c r="G156" s="33"/>
      <c r="H156" s="34"/>
      <c r="I156" s="34"/>
      <c r="J156" s="34"/>
      <c r="K156" s="34"/>
      <c r="L156" s="34"/>
      <c r="M156" s="34"/>
      <c r="N156" s="34"/>
      <c r="O156" s="34"/>
      <c r="P156" s="34"/>
      <c r="Q156" s="33"/>
      <c r="R156" s="33"/>
      <c r="S156" s="33"/>
      <c r="T156" s="35"/>
      <c r="U156" s="36"/>
      <c r="V156" s="36"/>
      <c r="W156" s="36"/>
      <c r="X156" s="35"/>
      <c r="Y156" s="34"/>
      <c r="Z156" s="34"/>
      <c r="AA156" s="34"/>
      <c r="AB156" s="34"/>
    </row>
    <row r="157" spans="1:28" ht="13.15" customHeight="1">
      <c r="A157" s="29"/>
      <c r="B157" s="30"/>
      <c r="C157" s="31"/>
      <c r="D157" s="32"/>
      <c r="E157" s="33"/>
      <c r="F157" s="33"/>
      <c r="G157" s="33"/>
      <c r="H157" s="34"/>
      <c r="I157" s="34"/>
      <c r="J157" s="34"/>
      <c r="K157" s="34"/>
      <c r="L157" s="34"/>
      <c r="M157" s="34"/>
      <c r="N157" s="34"/>
      <c r="O157" s="34"/>
      <c r="P157" s="34"/>
      <c r="Q157" s="33"/>
      <c r="R157" s="33"/>
      <c r="S157" s="33"/>
      <c r="T157" s="35"/>
      <c r="U157" s="36"/>
      <c r="V157" s="36"/>
      <c r="W157" s="36"/>
      <c r="X157" s="35"/>
      <c r="Y157" s="34"/>
      <c r="Z157" s="34"/>
      <c r="AA157" s="34"/>
      <c r="AB157" s="34"/>
    </row>
    <row r="158" spans="1:28" ht="13.15" customHeight="1">
      <c r="A158" s="29"/>
      <c r="B158" s="30"/>
      <c r="C158" s="31"/>
      <c r="D158" s="32"/>
      <c r="E158" s="33"/>
      <c r="F158" s="33"/>
      <c r="G158" s="33"/>
      <c r="H158" s="34"/>
      <c r="I158" s="34"/>
      <c r="J158" s="34"/>
      <c r="K158" s="34"/>
      <c r="L158" s="34"/>
      <c r="M158" s="34"/>
      <c r="N158" s="34"/>
      <c r="O158" s="34"/>
      <c r="P158" s="34"/>
      <c r="Q158" s="33"/>
      <c r="R158" s="33"/>
      <c r="S158" s="33"/>
      <c r="T158" s="35"/>
      <c r="U158" s="36"/>
      <c r="V158" s="36"/>
      <c r="W158" s="36"/>
      <c r="X158" s="35"/>
      <c r="Y158" s="34"/>
      <c r="Z158" s="34"/>
      <c r="AA158" s="34"/>
      <c r="AB158" s="34"/>
    </row>
    <row r="159" spans="1:28" ht="13.15" customHeight="1">
      <c r="A159" s="29"/>
      <c r="B159" s="30"/>
      <c r="C159" s="31"/>
      <c r="D159" s="32"/>
      <c r="E159" s="33"/>
      <c r="F159" s="33"/>
      <c r="G159" s="33"/>
      <c r="H159" s="34"/>
      <c r="I159" s="34"/>
      <c r="J159" s="34"/>
      <c r="K159" s="34"/>
      <c r="L159" s="34"/>
      <c r="M159" s="34"/>
      <c r="N159" s="34"/>
      <c r="O159" s="34"/>
      <c r="P159" s="34"/>
      <c r="Q159" s="33"/>
      <c r="R159" s="33"/>
      <c r="S159" s="33"/>
      <c r="T159" s="35"/>
      <c r="U159" s="36"/>
      <c r="V159" s="36"/>
      <c r="W159" s="36"/>
      <c r="X159" s="35"/>
      <c r="Y159" s="34"/>
      <c r="Z159" s="34"/>
      <c r="AA159" s="34"/>
      <c r="AB159" s="34"/>
    </row>
    <row r="160" spans="1:28" ht="13.15" customHeight="1">
      <c r="A160" s="29"/>
      <c r="B160" s="30"/>
      <c r="C160" s="31"/>
      <c r="D160" s="32"/>
      <c r="E160" s="33"/>
      <c r="F160" s="33"/>
      <c r="G160" s="33"/>
      <c r="H160" s="34"/>
      <c r="I160" s="34"/>
      <c r="J160" s="34"/>
      <c r="K160" s="34"/>
      <c r="L160" s="34"/>
      <c r="M160" s="34"/>
      <c r="N160" s="34"/>
      <c r="O160" s="34"/>
      <c r="P160" s="34"/>
      <c r="Q160" s="33"/>
      <c r="R160" s="33"/>
      <c r="S160" s="33"/>
      <c r="T160" s="35"/>
      <c r="U160" s="36"/>
      <c r="V160" s="36"/>
      <c r="W160" s="36"/>
      <c r="X160" s="35"/>
      <c r="Y160" s="34"/>
      <c r="Z160" s="34"/>
      <c r="AA160" s="34"/>
      <c r="AB160" s="34"/>
    </row>
    <row r="161" spans="1:28" ht="13.15" customHeight="1">
      <c r="A161" s="29"/>
      <c r="B161" s="30"/>
      <c r="C161" s="31"/>
      <c r="D161" s="32"/>
      <c r="E161" s="33"/>
      <c r="F161" s="33"/>
      <c r="G161" s="33"/>
      <c r="H161" s="34"/>
      <c r="I161" s="34"/>
      <c r="J161" s="34"/>
      <c r="K161" s="34"/>
      <c r="L161" s="34"/>
      <c r="M161" s="34"/>
      <c r="N161" s="34"/>
      <c r="O161" s="34"/>
      <c r="P161" s="34"/>
      <c r="Q161" s="33"/>
      <c r="R161" s="33"/>
      <c r="S161" s="33"/>
      <c r="T161" s="35"/>
      <c r="U161" s="36"/>
      <c r="V161" s="36"/>
      <c r="W161" s="36"/>
      <c r="X161" s="35"/>
      <c r="Y161" s="34"/>
      <c r="Z161" s="34"/>
      <c r="AA161" s="34"/>
      <c r="AB161" s="34"/>
    </row>
    <row r="162" spans="1:28" ht="13.15" customHeight="1">
      <c r="A162" s="29"/>
      <c r="B162" s="30"/>
      <c r="C162" s="31"/>
      <c r="D162" s="32"/>
      <c r="E162" s="33"/>
      <c r="F162" s="33"/>
      <c r="G162" s="33"/>
      <c r="H162" s="34"/>
      <c r="I162" s="34"/>
      <c r="J162" s="34"/>
      <c r="K162" s="34"/>
      <c r="L162" s="34"/>
      <c r="M162" s="34"/>
      <c r="N162" s="34"/>
      <c r="O162" s="34"/>
      <c r="P162" s="34"/>
      <c r="Q162" s="33"/>
      <c r="R162" s="33"/>
      <c r="S162" s="33"/>
      <c r="T162" s="35"/>
      <c r="U162" s="36"/>
      <c r="V162" s="36"/>
      <c r="W162" s="36"/>
      <c r="X162" s="35"/>
      <c r="Y162" s="34"/>
      <c r="Z162" s="34"/>
      <c r="AA162" s="34"/>
      <c r="AB162" s="34"/>
    </row>
    <row r="163" spans="1:28" ht="13.15" customHeight="1">
      <c r="A163" s="29"/>
      <c r="B163" s="30"/>
      <c r="C163" s="31"/>
      <c r="D163" s="32"/>
      <c r="E163" s="33"/>
      <c r="F163" s="33"/>
      <c r="G163" s="33"/>
      <c r="H163" s="34"/>
      <c r="I163" s="34"/>
      <c r="J163" s="34"/>
      <c r="K163" s="34"/>
      <c r="L163" s="34"/>
      <c r="M163" s="34"/>
      <c r="N163" s="34"/>
      <c r="O163" s="34"/>
      <c r="P163" s="34"/>
      <c r="Q163" s="33"/>
      <c r="R163" s="33"/>
      <c r="S163" s="33"/>
      <c r="T163" s="35"/>
      <c r="U163" s="36"/>
      <c r="V163" s="36"/>
      <c r="W163" s="36"/>
      <c r="X163" s="35"/>
      <c r="Y163" s="34"/>
      <c r="Z163" s="34"/>
      <c r="AA163" s="34"/>
      <c r="AB163" s="34"/>
    </row>
    <row r="164" spans="1:28" ht="13.15" customHeight="1">
      <c r="A164" s="29"/>
      <c r="B164" s="30"/>
      <c r="C164" s="31"/>
      <c r="D164" s="32"/>
      <c r="E164" s="33"/>
      <c r="F164" s="33"/>
      <c r="G164" s="33"/>
      <c r="H164" s="34"/>
      <c r="I164" s="34"/>
      <c r="J164" s="34"/>
      <c r="K164" s="34"/>
      <c r="L164" s="34"/>
      <c r="M164" s="34"/>
      <c r="N164" s="34"/>
      <c r="O164" s="34"/>
      <c r="P164" s="34"/>
      <c r="Q164" s="33"/>
      <c r="R164" s="33"/>
      <c r="S164" s="33"/>
      <c r="T164" s="35"/>
      <c r="U164" s="36"/>
      <c r="V164" s="36"/>
      <c r="W164" s="36"/>
      <c r="X164" s="35"/>
      <c r="Y164" s="34"/>
      <c r="Z164" s="34"/>
      <c r="AA164" s="34"/>
      <c r="AB164" s="34"/>
    </row>
    <row r="165" spans="1:28" ht="13.15" customHeight="1">
      <c r="A165" s="29"/>
      <c r="B165" s="30"/>
      <c r="C165" s="31"/>
      <c r="D165" s="32"/>
      <c r="E165" s="33"/>
      <c r="F165" s="33"/>
      <c r="G165" s="33"/>
      <c r="H165" s="34"/>
      <c r="I165" s="34"/>
      <c r="J165" s="34"/>
      <c r="K165" s="34"/>
      <c r="L165" s="34"/>
      <c r="M165" s="34"/>
      <c r="N165" s="34"/>
      <c r="O165" s="34"/>
      <c r="P165" s="34"/>
      <c r="Q165" s="33"/>
      <c r="R165" s="33"/>
      <c r="S165" s="33"/>
      <c r="T165" s="35"/>
      <c r="U165" s="36"/>
      <c r="V165" s="36"/>
      <c r="W165" s="36"/>
      <c r="X165" s="35"/>
      <c r="Y165" s="34"/>
      <c r="Z165" s="34"/>
      <c r="AA165" s="34"/>
      <c r="AB165" s="34"/>
    </row>
    <row r="166" spans="1:28" ht="13.15" customHeight="1">
      <c r="A166" s="29"/>
      <c r="B166" s="30"/>
      <c r="C166" s="31"/>
      <c r="D166" s="32"/>
      <c r="E166" s="33"/>
      <c r="F166" s="33"/>
      <c r="G166" s="33"/>
      <c r="H166" s="34"/>
      <c r="I166" s="34"/>
      <c r="J166" s="34"/>
      <c r="K166" s="34"/>
      <c r="L166" s="34"/>
      <c r="M166" s="34"/>
      <c r="N166" s="34"/>
      <c r="O166" s="34"/>
      <c r="P166" s="34"/>
      <c r="Q166" s="33"/>
      <c r="R166" s="33"/>
      <c r="S166" s="33"/>
      <c r="T166" s="35"/>
      <c r="U166" s="36"/>
      <c r="V166" s="36"/>
      <c r="W166" s="36"/>
      <c r="X166" s="35"/>
      <c r="Y166" s="34"/>
      <c r="Z166" s="34"/>
      <c r="AA166" s="34"/>
      <c r="AB166" s="34"/>
    </row>
    <row r="167" spans="1:28" ht="13.15" customHeight="1">
      <c r="A167" s="29"/>
      <c r="B167" s="30"/>
      <c r="C167" s="31"/>
      <c r="D167" s="32"/>
      <c r="E167" s="33"/>
      <c r="F167" s="33"/>
      <c r="G167" s="33"/>
      <c r="H167" s="34"/>
      <c r="I167" s="34"/>
      <c r="J167" s="34"/>
      <c r="K167" s="34"/>
      <c r="L167" s="34"/>
      <c r="M167" s="34"/>
      <c r="N167" s="34"/>
      <c r="O167" s="34"/>
      <c r="P167" s="34"/>
      <c r="Q167" s="33"/>
      <c r="R167" s="33"/>
      <c r="S167" s="33"/>
      <c r="T167" s="35"/>
      <c r="U167" s="36"/>
      <c r="V167" s="36"/>
      <c r="W167" s="36"/>
      <c r="X167" s="35"/>
      <c r="Y167" s="34"/>
      <c r="Z167" s="34"/>
      <c r="AA167" s="34"/>
      <c r="AB167" s="34"/>
    </row>
    <row r="168" spans="1:28" ht="13.15" customHeight="1">
      <c r="A168" s="29"/>
      <c r="B168" s="30"/>
      <c r="C168" s="31"/>
      <c r="D168" s="32"/>
      <c r="E168" s="33"/>
      <c r="F168" s="33"/>
      <c r="G168" s="33"/>
      <c r="H168" s="34"/>
      <c r="I168" s="34"/>
      <c r="J168" s="34"/>
      <c r="K168" s="34"/>
      <c r="L168" s="34"/>
      <c r="M168" s="34"/>
      <c r="N168" s="34"/>
      <c r="O168" s="34"/>
      <c r="P168" s="34"/>
      <c r="Q168" s="33"/>
      <c r="R168" s="33"/>
      <c r="S168" s="33"/>
      <c r="T168" s="35"/>
      <c r="U168" s="36"/>
      <c r="V168" s="36"/>
      <c r="W168" s="36"/>
      <c r="X168" s="35"/>
      <c r="Y168" s="34"/>
      <c r="Z168" s="34"/>
      <c r="AA168" s="34"/>
      <c r="AB168" s="34"/>
    </row>
    <row r="169" spans="1:28" ht="13.15" customHeight="1">
      <c r="A169" s="29"/>
      <c r="B169" s="30"/>
      <c r="C169" s="31"/>
      <c r="D169" s="32"/>
      <c r="E169" s="33"/>
      <c r="F169" s="33"/>
      <c r="G169" s="33"/>
      <c r="H169" s="34"/>
      <c r="I169" s="34"/>
      <c r="J169" s="34"/>
      <c r="K169" s="34"/>
      <c r="L169" s="34"/>
      <c r="M169" s="34"/>
      <c r="N169" s="34"/>
      <c r="O169" s="34"/>
      <c r="P169" s="34"/>
      <c r="Q169" s="33"/>
      <c r="R169" s="33"/>
      <c r="S169" s="33"/>
      <c r="T169" s="35"/>
      <c r="U169" s="36"/>
      <c r="V169" s="36"/>
      <c r="W169" s="36"/>
      <c r="X169" s="35"/>
      <c r="Y169" s="34"/>
      <c r="Z169" s="34"/>
      <c r="AA169" s="34"/>
      <c r="AB169" s="34"/>
    </row>
    <row r="170" spans="1:28" ht="13.15" customHeight="1">
      <c r="A170" s="29"/>
      <c r="B170" s="30"/>
      <c r="C170" s="31"/>
      <c r="D170" s="32"/>
      <c r="E170" s="33"/>
      <c r="F170" s="33"/>
      <c r="G170" s="33"/>
      <c r="H170" s="34"/>
      <c r="I170" s="34"/>
      <c r="J170" s="34"/>
      <c r="K170" s="34"/>
      <c r="L170" s="34"/>
      <c r="M170" s="34"/>
      <c r="N170" s="34"/>
      <c r="O170" s="34"/>
      <c r="P170" s="34"/>
      <c r="Q170" s="33"/>
      <c r="R170" s="33"/>
      <c r="S170" s="33"/>
      <c r="T170" s="35"/>
      <c r="U170" s="36"/>
      <c r="V170" s="36"/>
      <c r="W170" s="36"/>
      <c r="X170" s="35"/>
      <c r="Y170" s="34"/>
      <c r="Z170" s="34"/>
      <c r="AA170" s="34"/>
      <c r="AB170" s="34"/>
    </row>
    <row r="171" spans="1:28" ht="13.15" customHeight="1">
      <c r="A171" s="29"/>
      <c r="B171" s="30"/>
      <c r="C171" s="31"/>
      <c r="D171" s="32"/>
      <c r="E171" s="33"/>
      <c r="F171" s="33"/>
      <c r="G171" s="33"/>
      <c r="H171" s="34"/>
      <c r="I171" s="34"/>
      <c r="J171" s="34"/>
      <c r="K171" s="34"/>
      <c r="L171" s="34"/>
      <c r="M171" s="34"/>
      <c r="N171" s="34"/>
      <c r="O171" s="34"/>
      <c r="P171" s="34"/>
      <c r="Q171" s="33"/>
      <c r="R171" s="33"/>
      <c r="S171" s="33"/>
      <c r="T171" s="35"/>
      <c r="U171" s="36"/>
      <c r="V171" s="36"/>
      <c r="W171" s="36"/>
      <c r="X171" s="35"/>
      <c r="Y171" s="34"/>
      <c r="Z171" s="34"/>
      <c r="AA171" s="34"/>
      <c r="AB171" s="34"/>
    </row>
    <row r="172" spans="1:28" ht="13.15" customHeight="1">
      <c r="A172" s="29"/>
      <c r="B172" s="30"/>
      <c r="C172" s="31"/>
      <c r="D172" s="32"/>
      <c r="E172" s="33"/>
      <c r="F172" s="33"/>
      <c r="G172" s="33"/>
      <c r="H172" s="34"/>
      <c r="I172" s="34"/>
      <c r="J172" s="34"/>
      <c r="K172" s="34"/>
      <c r="L172" s="34"/>
      <c r="M172" s="34"/>
      <c r="N172" s="34"/>
      <c r="O172" s="34"/>
      <c r="P172" s="34"/>
      <c r="Q172" s="33"/>
      <c r="R172" s="33"/>
      <c r="S172" s="33"/>
      <c r="T172" s="35"/>
      <c r="U172" s="36"/>
      <c r="V172" s="36"/>
      <c r="W172" s="36"/>
      <c r="X172" s="35"/>
      <c r="Y172" s="34"/>
      <c r="Z172" s="34"/>
      <c r="AA172" s="34"/>
      <c r="AB172" s="34"/>
    </row>
    <row r="173" spans="1:28" ht="13.15" customHeight="1">
      <c r="A173" s="29"/>
      <c r="B173" s="30"/>
      <c r="C173" s="31"/>
      <c r="D173" s="32"/>
      <c r="E173" s="33"/>
      <c r="F173" s="33"/>
      <c r="G173" s="33"/>
      <c r="H173" s="34"/>
      <c r="I173" s="34"/>
      <c r="J173" s="34"/>
      <c r="K173" s="34"/>
      <c r="L173" s="34"/>
      <c r="M173" s="34"/>
      <c r="N173" s="34"/>
      <c r="O173" s="34"/>
      <c r="P173" s="34"/>
      <c r="Q173" s="33"/>
      <c r="R173" s="33"/>
      <c r="S173" s="33"/>
      <c r="T173" s="35"/>
      <c r="U173" s="36"/>
      <c r="V173" s="36"/>
      <c r="W173" s="36"/>
      <c r="X173" s="35"/>
      <c r="Y173" s="34"/>
      <c r="Z173" s="34"/>
      <c r="AA173" s="34"/>
      <c r="AB173" s="34"/>
    </row>
    <row r="174" spans="1:28" ht="13.15" customHeight="1">
      <c r="A174" s="29"/>
      <c r="B174" s="30"/>
      <c r="C174" s="31"/>
      <c r="D174" s="32"/>
      <c r="E174" s="33"/>
      <c r="F174" s="33"/>
      <c r="G174" s="33"/>
      <c r="H174" s="34"/>
      <c r="I174" s="34"/>
      <c r="J174" s="34"/>
      <c r="K174" s="34"/>
      <c r="L174" s="34"/>
      <c r="M174" s="34"/>
      <c r="N174" s="34"/>
      <c r="O174" s="34"/>
      <c r="P174" s="34"/>
      <c r="Q174" s="33"/>
      <c r="R174" s="33"/>
      <c r="S174" s="33"/>
      <c r="T174" s="35"/>
      <c r="U174" s="36"/>
      <c r="V174" s="36"/>
      <c r="W174" s="36"/>
      <c r="X174" s="35"/>
      <c r="Y174" s="34"/>
      <c r="Z174" s="34"/>
      <c r="AA174" s="34"/>
      <c r="AB174" s="34"/>
    </row>
    <row r="175" spans="1:28" ht="13.15" customHeight="1">
      <c r="A175" s="29"/>
      <c r="B175" s="30"/>
      <c r="C175" s="31"/>
      <c r="D175" s="32"/>
      <c r="E175" s="33"/>
      <c r="F175" s="33"/>
      <c r="G175" s="33"/>
      <c r="H175" s="34"/>
      <c r="I175" s="34"/>
      <c r="J175" s="34"/>
      <c r="K175" s="34"/>
      <c r="L175" s="34"/>
      <c r="M175" s="34"/>
      <c r="N175" s="34"/>
      <c r="O175" s="34"/>
      <c r="P175" s="34"/>
      <c r="Q175" s="33"/>
      <c r="R175" s="33"/>
      <c r="S175" s="33"/>
      <c r="T175" s="35"/>
      <c r="U175" s="36"/>
      <c r="V175" s="36"/>
      <c r="W175" s="36"/>
      <c r="X175" s="35"/>
      <c r="Y175" s="34"/>
      <c r="Z175" s="34"/>
      <c r="AA175" s="34"/>
      <c r="AB175" s="34"/>
    </row>
    <row r="176" spans="1:28" ht="13.15" customHeight="1">
      <c r="A176" s="29"/>
      <c r="B176" s="30"/>
      <c r="C176" s="31"/>
      <c r="D176" s="32"/>
      <c r="E176" s="33"/>
      <c r="F176" s="33"/>
      <c r="G176" s="33"/>
      <c r="H176" s="34"/>
      <c r="I176" s="34"/>
      <c r="J176" s="34"/>
      <c r="K176" s="34"/>
      <c r="L176" s="34"/>
      <c r="M176" s="34"/>
      <c r="N176" s="34"/>
      <c r="O176" s="34"/>
      <c r="P176" s="34"/>
      <c r="Q176" s="33"/>
      <c r="R176" s="33"/>
      <c r="S176" s="33"/>
      <c r="T176" s="35"/>
      <c r="U176" s="36"/>
      <c r="V176" s="36"/>
      <c r="W176" s="36"/>
      <c r="X176" s="35"/>
      <c r="Y176" s="34"/>
      <c r="Z176" s="34"/>
      <c r="AA176" s="34"/>
      <c r="AB176" s="34"/>
    </row>
    <row r="177" spans="1:28" ht="13.15" customHeight="1">
      <c r="A177" s="29"/>
      <c r="B177" s="30"/>
      <c r="C177" s="31"/>
      <c r="D177" s="32"/>
      <c r="E177" s="33"/>
      <c r="F177" s="33"/>
      <c r="G177" s="33"/>
      <c r="H177" s="34"/>
      <c r="I177" s="34"/>
      <c r="J177" s="34"/>
      <c r="K177" s="34"/>
      <c r="L177" s="34"/>
      <c r="M177" s="34"/>
      <c r="N177" s="34"/>
      <c r="O177" s="34"/>
      <c r="P177" s="34"/>
      <c r="Q177" s="33"/>
      <c r="R177" s="33"/>
      <c r="S177" s="33"/>
      <c r="T177" s="35"/>
      <c r="U177" s="36"/>
      <c r="V177" s="36"/>
      <c r="W177" s="36"/>
      <c r="X177" s="35"/>
      <c r="Y177" s="34"/>
      <c r="Z177" s="34"/>
      <c r="AA177" s="34"/>
      <c r="AB177" s="34"/>
    </row>
    <row r="178" spans="1:28" ht="13.15" customHeight="1">
      <c r="A178" s="29"/>
      <c r="B178" s="30"/>
      <c r="C178" s="31"/>
      <c r="D178" s="32"/>
      <c r="E178" s="33"/>
      <c r="F178" s="33"/>
      <c r="G178" s="33"/>
      <c r="H178" s="34"/>
      <c r="I178" s="34"/>
      <c r="J178" s="34"/>
      <c r="K178" s="34"/>
      <c r="L178" s="34"/>
      <c r="M178" s="34"/>
      <c r="N178" s="34"/>
      <c r="O178" s="34"/>
      <c r="P178" s="34"/>
      <c r="Q178" s="33"/>
      <c r="R178" s="33"/>
      <c r="S178" s="33"/>
      <c r="T178" s="35"/>
      <c r="U178" s="36"/>
      <c r="V178" s="36"/>
      <c r="W178" s="36"/>
      <c r="X178" s="35"/>
      <c r="Y178" s="34"/>
      <c r="Z178" s="34"/>
      <c r="AA178" s="34"/>
      <c r="AB178" s="34"/>
    </row>
    <row r="179" spans="1:28" ht="13.15" customHeight="1">
      <c r="A179" s="29"/>
      <c r="B179" s="30"/>
      <c r="C179" s="31"/>
      <c r="D179" s="32"/>
      <c r="E179" s="33"/>
      <c r="F179" s="33"/>
      <c r="G179" s="33"/>
      <c r="H179" s="34"/>
      <c r="I179" s="34"/>
      <c r="J179" s="34"/>
      <c r="K179" s="34"/>
      <c r="L179" s="34"/>
      <c r="M179" s="34"/>
      <c r="N179" s="34"/>
      <c r="O179" s="34"/>
      <c r="P179" s="34"/>
      <c r="Q179" s="33"/>
      <c r="R179" s="33"/>
      <c r="S179" s="33"/>
      <c r="T179" s="35"/>
      <c r="U179" s="36"/>
      <c r="V179" s="36"/>
      <c r="W179" s="36"/>
      <c r="X179" s="35"/>
      <c r="Y179" s="34"/>
      <c r="Z179" s="34"/>
      <c r="AA179" s="34"/>
      <c r="AB179" s="34"/>
    </row>
    <row r="180" spans="1:28" ht="13.15" customHeight="1">
      <c r="A180" s="29"/>
      <c r="B180" s="30"/>
      <c r="C180" s="31"/>
      <c r="D180" s="32"/>
      <c r="E180" s="33"/>
      <c r="F180" s="33"/>
      <c r="G180" s="33"/>
      <c r="H180" s="34"/>
      <c r="I180" s="34"/>
      <c r="J180" s="34"/>
      <c r="K180" s="34"/>
      <c r="L180" s="34"/>
      <c r="M180" s="34"/>
      <c r="N180" s="34"/>
      <c r="O180" s="34"/>
      <c r="P180" s="34"/>
      <c r="Q180" s="33"/>
      <c r="R180" s="33"/>
      <c r="S180" s="33"/>
      <c r="T180" s="35"/>
      <c r="U180" s="36"/>
      <c r="V180" s="36"/>
      <c r="W180" s="36"/>
      <c r="X180" s="35"/>
      <c r="Y180" s="34"/>
      <c r="Z180" s="34"/>
      <c r="AA180" s="34"/>
      <c r="AB180" s="34"/>
    </row>
    <row r="181" spans="1:28" ht="13.15" customHeight="1">
      <c r="A181" s="29"/>
      <c r="B181" s="30"/>
      <c r="C181" s="31"/>
      <c r="D181" s="32"/>
      <c r="E181" s="33"/>
      <c r="F181" s="33"/>
      <c r="G181" s="33"/>
      <c r="H181" s="34"/>
      <c r="I181" s="34"/>
      <c r="J181" s="34"/>
      <c r="K181" s="34"/>
      <c r="L181" s="34"/>
      <c r="M181" s="34"/>
      <c r="N181" s="34"/>
      <c r="O181" s="34"/>
      <c r="P181" s="34"/>
      <c r="Q181" s="33"/>
      <c r="R181" s="33"/>
      <c r="S181" s="33"/>
      <c r="T181" s="35"/>
      <c r="U181" s="36"/>
      <c r="V181" s="36"/>
      <c r="W181" s="36"/>
      <c r="X181" s="35"/>
      <c r="Y181" s="34"/>
      <c r="Z181" s="34"/>
      <c r="AA181" s="34"/>
      <c r="AB181" s="34"/>
    </row>
    <row r="182" spans="1:28" ht="13.15" customHeight="1">
      <c r="A182" s="29"/>
      <c r="B182" s="30"/>
      <c r="C182" s="31"/>
      <c r="D182" s="32"/>
      <c r="E182" s="33"/>
      <c r="F182" s="33"/>
      <c r="G182" s="33"/>
      <c r="H182" s="34"/>
      <c r="I182" s="34"/>
      <c r="J182" s="34"/>
      <c r="K182" s="34"/>
      <c r="L182" s="34"/>
      <c r="M182" s="34"/>
      <c r="N182" s="34"/>
      <c r="O182" s="34"/>
      <c r="P182" s="34"/>
      <c r="Q182" s="33"/>
      <c r="R182" s="33"/>
      <c r="S182" s="33"/>
      <c r="T182" s="35"/>
      <c r="U182" s="36"/>
      <c r="V182" s="36"/>
      <c r="W182" s="36"/>
      <c r="X182" s="35"/>
      <c r="Y182" s="34"/>
      <c r="Z182" s="34"/>
      <c r="AA182" s="34"/>
      <c r="AB182" s="34"/>
    </row>
    <row r="183" spans="1:28" ht="13.15" customHeight="1">
      <c r="A183" s="29"/>
      <c r="B183" s="30"/>
      <c r="C183" s="31"/>
      <c r="D183" s="32"/>
      <c r="E183" s="33"/>
      <c r="F183" s="33"/>
      <c r="G183" s="33"/>
      <c r="H183" s="34"/>
      <c r="I183" s="34"/>
      <c r="J183" s="34"/>
      <c r="K183" s="34"/>
      <c r="L183" s="34"/>
      <c r="M183" s="34"/>
      <c r="N183" s="34"/>
      <c r="O183" s="34"/>
      <c r="P183" s="34"/>
      <c r="Q183" s="33"/>
      <c r="R183" s="33"/>
      <c r="S183" s="33"/>
      <c r="T183" s="35"/>
      <c r="U183" s="36"/>
      <c r="V183" s="36"/>
      <c r="W183" s="36"/>
      <c r="X183" s="35"/>
      <c r="Y183" s="34"/>
      <c r="Z183" s="34"/>
      <c r="AA183" s="34"/>
      <c r="AB183" s="34"/>
    </row>
    <row r="184" spans="1:28" ht="13.15" customHeight="1">
      <c r="A184" s="29"/>
      <c r="B184" s="30"/>
      <c r="C184" s="31"/>
      <c r="D184" s="32"/>
      <c r="E184" s="33"/>
      <c r="F184" s="33"/>
      <c r="G184" s="33"/>
      <c r="H184" s="34"/>
      <c r="I184" s="34"/>
      <c r="J184" s="34"/>
      <c r="K184" s="34"/>
      <c r="L184" s="34"/>
      <c r="M184" s="34"/>
      <c r="N184" s="34"/>
      <c r="O184" s="34"/>
      <c r="P184" s="34"/>
      <c r="Q184" s="33"/>
      <c r="R184" s="33"/>
      <c r="S184" s="33"/>
      <c r="T184" s="35"/>
      <c r="U184" s="36"/>
      <c r="V184" s="36"/>
      <c r="W184" s="36"/>
      <c r="X184" s="35"/>
      <c r="Y184" s="34"/>
      <c r="Z184" s="34"/>
      <c r="AA184" s="34"/>
      <c r="AB184" s="34"/>
    </row>
    <row r="185" spans="1:28" ht="13.15" customHeight="1">
      <c r="A185" s="29"/>
      <c r="B185" s="30"/>
      <c r="C185" s="31"/>
      <c r="D185" s="32"/>
      <c r="E185" s="33"/>
      <c r="F185" s="33"/>
      <c r="G185" s="33"/>
      <c r="H185" s="34"/>
      <c r="I185" s="34"/>
      <c r="J185" s="34"/>
      <c r="K185" s="34"/>
      <c r="L185" s="34"/>
      <c r="M185" s="34"/>
      <c r="N185" s="34"/>
      <c r="O185" s="34"/>
      <c r="P185" s="34"/>
      <c r="Q185" s="33"/>
      <c r="R185" s="33"/>
      <c r="S185" s="33"/>
      <c r="T185" s="35"/>
      <c r="U185" s="36"/>
      <c r="V185" s="36"/>
      <c r="W185" s="36"/>
      <c r="X185" s="35"/>
      <c r="Y185" s="34"/>
      <c r="Z185" s="34"/>
      <c r="AA185" s="34"/>
      <c r="AB185" s="34"/>
    </row>
    <row r="186" spans="1:28" ht="13.15" customHeight="1">
      <c r="A186" s="29"/>
      <c r="B186" s="30"/>
      <c r="C186" s="31"/>
      <c r="D186" s="32"/>
      <c r="E186" s="33"/>
      <c r="F186" s="33"/>
      <c r="G186" s="33"/>
      <c r="H186" s="34"/>
      <c r="I186" s="34"/>
      <c r="J186" s="34"/>
      <c r="K186" s="34"/>
      <c r="L186" s="34"/>
      <c r="M186" s="34"/>
      <c r="N186" s="34"/>
      <c r="O186" s="34"/>
      <c r="P186" s="34"/>
      <c r="Q186" s="33"/>
      <c r="R186" s="33"/>
      <c r="S186" s="33"/>
      <c r="T186" s="35"/>
      <c r="U186" s="36"/>
      <c r="V186" s="36"/>
      <c r="W186" s="36"/>
      <c r="X186" s="35"/>
      <c r="Y186" s="34"/>
      <c r="Z186" s="34"/>
      <c r="AA186" s="34"/>
      <c r="AB186" s="34"/>
    </row>
    <row r="187" spans="1:28" ht="13.15" customHeight="1">
      <c r="A187" s="29"/>
      <c r="B187" s="30"/>
      <c r="C187" s="31"/>
      <c r="D187" s="32"/>
      <c r="E187" s="33"/>
      <c r="F187" s="33"/>
      <c r="G187" s="33"/>
      <c r="H187" s="34"/>
      <c r="I187" s="34"/>
      <c r="J187" s="34"/>
      <c r="K187" s="34"/>
      <c r="L187" s="34"/>
      <c r="M187" s="34"/>
      <c r="N187" s="34"/>
      <c r="O187" s="34"/>
      <c r="P187" s="34"/>
      <c r="Q187" s="33"/>
      <c r="R187" s="33"/>
      <c r="S187" s="33"/>
      <c r="T187" s="35"/>
      <c r="U187" s="36"/>
      <c r="V187" s="36"/>
      <c r="W187" s="36"/>
      <c r="X187" s="35"/>
      <c r="Y187" s="34"/>
      <c r="Z187" s="34"/>
      <c r="AA187" s="34"/>
      <c r="AB187" s="34"/>
    </row>
    <row r="188" spans="1:28" ht="13.15" customHeight="1">
      <c r="A188" s="29"/>
      <c r="B188" s="30"/>
      <c r="C188" s="31"/>
      <c r="D188" s="32"/>
      <c r="E188" s="33"/>
      <c r="F188" s="33"/>
      <c r="G188" s="33"/>
      <c r="H188" s="34"/>
      <c r="I188" s="34"/>
      <c r="J188" s="34"/>
      <c r="K188" s="34"/>
      <c r="L188" s="34"/>
      <c r="M188" s="34"/>
      <c r="N188" s="34"/>
      <c r="O188" s="34"/>
      <c r="P188" s="34"/>
      <c r="Q188" s="33"/>
      <c r="R188" s="33"/>
      <c r="S188" s="33"/>
      <c r="T188" s="35"/>
      <c r="U188" s="36"/>
      <c r="V188" s="36"/>
      <c r="W188" s="36"/>
      <c r="X188" s="35"/>
      <c r="Y188" s="34"/>
      <c r="Z188" s="34"/>
      <c r="AA188" s="34"/>
      <c r="AB188" s="34"/>
    </row>
    <row r="189" spans="1:28" ht="13.15" customHeight="1">
      <c r="A189" s="29"/>
      <c r="B189" s="30"/>
      <c r="C189" s="31"/>
      <c r="D189" s="32"/>
      <c r="E189" s="33"/>
      <c r="F189" s="33"/>
      <c r="G189" s="33"/>
      <c r="H189" s="34"/>
      <c r="I189" s="34"/>
      <c r="J189" s="34"/>
      <c r="K189" s="34"/>
      <c r="L189" s="34"/>
      <c r="M189" s="34"/>
      <c r="N189" s="34"/>
      <c r="O189" s="34"/>
      <c r="P189" s="34"/>
      <c r="Q189" s="33"/>
      <c r="R189" s="33"/>
      <c r="S189" s="33"/>
      <c r="T189" s="35"/>
      <c r="U189" s="36"/>
      <c r="V189" s="36"/>
      <c r="W189" s="36"/>
      <c r="X189" s="35"/>
      <c r="Y189" s="34"/>
      <c r="Z189" s="34"/>
      <c r="AA189" s="34"/>
      <c r="AB189" s="34"/>
    </row>
    <row r="190" spans="1:28" ht="13.15" customHeight="1">
      <c r="A190" s="29"/>
      <c r="B190" s="30"/>
      <c r="C190" s="31"/>
      <c r="D190" s="32"/>
      <c r="E190" s="33"/>
      <c r="F190" s="33"/>
      <c r="G190" s="33"/>
      <c r="H190" s="34"/>
      <c r="I190" s="34"/>
      <c r="J190" s="34"/>
      <c r="K190" s="34"/>
      <c r="L190" s="34"/>
      <c r="M190" s="34"/>
      <c r="N190" s="34"/>
      <c r="O190" s="34"/>
      <c r="P190" s="34"/>
      <c r="Q190" s="33"/>
      <c r="R190" s="33"/>
      <c r="S190" s="33"/>
      <c r="T190" s="35"/>
      <c r="U190" s="36"/>
      <c r="V190" s="36"/>
      <c r="W190" s="36"/>
      <c r="X190" s="35"/>
      <c r="Y190" s="34"/>
      <c r="Z190" s="34"/>
      <c r="AA190" s="34"/>
      <c r="AB190" s="34"/>
    </row>
    <row r="191" spans="1:28" ht="13.15" customHeight="1">
      <c r="A191" s="29"/>
      <c r="B191" s="30"/>
      <c r="C191" s="31"/>
      <c r="D191" s="32"/>
      <c r="E191" s="33"/>
      <c r="F191" s="33"/>
      <c r="G191" s="33"/>
      <c r="H191" s="34"/>
      <c r="I191" s="34"/>
      <c r="J191" s="34"/>
      <c r="K191" s="34"/>
      <c r="L191" s="34"/>
      <c r="M191" s="34"/>
      <c r="N191" s="34"/>
      <c r="O191" s="34"/>
      <c r="P191" s="34"/>
      <c r="Q191" s="33"/>
      <c r="R191" s="33"/>
      <c r="S191" s="33"/>
      <c r="T191" s="35"/>
      <c r="U191" s="36"/>
      <c r="V191" s="36"/>
      <c r="W191" s="36"/>
      <c r="X191" s="35"/>
      <c r="Y191" s="34"/>
      <c r="Z191" s="34"/>
      <c r="AA191" s="34"/>
      <c r="AB191" s="34"/>
    </row>
    <row r="192" spans="1:28" ht="13.15" customHeight="1">
      <c r="A192" s="29"/>
      <c r="B192" s="30"/>
      <c r="C192" s="31"/>
      <c r="D192" s="32"/>
      <c r="E192" s="33"/>
      <c r="F192" s="33"/>
      <c r="G192" s="33"/>
      <c r="H192" s="34"/>
      <c r="I192" s="34"/>
      <c r="J192" s="34"/>
      <c r="K192" s="34"/>
      <c r="L192" s="34"/>
      <c r="M192" s="34"/>
      <c r="N192" s="34"/>
      <c r="O192" s="34"/>
      <c r="P192" s="34"/>
      <c r="Q192" s="33"/>
      <c r="R192" s="33"/>
      <c r="S192" s="33"/>
      <c r="T192" s="35"/>
      <c r="U192" s="36"/>
      <c r="V192" s="36"/>
      <c r="W192" s="36"/>
      <c r="X192" s="35"/>
      <c r="Y192" s="34"/>
      <c r="Z192" s="34"/>
      <c r="AA192" s="34"/>
      <c r="AB192" s="34"/>
    </row>
    <row r="193" spans="1:28" ht="13.15" customHeight="1">
      <c r="A193" s="29"/>
      <c r="B193" s="30"/>
      <c r="C193" s="31"/>
      <c r="D193" s="32"/>
      <c r="E193" s="33"/>
      <c r="F193" s="33"/>
      <c r="G193" s="33"/>
      <c r="H193" s="34"/>
      <c r="I193" s="34"/>
      <c r="J193" s="34"/>
      <c r="K193" s="34"/>
      <c r="L193" s="34"/>
      <c r="M193" s="34"/>
      <c r="N193" s="34"/>
      <c r="O193" s="34"/>
      <c r="P193" s="34"/>
      <c r="Q193" s="33"/>
      <c r="R193" s="33"/>
      <c r="S193" s="33"/>
      <c r="T193" s="35"/>
      <c r="U193" s="36"/>
      <c r="V193" s="36"/>
      <c r="W193" s="36"/>
      <c r="X193" s="35"/>
      <c r="Y193" s="34"/>
      <c r="Z193" s="34"/>
      <c r="AA193" s="34"/>
      <c r="AB193" s="34"/>
    </row>
    <row r="194" spans="1:28" ht="13.15" customHeight="1">
      <c r="A194" s="29"/>
      <c r="B194" s="30"/>
      <c r="C194" s="31"/>
      <c r="D194" s="32"/>
      <c r="E194" s="33"/>
      <c r="F194" s="33"/>
      <c r="G194" s="33"/>
      <c r="H194" s="34"/>
      <c r="I194" s="34"/>
      <c r="J194" s="34"/>
      <c r="K194" s="34"/>
      <c r="L194" s="34"/>
      <c r="M194" s="34"/>
      <c r="N194" s="34"/>
      <c r="O194" s="34"/>
      <c r="P194" s="34"/>
      <c r="Q194" s="33"/>
      <c r="R194" s="33"/>
      <c r="S194" s="33"/>
      <c r="T194" s="35"/>
      <c r="U194" s="36"/>
      <c r="V194" s="36"/>
      <c r="W194" s="36"/>
      <c r="X194" s="35"/>
      <c r="Y194" s="34"/>
      <c r="Z194" s="34"/>
      <c r="AA194" s="34"/>
      <c r="AB194" s="34"/>
    </row>
    <row r="195" spans="1:28" ht="13.15" customHeight="1">
      <c r="A195" s="29"/>
      <c r="B195" s="30"/>
      <c r="C195" s="31"/>
      <c r="D195" s="32"/>
      <c r="E195" s="33"/>
      <c r="F195" s="33"/>
      <c r="G195" s="33"/>
      <c r="H195" s="34"/>
      <c r="I195" s="34"/>
      <c r="J195" s="34"/>
      <c r="K195" s="34"/>
      <c r="L195" s="34"/>
      <c r="M195" s="34"/>
      <c r="N195" s="34"/>
      <c r="O195" s="34"/>
      <c r="P195" s="34"/>
      <c r="Q195" s="33"/>
      <c r="R195" s="33"/>
      <c r="S195" s="33"/>
      <c r="T195" s="35"/>
      <c r="U195" s="36"/>
      <c r="V195" s="36"/>
      <c r="W195" s="36"/>
      <c r="X195" s="35"/>
      <c r="Y195" s="34"/>
      <c r="Z195" s="34"/>
      <c r="AA195" s="34"/>
      <c r="AB195" s="34"/>
    </row>
    <row r="196" spans="1:28" ht="13.15" customHeight="1">
      <c r="A196" s="29"/>
      <c r="B196" s="30"/>
      <c r="C196" s="31"/>
      <c r="D196" s="32"/>
      <c r="E196" s="33"/>
      <c r="F196" s="33"/>
      <c r="G196" s="33"/>
      <c r="H196" s="34"/>
      <c r="I196" s="34"/>
      <c r="J196" s="34"/>
      <c r="K196" s="34"/>
      <c r="L196" s="34"/>
      <c r="M196" s="34"/>
      <c r="N196" s="34"/>
      <c r="O196" s="34"/>
      <c r="P196" s="34"/>
      <c r="Q196" s="33"/>
      <c r="R196" s="33"/>
      <c r="S196" s="33"/>
      <c r="T196" s="35"/>
      <c r="U196" s="36"/>
      <c r="V196" s="36"/>
      <c r="W196" s="36"/>
      <c r="X196" s="35"/>
      <c r="Y196" s="34"/>
      <c r="Z196" s="34"/>
      <c r="AA196" s="34"/>
      <c r="AB196" s="34"/>
    </row>
    <row r="197" spans="1:28" ht="13.15" customHeight="1">
      <c r="A197" s="29"/>
      <c r="B197" s="30"/>
      <c r="C197" s="31"/>
      <c r="D197" s="32"/>
      <c r="E197" s="33"/>
      <c r="F197" s="33"/>
      <c r="G197" s="33"/>
      <c r="H197" s="34"/>
      <c r="I197" s="34"/>
      <c r="J197" s="34"/>
      <c r="K197" s="34"/>
      <c r="L197" s="34"/>
      <c r="M197" s="34"/>
      <c r="N197" s="34"/>
      <c r="O197" s="34"/>
      <c r="P197" s="34"/>
      <c r="Q197" s="33"/>
      <c r="R197" s="33"/>
      <c r="S197" s="33"/>
      <c r="T197" s="35"/>
      <c r="U197" s="36"/>
      <c r="V197" s="36"/>
      <c r="W197" s="36"/>
      <c r="X197" s="35"/>
      <c r="Y197" s="34"/>
      <c r="Z197" s="34"/>
      <c r="AA197" s="34"/>
      <c r="AB197" s="34"/>
    </row>
    <row r="198" spans="1:28" ht="13.15" customHeight="1">
      <c r="A198" s="29"/>
      <c r="B198" s="30"/>
      <c r="C198" s="31"/>
      <c r="D198" s="32"/>
      <c r="E198" s="33"/>
      <c r="F198" s="33"/>
      <c r="G198" s="33"/>
      <c r="H198" s="34"/>
      <c r="I198" s="34"/>
      <c r="J198" s="34"/>
      <c r="K198" s="34"/>
      <c r="L198" s="34"/>
      <c r="M198" s="34"/>
      <c r="N198" s="34"/>
      <c r="O198" s="34"/>
      <c r="P198" s="34"/>
      <c r="Q198" s="33"/>
      <c r="R198" s="33"/>
      <c r="S198" s="33"/>
      <c r="T198" s="35"/>
      <c r="U198" s="36"/>
      <c r="V198" s="36"/>
      <c r="W198" s="36"/>
      <c r="X198" s="35"/>
      <c r="Y198" s="34"/>
      <c r="Z198" s="34"/>
      <c r="AA198" s="34"/>
      <c r="AB198" s="34"/>
    </row>
    <row r="199" spans="1:28" ht="13.15" customHeight="1">
      <c r="A199" s="29"/>
      <c r="B199" s="30"/>
      <c r="C199" s="31"/>
      <c r="D199" s="32"/>
      <c r="E199" s="33"/>
      <c r="F199" s="33"/>
      <c r="G199" s="33"/>
      <c r="H199" s="34"/>
      <c r="I199" s="34"/>
      <c r="J199" s="34"/>
      <c r="K199" s="34"/>
      <c r="L199" s="34"/>
      <c r="M199" s="34"/>
      <c r="N199" s="34"/>
      <c r="O199" s="34"/>
      <c r="P199" s="34"/>
      <c r="Q199" s="33"/>
      <c r="R199" s="33"/>
      <c r="S199" s="33"/>
      <c r="T199" s="35"/>
      <c r="U199" s="36"/>
      <c r="V199" s="36"/>
      <c r="W199" s="36"/>
      <c r="X199" s="35"/>
      <c r="Y199" s="34"/>
      <c r="Z199" s="34"/>
      <c r="AA199" s="34"/>
      <c r="AB199" s="34"/>
    </row>
    <row r="200" spans="1:28" ht="13.15" customHeight="1">
      <c r="A200" s="29"/>
      <c r="B200" s="30"/>
      <c r="C200" s="31"/>
      <c r="D200" s="32"/>
      <c r="E200" s="33"/>
      <c r="F200" s="33"/>
      <c r="G200" s="33"/>
      <c r="H200" s="34"/>
      <c r="I200" s="34"/>
      <c r="J200" s="34"/>
      <c r="K200" s="34"/>
      <c r="L200" s="34"/>
      <c r="M200" s="34"/>
      <c r="N200" s="34"/>
      <c r="O200" s="34"/>
      <c r="P200" s="34"/>
      <c r="Q200" s="33"/>
      <c r="R200" s="33"/>
      <c r="S200" s="33"/>
      <c r="T200" s="35"/>
      <c r="U200" s="36"/>
      <c r="V200" s="36"/>
      <c r="W200" s="36"/>
      <c r="X200" s="35"/>
      <c r="Y200" s="34"/>
      <c r="Z200" s="34"/>
      <c r="AA200" s="34"/>
      <c r="AB200" s="34"/>
    </row>
    <row r="201" spans="1:28" ht="13.15" customHeight="1">
      <c r="A201" s="29"/>
      <c r="B201" s="30"/>
      <c r="C201" s="31"/>
      <c r="D201" s="32"/>
      <c r="E201" s="33"/>
      <c r="F201" s="33"/>
      <c r="G201" s="33"/>
      <c r="H201" s="34"/>
      <c r="I201" s="34"/>
      <c r="J201" s="34"/>
      <c r="K201" s="34"/>
      <c r="L201" s="34"/>
      <c r="M201" s="34"/>
      <c r="N201" s="34"/>
      <c r="O201" s="34"/>
      <c r="P201" s="34"/>
      <c r="Q201" s="33"/>
      <c r="R201" s="33"/>
      <c r="S201" s="33"/>
      <c r="T201" s="35"/>
      <c r="U201" s="36"/>
      <c r="V201" s="36"/>
      <c r="W201" s="36"/>
      <c r="X201" s="35"/>
      <c r="Y201" s="34"/>
      <c r="Z201" s="34"/>
      <c r="AA201" s="34"/>
      <c r="AB201" s="34"/>
    </row>
    <row r="202" spans="1:28" ht="13.15" customHeight="1">
      <c r="A202" s="29"/>
      <c r="B202" s="30"/>
      <c r="C202" s="31"/>
      <c r="D202" s="32"/>
      <c r="E202" s="33"/>
      <c r="F202" s="33"/>
      <c r="G202" s="33"/>
      <c r="H202" s="34"/>
      <c r="I202" s="34"/>
      <c r="J202" s="34"/>
      <c r="K202" s="34"/>
      <c r="L202" s="34"/>
      <c r="M202" s="34"/>
      <c r="N202" s="34"/>
      <c r="O202" s="34"/>
      <c r="P202" s="34"/>
      <c r="Q202" s="33"/>
      <c r="R202" s="33"/>
      <c r="S202" s="33"/>
      <c r="T202" s="35"/>
      <c r="U202" s="36"/>
      <c r="V202" s="36"/>
      <c r="W202" s="36"/>
      <c r="X202" s="35"/>
      <c r="Y202" s="34"/>
      <c r="Z202" s="34"/>
      <c r="AA202" s="34"/>
      <c r="AB202" s="34"/>
    </row>
    <row r="203" spans="1:28" ht="13.15" customHeight="1">
      <c r="A203" s="29"/>
      <c r="B203" s="30"/>
      <c r="C203" s="31"/>
      <c r="D203" s="32"/>
      <c r="E203" s="33"/>
      <c r="F203" s="33"/>
      <c r="G203" s="33"/>
      <c r="H203" s="34"/>
      <c r="I203" s="34"/>
      <c r="J203" s="34"/>
      <c r="K203" s="34"/>
      <c r="L203" s="34"/>
      <c r="M203" s="34"/>
      <c r="N203" s="34"/>
      <c r="O203" s="34"/>
      <c r="P203" s="34"/>
      <c r="Q203" s="33"/>
      <c r="R203" s="33"/>
      <c r="S203" s="33"/>
      <c r="T203" s="35"/>
      <c r="U203" s="36"/>
      <c r="V203" s="36"/>
      <c r="W203" s="36"/>
      <c r="X203" s="35"/>
      <c r="Y203" s="34"/>
      <c r="Z203" s="34"/>
      <c r="AA203" s="34"/>
      <c r="AB203" s="34"/>
    </row>
    <row r="204" spans="1:28" ht="13.15" customHeight="1">
      <c r="A204" s="29"/>
      <c r="B204" s="30"/>
      <c r="C204" s="31"/>
      <c r="D204" s="32"/>
      <c r="E204" s="33"/>
      <c r="F204" s="33"/>
      <c r="G204" s="33"/>
      <c r="H204" s="34"/>
      <c r="I204" s="34"/>
      <c r="J204" s="34"/>
      <c r="K204" s="34"/>
      <c r="L204" s="34"/>
      <c r="M204" s="34"/>
      <c r="N204" s="34"/>
      <c r="O204" s="34"/>
      <c r="P204" s="34"/>
      <c r="Q204" s="33"/>
      <c r="R204" s="33"/>
      <c r="S204" s="33"/>
      <c r="T204" s="35"/>
      <c r="U204" s="36"/>
      <c r="V204" s="36"/>
      <c r="W204" s="36"/>
      <c r="X204" s="35"/>
      <c r="Y204" s="34"/>
      <c r="Z204" s="34"/>
      <c r="AA204" s="34"/>
      <c r="AB204" s="34"/>
    </row>
    <row r="205" spans="1:28" ht="13.15" customHeight="1">
      <c r="A205" s="29"/>
      <c r="B205" s="30"/>
      <c r="C205" s="31"/>
      <c r="D205" s="32"/>
      <c r="E205" s="33"/>
      <c r="F205" s="33"/>
      <c r="G205" s="33"/>
      <c r="H205" s="34"/>
      <c r="I205" s="34"/>
      <c r="J205" s="34"/>
      <c r="K205" s="34"/>
      <c r="L205" s="34"/>
      <c r="M205" s="34"/>
      <c r="N205" s="34"/>
      <c r="O205" s="34"/>
      <c r="P205" s="34"/>
      <c r="Q205" s="33"/>
      <c r="R205" s="33"/>
      <c r="S205" s="33"/>
      <c r="T205" s="35"/>
      <c r="U205" s="36"/>
      <c r="V205" s="36"/>
      <c r="W205" s="36"/>
      <c r="X205" s="35"/>
      <c r="Y205" s="34"/>
      <c r="Z205" s="34"/>
      <c r="AA205" s="34"/>
      <c r="AB205" s="34"/>
    </row>
    <row r="206" spans="1:28" ht="13.15" customHeight="1">
      <c r="A206" s="29"/>
      <c r="B206" s="30"/>
      <c r="C206" s="31"/>
      <c r="D206" s="32"/>
      <c r="E206" s="33"/>
      <c r="F206" s="33"/>
      <c r="G206" s="33"/>
      <c r="H206" s="34"/>
      <c r="I206" s="34"/>
      <c r="J206" s="34"/>
      <c r="K206" s="34"/>
      <c r="L206" s="34"/>
      <c r="M206" s="34"/>
      <c r="N206" s="34"/>
      <c r="O206" s="34"/>
      <c r="P206" s="34"/>
      <c r="Q206" s="33"/>
      <c r="R206" s="33"/>
      <c r="S206" s="33"/>
      <c r="T206" s="35"/>
      <c r="U206" s="36"/>
      <c r="V206" s="36"/>
      <c r="W206" s="36"/>
      <c r="X206" s="35"/>
      <c r="Y206" s="34"/>
      <c r="Z206" s="34"/>
      <c r="AA206" s="34"/>
      <c r="AB206" s="34"/>
    </row>
    <row r="207" spans="1:28" ht="13.15" customHeight="1">
      <c r="A207" s="29"/>
      <c r="B207" s="30"/>
      <c r="C207" s="31"/>
      <c r="D207" s="32"/>
      <c r="E207" s="33"/>
      <c r="F207" s="33"/>
      <c r="G207" s="33"/>
      <c r="H207" s="34"/>
      <c r="I207" s="34"/>
      <c r="J207" s="34"/>
      <c r="K207" s="34"/>
      <c r="L207" s="34"/>
      <c r="M207" s="34"/>
      <c r="N207" s="34"/>
      <c r="O207" s="34"/>
      <c r="P207" s="34"/>
      <c r="Q207" s="33"/>
      <c r="R207" s="33"/>
      <c r="S207" s="33"/>
      <c r="T207" s="35"/>
      <c r="U207" s="36"/>
      <c r="V207" s="36"/>
      <c r="W207" s="36"/>
      <c r="X207" s="35"/>
      <c r="Y207" s="34"/>
      <c r="Z207" s="34"/>
      <c r="AA207" s="34"/>
      <c r="AB207" s="34"/>
    </row>
    <row r="208" spans="1:28" ht="13.15" customHeight="1">
      <c r="A208" s="29"/>
      <c r="B208" s="30"/>
      <c r="C208" s="31"/>
      <c r="D208" s="32"/>
      <c r="E208" s="33"/>
      <c r="F208" s="33"/>
      <c r="G208" s="33"/>
      <c r="H208" s="34"/>
      <c r="I208" s="34"/>
      <c r="J208" s="34"/>
      <c r="K208" s="34"/>
      <c r="L208" s="34"/>
      <c r="M208" s="34"/>
      <c r="N208" s="34"/>
      <c r="O208" s="34"/>
      <c r="P208" s="34"/>
      <c r="Q208" s="33"/>
      <c r="R208" s="33"/>
      <c r="S208" s="33"/>
      <c r="T208" s="35"/>
      <c r="U208" s="36"/>
      <c r="V208" s="36"/>
      <c r="W208" s="36"/>
      <c r="X208" s="35"/>
      <c r="Y208" s="34"/>
      <c r="Z208" s="34"/>
      <c r="AA208" s="34"/>
      <c r="AB208" s="34"/>
    </row>
    <row r="209" spans="1:28" ht="13.15" customHeight="1">
      <c r="A209" s="29"/>
      <c r="B209" s="30"/>
      <c r="C209" s="31"/>
      <c r="D209" s="32"/>
      <c r="E209" s="33"/>
      <c r="F209" s="33"/>
      <c r="G209" s="33"/>
      <c r="H209" s="34"/>
      <c r="I209" s="34"/>
      <c r="J209" s="34"/>
      <c r="K209" s="34"/>
      <c r="L209" s="34"/>
      <c r="M209" s="34"/>
      <c r="N209" s="34"/>
      <c r="O209" s="34"/>
      <c r="P209" s="34"/>
      <c r="Q209" s="33"/>
      <c r="R209" s="33"/>
      <c r="S209" s="33"/>
      <c r="T209" s="35"/>
      <c r="U209" s="36"/>
      <c r="V209" s="36"/>
      <c r="W209" s="36"/>
      <c r="X209" s="35"/>
      <c r="Y209" s="34"/>
      <c r="Z209" s="34"/>
      <c r="AA209" s="34"/>
      <c r="AB209" s="34"/>
    </row>
    <row r="210" spans="1:28" ht="13.15" customHeight="1">
      <c r="A210" s="29"/>
      <c r="B210" s="30"/>
      <c r="C210" s="31"/>
      <c r="D210" s="32"/>
      <c r="E210" s="33"/>
      <c r="F210" s="33"/>
      <c r="G210" s="33"/>
      <c r="H210" s="34"/>
      <c r="I210" s="34"/>
      <c r="J210" s="34"/>
      <c r="K210" s="34"/>
      <c r="L210" s="34"/>
      <c r="M210" s="34"/>
      <c r="N210" s="34"/>
      <c r="O210" s="34"/>
      <c r="P210" s="34"/>
      <c r="Q210" s="33"/>
      <c r="R210" s="33"/>
      <c r="S210" s="33"/>
      <c r="T210" s="35"/>
      <c r="U210" s="36"/>
      <c r="V210" s="36"/>
      <c r="W210" s="36"/>
      <c r="X210" s="35"/>
      <c r="Y210" s="34"/>
      <c r="Z210" s="34"/>
      <c r="AA210" s="34"/>
      <c r="AB210" s="34"/>
    </row>
    <row r="211" spans="1:28" ht="13.15" customHeight="1">
      <c r="A211" s="29"/>
      <c r="B211" s="30"/>
      <c r="C211" s="31"/>
      <c r="D211" s="32"/>
      <c r="E211" s="33"/>
      <c r="F211" s="33"/>
      <c r="G211" s="33"/>
      <c r="H211" s="34"/>
      <c r="I211" s="34"/>
      <c r="J211" s="34"/>
      <c r="K211" s="34"/>
      <c r="L211" s="34"/>
      <c r="M211" s="34"/>
      <c r="N211" s="34"/>
      <c r="O211" s="34"/>
      <c r="P211" s="34"/>
      <c r="Q211" s="33"/>
      <c r="R211" s="33"/>
      <c r="S211" s="33"/>
      <c r="T211" s="35"/>
      <c r="U211" s="36"/>
      <c r="V211" s="36"/>
      <c r="W211" s="36"/>
      <c r="X211" s="35"/>
      <c r="Y211" s="34"/>
      <c r="Z211" s="34"/>
      <c r="AA211" s="34"/>
      <c r="AB211" s="34"/>
    </row>
    <row r="212" spans="1:28" ht="13.15" customHeight="1">
      <c r="A212" s="29"/>
      <c r="B212" s="30"/>
      <c r="C212" s="31"/>
      <c r="D212" s="32"/>
      <c r="E212" s="33"/>
      <c r="F212" s="33"/>
      <c r="G212" s="33"/>
      <c r="H212" s="34"/>
      <c r="I212" s="34"/>
      <c r="J212" s="34"/>
      <c r="K212" s="34"/>
      <c r="L212" s="34"/>
      <c r="M212" s="34"/>
      <c r="N212" s="34"/>
      <c r="O212" s="34"/>
      <c r="P212" s="34"/>
      <c r="Q212" s="33"/>
      <c r="R212" s="33"/>
      <c r="S212" s="33"/>
      <c r="T212" s="35"/>
      <c r="U212" s="36"/>
      <c r="V212" s="36"/>
      <c r="W212" s="36"/>
      <c r="X212" s="35"/>
      <c r="Y212" s="34"/>
      <c r="Z212" s="34"/>
      <c r="AA212" s="34"/>
      <c r="AB212" s="34"/>
    </row>
    <row r="213" spans="1:28" ht="13.15" customHeight="1">
      <c r="A213" s="29"/>
      <c r="B213" s="30"/>
      <c r="C213" s="31"/>
      <c r="D213" s="32"/>
      <c r="E213" s="33"/>
      <c r="F213" s="33"/>
      <c r="G213" s="33"/>
      <c r="H213" s="34"/>
      <c r="I213" s="34"/>
      <c r="J213" s="34"/>
      <c r="K213" s="34"/>
      <c r="L213" s="34"/>
      <c r="M213" s="34"/>
      <c r="N213" s="34"/>
      <c r="O213" s="34"/>
      <c r="P213" s="34"/>
      <c r="Q213" s="33"/>
      <c r="R213" s="33"/>
      <c r="S213" s="33"/>
      <c r="T213" s="35"/>
      <c r="U213" s="36"/>
      <c r="V213" s="36"/>
      <c r="W213" s="36"/>
      <c r="X213" s="35"/>
      <c r="Y213" s="34"/>
      <c r="Z213" s="34"/>
      <c r="AA213" s="34"/>
      <c r="AB213" s="34"/>
    </row>
    <row r="214" spans="1:28" ht="13.15" customHeight="1">
      <c r="A214" s="29"/>
      <c r="B214" s="30"/>
      <c r="C214" s="31"/>
      <c r="D214" s="32"/>
      <c r="E214" s="33"/>
      <c r="F214" s="33"/>
      <c r="G214" s="33"/>
      <c r="H214" s="34"/>
      <c r="I214" s="34"/>
      <c r="J214" s="34"/>
      <c r="K214" s="34"/>
      <c r="L214" s="34"/>
      <c r="M214" s="34"/>
      <c r="N214" s="34"/>
      <c r="O214" s="34"/>
      <c r="P214" s="34"/>
      <c r="Q214" s="33"/>
      <c r="R214" s="33"/>
      <c r="S214" s="33"/>
      <c r="T214" s="35"/>
      <c r="U214" s="36"/>
      <c r="V214" s="36"/>
      <c r="W214" s="36"/>
      <c r="X214" s="35"/>
      <c r="Y214" s="34"/>
      <c r="Z214" s="34"/>
      <c r="AA214" s="34"/>
      <c r="AB214" s="34"/>
    </row>
    <row r="215" spans="1:28" ht="13.15" customHeight="1">
      <c r="A215" s="29"/>
      <c r="B215" s="30"/>
      <c r="C215" s="31"/>
      <c r="D215" s="32"/>
      <c r="E215" s="33"/>
      <c r="F215" s="33"/>
      <c r="G215" s="33"/>
      <c r="H215" s="34"/>
      <c r="I215" s="34"/>
      <c r="J215" s="34"/>
      <c r="K215" s="34"/>
      <c r="L215" s="34"/>
      <c r="M215" s="34"/>
      <c r="N215" s="34"/>
      <c r="O215" s="34"/>
      <c r="P215" s="34"/>
      <c r="Q215" s="33"/>
      <c r="R215" s="33"/>
      <c r="S215" s="33"/>
      <c r="T215" s="35"/>
      <c r="U215" s="36"/>
      <c r="V215" s="36"/>
      <c r="W215" s="36"/>
      <c r="X215" s="35"/>
      <c r="Y215" s="34"/>
      <c r="Z215" s="34"/>
      <c r="AA215" s="34"/>
      <c r="AB215" s="34"/>
    </row>
    <row r="216" spans="1:28" ht="13.15" customHeight="1">
      <c r="A216" s="29"/>
      <c r="B216" s="30"/>
      <c r="C216" s="31"/>
      <c r="D216" s="32"/>
      <c r="E216" s="33"/>
      <c r="F216" s="33"/>
      <c r="G216" s="33"/>
      <c r="H216" s="34"/>
      <c r="I216" s="34"/>
      <c r="J216" s="34"/>
      <c r="K216" s="34"/>
      <c r="L216" s="34"/>
      <c r="M216" s="34"/>
      <c r="N216" s="34"/>
      <c r="O216" s="34"/>
      <c r="P216" s="34"/>
      <c r="Q216" s="33"/>
      <c r="R216" s="33"/>
      <c r="S216" s="33"/>
      <c r="T216" s="35"/>
      <c r="U216" s="36"/>
      <c r="V216" s="36"/>
      <c r="W216" s="36"/>
      <c r="X216" s="35"/>
      <c r="Y216" s="34"/>
      <c r="Z216" s="34"/>
      <c r="AA216" s="34"/>
      <c r="AB216" s="34"/>
    </row>
    <row r="217" spans="1:28" ht="13.15" customHeight="1">
      <c r="A217" s="29"/>
      <c r="B217" s="30"/>
      <c r="C217" s="31"/>
      <c r="D217" s="32"/>
      <c r="E217" s="33"/>
      <c r="F217" s="33"/>
      <c r="G217" s="33"/>
      <c r="H217" s="34"/>
      <c r="I217" s="34"/>
      <c r="J217" s="34"/>
      <c r="K217" s="34"/>
      <c r="L217" s="34"/>
      <c r="M217" s="34"/>
      <c r="N217" s="34"/>
      <c r="O217" s="34"/>
      <c r="P217" s="34"/>
      <c r="Q217" s="33"/>
      <c r="R217" s="33"/>
      <c r="S217" s="33"/>
      <c r="T217" s="35"/>
      <c r="U217" s="36"/>
      <c r="V217" s="36"/>
      <c r="W217" s="36"/>
      <c r="X217" s="35"/>
      <c r="Y217" s="34"/>
      <c r="Z217" s="34"/>
      <c r="AA217" s="34"/>
      <c r="AB217" s="34"/>
    </row>
    <row r="218" spans="1:28" ht="13.15" customHeight="1">
      <c r="A218" s="29"/>
      <c r="B218" s="30"/>
      <c r="C218" s="31"/>
      <c r="D218" s="32"/>
      <c r="E218" s="33"/>
      <c r="F218" s="33"/>
      <c r="G218" s="33"/>
      <c r="H218" s="34"/>
      <c r="I218" s="34"/>
      <c r="J218" s="34"/>
      <c r="K218" s="34"/>
      <c r="L218" s="34"/>
      <c r="M218" s="34"/>
      <c r="N218" s="34"/>
      <c r="O218" s="34"/>
      <c r="P218" s="34"/>
      <c r="Q218" s="33"/>
      <c r="R218" s="33"/>
      <c r="S218" s="33"/>
      <c r="T218" s="35"/>
      <c r="U218" s="36"/>
      <c r="V218" s="36"/>
      <c r="W218" s="36"/>
      <c r="X218" s="35"/>
      <c r="Y218" s="34"/>
      <c r="Z218" s="34"/>
      <c r="AA218" s="34"/>
      <c r="AB218" s="34"/>
    </row>
    <row r="219" spans="1:28" ht="13.15" customHeight="1">
      <c r="A219" s="29"/>
      <c r="B219" s="30"/>
      <c r="C219" s="31"/>
      <c r="D219" s="32"/>
      <c r="E219" s="33"/>
      <c r="F219" s="33"/>
      <c r="G219" s="33"/>
      <c r="H219" s="34"/>
      <c r="I219" s="34"/>
      <c r="J219" s="34"/>
      <c r="K219" s="34"/>
      <c r="L219" s="34"/>
      <c r="M219" s="34"/>
      <c r="N219" s="34"/>
      <c r="O219" s="34"/>
      <c r="P219" s="34"/>
      <c r="Q219" s="33"/>
      <c r="R219" s="33"/>
      <c r="S219" s="33"/>
      <c r="T219" s="35"/>
      <c r="U219" s="36"/>
      <c r="V219" s="36"/>
      <c r="W219" s="36"/>
      <c r="X219" s="35"/>
      <c r="Y219" s="34"/>
      <c r="Z219" s="34"/>
      <c r="AA219" s="34"/>
      <c r="AB219" s="34"/>
    </row>
    <row r="220" spans="1:28" ht="13.15" customHeight="1">
      <c r="A220" s="29"/>
      <c r="B220" s="30"/>
      <c r="C220" s="31"/>
      <c r="D220" s="32"/>
      <c r="E220" s="33"/>
      <c r="F220" s="33"/>
      <c r="G220" s="33"/>
      <c r="H220" s="34"/>
      <c r="I220" s="34"/>
      <c r="J220" s="34"/>
      <c r="K220" s="34"/>
      <c r="L220" s="34"/>
      <c r="M220" s="34"/>
      <c r="N220" s="34"/>
      <c r="O220" s="34"/>
      <c r="P220" s="34"/>
      <c r="Q220" s="33"/>
      <c r="R220" s="33"/>
      <c r="S220" s="33"/>
      <c r="T220" s="35"/>
      <c r="U220" s="36"/>
      <c r="V220" s="36"/>
      <c r="W220" s="36"/>
      <c r="X220" s="35"/>
      <c r="Y220" s="34"/>
      <c r="Z220" s="34"/>
      <c r="AA220" s="34"/>
      <c r="AB220" s="34"/>
    </row>
    <row r="221" spans="1:28" ht="13.15" customHeight="1">
      <c r="A221" s="29"/>
      <c r="B221" s="30"/>
      <c r="C221" s="31"/>
      <c r="D221" s="32"/>
      <c r="E221" s="33"/>
      <c r="F221" s="33"/>
      <c r="G221" s="33"/>
      <c r="H221" s="34"/>
      <c r="I221" s="34"/>
      <c r="J221" s="34"/>
      <c r="K221" s="34"/>
      <c r="L221" s="34"/>
      <c r="M221" s="34"/>
      <c r="N221" s="34"/>
      <c r="O221" s="34"/>
      <c r="P221" s="34"/>
      <c r="Q221" s="33"/>
      <c r="R221" s="33"/>
      <c r="S221" s="33"/>
      <c r="T221" s="35"/>
      <c r="U221" s="36"/>
      <c r="V221" s="36"/>
      <c r="W221" s="36"/>
      <c r="X221" s="35"/>
      <c r="Y221" s="34"/>
      <c r="Z221" s="34"/>
      <c r="AA221" s="34"/>
      <c r="AB221" s="34"/>
    </row>
    <row r="222" spans="1:28" ht="13.15" customHeight="1">
      <c r="A222" s="29"/>
      <c r="B222" s="30"/>
      <c r="C222" s="31"/>
      <c r="D222" s="32"/>
      <c r="E222" s="33"/>
      <c r="F222" s="33"/>
      <c r="G222" s="33"/>
      <c r="H222" s="34"/>
      <c r="I222" s="34"/>
      <c r="J222" s="34"/>
      <c r="K222" s="34"/>
      <c r="L222" s="34"/>
      <c r="M222" s="34"/>
      <c r="N222" s="34"/>
      <c r="O222" s="34"/>
      <c r="P222" s="34"/>
      <c r="Q222" s="33"/>
      <c r="R222" s="33"/>
      <c r="S222" s="33"/>
      <c r="T222" s="35"/>
      <c r="U222" s="36"/>
      <c r="V222" s="36"/>
      <c r="W222" s="36"/>
      <c r="X222" s="35"/>
      <c r="Y222" s="34"/>
      <c r="Z222" s="34"/>
      <c r="AA222" s="34"/>
      <c r="AB222" s="34"/>
    </row>
    <row r="223" spans="1:28" ht="13.15" customHeight="1">
      <c r="A223" s="29"/>
      <c r="B223" s="30"/>
      <c r="C223" s="31"/>
      <c r="D223" s="32"/>
      <c r="E223" s="33"/>
      <c r="F223" s="33"/>
      <c r="G223" s="33"/>
      <c r="H223" s="34"/>
      <c r="I223" s="34"/>
      <c r="J223" s="34"/>
      <c r="K223" s="34"/>
      <c r="L223" s="34"/>
      <c r="M223" s="34"/>
      <c r="N223" s="34"/>
      <c r="O223" s="34"/>
      <c r="P223" s="34"/>
      <c r="Q223" s="33"/>
      <c r="R223" s="33"/>
      <c r="S223" s="33"/>
      <c r="T223" s="35"/>
      <c r="U223" s="36"/>
      <c r="V223" s="36"/>
      <c r="W223" s="36"/>
      <c r="X223" s="35"/>
      <c r="Y223" s="34"/>
      <c r="Z223" s="34"/>
      <c r="AA223" s="34"/>
      <c r="AB223" s="34"/>
    </row>
    <row r="224" spans="1:28" ht="13.15" customHeight="1">
      <c r="A224" s="29"/>
      <c r="B224" s="30"/>
      <c r="C224" s="31"/>
      <c r="D224" s="32"/>
      <c r="E224" s="33"/>
      <c r="F224" s="33"/>
      <c r="G224" s="33"/>
      <c r="H224" s="34"/>
      <c r="I224" s="34"/>
      <c r="J224" s="34"/>
      <c r="K224" s="34"/>
      <c r="L224" s="34"/>
      <c r="M224" s="34"/>
      <c r="N224" s="34"/>
      <c r="O224" s="34"/>
      <c r="P224" s="34"/>
      <c r="Q224" s="33"/>
      <c r="R224" s="33"/>
      <c r="S224" s="33"/>
      <c r="T224" s="35"/>
      <c r="U224" s="36"/>
      <c r="V224" s="36"/>
      <c r="W224" s="36"/>
      <c r="X224" s="35"/>
      <c r="Y224" s="34"/>
      <c r="Z224" s="34"/>
      <c r="AA224" s="34"/>
      <c r="AB224" s="34"/>
    </row>
    <row r="225" spans="1:28" ht="13.15" customHeight="1">
      <c r="A225" s="29"/>
      <c r="B225" s="30"/>
      <c r="C225" s="31"/>
      <c r="D225" s="32"/>
      <c r="E225" s="33"/>
      <c r="F225" s="33"/>
      <c r="G225" s="33"/>
      <c r="H225" s="34"/>
      <c r="I225" s="34"/>
      <c r="J225" s="34"/>
      <c r="K225" s="34"/>
      <c r="L225" s="34"/>
      <c r="M225" s="34"/>
      <c r="N225" s="34"/>
      <c r="O225" s="34"/>
      <c r="P225" s="34"/>
      <c r="Q225" s="33"/>
      <c r="R225" s="33"/>
      <c r="S225" s="33"/>
      <c r="T225" s="35"/>
      <c r="U225" s="36"/>
      <c r="V225" s="36"/>
      <c r="W225" s="36"/>
      <c r="X225" s="35"/>
      <c r="Y225" s="34"/>
      <c r="Z225" s="34"/>
      <c r="AA225" s="34"/>
      <c r="AB225" s="34"/>
    </row>
    <row r="226" spans="1:28" ht="13.15" customHeight="1">
      <c r="A226" s="29"/>
      <c r="B226" s="30"/>
      <c r="C226" s="31"/>
      <c r="D226" s="32"/>
      <c r="E226" s="33"/>
      <c r="F226" s="33"/>
      <c r="G226" s="33"/>
      <c r="H226" s="34"/>
      <c r="I226" s="34"/>
      <c r="J226" s="34"/>
      <c r="K226" s="34"/>
      <c r="L226" s="34"/>
      <c r="M226" s="34"/>
      <c r="N226" s="34"/>
      <c r="O226" s="34"/>
      <c r="P226" s="34"/>
      <c r="Q226" s="33"/>
      <c r="R226" s="33"/>
      <c r="S226" s="33"/>
      <c r="T226" s="35"/>
      <c r="U226" s="36"/>
      <c r="V226" s="36"/>
      <c r="W226" s="36"/>
      <c r="X226" s="35"/>
      <c r="Y226" s="34"/>
      <c r="Z226" s="34"/>
      <c r="AA226" s="34"/>
      <c r="AB226" s="34"/>
    </row>
    <row r="227" spans="1:28" ht="13.15" customHeight="1">
      <c r="A227" s="29"/>
      <c r="B227" s="30"/>
      <c r="C227" s="31"/>
      <c r="D227" s="32"/>
      <c r="E227" s="33"/>
      <c r="F227" s="33"/>
      <c r="G227" s="33"/>
      <c r="H227" s="34"/>
      <c r="I227" s="34"/>
      <c r="J227" s="34"/>
      <c r="K227" s="34"/>
      <c r="L227" s="34"/>
      <c r="M227" s="34"/>
      <c r="N227" s="34"/>
      <c r="O227" s="34"/>
      <c r="P227" s="34"/>
      <c r="Q227" s="33"/>
      <c r="R227" s="33"/>
      <c r="S227" s="33"/>
      <c r="T227" s="35"/>
      <c r="U227" s="36"/>
      <c r="V227" s="36"/>
      <c r="W227" s="36"/>
      <c r="X227" s="35"/>
      <c r="Y227" s="34"/>
      <c r="Z227" s="34"/>
      <c r="AA227" s="34"/>
      <c r="AB227" s="34"/>
    </row>
    <row r="228" spans="1:28" ht="13.15" customHeight="1">
      <c r="A228" s="29"/>
      <c r="B228" s="30"/>
      <c r="C228" s="31"/>
      <c r="D228" s="32"/>
      <c r="E228" s="33"/>
      <c r="F228" s="33"/>
      <c r="G228" s="33"/>
      <c r="H228" s="34"/>
      <c r="I228" s="34"/>
      <c r="J228" s="34"/>
      <c r="K228" s="34"/>
      <c r="L228" s="34"/>
      <c r="M228" s="34"/>
      <c r="N228" s="34"/>
      <c r="O228" s="34"/>
      <c r="P228" s="34"/>
      <c r="Q228" s="33"/>
      <c r="R228" s="33"/>
      <c r="S228" s="33"/>
      <c r="T228" s="35"/>
      <c r="U228" s="36"/>
      <c r="V228" s="36"/>
      <c r="W228" s="36"/>
      <c r="X228" s="35"/>
      <c r="Y228" s="34"/>
      <c r="Z228" s="34"/>
      <c r="AA228" s="34"/>
      <c r="AB228" s="34"/>
    </row>
    <row r="229" spans="1:28" ht="13.15" customHeight="1">
      <c r="A229" s="29"/>
      <c r="B229" s="30"/>
      <c r="C229" s="31"/>
      <c r="D229" s="32"/>
      <c r="E229" s="33"/>
      <c r="F229" s="33"/>
      <c r="G229" s="33"/>
      <c r="H229" s="34"/>
      <c r="I229" s="34"/>
      <c r="J229" s="34"/>
      <c r="K229" s="34"/>
      <c r="L229" s="34"/>
      <c r="M229" s="34"/>
      <c r="N229" s="34"/>
      <c r="O229" s="34"/>
      <c r="P229" s="34"/>
      <c r="Q229" s="33"/>
      <c r="R229" s="33"/>
      <c r="S229" s="33"/>
      <c r="T229" s="35"/>
      <c r="U229" s="36"/>
      <c r="V229" s="36"/>
      <c r="W229" s="36"/>
      <c r="X229" s="35"/>
      <c r="Y229" s="34"/>
      <c r="Z229" s="34"/>
      <c r="AA229" s="34"/>
      <c r="AB229" s="34"/>
    </row>
    <row r="230" spans="1:28" ht="13.15" customHeight="1">
      <c r="A230" s="29"/>
      <c r="B230" s="30"/>
      <c r="C230" s="31"/>
      <c r="D230" s="32"/>
      <c r="E230" s="33"/>
      <c r="F230" s="33"/>
      <c r="G230" s="33"/>
      <c r="H230" s="34"/>
      <c r="I230" s="34"/>
      <c r="J230" s="34"/>
      <c r="K230" s="34"/>
      <c r="L230" s="34"/>
      <c r="M230" s="34"/>
      <c r="N230" s="34"/>
      <c r="O230" s="34"/>
      <c r="P230" s="34"/>
      <c r="Q230" s="33"/>
      <c r="R230" s="33"/>
      <c r="S230" s="33"/>
      <c r="T230" s="35"/>
      <c r="U230" s="36"/>
      <c r="V230" s="36"/>
      <c r="W230" s="36"/>
      <c r="X230" s="35"/>
      <c r="Y230" s="34"/>
      <c r="Z230" s="34"/>
      <c r="AA230" s="34"/>
      <c r="AB230" s="34"/>
    </row>
    <row r="231" spans="1:28" ht="13.15" customHeight="1">
      <c r="A231" s="29"/>
      <c r="B231" s="30"/>
      <c r="C231" s="31"/>
      <c r="D231" s="32"/>
      <c r="E231" s="33"/>
      <c r="F231" s="33"/>
      <c r="G231" s="33"/>
      <c r="H231" s="34"/>
      <c r="I231" s="34"/>
      <c r="J231" s="34"/>
      <c r="K231" s="34"/>
      <c r="L231" s="34"/>
      <c r="M231" s="34"/>
      <c r="N231" s="34"/>
      <c r="O231" s="34"/>
      <c r="P231" s="34"/>
      <c r="Q231" s="33"/>
      <c r="R231" s="33"/>
      <c r="S231" s="33"/>
      <c r="T231" s="35"/>
      <c r="U231" s="36"/>
      <c r="V231" s="36"/>
      <c r="W231" s="36"/>
      <c r="X231" s="35"/>
      <c r="Y231" s="34"/>
      <c r="Z231" s="34"/>
      <c r="AA231" s="34"/>
      <c r="AB231" s="34"/>
    </row>
    <row r="232" spans="1:28" ht="13.15" customHeight="1">
      <c r="A232" s="29"/>
      <c r="B232" s="30"/>
      <c r="C232" s="31"/>
      <c r="D232" s="32"/>
      <c r="E232" s="33"/>
      <c r="F232" s="33"/>
      <c r="G232" s="33"/>
      <c r="H232" s="34"/>
      <c r="I232" s="34"/>
      <c r="J232" s="34"/>
      <c r="K232" s="34"/>
      <c r="L232" s="34"/>
      <c r="M232" s="34"/>
      <c r="N232" s="34"/>
      <c r="O232" s="34"/>
      <c r="P232" s="34"/>
      <c r="Q232" s="33"/>
      <c r="R232" s="33"/>
      <c r="S232" s="33"/>
      <c r="T232" s="35"/>
      <c r="U232" s="36"/>
      <c r="V232" s="36"/>
      <c r="W232" s="36"/>
      <c r="X232" s="35"/>
      <c r="Y232" s="34"/>
      <c r="Z232" s="34"/>
      <c r="AA232" s="34"/>
      <c r="AB232" s="34"/>
    </row>
    <row r="233" spans="1:28" ht="13.15" customHeight="1">
      <c r="A233" s="29"/>
      <c r="B233" s="30"/>
      <c r="C233" s="31"/>
      <c r="D233" s="32"/>
      <c r="E233" s="33"/>
      <c r="F233" s="33"/>
      <c r="G233" s="33"/>
      <c r="H233" s="34"/>
      <c r="I233" s="34"/>
      <c r="J233" s="34"/>
      <c r="K233" s="34"/>
      <c r="L233" s="34"/>
      <c r="M233" s="34"/>
      <c r="N233" s="34"/>
      <c r="O233" s="34"/>
      <c r="P233" s="34"/>
      <c r="Q233" s="33"/>
      <c r="R233" s="33"/>
      <c r="S233" s="33"/>
      <c r="T233" s="35"/>
      <c r="U233" s="36"/>
      <c r="V233" s="36"/>
      <c r="W233" s="36"/>
      <c r="X233" s="35"/>
      <c r="Y233" s="34"/>
      <c r="Z233" s="34"/>
      <c r="AA233" s="34"/>
      <c r="AB233" s="34"/>
    </row>
    <row r="234" spans="1:28" ht="13.15" customHeight="1">
      <c r="A234" s="29"/>
      <c r="B234" s="30"/>
      <c r="C234" s="31"/>
      <c r="D234" s="32"/>
      <c r="E234" s="33"/>
      <c r="F234" s="33"/>
      <c r="G234" s="33"/>
      <c r="H234" s="34"/>
      <c r="I234" s="34"/>
      <c r="J234" s="34"/>
      <c r="K234" s="34"/>
      <c r="L234" s="34"/>
      <c r="M234" s="34"/>
      <c r="N234" s="34"/>
      <c r="O234" s="34"/>
      <c r="P234" s="34"/>
      <c r="Q234" s="33"/>
      <c r="R234" s="33"/>
      <c r="S234" s="33"/>
      <c r="T234" s="35"/>
      <c r="U234" s="36"/>
      <c r="V234" s="36"/>
      <c r="W234" s="36"/>
      <c r="X234" s="35"/>
      <c r="Y234" s="34"/>
      <c r="Z234" s="34"/>
      <c r="AA234" s="34"/>
      <c r="AB234" s="34"/>
    </row>
    <row r="235" spans="1:28" ht="13.15" customHeight="1">
      <c r="A235" s="29"/>
      <c r="B235" s="30"/>
      <c r="C235" s="31"/>
      <c r="D235" s="32"/>
      <c r="E235" s="33"/>
      <c r="F235" s="33"/>
      <c r="G235" s="33"/>
      <c r="H235" s="34"/>
      <c r="I235" s="34"/>
      <c r="J235" s="34"/>
      <c r="K235" s="34"/>
      <c r="L235" s="34"/>
      <c r="M235" s="34"/>
      <c r="N235" s="34"/>
      <c r="O235" s="34"/>
      <c r="P235" s="34"/>
      <c r="Q235" s="33"/>
      <c r="R235" s="33"/>
      <c r="S235" s="33"/>
      <c r="T235" s="35"/>
      <c r="U235" s="36"/>
      <c r="V235" s="36"/>
      <c r="W235" s="36"/>
      <c r="X235" s="35"/>
      <c r="Y235" s="34"/>
      <c r="Z235" s="34"/>
      <c r="AA235" s="34"/>
      <c r="AB235" s="34"/>
    </row>
    <row r="236" spans="1:28" ht="13.15" customHeight="1">
      <c r="A236" s="29"/>
      <c r="B236" s="30"/>
      <c r="C236" s="31"/>
      <c r="D236" s="32"/>
      <c r="E236" s="33"/>
      <c r="F236" s="33"/>
      <c r="G236" s="33"/>
      <c r="H236" s="34"/>
      <c r="I236" s="34"/>
      <c r="J236" s="34"/>
      <c r="K236" s="34"/>
      <c r="L236" s="34"/>
      <c r="M236" s="34"/>
      <c r="N236" s="34"/>
      <c r="O236" s="34"/>
      <c r="P236" s="34"/>
      <c r="Q236" s="33"/>
      <c r="R236" s="33"/>
      <c r="S236" s="33"/>
      <c r="T236" s="35"/>
      <c r="U236" s="36"/>
      <c r="V236" s="36"/>
      <c r="W236" s="36"/>
      <c r="X236" s="35"/>
      <c r="Y236" s="34"/>
      <c r="Z236" s="34"/>
      <c r="AA236" s="34"/>
      <c r="AB236" s="34"/>
    </row>
    <row r="237" spans="1:28" ht="13.15" customHeight="1">
      <c r="A237" s="29"/>
      <c r="B237" s="30"/>
      <c r="C237" s="31"/>
      <c r="D237" s="32"/>
      <c r="E237" s="33"/>
      <c r="F237" s="33"/>
      <c r="G237" s="33"/>
      <c r="H237" s="34"/>
      <c r="I237" s="34"/>
      <c r="J237" s="34"/>
      <c r="K237" s="34"/>
      <c r="L237" s="34"/>
      <c r="M237" s="34"/>
      <c r="N237" s="34"/>
      <c r="O237" s="34"/>
      <c r="P237" s="34"/>
      <c r="Q237" s="33"/>
      <c r="R237" s="33"/>
      <c r="S237" s="33"/>
      <c r="T237" s="35"/>
      <c r="U237" s="36"/>
      <c r="V237" s="36"/>
      <c r="W237" s="36"/>
      <c r="X237" s="35"/>
      <c r="Y237" s="34"/>
      <c r="Z237" s="34"/>
      <c r="AA237" s="34"/>
      <c r="AB237" s="34"/>
    </row>
    <row r="238" spans="1:28" ht="13.15" customHeight="1">
      <c r="A238" s="29"/>
      <c r="B238" s="30"/>
      <c r="C238" s="31"/>
      <c r="D238" s="32"/>
      <c r="E238" s="33"/>
      <c r="F238" s="33"/>
      <c r="G238" s="33"/>
      <c r="H238" s="34"/>
      <c r="I238" s="34"/>
      <c r="J238" s="34"/>
      <c r="K238" s="34"/>
      <c r="L238" s="34"/>
      <c r="M238" s="34"/>
      <c r="N238" s="34"/>
      <c r="O238" s="34"/>
      <c r="P238" s="34"/>
      <c r="Q238" s="33"/>
      <c r="R238" s="33"/>
      <c r="S238" s="33"/>
      <c r="T238" s="35"/>
      <c r="U238" s="36"/>
      <c r="V238" s="36"/>
      <c r="W238" s="36"/>
      <c r="X238" s="35"/>
      <c r="Y238" s="34"/>
      <c r="Z238" s="34"/>
      <c r="AA238" s="34"/>
      <c r="AB238" s="34"/>
    </row>
    <row r="239" spans="1:28" ht="13.15" customHeight="1">
      <c r="A239" s="29"/>
      <c r="B239" s="30"/>
      <c r="C239" s="31"/>
      <c r="D239" s="32"/>
      <c r="E239" s="33"/>
      <c r="F239" s="33"/>
      <c r="G239" s="33"/>
      <c r="H239" s="34"/>
      <c r="I239" s="34"/>
      <c r="J239" s="34"/>
      <c r="K239" s="34"/>
      <c r="L239" s="34"/>
      <c r="M239" s="34"/>
      <c r="N239" s="34"/>
      <c r="O239" s="34"/>
      <c r="P239" s="34"/>
      <c r="Q239" s="33"/>
      <c r="R239" s="33"/>
      <c r="S239" s="33"/>
      <c r="T239" s="35"/>
      <c r="U239" s="36"/>
      <c r="V239" s="36"/>
      <c r="W239" s="36"/>
      <c r="X239" s="35"/>
      <c r="Y239" s="34"/>
      <c r="Z239" s="34"/>
      <c r="AA239" s="34"/>
      <c r="AB239" s="34"/>
    </row>
    <row r="240" spans="1:28" ht="13.15" customHeight="1">
      <c r="A240" s="29"/>
      <c r="B240" s="30"/>
      <c r="C240" s="31"/>
      <c r="D240" s="32"/>
      <c r="E240" s="33"/>
      <c r="F240" s="33"/>
      <c r="G240" s="33"/>
      <c r="H240" s="34"/>
      <c r="I240" s="34"/>
      <c r="J240" s="34"/>
      <c r="K240" s="34"/>
      <c r="L240" s="34"/>
      <c r="M240" s="34"/>
      <c r="N240" s="34"/>
      <c r="O240" s="34"/>
      <c r="P240" s="34"/>
      <c r="Q240" s="33"/>
      <c r="R240" s="33"/>
      <c r="S240" s="33"/>
      <c r="T240" s="35"/>
      <c r="U240" s="36"/>
      <c r="V240" s="36"/>
      <c r="W240" s="36"/>
      <c r="X240" s="35"/>
      <c r="Y240" s="34"/>
      <c r="Z240" s="34"/>
      <c r="AA240" s="34"/>
      <c r="AB240" s="34"/>
    </row>
    <row r="241" spans="1:28" ht="13.15" customHeight="1">
      <c r="A241" s="29"/>
      <c r="B241" s="30"/>
      <c r="C241" s="31"/>
      <c r="D241" s="32"/>
      <c r="E241" s="33"/>
      <c r="F241" s="33"/>
      <c r="G241" s="33"/>
      <c r="H241" s="34"/>
      <c r="I241" s="34"/>
      <c r="J241" s="34"/>
      <c r="K241" s="34"/>
      <c r="L241" s="34"/>
      <c r="M241" s="34"/>
      <c r="N241" s="34"/>
      <c r="O241" s="34"/>
      <c r="P241" s="34"/>
      <c r="Q241" s="33"/>
      <c r="R241" s="33"/>
      <c r="S241" s="33"/>
      <c r="T241" s="35"/>
      <c r="U241" s="36"/>
      <c r="V241" s="36"/>
      <c r="W241" s="36"/>
      <c r="X241" s="35"/>
      <c r="Y241" s="34"/>
      <c r="Z241" s="34"/>
      <c r="AA241" s="34"/>
      <c r="AB241" s="34"/>
    </row>
    <row r="242" spans="1:28" ht="13.15" customHeight="1">
      <c r="A242" s="29"/>
      <c r="B242" s="30"/>
      <c r="C242" s="31"/>
      <c r="D242" s="32"/>
      <c r="E242" s="33"/>
      <c r="F242" s="33"/>
      <c r="G242" s="33"/>
      <c r="H242" s="34"/>
      <c r="I242" s="34"/>
      <c r="J242" s="34"/>
      <c r="K242" s="34"/>
      <c r="L242" s="34"/>
      <c r="M242" s="34"/>
      <c r="N242" s="34"/>
      <c r="O242" s="34"/>
      <c r="P242" s="34"/>
      <c r="Q242" s="33"/>
      <c r="R242" s="33"/>
      <c r="S242" s="33"/>
      <c r="T242" s="35"/>
      <c r="U242" s="36"/>
      <c r="V242" s="36"/>
      <c r="W242" s="36"/>
      <c r="X242" s="35"/>
      <c r="Y242" s="34"/>
      <c r="Z242" s="34"/>
      <c r="AA242" s="34"/>
      <c r="AB242" s="34"/>
    </row>
    <row r="243" spans="1:28" ht="13.15" customHeight="1">
      <c r="A243" s="29"/>
      <c r="B243" s="30"/>
      <c r="C243" s="31"/>
      <c r="D243" s="32"/>
      <c r="E243" s="33"/>
      <c r="F243" s="33"/>
      <c r="G243" s="33"/>
      <c r="H243" s="34"/>
      <c r="I243" s="34"/>
      <c r="J243" s="34"/>
      <c r="K243" s="34"/>
      <c r="L243" s="34"/>
      <c r="M243" s="34"/>
      <c r="N243" s="34"/>
      <c r="O243" s="34"/>
      <c r="P243" s="34"/>
      <c r="Q243" s="33"/>
      <c r="R243" s="33"/>
      <c r="S243" s="33"/>
      <c r="T243" s="35"/>
      <c r="U243" s="36"/>
      <c r="V243" s="36"/>
      <c r="W243" s="36"/>
      <c r="X243" s="35"/>
      <c r="Y243" s="34"/>
      <c r="Z243" s="34"/>
      <c r="AA243" s="34"/>
      <c r="AB243" s="34"/>
    </row>
    <row r="244" spans="1:28" ht="13.15" customHeight="1">
      <c r="A244" s="29"/>
      <c r="B244" s="30"/>
      <c r="C244" s="31"/>
      <c r="D244" s="32"/>
      <c r="E244" s="33"/>
      <c r="F244" s="33"/>
      <c r="G244" s="33"/>
      <c r="H244" s="34"/>
      <c r="I244" s="34"/>
      <c r="J244" s="34"/>
      <c r="K244" s="34"/>
      <c r="L244" s="34"/>
      <c r="M244" s="34"/>
      <c r="N244" s="34"/>
      <c r="O244" s="34"/>
      <c r="P244" s="34"/>
      <c r="Q244" s="33"/>
      <c r="R244" s="33"/>
      <c r="S244" s="33"/>
      <c r="T244" s="35"/>
      <c r="U244" s="36"/>
      <c r="V244" s="36"/>
      <c r="W244" s="36"/>
      <c r="X244" s="35"/>
      <c r="Y244" s="34"/>
      <c r="Z244" s="34"/>
      <c r="AA244" s="34"/>
      <c r="AB244" s="34"/>
    </row>
    <row r="245" spans="1:28" ht="13.15" customHeight="1">
      <c r="A245" s="29"/>
      <c r="B245" s="30"/>
      <c r="C245" s="31"/>
      <c r="D245" s="32"/>
      <c r="E245" s="33"/>
      <c r="F245" s="33"/>
      <c r="G245" s="33"/>
      <c r="H245" s="34"/>
      <c r="I245" s="34"/>
      <c r="J245" s="34"/>
      <c r="K245" s="34"/>
      <c r="L245" s="34"/>
      <c r="M245" s="34"/>
      <c r="N245" s="34"/>
      <c r="O245" s="34"/>
      <c r="P245" s="34"/>
      <c r="Q245" s="33"/>
      <c r="R245" s="33"/>
      <c r="S245" s="33"/>
      <c r="T245" s="35"/>
      <c r="U245" s="36"/>
      <c r="V245" s="36"/>
      <c r="W245" s="36"/>
      <c r="X245" s="35"/>
      <c r="Y245" s="34"/>
      <c r="Z245" s="34"/>
      <c r="AA245" s="34"/>
      <c r="AB245" s="34"/>
    </row>
    <row r="246" spans="1:28" ht="13.15" customHeight="1">
      <c r="A246" s="29"/>
      <c r="B246" s="30"/>
      <c r="C246" s="31"/>
      <c r="D246" s="32"/>
      <c r="E246" s="33"/>
      <c r="F246" s="33"/>
      <c r="G246" s="33"/>
      <c r="H246" s="34"/>
      <c r="I246" s="34"/>
      <c r="J246" s="34"/>
      <c r="K246" s="34"/>
      <c r="L246" s="34"/>
      <c r="M246" s="34"/>
      <c r="N246" s="34"/>
      <c r="O246" s="34"/>
      <c r="P246" s="34"/>
      <c r="Q246" s="33"/>
      <c r="R246" s="33"/>
      <c r="S246" s="33"/>
      <c r="T246" s="35"/>
      <c r="U246" s="36"/>
      <c r="V246" s="36"/>
      <c r="W246" s="36"/>
      <c r="X246" s="35"/>
      <c r="Y246" s="34"/>
      <c r="Z246" s="34"/>
      <c r="AA246" s="34"/>
      <c r="AB246" s="34"/>
    </row>
    <row r="247" spans="1:28" ht="13.15" customHeight="1">
      <c r="A247" s="29"/>
      <c r="B247" s="30"/>
      <c r="C247" s="31"/>
      <c r="D247" s="32"/>
      <c r="E247" s="33"/>
      <c r="F247" s="33"/>
      <c r="G247" s="33"/>
      <c r="H247" s="34"/>
      <c r="I247" s="34"/>
      <c r="J247" s="34"/>
      <c r="K247" s="34"/>
      <c r="L247" s="34"/>
      <c r="M247" s="34"/>
      <c r="N247" s="34"/>
      <c r="O247" s="34"/>
      <c r="P247" s="34"/>
      <c r="Q247" s="33"/>
      <c r="R247" s="33"/>
      <c r="S247" s="33"/>
      <c r="T247" s="35"/>
      <c r="U247" s="36"/>
      <c r="V247" s="36"/>
      <c r="W247" s="36"/>
      <c r="X247" s="35"/>
      <c r="Y247" s="34"/>
      <c r="Z247" s="34"/>
      <c r="AA247" s="34"/>
      <c r="AB247" s="34"/>
    </row>
    <row r="248" spans="1:28" ht="13.15" customHeight="1">
      <c r="A248" s="29"/>
      <c r="B248" s="30"/>
      <c r="C248" s="31"/>
      <c r="D248" s="32"/>
      <c r="E248" s="33"/>
      <c r="F248" s="33"/>
      <c r="G248" s="33"/>
      <c r="H248" s="34"/>
      <c r="I248" s="34"/>
      <c r="J248" s="34"/>
      <c r="K248" s="34"/>
      <c r="L248" s="34"/>
      <c r="M248" s="34"/>
      <c r="N248" s="34"/>
      <c r="O248" s="34"/>
      <c r="P248" s="34"/>
      <c r="Q248" s="33"/>
      <c r="R248" s="33"/>
      <c r="S248" s="33"/>
      <c r="T248" s="35"/>
      <c r="U248" s="36"/>
      <c r="V248" s="36"/>
      <c r="W248" s="36"/>
      <c r="X248" s="35"/>
      <c r="Y248" s="34"/>
      <c r="Z248" s="34"/>
      <c r="AA248" s="34"/>
      <c r="AB248" s="34"/>
    </row>
    <row r="249" spans="1:28" ht="13.15" customHeight="1">
      <c r="A249" s="29"/>
      <c r="B249" s="30"/>
      <c r="C249" s="31"/>
      <c r="D249" s="32"/>
      <c r="E249" s="33"/>
      <c r="F249" s="33"/>
      <c r="G249" s="33"/>
      <c r="H249" s="34"/>
      <c r="I249" s="34"/>
      <c r="J249" s="34"/>
      <c r="K249" s="34"/>
      <c r="L249" s="34"/>
      <c r="M249" s="34"/>
      <c r="N249" s="34"/>
      <c r="O249" s="34"/>
      <c r="P249" s="34"/>
      <c r="Q249" s="33"/>
      <c r="R249" s="33"/>
      <c r="S249" s="33"/>
      <c r="T249" s="35"/>
      <c r="U249" s="36"/>
      <c r="V249" s="36"/>
      <c r="W249" s="36"/>
      <c r="X249" s="35"/>
      <c r="Y249" s="34"/>
      <c r="Z249" s="34"/>
      <c r="AA249" s="34"/>
      <c r="AB249" s="34"/>
    </row>
    <row r="250" spans="1:28" ht="13.15" customHeight="1">
      <c r="A250" s="29"/>
      <c r="B250" s="30"/>
      <c r="C250" s="31"/>
      <c r="D250" s="32"/>
      <c r="E250" s="33"/>
      <c r="F250" s="33"/>
      <c r="G250" s="33"/>
      <c r="H250" s="34"/>
      <c r="I250" s="34"/>
      <c r="J250" s="34"/>
      <c r="K250" s="34"/>
      <c r="L250" s="34"/>
      <c r="M250" s="34"/>
      <c r="N250" s="34"/>
      <c r="O250" s="34"/>
      <c r="P250" s="34"/>
      <c r="Q250" s="33"/>
      <c r="R250" s="33"/>
      <c r="S250" s="33"/>
      <c r="T250" s="35"/>
      <c r="U250" s="36"/>
      <c r="V250" s="36"/>
      <c r="W250" s="36"/>
      <c r="X250" s="35"/>
      <c r="Y250" s="34"/>
      <c r="Z250" s="34"/>
      <c r="AA250" s="34"/>
      <c r="AB250" s="34"/>
    </row>
    <row r="251" spans="1:28" ht="13.15" customHeight="1">
      <c r="A251" s="29"/>
      <c r="B251" s="30"/>
      <c r="C251" s="31"/>
      <c r="D251" s="32"/>
      <c r="E251" s="33"/>
      <c r="F251" s="33"/>
      <c r="G251" s="33"/>
      <c r="H251" s="34"/>
      <c r="I251" s="34"/>
      <c r="J251" s="34"/>
      <c r="K251" s="34"/>
      <c r="L251" s="34"/>
      <c r="M251" s="34"/>
      <c r="N251" s="34"/>
      <c r="O251" s="34"/>
      <c r="P251" s="34"/>
      <c r="Q251" s="33"/>
      <c r="R251" s="33"/>
      <c r="S251" s="33"/>
      <c r="T251" s="35"/>
      <c r="U251" s="36"/>
      <c r="V251" s="36"/>
      <c r="W251" s="36"/>
      <c r="X251" s="35"/>
      <c r="Y251" s="34"/>
      <c r="Z251" s="34"/>
      <c r="AA251" s="34"/>
      <c r="AB251" s="34"/>
    </row>
    <row r="252" spans="1:28" ht="13.15" customHeight="1">
      <c r="A252" s="29"/>
      <c r="B252" s="30"/>
      <c r="C252" s="31"/>
      <c r="D252" s="32"/>
      <c r="E252" s="33"/>
      <c r="F252" s="33"/>
      <c r="G252" s="33"/>
      <c r="H252" s="34"/>
      <c r="I252" s="34"/>
      <c r="J252" s="34"/>
      <c r="K252" s="34"/>
      <c r="L252" s="34"/>
      <c r="M252" s="34"/>
      <c r="N252" s="34"/>
      <c r="O252" s="34"/>
      <c r="P252" s="34"/>
      <c r="Q252" s="33"/>
      <c r="R252" s="33"/>
      <c r="S252" s="33"/>
      <c r="T252" s="35"/>
      <c r="U252" s="36"/>
      <c r="V252" s="36"/>
      <c r="W252" s="36"/>
      <c r="X252" s="35"/>
      <c r="Y252" s="34"/>
      <c r="Z252" s="34"/>
      <c r="AA252" s="34"/>
      <c r="AB252" s="34"/>
    </row>
    <row r="253" spans="1:28" ht="13.15" customHeight="1">
      <c r="A253" s="29"/>
      <c r="B253" s="30"/>
      <c r="C253" s="31"/>
      <c r="D253" s="32"/>
      <c r="E253" s="33"/>
      <c r="F253" s="33"/>
      <c r="G253" s="33"/>
      <c r="H253" s="34"/>
      <c r="I253" s="34"/>
      <c r="J253" s="34"/>
      <c r="K253" s="34"/>
      <c r="L253" s="34"/>
      <c r="M253" s="34"/>
      <c r="N253" s="34"/>
      <c r="O253" s="34"/>
      <c r="P253" s="34"/>
      <c r="Q253" s="33"/>
      <c r="R253" s="33"/>
      <c r="S253" s="33"/>
      <c r="T253" s="35"/>
      <c r="U253" s="36"/>
      <c r="V253" s="36"/>
      <c r="W253" s="36"/>
      <c r="X253" s="35"/>
      <c r="Y253" s="34"/>
      <c r="Z253" s="34"/>
      <c r="AA253" s="34"/>
      <c r="AB253" s="34"/>
    </row>
    <row r="254" spans="1:28" ht="13.15" customHeight="1">
      <c r="A254" s="29"/>
      <c r="B254" s="30"/>
      <c r="C254" s="31"/>
      <c r="D254" s="32"/>
      <c r="E254" s="33"/>
      <c r="F254" s="33"/>
      <c r="G254" s="33"/>
      <c r="H254" s="34"/>
      <c r="I254" s="34"/>
      <c r="J254" s="34"/>
      <c r="K254" s="34"/>
      <c r="L254" s="34"/>
      <c r="M254" s="34"/>
      <c r="N254" s="34"/>
      <c r="O254" s="34"/>
      <c r="P254" s="34"/>
      <c r="Q254" s="33"/>
      <c r="R254" s="33"/>
      <c r="S254" s="33"/>
      <c r="T254" s="35"/>
      <c r="U254" s="36"/>
      <c r="V254" s="36"/>
      <c r="W254" s="36"/>
      <c r="X254" s="35"/>
      <c r="Y254" s="34"/>
      <c r="Z254" s="34"/>
      <c r="AA254" s="34"/>
      <c r="AB254" s="34"/>
    </row>
    <row r="255" spans="1:28" ht="13.15" customHeight="1">
      <c r="A255" s="29"/>
      <c r="B255" s="30"/>
      <c r="C255" s="31"/>
      <c r="D255" s="32"/>
      <c r="E255" s="33"/>
      <c r="F255" s="33"/>
      <c r="G255" s="33"/>
      <c r="H255" s="34"/>
      <c r="I255" s="34"/>
      <c r="J255" s="34"/>
      <c r="K255" s="34"/>
      <c r="L255" s="34"/>
      <c r="M255" s="34"/>
      <c r="N255" s="34"/>
      <c r="O255" s="34"/>
      <c r="P255" s="34"/>
      <c r="Q255" s="33"/>
      <c r="R255" s="33"/>
      <c r="S255" s="33"/>
      <c r="T255" s="35"/>
      <c r="U255" s="36"/>
      <c r="V255" s="36"/>
      <c r="W255" s="36"/>
      <c r="X255" s="35"/>
      <c r="Y255" s="34"/>
      <c r="Z255" s="34"/>
      <c r="AA255" s="34"/>
      <c r="AB255" s="34"/>
    </row>
    <row r="256" spans="1:28" ht="13.15" customHeight="1">
      <c r="A256" s="29"/>
      <c r="B256" s="30"/>
      <c r="C256" s="31"/>
      <c r="D256" s="32"/>
      <c r="E256" s="33"/>
      <c r="F256" s="33"/>
      <c r="G256" s="33"/>
      <c r="H256" s="34"/>
      <c r="I256" s="34"/>
      <c r="J256" s="34"/>
      <c r="K256" s="34"/>
      <c r="L256" s="34"/>
      <c r="M256" s="34"/>
      <c r="N256" s="34"/>
      <c r="O256" s="34"/>
      <c r="P256" s="34"/>
      <c r="Q256" s="33"/>
      <c r="R256" s="33"/>
      <c r="S256" s="33"/>
      <c r="T256" s="35"/>
      <c r="U256" s="36"/>
      <c r="V256" s="36"/>
      <c r="W256" s="36"/>
      <c r="X256" s="35"/>
      <c r="Y256" s="34"/>
      <c r="Z256" s="34"/>
      <c r="AA256" s="34"/>
      <c r="AB256" s="34"/>
    </row>
    <row r="257" spans="1:28" ht="13.15" customHeight="1">
      <c r="A257" s="29"/>
      <c r="B257" s="30"/>
      <c r="C257" s="31"/>
      <c r="D257" s="32"/>
      <c r="E257" s="33"/>
      <c r="F257" s="33"/>
      <c r="G257" s="33"/>
      <c r="H257" s="34"/>
      <c r="I257" s="34"/>
      <c r="J257" s="34"/>
      <c r="K257" s="34"/>
      <c r="L257" s="34"/>
      <c r="M257" s="34"/>
      <c r="N257" s="34"/>
      <c r="O257" s="34"/>
      <c r="P257" s="34"/>
      <c r="Q257" s="33"/>
      <c r="R257" s="33"/>
      <c r="S257" s="33"/>
      <c r="T257" s="35"/>
      <c r="U257" s="36"/>
      <c r="V257" s="36"/>
      <c r="W257" s="36"/>
      <c r="X257" s="35"/>
      <c r="Y257" s="34"/>
      <c r="Z257" s="34"/>
      <c r="AA257" s="34"/>
      <c r="AB257" s="34"/>
    </row>
    <row r="258" spans="1:28" ht="13.15" customHeight="1">
      <c r="A258" s="29"/>
      <c r="B258" s="30"/>
      <c r="C258" s="31"/>
      <c r="D258" s="32"/>
      <c r="E258" s="33"/>
      <c r="F258" s="33"/>
      <c r="G258" s="33"/>
      <c r="H258" s="34"/>
      <c r="I258" s="34"/>
      <c r="J258" s="34"/>
      <c r="K258" s="34"/>
      <c r="L258" s="34"/>
      <c r="M258" s="34"/>
      <c r="N258" s="34"/>
      <c r="O258" s="34"/>
      <c r="P258" s="34"/>
      <c r="Q258" s="33"/>
      <c r="R258" s="33"/>
      <c r="S258" s="33"/>
      <c r="T258" s="35"/>
      <c r="U258" s="36"/>
      <c r="V258" s="36"/>
      <c r="W258" s="36"/>
      <c r="X258" s="35"/>
      <c r="Y258" s="34"/>
      <c r="Z258" s="34"/>
      <c r="AA258" s="34"/>
      <c r="AB258" s="34"/>
    </row>
    <row r="259" spans="1:28" ht="13.15" customHeight="1">
      <c r="A259" s="29"/>
      <c r="B259" s="30"/>
      <c r="C259" s="31"/>
      <c r="D259" s="32"/>
      <c r="E259" s="33"/>
      <c r="F259" s="33"/>
      <c r="G259" s="33"/>
      <c r="H259" s="34"/>
      <c r="I259" s="34"/>
      <c r="J259" s="34"/>
      <c r="K259" s="34"/>
      <c r="L259" s="34"/>
      <c r="M259" s="34"/>
      <c r="N259" s="34"/>
      <c r="O259" s="34"/>
      <c r="P259" s="34"/>
      <c r="Q259" s="33"/>
      <c r="R259" s="33"/>
      <c r="S259" s="33"/>
      <c r="T259" s="35"/>
      <c r="U259" s="36"/>
      <c r="V259" s="36"/>
      <c r="W259" s="36"/>
      <c r="X259" s="35"/>
      <c r="Y259" s="34"/>
      <c r="Z259" s="34"/>
      <c r="AA259" s="34"/>
      <c r="AB259" s="34"/>
    </row>
    <row r="260" spans="1:28" ht="13.15" customHeight="1">
      <c r="A260" s="29"/>
      <c r="B260" s="30"/>
      <c r="C260" s="31"/>
      <c r="D260" s="32"/>
      <c r="E260" s="33"/>
      <c r="F260" s="33"/>
      <c r="G260" s="33"/>
      <c r="H260" s="34"/>
      <c r="I260" s="34"/>
      <c r="J260" s="34"/>
      <c r="K260" s="34"/>
      <c r="L260" s="34"/>
      <c r="M260" s="34"/>
      <c r="N260" s="34"/>
      <c r="O260" s="34"/>
      <c r="P260" s="34"/>
      <c r="Q260" s="33"/>
      <c r="R260" s="33"/>
      <c r="S260" s="33"/>
      <c r="T260" s="35"/>
      <c r="U260" s="36"/>
      <c r="V260" s="36"/>
      <c r="W260" s="36"/>
      <c r="X260" s="35"/>
      <c r="Y260" s="34"/>
      <c r="Z260" s="34"/>
      <c r="AA260" s="34"/>
      <c r="AB260" s="34"/>
    </row>
    <row r="261" spans="1:28" ht="13.15" customHeight="1">
      <c r="A261" s="29"/>
      <c r="B261" s="30"/>
      <c r="C261" s="31"/>
      <c r="D261" s="32"/>
      <c r="E261" s="33"/>
      <c r="F261" s="33"/>
      <c r="G261" s="33"/>
      <c r="H261" s="34"/>
      <c r="I261" s="34"/>
      <c r="J261" s="34"/>
      <c r="K261" s="34"/>
      <c r="L261" s="34"/>
      <c r="M261" s="34"/>
      <c r="N261" s="34"/>
      <c r="O261" s="34"/>
      <c r="P261" s="34"/>
      <c r="Q261" s="33"/>
      <c r="R261" s="33"/>
      <c r="S261" s="33"/>
      <c r="T261" s="35"/>
      <c r="U261" s="36"/>
      <c r="V261" s="36"/>
      <c r="W261" s="36"/>
      <c r="X261" s="35"/>
      <c r="Y261" s="34"/>
      <c r="Z261" s="34"/>
      <c r="AA261" s="34"/>
      <c r="AB261" s="34"/>
    </row>
    <row r="262" spans="1:28" ht="13.15" customHeight="1">
      <c r="A262" s="29"/>
      <c r="B262" s="30"/>
      <c r="C262" s="31"/>
      <c r="D262" s="32"/>
      <c r="E262" s="33"/>
      <c r="F262" s="33"/>
      <c r="G262" s="33"/>
      <c r="H262" s="34"/>
      <c r="I262" s="34"/>
      <c r="J262" s="34"/>
      <c r="K262" s="34"/>
      <c r="L262" s="34"/>
      <c r="M262" s="34"/>
      <c r="N262" s="34"/>
      <c r="O262" s="34"/>
      <c r="P262" s="34"/>
      <c r="Q262" s="33"/>
      <c r="R262" s="33"/>
      <c r="S262" s="33"/>
      <c r="T262" s="35"/>
      <c r="U262" s="36"/>
      <c r="V262" s="36"/>
      <c r="W262" s="36"/>
      <c r="X262" s="35"/>
      <c r="Y262" s="34"/>
      <c r="Z262" s="34"/>
      <c r="AA262" s="34"/>
      <c r="AB262" s="34"/>
    </row>
    <row r="263" spans="1:28" ht="13.15" customHeight="1">
      <c r="A263" s="29"/>
      <c r="B263" s="30"/>
      <c r="C263" s="31"/>
      <c r="D263" s="32"/>
      <c r="E263" s="33"/>
      <c r="F263" s="33"/>
      <c r="G263" s="33"/>
      <c r="H263" s="34"/>
      <c r="I263" s="34"/>
      <c r="J263" s="34"/>
      <c r="K263" s="34"/>
      <c r="L263" s="34"/>
      <c r="M263" s="34"/>
      <c r="N263" s="34"/>
      <c r="O263" s="34"/>
      <c r="P263" s="34"/>
      <c r="Q263" s="33"/>
      <c r="R263" s="33"/>
      <c r="S263" s="33"/>
      <c r="T263" s="35"/>
      <c r="U263" s="36"/>
      <c r="V263" s="36"/>
      <c r="W263" s="36"/>
      <c r="X263" s="35"/>
      <c r="Y263" s="34"/>
      <c r="Z263" s="34"/>
      <c r="AA263" s="34"/>
      <c r="AB263" s="34"/>
    </row>
    <row r="264" spans="1:28" ht="13.15" customHeight="1">
      <c r="A264" s="29"/>
      <c r="B264" s="30"/>
      <c r="C264" s="31"/>
      <c r="D264" s="32"/>
      <c r="E264" s="33"/>
      <c r="F264" s="33"/>
      <c r="G264" s="33"/>
      <c r="H264" s="34"/>
      <c r="I264" s="34"/>
      <c r="J264" s="34"/>
      <c r="K264" s="34"/>
      <c r="L264" s="34"/>
      <c r="M264" s="34"/>
      <c r="N264" s="34"/>
      <c r="O264" s="34"/>
      <c r="P264" s="34"/>
      <c r="Q264" s="33"/>
      <c r="R264" s="33"/>
      <c r="S264" s="33"/>
      <c r="T264" s="35"/>
      <c r="U264" s="36"/>
      <c r="V264" s="36"/>
      <c r="W264" s="36"/>
      <c r="X264" s="35"/>
      <c r="Y264" s="34"/>
      <c r="Z264" s="34"/>
      <c r="AA264" s="34"/>
      <c r="AB264" s="34"/>
    </row>
    <row r="265" spans="1:28" ht="13.15" customHeight="1">
      <c r="A265" s="29"/>
      <c r="B265" s="30"/>
      <c r="C265" s="31"/>
      <c r="D265" s="32"/>
      <c r="E265" s="33"/>
      <c r="F265" s="33"/>
      <c r="G265" s="33"/>
      <c r="H265" s="34"/>
      <c r="I265" s="34"/>
      <c r="J265" s="34"/>
      <c r="K265" s="34"/>
      <c r="L265" s="34"/>
      <c r="M265" s="34"/>
      <c r="N265" s="34"/>
      <c r="O265" s="34"/>
      <c r="P265" s="34"/>
      <c r="Q265" s="33"/>
      <c r="R265" s="33"/>
      <c r="S265" s="33"/>
      <c r="T265" s="35"/>
      <c r="U265" s="36"/>
      <c r="V265" s="36"/>
      <c r="W265" s="36"/>
      <c r="X265" s="35"/>
      <c r="Y265" s="34"/>
      <c r="Z265" s="34"/>
      <c r="AA265" s="34"/>
      <c r="AB265" s="34"/>
    </row>
    <row r="266" spans="1:28" ht="13.15" customHeight="1">
      <c r="A266" s="29"/>
      <c r="B266" s="30"/>
      <c r="C266" s="31"/>
      <c r="D266" s="32"/>
      <c r="E266" s="33"/>
      <c r="F266" s="33"/>
      <c r="G266" s="33"/>
      <c r="H266" s="34"/>
      <c r="I266" s="34"/>
      <c r="J266" s="34"/>
      <c r="K266" s="34"/>
      <c r="L266" s="34"/>
      <c r="M266" s="34"/>
      <c r="N266" s="34"/>
      <c r="O266" s="34"/>
      <c r="P266" s="34"/>
      <c r="Q266" s="33"/>
      <c r="R266" s="33"/>
      <c r="S266" s="33"/>
      <c r="T266" s="35"/>
      <c r="U266" s="36"/>
      <c r="V266" s="36"/>
      <c r="W266" s="36"/>
      <c r="X266" s="35"/>
      <c r="Y266" s="34"/>
      <c r="Z266" s="34"/>
      <c r="AA266" s="34"/>
      <c r="AB266" s="34"/>
    </row>
    <row r="267" spans="1:28" ht="13.15" customHeight="1">
      <c r="A267" s="29"/>
      <c r="B267" s="30"/>
      <c r="C267" s="31"/>
      <c r="D267" s="32"/>
      <c r="E267" s="33"/>
      <c r="F267" s="33"/>
      <c r="G267" s="33"/>
      <c r="H267" s="34"/>
      <c r="I267" s="34"/>
      <c r="J267" s="34"/>
      <c r="K267" s="34"/>
      <c r="L267" s="34"/>
      <c r="M267" s="34"/>
      <c r="N267" s="34"/>
      <c r="O267" s="34"/>
      <c r="P267" s="34"/>
      <c r="Q267" s="33"/>
      <c r="R267" s="33"/>
      <c r="S267" s="33"/>
      <c r="T267" s="35"/>
      <c r="U267" s="36"/>
      <c r="V267" s="36"/>
      <c r="W267" s="36"/>
      <c r="X267" s="35"/>
      <c r="Y267" s="34"/>
      <c r="Z267" s="34"/>
      <c r="AA267" s="34"/>
      <c r="AB267" s="34"/>
    </row>
    <row r="268" spans="1:28" ht="13.15" customHeight="1">
      <c r="A268" s="29"/>
      <c r="B268" s="30"/>
      <c r="C268" s="31"/>
      <c r="D268" s="32"/>
      <c r="E268" s="33"/>
      <c r="F268" s="33"/>
      <c r="G268" s="33"/>
      <c r="H268" s="34"/>
      <c r="I268" s="34"/>
      <c r="J268" s="34"/>
      <c r="K268" s="34"/>
      <c r="L268" s="34"/>
      <c r="M268" s="34"/>
      <c r="N268" s="34"/>
      <c r="O268" s="34"/>
      <c r="P268" s="34"/>
      <c r="Q268" s="33"/>
      <c r="R268" s="33"/>
      <c r="S268" s="33"/>
      <c r="T268" s="35"/>
      <c r="U268" s="36"/>
      <c r="V268" s="36"/>
      <c r="W268" s="36"/>
      <c r="X268" s="35"/>
      <c r="Y268" s="34"/>
      <c r="Z268" s="34"/>
      <c r="AA268" s="34"/>
      <c r="AB268" s="34"/>
    </row>
    <row r="269" spans="1:28" ht="13.15" customHeight="1">
      <c r="A269" s="29"/>
      <c r="B269" s="30"/>
      <c r="C269" s="31"/>
      <c r="D269" s="32"/>
      <c r="E269" s="33"/>
      <c r="F269" s="33"/>
      <c r="G269" s="33"/>
      <c r="H269" s="34"/>
      <c r="I269" s="34"/>
      <c r="J269" s="34"/>
      <c r="K269" s="34"/>
      <c r="L269" s="34"/>
      <c r="M269" s="34"/>
      <c r="N269" s="34"/>
      <c r="O269" s="34"/>
      <c r="P269" s="34"/>
      <c r="Q269" s="33"/>
      <c r="R269" s="33"/>
      <c r="S269" s="33"/>
      <c r="T269" s="35"/>
      <c r="U269" s="36"/>
      <c r="V269" s="36"/>
      <c r="W269" s="36"/>
      <c r="X269" s="35"/>
      <c r="Y269" s="34"/>
      <c r="Z269" s="34"/>
      <c r="AA269" s="34"/>
      <c r="AB269" s="34"/>
    </row>
    <row r="270" spans="1:28" ht="13.15" customHeight="1">
      <c r="A270" s="29"/>
      <c r="B270" s="30"/>
      <c r="C270" s="31"/>
      <c r="D270" s="32"/>
      <c r="E270" s="33"/>
      <c r="F270" s="33"/>
      <c r="G270" s="33"/>
      <c r="H270" s="34"/>
      <c r="I270" s="34"/>
      <c r="J270" s="34"/>
      <c r="K270" s="34"/>
      <c r="L270" s="34"/>
      <c r="M270" s="34"/>
      <c r="N270" s="34"/>
      <c r="O270" s="34"/>
      <c r="P270" s="34"/>
      <c r="Q270" s="33"/>
      <c r="R270" s="33"/>
      <c r="S270" s="33"/>
      <c r="T270" s="35"/>
      <c r="U270" s="36"/>
      <c r="V270" s="36"/>
      <c r="W270" s="36"/>
      <c r="X270" s="35"/>
      <c r="Y270" s="34"/>
      <c r="Z270" s="34"/>
      <c r="AA270" s="34"/>
      <c r="AB270" s="34"/>
    </row>
    <row r="271" spans="1:28" ht="13.15" customHeight="1">
      <c r="A271" s="29"/>
      <c r="B271" s="30"/>
      <c r="C271" s="31"/>
      <c r="D271" s="32"/>
      <c r="E271" s="33"/>
      <c r="F271" s="33"/>
      <c r="G271" s="33"/>
      <c r="H271" s="34"/>
      <c r="I271" s="34"/>
      <c r="J271" s="34"/>
      <c r="K271" s="34"/>
      <c r="L271" s="34"/>
      <c r="M271" s="34"/>
      <c r="N271" s="34"/>
      <c r="O271" s="34"/>
      <c r="P271" s="34"/>
      <c r="Q271" s="33"/>
      <c r="R271" s="33"/>
      <c r="S271" s="33"/>
      <c r="T271" s="35"/>
      <c r="U271" s="36"/>
      <c r="V271" s="36"/>
      <c r="W271" s="36"/>
      <c r="X271" s="35"/>
      <c r="Y271" s="34"/>
      <c r="Z271" s="34"/>
      <c r="AA271" s="34"/>
      <c r="AB271" s="34"/>
    </row>
    <row r="272" spans="1:28" ht="13.15" customHeight="1">
      <c r="A272" s="29"/>
      <c r="B272" s="30"/>
      <c r="C272" s="31"/>
      <c r="D272" s="32"/>
      <c r="E272" s="33"/>
      <c r="F272" s="33"/>
      <c r="G272" s="33"/>
      <c r="H272" s="34"/>
      <c r="I272" s="34"/>
      <c r="J272" s="34"/>
      <c r="K272" s="34"/>
      <c r="L272" s="34"/>
      <c r="M272" s="34"/>
      <c r="N272" s="34"/>
      <c r="O272" s="34"/>
      <c r="P272" s="34"/>
      <c r="Q272" s="33"/>
      <c r="R272" s="33"/>
      <c r="S272" s="33"/>
      <c r="T272" s="35"/>
      <c r="U272" s="36"/>
      <c r="V272" s="36"/>
      <c r="W272" s="36"/>
      <c r="X272" s="35"/>
      <c r="Y272" s="34"/>
      <c r="Z272" s="34"/>
      <c r="AA272" s="34"/>
      <c r="AB272" s="34"/>
    </row>
    <row r="273" spans="1:28" ht="13.15" customHeight="1">
      <c r="A273" s="29"/>
      <c r="B273" s="30"/>
      <c r="C273" s="31"/>
      <c r="D273" s="32"/>
      <c r="E273" s="33"/>
      <c r="F273" s="33"/>
      <c r="G273" s="33"/>
      <c r="H273" s="34"/>
      <c r="I273" s="34"/>
      <c r="J273" s="34"/>
      <c r="K273" s="34"/>
      <c r="L273" s="34"/>
      <c r="M273" s="34"/>
      <c r="N273" s="34"/>
      <c r="O273" s="34"/>
      <c r="P273" s="34"/>
      <c r="Q273" s="33"/>
      <c r="R273" s="33"/>
      <c r="S273" s="33"/>
      <c r="T273" s="35"/>
      <c r="U273" s="36"/>
      <c r="V273" s="36"/>
      <c r="W273" s="36"/>
      <c r="X273" s="35"/>
      <c r="Y273" s="34"/>
      <c r="Z273" s="34"/>
      <c r="AA273" s="34"/>
      <c r="AB273" s="34"/>
    </row>
    <row r="274" spans="1:28" ht="13.15" customHeight="1">
      <c r="A274" s="29"/>
      <c r="B274" s="30"/>
      <c r="C274" s="31"/>
      <c r="D274" s="32"/>
      <c r="E274" s="33"/>
      <c r="F274" s="33"/>
      <c r="G274" s="33"/>
      <c r="H274" s="34"/>
      <c r="I274" s="34"/>
      <c r="J274" s="34"/>
      <c r="K274" s="34"/>
      <c r="L274" s="34"/>
      <c r="M274" s="34"/>
      <c r="N274" s="34"/>
      <c r="O274" s="34"/>
      <c r="P274" s="34"/>
      <c r="Q274" s="33"/>
      <c r="R274" s="33"/>
      <c r="S274" s="33"/>
      <c r="T274" s="35"/>
      <c r="U274" s="36"/>
      <c r="V274" s="36"/>
      <c r="W274" s="36"/>
      <c r="X274" s="35"/>
      <c r="Y274" s="34"/>
      <c r="Z274" s="34"/>
      <c r="AA274" s="34"/>
      <c r="AB274" s="34"/>
    </row>
    <row r="275" spans="1:28" ht="13.15" customHeight="1">
      <c r="A275" s="29"/>
      <c r="B275" s="30"/>
      <c r="C275" s="31"/>
      <c r="D275" s="32"/>
      <c r="E275" s="33"/>
      <c r="F275" s="33"/>
      <c r="G275" s="33"/>
      <c r="H275" s="34"/>
      <c r="I275" s="34"/>
      <c r="J275" s="34"/>
      <c r="K275" s="34"/>
      <c r="L275" s="34"/>
      <c r="M275" s="34"/>
      <c r="N275" s="34"/>
      <c r="O275" s="34"/>
      <c r="P275" s="34"/>
      <c r="Q275" s="33"/>
      <c r="R275" s="33"/>
      <c r="S275" s="33"/>
      <c r="T275" s="35"/>
      <c r="U275" s="36"/>
      <c r="V275" s="36"/>
      <c r="W275" s="36"/>
      <c r="X275" s="35"/>
      <c r="Y275" s="34"/>
      <c r="Z275" s="34"/>
      <c r="AA275" s="34"/>
      <c r="AB275" s="34"/>
    </row>
    <row r="276" spans="1:28" ht="13.15" customHeight="1">
      <c r="A276" s="29"/>
      <c r="B276" s="30"/>
      <c r="C276" s="31"/>
      <c r="D276" s="32"/>
      <c r="E276" s="33"/>
      <c r="F276" s="33"/>
      <c r="G276" s="33"/>
      <c r="H276" s="34"/>
      <c r="I276" s="34"/>
      <c r="J276" s="34"/>
      <c r="K276" s="34"/>
      <c r="L276" s="34"/>
      <c r="M276" s="34"/>
      <c r="N276" s="34"/>
      <c r="O276" s="34"/>
      <c r="P276" s="34"/>
      <c r="Q276" s="33"/>
      <c r="R276" s="33"/>
      <c r="S276" s="33"/>
      <c r="T276" s="35"/>
      <c r="U276" s="36"/>
      <c r="V276" s="36"/>
      <c r="W276" s="36"/>
      <c r="X276" s="35"/>
      <c r="Y276" s="34"/>
      <c r="Z276" s="34"/>
      <c r="AA276" s="34"/>
      <c r="AB276" s="34"/>
    </row>
    <row r="277" spans="1:28" ht="13.15" customHeight="1">
      <c r="A277" s="29"/>
      <c r="B277" s="30"/>
      <c r="C277" s="31"/>
      <c r="D277" s="32"/>
      <c r="E277" s="33"/>
      <c r="F277" s="33"/>
      <c r="G277" s="33"/>
      <c r="H277" s="34"/>
      <c r="I277" s="34"/>
      <c r="J277" s="34"/>
      <c r="K277" s="34"/>
      <c r="L277" s="34"/>
      <c r="M277" s="34"/>
      <c r="N277" s="34"/>
      <c r="O277" s="34"/>
      <c r="P277" s="34"/>
      <c r="Q277" s="33"/>
      <c r="R277" s="33"/>
      <c r="S277" s="33"/>
      <c r="T277" s="35"/>
      <c r="U277" s="36"/>
      <c r="V277" s="36"/>
      <c r="W277" s="36"/>
      <c r="X277" s="35"/>
      <c r="Y277" s="34"/>
      <c r="Z277" s="34"/>
      <c r="AA277" s="34"/>
      <c r="AB277" s="34"/>
    </row>
    <row r="278" spans="1:28" ht="13.15" customHeight="1">
      <c r="A278" s="29"/>
      <c r="B278" s="30"/>
      <c r="C278" s="31"/>
      <c r="D278" s="32"/>
      <c r="E278" s="33"/>
      <c r="F278" s="33"/>
      <c r="G278" s="33"/>
      <c r="H278" s="34"/>
      <c r="I278" s="34"/>
      <c r="J278" s="34"/>
      <c r="K278" s="34"/>
      <c r="L278" s="34"/>
      <c r="M278" s="34"/>
      <c r="N278" s="34"/>
      <c r="O278" s="34"/>
      <c r="P278" s="34"/>
      <c r="Q278" s="33"/>
      <c r="R278" s="33"/>
      <c r="S278" s="33"/>
      <c r="T278" s="35"/>
      <c r="U278" s="36"/>
      <c r="V278" s="36"/>
      <c r="W278" s="36"/>
      <c r="X278" s="35"/>
      <c r="Y278" s="34"/>
      <c r="Z278" s="34"/>
      <c r="AA278" s="34"/>
      <c r="AB278" s="34"/>
    </row>
    <row r="279" spans="1:28" ht="13.15" customHeight="1">
      <c r="A279" s="29"/>
      <c r="B279" s="30"/>
      <c r="C279" s="31"/>
      <c r="D279" s="32"/>
      <c r="E279" s="33"/>
      <c r="F279" s="33"/>
      <c r="G279" s="33"/>
      <c r="H279" s="34"/>
      <c r="I279" s="34"/>
      <c r="J279" s="34"/>
      <c r="K279" s="34"/>
      <c r="L279" s="34"/>
      <c r="M279" s="34"/>
      <c r="N279" s="34"/>
      <c r="O279" s="34"/>
      <c r="P279" s="34"/>
      <c r="Q279" s="33"/>
      <c r="R279" s="33"/>
      <c r="S279" s="33"/>
      <c r="T279" s="35"/>
      <c r="U279" s="36"/>
      <c r="V279" s="36"/>
      <c r="W279" s="36"/>
      <c r="X279" s="35"/>
      <c r="Y279" s="34"/>
      <c r="Z279" s="34"/>
      <c r="AA279" s="34"/>
      <c r="AB279" s="34"/>
    </row>
    <row r="280" spans="1:28" ht="13.15" customHeight="1">
      <c r="A280" s="29"/>
      <c r="B280" s="30"/>
      <c r="C280" s="31"/>
      <c r="D280" s="32"/>
      <c r="E280" s="33"/>
      <c r="F280" s="33"/>
      <c r="G280" s="33"/>
      <c r="H280" s="34"/>
      <c r="I280" s="34"/>
      <c r="J280" s="34"/>
      <c r="K280" s="34"/>
      <c r="L280" s="34"/>
      <c r="M280" s="34"/>
      <c r="N280" s="34"/>
      <c r="O280" s="34"/>
      <c r="P280" s="34"/>
      <c r="Q280" s="33"/>
      <c r="R280" s="33"/>
      <c r="S280" s="33"/>
      <c r="T280" s="35"/>
      <c r="U280" s="36"/>
      <c r="V280" s="36"/>
      <c r="W280" s="36"/>
      <c r="X280" s="35"/>
      <c r="Y280" s="34"/>
      <c r="Z280" s="34"/>
      <c r="AA280" s="34"/>
      <c r="AB280" s="34"/>
    </row>
    <row r="281" spans="1:28" ht="13.15" customHeight="1">
      <c r="A281" s="29"/>
      <c r="B281" s="30"/>
      <c r="C281" s="31"/>
      <c r="D281" s="32"/>
      <c r="E281" s="33"/>
      <c r="F281" s="33"/>
      <c r="G281" s="33"/>
      <c r="H281" s="34"/>
      <c r="I281" s="34"/>
      <c r="J281" s="34"/>
      <c r="K281" s="34"/>
      <c r="L281" s="34"/>
      <c r="M281" s="34"/>
      <c r="N281" s="34"/>
      <c r="O281" s="34"/>
      <c r="P281" s="34"/>
      <c r="Q281" s="33"/>
      <c r="R281" s="33"/>
      <c r="S281" s="33"/>
      <c r="T281" s="35"/>
      <c r="U281" s="36"/>
      <c r="V281" s="36"/>
      <c r="W281" s="36"/>
      <c r="X281" s="35"/>
      <c r="Y281" s="34"/>
      <c r="Z281" s="34"/>
      <c r="AA281" s="34"/>
      <c r="AB281" s="34"/>
    </row>
    <row r="282" spans="1:28" ht="13.15" customHeight="1">
      <c r="A282" s="29"/>
      <c r="B282" s="30"/>
      <c r="C282" s="31"/>
      <c r="D282" s="32"/>
      <c r="E282" s="33"/>
      <c r="F282" s="33"/>
      <c r="G282" s="33"/>
      <c r="H282" s="34"/>
      <c r="I282" s="34"/>
      <c r="J282" s="34"/>
      <c r="K282" s="34"/>
      <c r="L282" s="34"/>
      <c r="M282" s="34"/>
      <c r="N282" s="34"/>
      <c r="O282" s="34"/>
      <c r="P282" s="34"/>
      <c r="Q282" s="33"/>
      <c r="R282" s="33"/>
      <c r="S282" s="33"/>
      <c r="T282" s="35"/>
      <c r="U282" s="36"/>
      <c r="V282" s="36"/>
      <c r="W282" s="36"/>
      <c r="X282" s="35"/>
      <c r="Y282" s="34"/>
      <c r="Z282" s="34"/>
      <c r="AA282" s="34"/>
      <c r="AB282" s="34"/>
    </row>
    <row r="283" spans="1:28" ht="13.15" customHeight="1">
      <c r="A283" s="29"/>
      <c r="B283" s="30"/>
      <c r="C283" s="31"/>
      <c r="D283" s="32"/>
      <c r="E283" s="33"/>
      <c r="F283" s="33"/>
      <c r="G283" s="33"/>
      <c r="H283" s="34"/>
      <c r="I283" s="34"/>
      <c r="J283" s="34"/>
      <c r="K283" s="34"/>
      <c r="L283" s="34"/>
      <c r="M283" s="34"/>
      <c r="N283" s="34"/>
      <c r="O283" s="34"/>
      <c r="P283" s="34"/>
      <c r="Q283" s="33"/>
      <c r="R283" s="33"/>
      <c r="S283" s="33"/>
      <c r="T283" s="35"/>
      <c r="U283" s="36"/>
      <c r="V283" s="36"/>
      <c r="W283" s="36"/>
      <c r="X283" s="35"/>
      <c r="Y283" s="34"/>
      <c r="Z283" s="34"/>
      <c r="AA283" s="34"/>
      <c r="AB283" s="34"/>
    </row>
    <row r="284" spans="1:28" ht="13.15" customHeight="1">
      <c r="A284" s="29"/>
      <c r="B284" s="30"/>
      <c r="C284" s="31"/>
      <c r="D284" s="32"/>
      <c r="E284" s="33"/>
      <c r="F284" s="33"/>
      <c r="G284" s="33"/>
      <c r="H284" s="34"/>
      <c r="I284" s="34"/>
      <c r="J284" s="34"/>
      <c r="K284" s="34"/>
      <c r="L284" s="34"/>
      <c r="M284" s="34"/>
      <c r="N284" s="34"/>
      <c r="O284" s="34"/>
      <c r="P284" s="34"/>
      <c r="Q284" s="33"/>
      <c r="R284" s="33"/>
      <c r="S284" s="33"/>
      <c r="T284" s="35"/>
      <c r="U284" s="36"/>
      <c r="V284" s="36"/>
      <c r="W284" s="36"/>
      <c r="X284" s="35"/>
      <c r="Y284" s="34"/>
      <c r="Z284" s="34"/>
      <c r="AA284" s="34"/>
      <c r="AB284" s="34"/>
    </row>
    <row r="285" spans="1:28" ht="13.15" customHeight="1">
      <c r="A285" s="29"/>
      <c r="B285" s="30"/>
      <c r="C285" s="31"/>
      <c r="D285" s="32"/>
      <c r="E285" s="33"/>
      <c r="F285" s="33"/>
      <c r="G285" s="33"/>
      <c r="H285" s="34"/>
      <c r="I285" s="34"/>
      <c r="J285" s="34"/>
      <c r="K285" s="34"/>
      <c r="L285" s="34"/>
      <c r="M285" s="34"/>
      <c r="N285" s="34"/>
      <c r="O285" s="34"/>
      <c r="P285" s="34"/>
      <c r="Q285" s="33"/>
      <c r="R285" s="33"/>
      <c r="S285" s="33"/>
      <c r="T285" s="35"/>
      <c r="U285" s="36"/>
      <c r="V285" s="36"/>
      <c r="W285" s="36"/>
      <c r="X285" s="35"/>
      <c r="Y285" s="34"/>
      <c r="Z285" s="34"/>
      <c r="AA285" s="34"/>
      <c r="AB285" s="34"/>
    </row>
    <row r="286" spans="1:28" ht="13.15" customHeight="1">
      <c r="A286" s="29"/>
      <c r="B286" s="30"/>
      <c r="C286" s="31"/>
      <c r="D286" s="32"/>
      <c r="E286" s="33"/>
      <c r="F286" s="33"/>
      <c r="G286" s="33"/>
      <c r="H286" s="34"/>
      <c r="I286" s="34"/>
      <c r="J286" s="34"/>
      <c r="K286" s="34"/>
      <c r="L286" s="34"/>
      <c r="M286" s="34"/>
      <c r="N286" s="34"/>
      <c r="O286" s="34"/>
      <c r="P286" s="34"/>
      <c r="Q286" s="33"/>
      <c r="R286" s="33"/>
      <c r="S286" s="33"/>
      <c r="T286" s="35"/>
      <c r="U286" s="36"/>
      <c r="V286" s="36"/>
      <c r="W286" s="36"/>
      <c r="X286" s="35"/>
      <c r="Y286" s="34"/>
      <c r="Z286" s="34"/>
      <c r="AA286" s="34"/>
      <c r="AB286" s="34"/>
    </row>
    <row r="287" spans="1:28" ht="13.15" customHeight="1">
      <c r="A287" s="29"/>
      <c r="B287" s="30"/>
      <c r="C287" s="31"/>
      <c r="D287" s="32"/>
      <c r="E287" s="33"/>
      <c r="F287" s="33"/>
      <c r="G287" s="33"/>
      <c r="H287" s="34"/>
      <c r="I287" s="34"/>
      <c r="J287" s="34"/>
      <c r="K287" s="34"/>
      <c r="L287" s="34"/>
      <c r="M287" s="34"/>
      <c r="N287" s="34"/>
      <c r="O287" s="34"/>
      <c r="P287" s="34"/>
      <c r="Q287" s="33"/>
      <c r="R287" s="33"/>
      <c r="S287" s="33"/>
      <c r="T287" s="35"/>
      <c r="U287" s="36"/>
      <c r="V287" s="36"/>
      <c r="W287" s="36"/>
      <c r="X287" s="35"/>
      <c r="Y287" s="34"/>
      <c r="Z287" s="34"/>
      <c r="AA287" s="34"/>
      <c r="AB287" s="34"/>
    </row>
    <row r="288" spans="1:28" ht="13.15" customHeight="1">
      <c r="A288" s="29"/>
      <c r="B288" s="30"/>
      <c r="C288" s="31"/>
      <c r="D288" s="32"/>
      <c r="E288" s="33"/>
      <c r="F288" s="33"/>
      <c r="G288" s="33"/>
      <c r="H288" s="34"/>
      <c r="I288" s="34"/>
      <c r="J288" s="34"/>
      <c r="K288" s="34"/>
      <c r="L288" s="34"/>
      <c r="M288" s="34"/>
      <c r="N288" s="34"/>
      <c r="O288" s="34"/>
      <c r="P288" s="34"/>
      <c r="Q288" s="33"/>
      <c r="R288" s="33"/>
      <c r="S288" s="33"/>
      <c r="T288" s="35"/>
      <c r="U288" s="36"/>
      <c r="V288" s="36"/>
      <c r="W288" s="36"/>
      <c r="X288" s="35"/>
      <c r="Y288" s="34"/>
      <c r="Z288" s="34"/>
      <c r="AA288" s="34"/>
      <c r="AB288" s="34"/>
    </row>
    <row r="289" spans="1:28" ht="13.15" customHeight="1">
      <c r="A289" s="29"/>
      <c r="B289" s="30"/>
      <c r="C289" s="31"/>
      <c r="D289" s="32"/>
      <c r="E289" s="33"/>
      <c r="F289" s="33"/>
      <c r="G289" s="33"/>
      <c r="H289" s="34"/>
      <c r="I289" s="34"/>
      <c r="J289" s="34"/>
      <c r="K289" s="34"/>
      <c r="L289" s="34"/>
      <c r="M289" s="34"/>
      <c r="N289" s="34"/>
      <c r="O289" s="34"/>
      <c r="P289" s="34"/>
      <c r="Q289" s="33"/>
      <c r="R289" s="33"/>
      <c r="S289" s="33"/>
      <c r="T289" s="35"/>
      <c r="U289" s="36"/>
      <c r="V289" s="36"/>
      <c r="W289" s="36"/>
      <c r="X289" s="35"/>
      <c r="Y289" s="34"/>
      <c r="Z289" s="34"/>
      <c r="AA289" s="34"/>
      <c r="AB289" s="34"/>
    </row>
    <row r="290" spans="1:28" ht="13.15" customHeight="1">
      <c r="A290" s="29"/>
      <c r="B290" s="30"/>
      <c r="C290" s="31"/>
      <c r="D290" s="32"/>
      <c r="E290" s="33"/>
      <c r="F290" s="33"/>
      <c r="G290" s="33"/>
      <c r="H290" s="34"/>
      <c r="I290" s="34"/>
      <c r="J290" s="34"/>
      <c r="K290" s="34"/>
      <c r="L290" s="34"/>
      <c r="M290" s="34"/>
      <c r="N290" s="34"/>
      <c r="O290" s="34"/>
      <c r="P290" s="34"/>
      <c r="Q290" s="33"/>
      <c r="R290" s="33"/>
      <c r="S290" s="33"/>
      <c r="T290" s="35"/>
      <c r="U290" s="36"/>
      <c r="V290" s="36"/>
      <c r="W290" s="36"/>
      <c r="X290" s="35"/>
      <c r="Y290" s="34"/>
      <c r="Z290" s="34"/>
      <c r="AA290" s="34"/>
      <c r="AB290" s="34"/>
    </row>
    <row r="291" spans="1:28" ht="13.15" customHeight="1">
      <c r="A291" s="29"/>
      <c r="B291" s="30"/>
      <c r="C291" s="31"/>
      <c r="D291" s="32"/>
      <c r="E291" s="33"/>
      <c r="F291" s="33"/>
      <c r="G291" s="33"/>
      <c r="H291" s="34"/>
      <c r="I291" s="34"/>
      <c r="J291" s="34"/>
      <c r="K291" s="34"/>
      <c r="L291" s="34"/>
      <c r="M291" s="34"/>
      <c r="N291" s="34"/>
      <c r="O291" s="34"/>
      <c r="P291" s="34"/>
      <c r="Q291" s="33"/>
      <c r="R291" s="33"/>
      <c r="S291" s="33"/>
      <c r="T291" s="35"/>
      <c r="U291" s="36"/>
      <c r="V291" s="36"/>
      <c r="W291" s="36"/>
      <c r="X291" s="35"/>
      <c r="Y291" s="34"/>
      <c r="Z291" s="34"/>
      <c r="AA291" s="34"/>
      <c r="AB291" s="34"/>
    </row>
    <row r="292" spans="1:28" ht="13.15" customHeight="1">
      <c r="A292" s="29"/>
      <c r="B292" s="30"/>
      <c r="C292" s="31"/>
      <c r="D292" s="32"/>
      <c r="E292" s="33"/>
      <c r="F292" s="33"/>
      <c r="G292" s="33"/>
      <c r="H292" s="34"/>
      <c r="I292" s="34"/>
      <c r="J292" s="34"/>
      <c r="K292" s="34"/>
      <c r="L292" s="34"/>
      <c r="M292" s="34"/>
      <c r="N292" s="34"/>
      <c r="O292" s="34"/>
      <c r="P292" s="34"/>
      <c r="Q292" s="33"/>
      <c r="R292" s="33"/>
      <c r="S292" s="33"/>
      <c r="T292" s="35"/>
      <c r="U292" s="36"/>
      <c r="V292" s="36"/>
      <c r="W292" s="36"/>
      <c r="X292" s="35"/>
      <c r="Y292" s="34"/>
      <c r="Z292" s="34"/>
      <c r="AA292" s="34"/>
      <c r="AB292" s="34"/>
    </row>
    <row r="293" spans="1:28" ht="13.15" customHeight="1">
      <c r="A293" s="29"/>
      <c r="B293" s="30"/>
      <c r="C293" s="31"/>
      <c r="D293" s="32"/>
      <c r="E293" s="33"/>
      <c r="F293" s="33"/>
      <c r="G293" s="33"/>
      <c r="H293" s="34"/>
      <c r="I293" s="34"/>
      <c r="J293" s="34"/>
      <c r="K293" s="34"/>
      <c r="L293" s="34"/>
      <c r="M293" s="34"/>
      <c r="N293" s="34"/>
      <c r="O293" s="34"/>
      <c r="P293" s="34"/>
      <c r="Q293" s="33"/>
      <c r="R293" s="33"/>
      <c r="S293" s="33"/>
      <c r="T293" s="35"/>
      <c r="U293" s="36"/>
      <c r="V293" s="36"/>
      <c r="W293" s="36"/>
      <c r="X293" s="35"/>
      <c r="Y293" s="34"/>
      <c r="Z293" s="34"/>
      <c r="AA293" s="34"/>
      <c r="AB293" s="34"/>
    </row>
    <row r="294" spans="1:28" ht="13.15" customHeight="1">
      <c r="A294" s="29"/>
      <c r="B294" s="30"/>
      <c r="C294" s="31"/>
      <c r="D294" s="32"/>
      <c r="E294" s="33"/>
      <c r="F294" s="33"/>
      <c r="G294" s="33"/>
      <c r="H294" s="34"/>
      <c r="I294" s="34"/>
      <c r="J294" s="34"/>
      <c r="K294" s="34"/>
      <c r="L294" s="34"/>
      <c r="M294" s="34"/>
      <c r="N294" s="34"/>
      <c r="O294" s="34"/>
      <c r="P294" s="34"/>
      <c r="Q294" s="33"/>
      <c r="R294" s="33"/>
      <c r="S294" s="33"/>
      <c r="T294" s="35"/>
      <c r="U294" s="36"/>
      <c r="V294" s="36"/>
      <c r="W294" s="36"/>
      <c r="X294" s="35"/>
      <c r="Y294" s="34"/>
      <c r="Z294" s="34"/>
      <c r="AA294" s="34"/>
      <c r="AB294" s="34"/>
    </row>
    <row r="295" spans="1:28" ht="13.15" customHeight="1">
      <c r="A295" s="29"/>
      <c r="B295" s="30"/>
      <c r="C295" s="31"/>
      <c r="D295" s="32"/>
      <c r="E295" s="33"/>
      <c r="F295" s="33"/>
      <c r="G295" s="33"/>
      <c r="H295" s="34"/>
      <c r="I295" s="34"/>
      <c r="J295" s="34"/>
      <c r="K295" s="34"/>
      <c r="L295" s="34"/>
      <c r="M295" s="34"/>
      <c r="N295" s="34"/>
      <c r="O295" s="34"/>
      <c r="P295" s="34"/>
      <c r="Q295" s="33"/>
      <c r="R295" s="33"/>
      <c r="S295" s="33"/>
      <c r="T295" s="35"/>
      <c r="U295" s="36"/>
      <c r="V295" s="36"/>
      <c r="W295" s="36"/>
      <c r="X295" s="35"/>
      <c r="Y295" s="34"/>
      <c r="Z295" s="34"/>
      <c r="AA295" s="34"/>
      <c r="AB295" s="34"/>
    </row>
    <row r="296" spans="1:28" ht="13.15" customHeight="1">
      <c r="A296" s="29"/>
      <c r="B296" s="30"/>
      <c r="C296" s="31"/>
      <c r="D296" s="32"/>
      <c r="E296" s="33"/>
      <c r="F296" s="33"/>
      <c r="G296" s="33"/>
      <c r="H296" s="34"/>
      <c r="I296" s="34"/>
      <c r="J296" s="34"/>
      <c r="K296" s="34"/>
      <c r="L296" s="34"/>
      <c r="M296" s="34"/>
      <c r="N296" s="34"/>
      <c r="O296" s="34"/>
      <c r="P296" s="34"/>
      <c r="Q296" s="33"/>
      <c r="R296" s="33"/>
      <c r="S296" s="33"/>
      <c r="T296" s="35"/>
      <c r="U296" s="36"/>
      <c r="V296" s="36"/>
      <c r="W296" s="36"/>
      <c r="X296" s="35"/>
      <c r="Y296" s="34"/>
      <c r="Z296" s="34"/>
      <c r="AA296" s="34"/>
      <c r="AB296" s="34"/>
    </row>
    <row r="297" spans="1:28" ht="13.15" customHeight="1">
      <c r="A297" s="29"/>
      <c r="B297" s="30"/>
      <c r="C297" s="31"/>
      <c r="D297" s="32"/>
      <c r="E297" s="33"/>
      <c r="F297" s="33"/>
      <c r="G297" s="33"/>
      <c r="H297" s="34"/>
      <c r="I297" s="34"/>
      <c r="J297" s="34"/>
      <c r="K297" s="34"/>
      <c r="L297" s="34"/>
      <c r="M297" s="34"/>
      <c r="N297" s="34"/>
      <c r="O297" s="34"/>
      <c r="P297" s="34"/>
      <c r="Q297" s="33"/>
      <c r="R297" s="33"/>
      <c r="S297" s="33"/>
      <c r="T297" s="35"/>
      <c r="U297" s="36"/>
      <c r="V297" s="36"/>
      <c r="W297" s="36"/>
      <c r="X297" s="35"/>
      <c r="Y297" s="34"/>
      <c r="Z297" s="34"/>
      <c r="AA297" s="34"/>
      <c r="AB297" s="34"/>
    </row>
    <row r="298" spans="1:28" ht="13.15" customHeight="1">
      <c r="A298" s="29"/>
      <c r="B298" s="30"/>
      <c r="C298" s="31"/>
      <c r="D298" s="32"/>
      <c r="E298" s="33"/>
      <c r="F298" s="33"/>
      <c r="G298" s="33"/>
      <c r="H298" s="34"/>
      <c r="I298" s="34"/>
      <c r="J298" s="34"/>
      <c r="K298" s="34"/>
      <c r="L298" s="34"/>
      <c r="M298" s="34"/>
      <c r="N298" s="34"/>
      <c r="O298" s="34"/>
      <c r="P298" s="34"/>
      <c r="Q298" s="33"/>
      <c r="R298" s="33"/>
      <c r="S298" s="33"/>
      <c r="T298" s="35"/>
      <c r="U298" s="36"/>
      <c r="V298" s="36"/>
      <c r="W298" s="36"/>
      <c r="X298" s="35"/>
      <c r="Y298" s="34"/>
      <c r="Z298" s="34"/>
      <c r="AA298" s="34"/>
      <c r="AB298" s="34"/>
    </row>
    <row r="299" spans="1:28" ht="13.15" customHeight="1">
      <c r="A299" s="29"/>
      <c r="B299" s="30"/>
      <c r="C299" s="31"/>
      <c r="D299" s="32"/>
      <c r="E299" s="33"/>
      <c r="F299" s="33"/>
      <c r="G299" s="33"/>
      <c r="H299" s="34"/>
      <c r="I299" s="34"/>
      <c r="J299" s="34"/>
      <c r="K299" s="34"/>
      <c r="L299" s="34"/>
      <c r="M299" s="34"/>
      <c r="N299" s="34"/>
      <c r="O299" s="34"/>
      <c r="P299" s="34"/>
      <c r="Q299" s="33"/>
      <c r="R299" s="33"/>
      <c r="S299" s="33"/>
      <c r="T299" s="35"/>
      <c r="U299" s="36"/>
      <c r="V299" s="36"/>
      <c r="W299" s="36"/>
      <c r="X299" s="35"/>
      <c r="Y299" s="34"/>
      <c r="Z299" s="34"/>
      <c r="AA299" s="34"/>
      <c r="AB299" s="34"/>
    </row>
    <row r="300" spans="1:28" ht="13.15" customHeight="1">
      <c r="A300" s="29"/>
      <c r="B300" s="30"/>
      <c r="C300" s="31"/>
      <c r="D300" s="32"/>
      <c r="E300" s="33"/>
      <c r="F300" s="33"/>
      <c r="G300" s="33"/>
      <c r="H300" s="34"/>
      <c r="I300" s="34"/>
      <c r="J300" s="34"/>
      <c r="K300" s="34"/>
      <c r="L300" s="34"/>
      <c r="M300" s="34"/>
      <c r="N300" s="34"/>
      <c r="O300" s="34"/>
      <c r="P300" s="34"/>
      <c r="Q300" s="33"/>
      <c r="R300" s="33"/>
      <c r="S300" s="33"/>
      <c r="T300" s="35"/>
      <c r="U300" s="36"/>
      <c r="V300" s="36"/>
      <c r="W300" s="36"/>
      <c r="X300" s="35"/>
      <c r="Y300" s="34"/>
      <c r="Z300" s="34"/>
      <c r="AA300" s="34"/>
      <c r="AB300" s="34"/>
    </row>
    <row r="301" spans="1:28" ht="13.15" customHeight="1">
      <c r="A301" s="29"/>
      <c r="B301" s="30"/>
      <c r="C301" s="31"/>
      <c r="D301" s="32"/>
      <c r="E301" s="33"/>
      <c r="F301" s="33"/>
      <c r="G301" s="33"/>
      <c r="H301" s="34"/>
      <c r="I301" s="34"/>
      <c r="J301" s="34"/>
      <c r="K301" s="34"/>
      <c r="L301" s="34"/>
      <c r="M301" s="34"/>
      <c r="N301" s="34"/>
      <c r="O301" s="34"/>
      <c r="P301" s="34"/>
      <c r="Q301" s="33"/>
      <c r="R301" s="33"/>
      <c r="S301" s="33"/>
      <c r="T301" s="35"/>
      <c r="U301" s="36"/>
      <c r="V301" s="36"/>
      <c r="W301" s="36"/>
      <c r="X301" s="35"/>
      <c r="Y301" s="34"/>
      <c r="Z301" s="34"/>
      <c r="AA301" s="34"/>
      <c r="AB301" s="34"/>
    </row>
    <row r="302" spans="1:28" ht="13.15" customHeight="1">
      <c r="A302" s="29"/>
      <c r="B302" s="30"/>
      <c r="C302" s="31"/>
      <c r="D302" s="32"/>
      <c r="E302" s="33"/>
      <c r="F302" s="33"/>
      <c r="G302" s="33"/>
      <c r="H302" s="34"/>
      <c r="I302" s="34"/>
      <c r="J302" s="34"/>
      <c r="K302" s="34"/>
      <c r="L302" s="34"/>
      <c r="M302" s="34"/>
      <c r="N302" s="34"/>
      <c r="O302" s="34"/>
      <c r="P302" s="34"/>
      <c r="Q302" s="33"/>
      <c r="R302" s="33"/>
      <c r="S302" s="33"/>
      <c r="T302" s="35"/>
      <c r="U302" s="36"/>
      <c r="V302" s="36"/>
      <c r="W302" s="36"/>
      <c r="X302" s="35"/>
      <c r="Y302" s="34"/>
      <c r="Z302" s="34"/>
      <c r="AA302" s="34"/>
      <c r="AB302" s="34"/>
    </row>
    <row r="303" spans="1:28" ht="13.15" customHeight="1">
      <c r="A303" s="29"/>
      <c r="B303" s="30"/>
      <c r="C303" s="31"/>
      <c r="D303" s="32"/>
      <c r="E303" s="33"/>
      <c r="F303" s="33"/>
      <c r="G303" s="33"/>
      <c r="H303" s="34"/>
      <c r="I303" s="34"/>
      <c r="J303" s="34"/>
      <c r="K303" s="34"/>
      <c r="L303" s="34"/>
      <c r="M303" s="34"/>
      <c r="N303" s="34"/>
      <c r="O303" s="34"/>
      <c r="P303" s="34"/>
      <c r="Q303" s="33"/>
      <c r="R303" s="33"/>
      <c r="S303" s="33"/>
      <c r="T303" s="35"/>
      <c r="U303" s="36"/>
      <c r="V303" s="36"/>
      <c r="W303" s="36"/>
      <c r="X303" s="35"/>
      <c r="Y303" s="34"/>
      <c r="Z303" s="34"/>
      <c r="AA303" s="34"/>
      <c r="AB303" s="34"/>
    </row>
    <row r="304" spans="1:28" ht="13.15" customHeight="1">
      <c r="A304" s="29"/>
      <c r="B304" s="30"/>
      <c r="C304" s="31"/>
      <c r="D304" s="32"/>
      <c r="E304" s="33"/>
      <c r="F304" s="33"/>
      <c r="G304" s="33"/>
      <c r="H304" s="34"/>
      <c r="I304" s="34"/>
      <c r="J304" s="34"/>
      <c r="K304" s="34"/>
      <c r="L304" s="34"/>
      <c r="M304" s="34"/>
      <c r="N304" s="34"/>
      <c r="O304" s="34"/>
      <c r="P304" s="34"/>
      <c r="Q304" s="33"/>
      <c r="R304" s="33"/>
      <c r="S304" s="33"/>
      <c r="T304" s="35"/>
      <c r="U304" s="36"/>
      <c r="V304" s="36"/>
      <c r="W304" s="36"/>
      <c r="X304" s="35"/>
      <c r="Y304" s="34"/>
      <c r="Z304" s="34"/>
      <c r="AA304" s="34"/>
      <c r="AB304" s="34"/>
    </row>
    <row r="305" spans="1:28" ht="13.15" customHeight="1">
      <c r="A305" s="29"/>
      <c r="B305" s="30"/>
      <c r="C305" s="31"/>
      <c r="D305" s="32"/>
      <c r="E305" s="33"/>
      <c r="F305" s="33"/>
      <c r="G305" s="33"/>
      <c r="H305" s="34"/>
      <c r="I305" s="34"/>
      <c r="J305" s="34"/>
      <c r="K305" s="34"/>
      <c r="L305" s="34"/>
      <c r="M305" s="34"/>
      <c r="N305" s="34"/>
      <c r="O305" s="34"/>
      <c r="P305" s="34"/>
      <c r="Q305" s="33"/>
      <c r="R305" s="33"/>
      <c r="S305" s="33"/>
      <c r="T305" s="35"/>
      <c r="U305" s="36"/>
      <c r="V305" s="36"/>
      <c r="W305" s="36"/>
      <c r="X305" s="35"/>
      <c r="Y305" s="34"/>
      <c r="Z305" s="34"/>
      <c r="AA305" s="34"/>
      <c r="AB305" s="34"/>
    </row>
    <row r="306" spans="1:28" ht="13.15" customHeight="1">
      <c r="A306" s="29"/>
      <c r="B306" s="30"/>
      <c r="C306" s="31"/>
      <c r="D306" s="32"/>
      <c r="E306" s="33"/>
      <c r="F306" s="33"/>
      <c r="G306" s="33"/>
      <c r="H306" s="34"/>
      <c r="I306" s="34"/>
      <c r="J306" s="34"/>
      <c r="K306" s="34"/>
      <c r="L306" s="34"/>
      <c r="M306" s="34"/>
      <c r="N306" s="34"/>
      <c r="O306" s="34"/>
      <c r="P306" s="34"/>
      <c r="Q306" s="33"/>
      <c r="R306" s="33"/>
      <c r="S306" s="33"/>
      <c r="T306" s="35"/>
      <c r="U306" s="36"/>
      <c r="V306" s="36"/>
      <c r="W306" s="36"/>
      <c r="X306" s="35"/>
      <c r="Y306" s="34"/>
      <c r="Z306" s="34"/>
      <c r="AA306" s="34"/>
      <c r="AB306" s="34"/>
    </row>
    <row r="307" spans="1:28" ht="13.15" customHeight="1">
      <c r="A307" s="29"/>
      <c r="B307" s="30"/>
      <c r="C307" s="31"/>
      <c r="D307" s="32"/>
      <c r="E307" s="33"/>
      <c r="F307" s="33"/>
      <c r="G307" s="33"/>
      <c r="H307" s="34"/>
      <c r="I307" s="34"/>
      <c r="J307" s="34"/>
      <c r="K307" s="34"/>
      <c r="L307" s="34"/>
      <c r="M307" s="34"/>
      <c r="N307" s="34"/>
      <c r="O307" s="34"/>
      <c r="P307" s="34"/>
      <c r="Q307" s="33"/>
      <c r="R307" s="33"/>
      <c r="S307" s="33"/>
      <c r="T307" s="35"/>
      <c r="U307" s="36"/>
      <c r="V307" s="36"/>
      <c r="W307" s="36"/>
      <c r="X307" s="35"/>
      <c r="Y307" s="34"/>
      <c r="Z307" s="34"/>
      <c r="AA307" s="34"/>
      <c r="AB307" s="34"/>
    </row>
    <row r="308" spans="1:28" ht="13.15" customHeight="1">
      <c r="A308" s="29"/>
      <c r="B308" s="30"/>
      <c r="C308" s="31"/>
      <c r="D308" s="32"/>
      <c r="E308" s="33"/>
      <c r="F308" s="33"/>
      <c r="G308" s="33"/>
      <c r="H308" s="34"/>
      <c r="I308" s="34"/>
      <c r="J308" s="34"/>
      <c r="K308" s="34"/>
      <c r="L308" s="34"/>
      <c r="M308" s="34"/>
      <c r="N308" s="34"/>
      <c r="O308" s="34"/>
      <c r="P308" s="34"/>
      <c r="Q308" s="33"/>
      <c r="R308" s="33"/>
      <c r="S308" s="33"/>
      <c r="T308" s="35"/>
      <c r="U308" s="36"/>
      <c r="V308" s="36"/>
      <c r="W308" s="36"/>
      <c r="X308" s="35"/>
      <c r="Y308" s="34"/>
      <c r="Z308" s="34"/>
      <c r="AA308" s="34"/>
      <c r="AB308" s="34"/>
    </row>
    <row r="309" spans="1:28" ht="13.15" customHeight="1">
      <c r="A309" s="29"/>
      <c r="B309" s="30"/>
      <c r="C309" s="31"/>
      <c r="D309" s="32"/>
      <c r="E309" s="33"/>
      <c r="F309" s="33"/>
      <c r="G309" s="33"/>
      <c r="H309" s="34"/>
      <c r="I309" s="34"/>
      <c r="J309" s="34"/>
      <c r="K309" s="34"/>
      <c r="L309" s="34"/>
      <c r="M309" s="34"/>
      <c r="N309" s="34"/>
      <c r="O309" s="34"/>
      <c r="P309" s="34"/>
      <c r="Q309" s="33"/>
      <c r="R309" s="33"/>
      <c r="S309" s="33"/>
      <c r="T309" s="35"/>
      <c r="U309" s="36"/>
      <c r="V309" s="36"/>
      <c r="W309" s="36"/>
      <c r="X309" s="35"/>
      <c r="Y309" s="34"/>
      <c r="Z309" s="34"/>
      <c r="AA309" s="34"/>
      <c r="AB309" s="34"/>
    </row>
    <row r="310" spans="1:28" ht="13.15" customHeight="1">
      <c r="A310" s="29"/>
      <c r="B310" s="30"/>
      <c r="C310" s="31"/>
      <c r="D310" s="32"/>
      <c r="E310" s="33"/>
      <c r="F310" s="33"/>
      <c r="G310" s="33"/>
      <c r="H310" s="34"/>
      <c r="I310" s="34"/>
      <c r="J310" s="34"/>
      <c r="K310" s="34"/>
      <c r="L310" s="34"/>
      <c r="M310" s="34"/>
      <c r="N310" s="34"/>
      <c r="O310" s="34"/>
      <c r="P310" s="34"/>
      <c r="Q310" s="33"/>
      <c r="R310" s="33"/>
      <c r="S310" s="33"/>
      <c r="T310" s="35"/>
      <c r="U310" s="36"/>
      <c r="V310" s="36"/>
      <c r="W310" s="36"/>
      <c r="X310" s="35"/>
      <c r="Y310" s="34"/>
      <c r="Z310" s="34"/>
      <c r="AA310" s="34"/>
      <c r="AB310" s="34"/>
    </row>
    <row r="311" spans="1:28" ht="13.15" customHeight="1">
      <c r="A311" s="29"/>
      <c r="B311" s="30"/>
      <c r="C311" s="31"/>
      <c r="D311" s="32"/>
      <c r="E311" s="33"/>
      <c r="F311" s="33"/>
      <c r="G311" s="33"/>
      <c r="H311" s="34"/>
      <c r="I311" s="34"/>
      <c r="J311" s="34"/>
      <c r="K311" s="34"/>
      <c r="L311" s="34"/>
      <c r="M311" s="34"/>
      <c r="N311" s="34"/>
      <c r="O311" s="34"/>
      <c r="P311" s="34"/>
      <c r="Q311" s="33"/>
      <c r="R311" s="33"/>
      <c r="S311" s="33"/>
      <c r="T311" s="35"/>
      <c r="U311" s="36"/>
      <c r="V311" s="36"/>
      <c r="W311" s="36"/>
      <c r="X311" s="35"/>
      <c r="Y311" s="34"/>
      <c r="Z311" s="34"/>
      <c r="AA311" s="34"/>
      <c r="AB311" s="34"/>
    </row>
    <row r="312" spans="1:28" ht="13.15" customHeight="1">
      <c r="A312" s="29"/>
      <c r="B312" s="30"/>
      <c r="C312" s="31"/>
      <c r="D312" s="32"/>
      <c r="E312" s="33"/>
      <c r="F312" s="33"/>
      <c r="G312" s="33"/>
      <c r="H312" s="34"/>
      <c r="I312" s="34"/>
      <c r="J312" s="34"/>
      <c r="K312" s="34"/>
      <c r="L312" s="34"/>
      <c r="M312" s="34"/>
      <c r="N312" s="34"/>
      <c r="O312" s="34"/>
      <c r="P312" s="34"/>
      <c r="Q312" s="33"/>
      <c r="R312" s="33"/>
      <c r="S312" s="33"/>
      <c r="T312" s="35"/>
      <c r="U312" s="36"/>
      <c r="V312" s="36"/>
      <c r="W312" s="36"/>
      <c r="X312" s="35"/>
      <c r="Y312" s="34"/>
      <c r="Z312" s="34"/>
      <c r="AA312" s="34"/>
      <c r="AB312" s="34"/>
    </row>
    <row r="313" spans="1:28" ht="13.15" customHeight="1">
      <c r="A313" s="29"/>
      <c r="B313" s="30"/>
      <c r="C313" s="31"/>
      <c r="D313" s="32"/>
      <c r="E313" s="33"/>
      <c r="F313" s="33"/>
      <c r="G313" s="33"/>
      <c r="H313" s="34"/>
      <c r="I313" s="34"/>
      <c r="J313" s="34"/>
      <c r="K313" s="34"/>
      <c r="L313" s="34"/>
      <c r="M313" s="34"/>
      <c r="N313" s="34"/>
      <c r="O313" s="34"/>
      <c r="P313" s="34"/>
      <c r="Q313" s="33"/>
      <c r="R313" s="33"/>
      <c r="S313" s="33"/>
      <c r="T313" s="35"/>
      <c r="U313" s="36"/>
      <c r="V313" s="36"/>
      <c r="W313" s="36"/>
      <c r="X313" s="35"/>
      <c r="Y313" s="34"/>
      <c r="Z313" s="34"/>
      <c r="AA313" s="34"/>
      <c r="AB313" s="34"/>
    </row>
    <row r="314" spans="1:28" ht="13.15" customHeight="1">
      <c r="A314" s="29"/>
      <c r="B314" s="30"/>
      <c r="C314" s="31"/>
      <c r="D314" s="32"/>
      <c r="E314" s="33"/>
      <c r="F314" s="33"/>
      <c r="G314" s="33"/>
      <c r="H314" s="34"/>
      <c r="I314" s="34"/>
      <c r="J314" s="34"/>
      <c r="K314" s="34"/>
      <c r="L314" s="34"/>
      <c r="M314" s="34"/>
      <c r="N314" s="34"/>
      <c r="O314" s="34"/>
      <c r="P314" s="34"/>
      <c r="Q314" s="33"/>
      <c r="R314" s="33"/>
      <c r="S314" s="33"/>
      <c r="T314" s="35"/>
      <c r="U314" s="36"/>
      <c r="V314" s="36"/>
      <c r="W314" s="36"/>
      <c r="X314" s="35"/>
      <c r="Y314" s="34"/>
      <c r="Z314" s="34"/>
      <c r="AA314" s="34"/>
      <c r="AB314" s="34"/>
    </row>
    <row r="315" spans="1:28" ht="13.15" customHeight="1">
      <c r="A315" s="29"/>
      <c r="B315" s="30"/>
      <c r="C315" s="31"/>
      <c r="D315" s="32"/>
      <c r="E315" s="33"/>
      <c r="F315" s="33"/>
      <c r="G315" s="33"/>
      <c r="H315" s="34"/>
      <c r="I315" s="34"/>
      <c r="J315" s="34"/>
      <c r="K315" s="34"/>
      <c r="L315" s="34"/>
      <c r="M315" s="34"/>
      <c r="N315" s="34"/>
      <c r="O315" s="34"/>
      <c r="P315" s="34"/>
      <c r="Q315" s="33"/>
      <c r="R315" s="33"/>
      <c r="S315" s="33"/>
      <c r="T315" s="35"/>
      <c r="U315" s="36"/>
      <c r="V315" s="36"/>
      <c r="W315" s="36"/>
      <c r="X315" s="35"/>
      <c r="Y315" s="34"/>
      <c r="Z315" s="34"/>
      <c r="AA315" s="34"/>
      <c r="AB315" s="34"/>
    </row>
    <row r="316" spans="1:28" ht="13.15" customHeight="1">
      <c r="A316" s="29"/>
      <c r="B316" s="30"/>
      <c r="C316" s="31"/>
      <c r="D316" s="32"/>
      <c r="E316" s="33"/>
      <c r="F316" s="33"/>
      <c r="G316" s="33"/>
      <c r="H316" s="34"/>
      <c r="I316" s="34"/>
      <c r="J316" s="34"/>
      <c r="K316" s="34"/>
      <c r="L316" s="34"/>
      <c r="M316" s="34"/>
      <c r="N316" s="34"/>
      <c r="O316" s="34"/>
      <c r="P316" s="34"/>
      <c r="Q316" s="33"/>
      <c r="R316" s="33"/>
      <c r="S316" s="33"/>
      <c r="T316" s="35"/>
      <c r="U316" s="36"/>
      <c r="V316" s="36"/>
      <c r="W316" s="36"/>
      <c r="X316" s="35"/>
      <c r="Y316" s="34"/>
      <c r="Z316" s="34"/>
      <c r="AA316" s="34"/>
      <c r="AB316" s="34"/>
    </row>
    <row r="317" spans="1:28" ht="13.15" customHeight="1">
      <c r="A317" s="29"/>
      <c r="B317" s="30"/>
      <c r="C317" s="31"/>
      <c r="D317" s="32"/>
      <c r="E317" s="33"/>
      <c r="F317" s="33"/>
      <c r="G317" s="33"/>
      <c r="H317" s="34"/>
      <c r="I317" s="34"/>
      <c r="J317" s="34"/>
      <c r="K317" s="34"/>
      <c r="L317" s="34"/>
      <c r="M317" s="34"/>
      <c r="N317" s="34"/>
      <c r="O317" s="34"/>
      <c r="P317" s="34"/>
      <c r="Q317" s="33"/>
      <c r="R317" s="33"/>
      <c r="S317" s="33"/>
      <c r="T317" s="35"/>
      <c r="U317" s="36"/>
      <c r="V317" s="36"/>
      <c r="W317" s="36"/>
      <c r="X317" s="35"/>
      <c r="Y317" s="34"/>
      <c r="Z317" s="34"/>
      <c r="AA317" s="34"/>
      <c r="AB317" s="34"/>
    </row>
    <row r="318" spans="1:28" ht="13.15" customHeight="1">
      <c r="A318" s="29"/>
      <c r="B318" s="30"/>
      <c r="C318" s="31"/>
      <c r="D318" s="32"/>
      <c r="E318" s="33"/>
      <c r="F318" s="33"/>
      <c r="G318" s="33"/>
      <c r="H318" s="34"/>
      <c r="I318" s="34"/>
      <c r="J318" s="34"/>
      <c r="K318" s="34"/>
      <c r="L318" s="34"/>
      <c r="M318" s="34"/>
      <c r="N318" s="34"/>
      <c r="O318" s="34"/>
      <c r="P318" s="34"/>
      <c r="Q318" s="33"/>
      <c r="R318" s="33"/>
      <c r="S318" s="33"/>
      <c r="T318" s="35"/>
      <c r="U318" s="36"/>
      <c r="V318" s="36"/>
      <c r="W318" s="36"/>
      <c r="X318" s="35"/>
      <c r="Y318" s="34"/>
      <c r="Z318" s="34"/>
      <c r="AA318" s="34"/>
      <c r="AB318" s="34"/>
    </row>
    <row r="319" spans="1:28" ht="13.15" customHeight="1">
      <c r="A319" s="29"/>
      <c r="B319" s="30"/>
      <c r="C319" s="31"/>
      <c r="D319" s="32"/>
      <c r="E319" s="33"/>
      <c r="F319" s="33"/>
      <c r="G319" s="33"/>
      <c r="H319" s="34"/>
      <c r="I319" s="34"/>
      <c r="J319" s="34"/>
      <c r="K319" s="34"/>
      <c r="L319" s="34"/>
      <c r="M319" s="34"/>
      <c r="N319" s="34"/>
      <c r="O319" s="34"/>
      <c r="P319" s="34"/>
      <c r="Q319" s="33"/>
      <c r="R319" s="33"/>
      <c r="S319" s="33"/>
      <c r="T319" s="35"/>
      <c r="U319" s="36"/>
      <c r="V319" s="36"/>
      <c r="W319" s="36"/>
      <c r="X319" s="35"/>
      <c r="Y319" s="34"/>
      <c r="Z319" s="34"/>
      <c r="AA319" s="34"/>
      <c r="AB319" s="34"/>
    </row>
    <row r="320" spans="1:28" ht="13.15" customHeight="1">
      <c r="A320" s="29"/>
      <c r="B320" s="30"/>
      <c r="C320" s="31"/>
      <c r="D320" s="32"/>
      <c r="E320" s="33"/>
      <c r="F320" s="33"/>
      <c r="G320" s="33"/>
      <c r="H320" s="34"/>
      <c r="I320" s="34"/>
      <c r="J320" s="34"/>
      <c r="K320" s="34"/>
      <c r="L320" s="34"/>
      <c r="M320" s="34"/>
      <c r="N320" s="34"/>
      <c r="O320" s="34"/>
      <c r="P320" s="34"/>
      <c r="Q320" s="33"/>
      <c r="R320" s="33"/>
      <c r="S320" s="33"/>
      <c r="T320" s="35"/>
      <c r="U320" s="36"/>
      <c r="V320" s="36"/>
      <c r="W320" s="36"/>
      <c r="X320" s="35"/>
      <c r="Y320" s="34"/>
      <c r="Z320" s="34"/>
      <c r="AA320" s="34"/>
      <c r="AB320" s="34"/>
    </row>
    <row r="321" spans="1:28" ht="13.15" customHeight="1">
      <c r="A321" s="29"/>
      <c r="B321" s="30"/>
      <c r="C321" s="31"/>
      <c r="D321" s="32"/>
      <c r="E321" s="33"/>
      <c r="F321" s="33"/>
      <c r="G321" s="33"/>
      <c r="H321" s="34"/>
      <c r="I321" s="34"/>
      <c r="J321" s="34"/>
      <c r="K321" s="34"/>
      <c r="L321" s="34"/>
      <c r="M321" s="34"/>
      <c r="N321" s="34"/>
      <c r="O321" s="34"/>
      <c r="P321" s="34"/>
      <c r="Q321" s="33"/>
      <c r="R321" s="33"/>
      <c r="S321" s="33"/>
      <c r="T321" s="35"/>
      <c r="U321" s="36"/>
      <c r="V321" s="36"/>
      <c r="W321" s="36"/>
      <c r="X321" s="35"/>
      <c r="Y321" s="34"/>
      <c r="Z321" s="34"/>
      <c r="AA321" s="34"/>
      <c r="AB321" s="34"/>
    </row>
    <row r="322" spans="1:28" ht="13.15" customHeight="1">
      <c r="A322" s="29"/>
      <c r="B322" s="30"/>
      <c r="C322" s="31"/>
      <c r="D322" s="32"/>
      <c r="E322" s="33"/>
      <c r="F322" s="33"/>
      <c r="G322" s="33"/>
      <c r="H322" s="34"/>
      <c r="I322" s="34"/>
      <c r="J322" s="34"/>
      <c r="K322" s="34"/>
      <c r="L322" s="34"/>
      <c r="M322" s="34"/>
      <c r="N322" s="34"/>
      <c r="O322" s="34"/>
      <c r="P322" s="34"/>
      <c r="Q322" s="33"/>
      <c r="R322" s="33"/>
      <c r="S322" s="33"/>
      <c r="T322" s="35"/>
      <c r="U322" s="36"/>
      <c r="V322" s="36"/>
      <c r="W322" s="36"/>
      <c r="X322" s="35"/>
      <c r="Y322" s="34"/>
      <c r="Z322" s="34"/>
      <c r="AA322" s="34"/>
      <c r="AB322" s="34"/>
    </row>
    <row r="323" spans="1:28" ht="13.15" customHeight="1">
      <c r="A323" s="29"/>
      <c r="B323" s="30"/>
      <c r="C323" s="31"/>
      <c r="D323" s="32"/>
      <c r="E323" s="33"/>
      <c r="F323" s="33"/>
      <c r="G323" s="33"/>
      <c r="H323" s="34"/>
      <c r="I323" s="34"/>
      <c r="J323" s="34"/>
      <c r="K323" s="34"/>
      <c r="L323" s="34"/>
      <c r="M323" s="34"/>
      <c r="N323" s="34"/>
      <c r="O323" s="34"/>
      <c r="P323" s="34"/>
      <c r="Q323" s="33"/>
      <c r="R323" s="33"/>
      <c r="S323" s="33"/>
      <c r="T323" s="35"/>
      <c r="U323" s="36"/>
      <c r="V323" s="36"/>
      <c r="W323" s="36"/>
      <c r="X323" s="35"/>
      <c r="Y323" s="34"/>
      <c r="Z323" s="34"/>
      <c r="AA323" s="34"/>
      <c r="AB323" s="34"/>
    </row>
    <row r="324" spans="1:28" ht="13.15" customHeight="1">
      <c r="A324" s="29"/>
      <c r="B324" s="30"/>
      <c r="C324" s="31"/>
      <c r="D324" s="32"/>
      <c r="E324" s="33"/>
      <c r="F324" s="33"/>
      <c r="G324" s="33"/>
      <c r="H324" s="34"/>
      <c r="I324" s="34"/>
      <c r="J324" s="34"/>
      <c r="K324" s="34"/>
      <c r="L324" s="34"/>
      <c r="M324" s="34"/>
      <c r="N324" s="34"/>
      <c r="O324" s="34"/>
      <c r="P324" s="34"/>
      <c r="Q324" s="33"/>
      <c r="R324" s="33"/>
      <c r="S324" s="33"/>
      <c r="T324" s="35"/>
      <c r="U324" s="36"/>
      <c r="V324" s="36"/>
      <c r="W324" s="36"/>
      <c r="X324" s="35"/>
      <c r="Y324" s="34"/>
      <c r="Z324" s="34"/>
      <c r="AA324" s="34"/>
      <c r="AB324" s="34"/>
    </row>
    <row r="325" spans="1:28" ht="13.15" customHeight="1">
      <c r="A325" s="29"/>
      <c r="B325" s="30"/>
      <c r="C325" s="31"/>
      <c r="D325" s="32"/>
      <c r="E325" s="33"/>
      <c r="F325" s="33"/>
      <c r="G325" s="33"/>
      <c r="H325" s="34"/>
      <c r="I325" s="34"/>
      <c r="J325" s="34"/>
      <c r="K325" s="34"/>
      <c r="L325" s="34"/>
      <c r="M325" s="34"/>
      <c r="N325" s="34"/>
      <c r="O325" s="34"/>
      <c r="P325" s="34"/>
      <c r="Q325" s="33"/>
      <c r="R325" s="33"/>
      <c r="S325" s="33"/>
      <c r="T325" s="35"/>
      <c r="U325" s="36"/>
      <c r="V325" s="36"/>
      <c r="W325" s="36"/>
      <c r="X325" s="35"/>
      <c r="Y325" s="34"/>
      <c r="Z325" s="34"/>
      <c r="AA325" s="34"/>
      <c r="AB325" s="34"/>
    </row>
    <row r="326" spans="1:28" ht="13.15" customHeight="1">
      <c r="A326" s="29"/>
      <c r="B326" s="30"/>
      <c r="C326" s="31"/>
      <c r="D326" s="32"/>
      <c r="E326" s="33"/>
      <c r="F326" s="33"/>
      <c r="G326" s="33"/>
      <c r="H326" s="34"/>
      <c r="I326" s="34"/>
      <c r="J326" s="34"/>
      <c r="K326" s="34"/>
      <c r="L326" s="34"/>
      <c r="M326" s="34"/>
      <c r="N326" s="34"/>
      <c r="O326" s="34"/>
      <c r="P326" s="34"/>
      <c r="Q326" s="33"/>
      <c r="R326" s="33"/>
      <c r="S326" s="33"/>
      <c r="T326" s="35"/>
      <c r="U326" s="36"/>
      <c r="V326" s="36"/>
      <c r="W326" s="36"/>
      <c r="X326" s="35"/>
      <c r="Y326" s="34"/>
      <c r="Z326" s="34"/>
      <c r="AA326" s="34"/>
      <c r="AB326" s="34"/>
    </row>
    <row r="327" spans="1:28" ht="13.15" customHeight="1">
      <c r="A327" s="29"/>
      <c r="B327" s="30"/>
      <c r="C327" s="31"/>
      <c r="D327" s="32"/>
      <c r="E327" s="33"/>
      <c r="F327" s="33"/>
      <c r="G327" s="33"/>
      <c r="H327" s="34"/>
      <c r="I327" s="34"/>
      <c r="J327" s="34"/>
      <c r="K327" s="34"/>
      <c r="L327" s="34"/>
      <c r="M327" s="34"/>
      <c r="N327" s="34"/>
      <c r="O327" s="34"/>
      <c r="P327" s="34"/>
      <c r="Q327" s="33"/>
      <c r="R327" s="33"/>
      <c r="S327" s="33"/>
      <c r="T327" s="35"/>
      <c r="U327" s="36"/>
      <c r="V327" s="36"/>
      <c r="W327" s="36"/>
      <c r="X327" s="35"/>
      <c r="Y327" s="34"/>
      <c r="Z327" s="34"/>
      <c r="AA327" s="34"/>
      <c r="AB327" s="34"/>
    </row>
    <row r="328" spans="1:28" ht="13.15" customHeight="1">
      <c r="A328" s="29"/>
      <c r="B328" s="30"/>
      <c r="C328" s="31"/>
      <c r="D328" s="32"/>
      <c r="E328" s="33"/>
      <c r="F328" s="33"/>
      <c r="G328" s="33"/>
      <c r="H328" s="34"/>
      <c r="I328" s="34"/>
      <c r="J328" s="34"/>
      <c r="K328" s="34"/>
      <c r="L328" s="34"/>
      <c r="M328" s="34"/>
      <c r="N328" s="34"/>
      <c r="O328" s="34"/>
      <c r="P328" s="34"/>
      <c r="Q328" s="33"/>
      <c r="R328" s="33"/>
      <c r="S328" s="33"/>
      <c r="T328" s="35"/>
      <c r="U328" s="36"/>
      <c r="V328" s="36"/>
      <c r="W328" s="36"/>
      <c r="X328" s="35"/>
      <c r="Y328" s="34"/>
      <c r="Z328" s="34"/>
      <c r="AA328" s="34"/>
      <c r="AB328" s="34"/>
    </row>
    <row r="329" spans="1:28" ht="13.15" customHeight="1">
      <c r="A329" s="29"/>
      <c r="B329" s="30"/>
      <c r="C329" s="31"/>
      <c r="D329" s="32"/>
      <c r="E329" s="33"/>
      <c r="F329" s="33"/>
      <c r="G329" s="33"/>
      <c r="H329" s="34"/>
      <c r="I329" s="34"/>
      <c r="J329" s="34"/>
      <c r="K329" s="34"/>
      <c r="L329" s="34"/>
      <c r="M329" s="34"/>
      <c r="N329" s="34"/>
      <c r="O329" s="34"/>
      <c r="P329" s="34"/>
      <c r="Q329" s="33"/>
      <c r="R329" s="33"/>
      <c r="S329" s="33"/>
      <c r="T329" s="35"/>
      <c r="U329" s="36"/>
      <c r="V329" s="36"/>
      <c r="W329" s="36"/>
      <c r="X329" s="35"/>
      <c r="Y329" s="34"/>
      <c r="Z329" s="34"/>
      <c r="AA329" s="34"/>
      <c r="AB329" s="34"/>
    </row>
    <row r="330" spans="1:28" ht="13.15" customHeight="1">
      <c r="A330" s="29"/>
      <c r="B330" s="30"/>
      <c r="C330" s="31"/>
      <c r="D330" s="32"/>
      <c r="E330" s="33"/>
      <c r="F330" s="33"/>
      <c r="G330" s="33"/>
      <c r="H330" s="34"/>
      <c r="I330" s="34"/>
      <c r="J330" s="34"/>
      <c r="K330" s="34"/>
      <c r="L330" s="34"/>
      <c r="M330" s="34"/>
      <c r="N330" s="34"/>
      <c r="O330" s="34"/>
      <c r="P330" s="34"/>
      <c r="Q330" s="33"/>
      <c r="R330" s="33"/>
      <c r="S330" s="33"/>
      <c r="T330" s="35"/>
      <c r="U330" s="36"/>
      <c r="V330" s="36"/>
      <c r="W330" s="36"/>
      <c r="X330" s="35"/>
      <c r="Y330" s="34"/>
      <c r="Z330" s="34"/>
      <c r="AA330" s="34"/>
      <c r="AB330" s="34"/>
    </row>
    <row r="331" spans="1:28" ht="13.15" customHeight="1">
      <c r="A331" s="29"/>
      <c r="B331" s="30"/>
      <c r="C331" s="31"/>
      <c r="D331" s="32"/>
      <c r="E331" s="33"/>
      <c r="F331" s="33"/>
      <c r="G331" s="33"/>
      <c r="H331" s="34"/>
      <c r="I331" s="34"/>
      <c r="J331" s="34"/>
      <c r="K331" s="34"/>
      <c r="L331" s="34"/>
      <c r="M331" s="34"/>
      <c r="N331" s="34"/>
      <c r="O331" s="34"/>
      <c r="P331" s="34"/>
      <c r="Q331" s="33"/>
      <c r="R331" s="33"/>
      <c r="S331" s="33"/>
      <c r="T331" s="35"/>
      <c r="U331" s="36"/>
      <c r="V331" s="36"/>
      <c r="W331" s="36"/>
      <c r="X331" s="35"/>
      <c r="Y331" s="34"/>
      <c r="Z331" s="34"/>
      <c r="AA331" s="34"/>
      <c r="AB331" s="34"/>
    </row>
    <row r="332" spans="1:28" ht="13.15" customHeight="1">
      <c r="A332" s="29"/>
      <c r="B332" s="30"/>
      <c r="C332" s="31"/>
      <c r="D332" s="32"/>
      <c r="E332" s="33"/>
      <c r="F332" s="33"/>
      <c r="G332" s="33"/>
      <c r="H332" s="34"/>
      <c r="I332" s="34"/>
      <c r="J332" s="34"/>
      <c r="K332" s="34"/>
      <c r="L332" s="34"/>
      <c r="M332" s="34"/>
      <c r="N332" s="34"/>
      <c r="O332" s="34"/>
      <c r="P332" s="34"/>
      <c r="Q332" s="33"/>
      <c r="R332" s="33"/>
      <c r="S332" s="33"/>
      <c r="T332" s="35"/>
      <c r="U332" s="36"/>
      <c r="V332" s="36"/>
      <c r="W332" s="36"/>
      <c r="X332" s="35"/>
      <c r="Y332" s="34"/>
      <c r="Z332" s="34"/>
      <c r="AA332" s="34"/>
      <c r="AB332" s="34"/>
    </row>
    <row r="333" spans="1:28" ht="13.15" customHeight="1">
      <c r="A333" s="29"/>
      <c r="B333" s="30"/>
      <c r="C333" s="31"/>
      <c r="D333" s="32"/>
      <c r="E333" s="33"/>
      <c r="F333" s="33"/>
      <c r="G333" s="33"/>
      <c r="H333" s="34"/>
      <c r="I333" s="34"/>
      <c r="J333" s="34"/>
      <c r="K333" s="34"/>
      <c r="L333" s="34"/>
      <c r="M333" s="34"/>
      <c r="N333" s="34"/>
      <c r="O333" s="34"/>
      <c r="P333" s="34"/>
      <c r="Q333" s="33"/>
      <c r="R333" s="33"/>
      <c r="S333" s="33"/>
      <c r="T333" s="35"/>
      <c r="U333" s="36"/>
      <c r="V333" s="36"/>
      <c r="W333" s="36"/>
      <c r="X333" s="35"/>
      <c r="Y333" s="34"/>
      <c r="Z333" s="34"/>
      <c r="AA333" s="34"/>
      <c r="AB333" s="34"/>
    </row>
    <row r="334" spans="1:28" ht="13.15" customHeight="1">
      <c r="A334" s="29"/>
      <c r="B334" s="30"/>
      <c r="C334" s="31"/>
      <c r="D334" s="32"/>
      <c r="E334" s="33"/>
      <c r="F334" s="33"/>
      <c r="G334" s="33"/>
      <c r="H334" s="34"/>
      <c r="I334" s="34"/>
      <c r="J334" s="34"/>
      <c r="K334" s="34"/>
      <c r="L334" s="34"/>
      <c r="M334" s="34"/>
      <c r="N334" s="34"/>
      <c r="O334" s="34"/>
      <c r="P334" s="34"/>
      <c r="Q334" s="33"/>
      <c r="R334" s="33"/>
      <c r="S334" s="33"/>
      <c r="T334" s="35"/>
      <c r="U334" s="36"/>
      <c r="V334" s="36"/>
      <c r="W334" s="36"/>
      <c r="X334" s="35"/>
      <c r="Y334" s="34"/>
      <c r="Z334" s="34"/>
      <c r="AA334" s="34"/>
      <c r="AB334" s="34"/>
    </row>
    <row r="335" spans="1:28" ht="13.15" customHeight="1">
      <c r="A335" s="29"/>
      <c r="B335" s="30"/>
      <c r="C335" s="31"/>
      <c r="D335" s="32"/>
      <c r="E335" s="33"/>
      <c r="F335" s="33"/>
      <c r="G335" s="33"/>
      <c r="H335" s="34"/>
      <c r="I335" s="34"/>
      <c r="J335" s="34"/>
      <c r="K335" s="34"/>
      <c r="L335" s="34"/>
      <c r="M335" s="34"/>
      <c r="N335" s="34"/>
      <c r="O335" s="34"/>
      <c r="P335" s="34"/>
      <c r="Q335" s="33"/>
      <c r="R335" s="33"/>
      <c r="S335" s="33"/>
      <c r="T335" s="35"/>
      <c r="U335" s="36"/>
      <c r="V335" s="36"/>
      <c r="W335" s="36"/>
      <c r="X335" s="35"/>
      <c r="Y335" s="34"/>
      <c r="Z335" s="34"/>
      <c r="AA335" s="34"/>
      <c r="AB335" s="34"/>
    </row>
    <row r="336" spans="1:28" ht="13.15" customHeight="1">
      <c r="A336" s="29"/>
      <c r="B336" s="30"/>
      <c r="C336" s="31"/>
      <c r="D336" s="32"/>
      <c r="E336" s="33"/>
      <c r="F336" s="33"/>
      <c r="G336" s="33"/>
      <c r="H336" s="34"/>
      <c r="I336" s="34"/>
      <c r="J336" s="34"/>
      <c r="K336" s="34"/>
      <c r="L336" s="34"/>
      <c r="M336" s="34"/>
      <c r="N336" s="34"/>
      <c r="O336" s="34"/>
      <c r="P336" s="34"/>
      <c r="Q336" s="33"/>
      <c r="R336" s="33"/>
      <c r="S336" s="33"/>
      <c r="T336" s="35"/>
      <c r="U336" s="36"/>
      <c r="V336" s="36"/>
      <c r="W336" s="36"/>
      <c r="X336" s="35"/>
      <c r="Y336" s="34"/>
      <c r="Z336" s="34"/>
      <c r="AA336" s="34"/>
      <c r="AB336" s="34"/>
    </row>
    <row r="337" spans="1:28" ht="13.15" customHeight="1">
      <c r="A337" s="29"/>
      <c r="B337" s="30"/>
      <c r="C337" s="31"/>
      <c r="D337" s="32"/>
      <c r="E337" s="33"/>
      <c r="F337" s="33"/>
      <c r="G337" s="33"/>
      <c r="H337" s="34"/>
      <c r="I337" s="34"/>
      <c r="J337" s="34"/>
      <c r="K337" s="34"/>
      <c r="L337" s="34"/>
      <c r="M337" s="34"/>
      <c r="N337" s="34"/>
      <c r="O337" s="34"/>
      <c r="P337" s="34"/>
      <c r="Q337" s="33"/>
      <c r="R337" s="33"/>
      <c r="S337" s="33"/>
      <c r="T337" s="35"/>
      <c r="U337" s="36"/>
      <c r="V337" s="36"/>
      <c r="W337" s="36"/>
      <c r="X337" s="35"/>
      <c r="Y337" s="34"/>
      <c r="Z337" s="34"/>
      <c r="AA337" s="34"/>
      <c r="AB337" s="34"/>
    </row>
    <row r="338" spans="1:28" ht="13.15" customHeight="1">
      <c r="A338" s="29"/>
      <c r="B338" s="30"/>
      <c r="C338" s="31"/>
      <c r="D338" s="32"/>
      <c r="E338" s="33"/>
      <c r="F338" s="33"/>
      <c r="G338" s="33"/>
      <c r="H338" s="34"/>
      <c r="I338" s="34"/>
      <c r="J338" s="34"/>
      <c r="K338" s="34"/>
      <c r="L338" s="34"/>
      <c r="M338" s="34"/>
      <c r="N338" s="34"/>
      <c r="O338" s="34"/>
      <c r="P338" s="34"/>
      <c r="Q338" s="33"/>
      <c r="R338" s="33"/>
      <c r="S338" s="33"/>
      <c r="T338" s="35"/>
      <c r="U338" s="36"/>
      <c r="V338" s="36"/>
      <c r="W338" s="36"/>
      <c r="X338" s="35"/>
      <c r="Y338" s="34"/>
      <c r="Z338" s="34"/>
      <c r="AA338" s="34"/>
      <c r="AB338" s="34"/>
    </row>
    <row r="339" spans="1:28" ht="13.15" customHeight="1">
      <c r="A339" s="29"/>
      <c r="B339" s="30"/>
      <c r="C339" s="31"/>
      <c r="D339" s="32"/>
      <c r="E339" s="33"/>
      <c r="F339" s="33"/>
      <c r="G339" s="33"/>
      <c r="H339" s="34"/>
      <c r="I339" s="34"/>
      <c r="J339" s="34"/>
      <c r="K339" s="34"/>
      <c r="L339" s="34"/>
      <c r="M339" s="34"/>
      <c r="N339" s="34"/>
      <c r="O339" s="34"/>
      <c r="P339" s="34"/>
      <c r="Q339" s="33"/>
      <c r="R339" s="33"/>
      <c r="S339" s="33"/>
      <c r="T339" s="35"/>
      <c r="U339" s="36"/>
      <c r="V339" s="36"/>
      <c r="W339" s="36"/>
      <c r="X339" s="35"/>
      <c r="Y339" s="34"/>
      <c r="Z339" s="34"/>
      <c r="AA339" s="34"/>
      <c r="AB339" s="34"/>
    </row>
    <row r="340" spans="1:28" ht="13.15" customHeight="1">
      <c r="A340" s="29"/>
      <c r="B340" s="30"/>
      <c r="C340" s="31"/>
      <c r="D340" s="32"/>
      <c r="E340" s="33"/>
      <c r="F340" s="33"/>
      <c r="G340" s="33"/>
      <c r="H340" s="34"/>
      <c r="I340" s="34"/>
      <c r="J340" s="34"/>
      <c r="K340" s="34"/>
      <c r="L340" s="34"/>
      <c r="M340" s="34"/>
      <c r="N340" s="34"/>
      <c r="O340" s="34"/>
      <c r="P340" s="34"/>
      <c r="Q340" s="33"/>
      <c r="R340" s="33"/>
      <c r="S340" s="33"/>
      <c r="T340" s="35"/>
      <c r="U340" s="36"/>
      <c r="V340" s="36"/>
      <c r="W340" s="36"/>
      <c r="X340" s="35"/>
      <c r="Y340" s="34"/>
      <c r="Z340" s="34"/>
      <c r="AA340" s="34"/>
      <c r="AB340" s="34"/>
    </row>
    <row r="341" spans="1:28" ht="13.15" customHeight="1">
      <c r="A341" s="29"/>
      <c r="B341" s="30"/>
      <c r="C341" s="31"/>
      <c r="D341" s="32"/>
      <c r="E341" s="33"/>
      <c r="F341" s="33"/>
      <c r="G341" s="33"/>
      <c r="H341" s="34"/>
      <c r="I341" s="34"/>
      <c r="J341" s="34"/>
      <c r="K341" s="34"/>
      <c r="L341" s="34"/>
      <c r="M341" s="34"/>
      <c r="N341" s="34"/>
      <c r="O341" s="34"/>
      <c r="P341" s="34"/>
      <c r="Q341" s="33"/>
      <c r="R341" s="33"/>
      <c r="S341" s="33"/>
      <c r="T341" s="35"/>
      <c r="U341" s="36"/>
      <c r="V341" s="36"/>
      <c r="W341" s="36"/>
      <c r="X341" s="35"/>
      <c r="Y341" s="34"/>
      <c r="Z341" s="34"/>
      <c r="AA341" s="34"/>
      <c r="AB341" s="34"/>
    </row>
    <row r="342" spans="1:28" ht="13.15" customHeight="1">
      <c r="A342" s="29"/>
      <c r="B342" s="30"/>
      <c r="C342" s="31"/>
      <c r="D342" s="32"/>
      <c r="E342" s="33"/>
      <c r="F342" s="33"/>
      <c r="G342" s="33"/>
      <c r="H342" s="34"/>
      <c r="I342" s="34"/>
      <c r="J342" s="34"/>
      <c r="K342" s="34"/>
      <c r="L342" s="34"/>
      <c r="M342" s="34"/>
      <c r="N342" s="34"/>
      <c r="O342" s="34"/>
      <c r="P342" s="34"/>
      <c r="Q342" s="33"/>
      <c r="R342" s="33"/>
      <c r="S342" s="33"/>
      <c r="T342" s="35"/>
      <c r="U342" s="36"/>
      <c r="V342" s="36"/>
      <c r="W342" s="36"/>
      <c r="X342" s="35"/>
      <c r="Y342" s="34"/>
      <c r="Z342" s="34"/>
      <c r="AA342" s="34"/>
      <c r="AB342" s="34"/>
    </row>
    <row r="343" spans="1:28" ht="13.15" customHeight="1">
      <c r="A343" s="29"/>
      <c r="B343" s="30"/>
      <c r="C343" s="31"/>
      <c r="D343" s="32"/>
      <c r="E343" s="33"/>
      <c r="F343" s="33"/>
      <c r="G343" s="33"/>
      <c r="H343" s="34"/>
      <c r="I343" s="34"/>
      <c r="J343" s="34"/>
      <c r="K343" s="34"/>
      <c r="L343" s="34"/>
      <c r="M343" s="34"/>
      <c r="N343" s="34"/>
      <c r="O343" s="34"/>
      <c r="P343" s="34"/>
      <c r="Q343" s="33"/>
      <c r="R343" s="33"/>
      <c r="S343" s="33"/>
      <c r="T343" s="35"/>
      <c r="U343" s="36"/>
      <c r="V343" s="36"/>
      <c r="W343" s="36"/>
      <c r="X343" s="35"/>
      <c r="Y343" s="34"/>
      <c r="Z343" s="34"/>
      <c r="AA343" s="34"/>
      <c r="AB343" s="34"/>
    </row>
    <row r="344" spans="1:28" ht="13.15" customHeight="1">
      <c r="A344" s="29"/>
      <c r="B344" s="30"/>
      <c r="C344" s="31"/>
      <c r="D344" s="32"/>
      <c r="E344" s="33"/>
      <c r="F344" s="33"/>
      <c r="G344" s="33"/>
      <c r="H344" s="34"/>
      <c r="I344" s="34"/>
      <c r="J344" s="34"/>
      <c r="K344" s="34"/>
      <c r="L344" s="34"/>
      <c r="M344" s="34"/>
      <c r="N344" s="34"/>
      <c r="O344" s="34"/>
      <c r="P344" s="34"/>
      <c r="Q344" s="33"/>
      <c r="R344" s="33"/>
      <c r="S344" s="33"/>
      <c r="T344" s="35"/>
      <c r="U344" s="36"/>
      <c r="V344" s="36"/>
      <c r="W344" s="36"/>
      <c r="X344" s="35"/>
      <c r="Y344" s="34"/>
      <c r="Z344" s="34"/>
      <c r="AA344" s="34"/>
      <c r="AB344" s="34"/>
    </row>
    <row r="345" spans="1:28" ht="13.15" customHeight="1">
      <c r="A345" s="29"/>
      <c r="B345" s="30"/>
      <c r="C345" s="31"/>
      <c r="D345" s="32"/>
      <c r="E345" s="33"/>
      <c r="F345" s="33"/>
      <c r="G345" s="33"/>
      <c r="H345" s="34"/>
      <c r="I345" s="34"/>
      <c r="J345" s="34"/>
      <c r="K345" s="34"/>
      <c r="L345" s="34"/>
      <c r="M345" s="34"/>
      <c r="N345" s="34"/>
      <c r="O345" s="34"/>
      <c r="P345" s="34"/>
      <c r="Q345" s="33"/>
      <c r="R345" s="33"/>
      <c r="S345" s="33"/>
      <c r="T345" s="35"/>
      <c r="U345" s="36"/>
      <c r="V345" s="36"/>
      <c r="W345" s="36"/>
      <c r="X345" s="35"/>
      <c r="Y345" s="34"/>
      <c r="Z345" s="34"/>
      <c r="AA345" s="34"/>
      <c r="AB345" s="34"/>
    </row>
    <row r="346" spans="1:28" ht="13.15" customHeight="1">
      <c r="A346" s="29"/>
      <c r="B346" s="30"/>
      <c r="C346" s="31"/>
      <c r="D346" s="32"/>
      <c r="E346" s="33"/>
      <c r="F346" s="33"/>
      <c r="G346" s="33"/>
      <c r="H346" s="34"/>
      <c r="I346" s="34"/>
      <c r="J346" s="34"/>
      <c r="K346" s="34"/>
      <c r="L346" s="34"/>
      <c r="M346" s="34"/>
      <c r="N346" s="34"/>
      <c r="O346" s="34"/>
      <c r="P346" s="34"/>
      <c r="Q346" s="33"/>
      <c r="R346" s="33"/>
      <c r="S346" s="33"/>
      <c r="T346" s="35"/>
      <c r="U346" s="36"/>
      <c r="V346" s="36"/>
      <c r="W346" s="36"/>
      <c r="X346" s="35"/>
      <c r="Y346" s="34"/>
      <c r="Z346" s="34"/>
      <c r="AA346" s="34"/>
      <c r="AB346" s="34"/>
    </row>
    <row r="347" spans="1:28" ht="13.15" customHeight="1">
      <c r="A347" s="29"/>
      <c r="B347" s="30"/>
      <c r="C347" s="31"/>
      <c r="D347" s="32"/>
      <c r="E347" s="33"/>
      <c r="F347" s="33"/>
      <c r="G347" s="33"/>
      <c r="H347" s="34"/>
      <c r="I347" s="34"/>
      <c r="J347" s="34"/>
      <c r="K347" s="34"/>
      <c r="L347" s="34"/>
      <c r="M347" s="34"/>
      <c r="N347" s="34"/>
      <c r="O347" s="34"/>
      <c r="P347" s="34"/>
      <c r="Q347" s="33"/>
      <c r="R347" s="33"/>
      <c r="S347" s="33"/>
      <c r="T347" s="35"/>
      <c r="U347" s="36"/>
      <c r="V347" s="36"/>
      <c r="W347" s="36"/>
      <c r="X347" s="35"/>
      <c r="Y347" s="34"/>
      <c r="Z347" s="34"/>
      <c r="AA347" s="34"/>
      <c r="AB347" s="34"/>
    </row>
    <row r="348" spans="1:28" ht="13.15" customHeight="1">
      <c r="A348" s="29"/>
      <c r="B348" s="30"/>
      <c r="C348" s="31"/>
      <c r="D348" s="32"/>
      <c r="E348" s="33"/>
      <c r="F348" s="33"/>
      <c r="G348" s="33"/>
      <c r="H348" s="34"/>
      <c r="I348" s="34"/>
      <c r="J348" s="34"/>
      <c r="K348" s="34"/>
      <c r="L348" s="34"/>
      <c r="M348" s="34"/>
      <c r="N348" s="34"/>
      <c r="O348" s="34"/>
      <c r="P348" s="34"/>
      <c r="Q348" s="33"/>
      <c r="R348" s="33"/>
      <c r="S348" s="33"/>
      <c r="T348" s="35"/>
      <c r="U348" s="36"/>
      <c r="V348" s="36"/>
      <c r="W348" s="36"/>
      <c r="X348" s="35"/>
      <c r="Y348" s="34"/>
      <c r="Z348" s="34"/>
      <c r="AA348" s="34"/>
      <c r="AB348" s="34"/>
    </row>
    <row r="349" spans="1:28" ht="13.15" customHeight="1">
      <c r="A349" s="29"/>
      <c r="B349" s="30"/>
      <c r="C349" s="31"/>
      <c r="D349" s="32"/>
      <c r="E349" s="33"/>
      <c r="F349" s="33"/>
      <c r="G349" s="33"/>
      <c r="H349" s="34"/>
      <c r="I349" s="34"/>
      <c r="J349" s="34"/>
      <c r="K349" s="34"/>
      <c r="L349" s="34"/>
      <c r="M349" s="34"/>
      <c r="N349" s="34"/>
      <c r="O349" s="34"/>
      <c r="P349" s="34"/>
      <c r="Q349" s="33"/>
      <c r="R349" s="33"/>
      <c r="S349" s="33"/>
      <c r="T349" s="35"/>
      <c r="U349" s="36"/>
      <c r="V349" s="36"/>
      <c r="W349" s="36"/>
      <c r="X349" s="35"/>
      <c r="Y349" s="34"/>
      <c r="Z349" s="34"/>
      <c r="AA349" s="34"/>
      <c r="AB349" s="34"/>
    </row>
    <row r="350" spans="1:28" ht="13.15" customHeight="1">
      <c r="A350" s="29"/>
      <c r="B350" s="30"/>
      <c r="C350" s="31"/>
      <c r="D350" s="32"/>
      <c r="E350" s="33"/>
      <c r="F350" s="33"/>
      <c r="G350" s="33"/>
      <c r="H350" s="34"/>
      <c r="I350" s="34"/>
      <c r="J350" s="34"/>
      <c r="K350" s="34"/>
      <c r="L350" s="34"/>
      <c r="M350" s="34"/>
      <c r="N350" s="34"/>
      <c r="O350" s="34"/>
      <c r="P350" s="34"/>
      <c r="Q350" s="33"/>
      <c r="R350" s="33"/>
      <c r="S350" s="33"/>
      <c r="T350" s="35"/>
      <c r="U350" s="36"/>
      <c r="V350" s="36"/>
      <c r="W350" s="36"/>
      <c r="X350" s="35"/>
      <c r="Y350" s="34"/>
      <c r="Z350" s="34"/>
      <c r="AA350" s="34"/>
      <c r="AB350" s="34"/>
    </row>
    <row r="351" spans="1:28" ht="13.15" customHeight="1">
      <c r="A351" s="29"/>
      <c r="B351" s="30"/>
      <c r="C351" s="31"/>
      <c r="D351" s="32"/>
      <c r="E351" s="33"/>
      <c r="F351" s="33"/>
      <c r="G351" s="33"/>
      <c r="H351" s="34"/>
      <c r="I351" s="34"/>
      <c r="J351" s="34"/>
      <c r="K351" s="34"/>
      <c r="L351" s="34"/>
      <c r="M351" s="34"/>
      <c r="N351" s="34"/>
      <c r="O351" s="34"/>
      <c r="P351" s="34"/>
      <c r="Q351" s="33"/>
      <c r="R351" s="33"/>
      <c r="S351" s="33"/>
      <c r="T351" s="35"/>
      <c r="U351" s="36"/>
      <c r="V351" s="36"/>
      <c r="W351" s="36"/>
      <c r="X351" s="43"/>
      <c r="Y351" s="34"/>
      <c r="Z351" s="34"/>
      <c r="AA351" s="34"/>
      <c r="AB351" s="46"/>
    </row>
    <row r="352" spans="1:28" ht="13.15" customHeight="1">
      <c r="A352" s="29"/>
      <c r="B352" s="30"/>
      <c r="C352" s="31"/>
      <c r="D352" s="32"/>
      <c r="E352" s="33"/>
      <c r="F352" s="33"/>
      <c r="G352" s="33"/>
      <c r="H352" s="34"/>
      <c r="I352" s="34"/>
      <c r="J352" s="34"/>
      <c r="K352" s="34"/>
      <c r="L352" s="34"/>
      <c r="M352" s="34"/>
      <c r="N352" s="34"/>
      <c r="O352" s="34"/>
      <c r="P352" s="34"/>
      <c r="Q352" s="33"/>
      <c r="R352" s="33"/>
      <c r="S352" s="33"/>
      <c r="T352" s="35"/>
      <c r="U352" s="36"/>
      <c r="V352" s="36"/>
      <c r="W352" s="36"/>
      <c r="X352" s="35"/>
      <c r="Y352" s="34"/>
      <c r="Z352" s="34"/>
      <c r="AA352" s="34"/>
      <c r="AB352" s="34"/>
    </row>
    <row r="353" spans="1:28" ht="13.15" customHeight="1">
      <c r="A353" s="29"/>
      <c r="B353" s="30"/>
      <c r="C353" s="31"/>
      <c r="D353" s="32"/>
      <c r="E353" s="33"/>
      <c r="F353" s="33"/>
      <c r="G353" s="33"/>
      <c r="H353" s="34"/>
      <c r="I353" s="34"/>
      <c r="J353" s="34"/>
      <c r="K353" s="34"/>
      <c r="L353" s="34"/>
      <c r="M353" s="34"/>
      <c r="N353" s="34"/>
      <c r="O353" s="34"/>
      <c r="P353" s="34"/>
      <c r="Q353" s="33"/>
      <c r="R353" s="33"/>
      <c r="S353" s="33"/>
      <c r="T353" s="35"/>
      <c r="U353" s="36"/>
      <c r="V353" s="36"/>
      <c r="W353" s="36"/>
      <c r="X353" s="35"/>
      <c r="Y353" s="34"/>
      <c r="Z353" s="34"/>
      <c r="AA353" s="34"/>
      <c r="AB353" s="34"/>
    </row>
    <row r="354" spans="1:28" ht="13.15" customHeight="1">
      <c r="A354" s="29"/>
      <c r="B354" s="30"/>
      <c r="C354" s="31"/>
      <c r="D354" s="32"/>
      <c r="E354" s="33"/>
      <c r="F354" s="33"/>
      <c r="G354" s="33"/>
      <c r="H354" s="34"/>
      <c r="I354" s="34"/>
      <c r="J354" s="34"/>
      <c r="K354" s="34"/>
      <c r="L354" s="34"/>
      <c r="M354" s="34"/>
      <c r="N354" s="34"/>
      <c r="O354" s="34"/>
      <c r="P354" s="34"/>
      <c r="Q354" s="33"/>
      <c r="R354" s="33"/>
      <c r="S354" s="33"/>
      <c r="T354" s="35"/>
      <c r="U354" s="36"/>
      <c r="V354" s="36"/>
      <c r="W354" s="36"/>
      <c r="X354" s="35"/>
      <c r="Y354" s="34"/>
      <c r="Z354" s="34"/>
      <c r="AA354" s="34"/>
      <c r="AB354" s="46"/>
    </row>
    <row r="355" spans="1:28" ht="15">
      <c r="A355" s="29"/>
      <c r="B355" s="30"/>
      <c r="C355" s="31"/>
      <c r="D355" s="32"/>
      <c r="E355" s="33"/>
      <c r="F355" s="33"/>
      <c r="G355" s="33"/>
      <c r="H355" s="34"/>
      <c r="I355" s="34"/>
      <c r="J355" s="34"/>
      <c r="K355" s="34"/>
      <c r="L355" s="34"/>
      <c r="M355" s="34"/>
      <c r="N355" s="34"/>
      <c r="O355" s="34"/>
      <c r="P355" s="34"/>
      <c r="Q355" s="33"/>
      <c r="R355" s="33"/>
      <c r="S355" s="33"/>
      <c r="T355" s="35"/>
      <c r="U355" s="36"/>
      <c r="V355" s="36"/>
      <c r="W355" s="36"/>
      <c r="X355" s="43"/>
      <c r="Y355" s="34"/>
      <c r="Z355" s="34"/>
      <c r="AA355" s="34"/>
      <c r="AB355" s="46"/>
    </row>
    <row r="356" spans="1:28" ht="13.15" customHeight="1">
      <c r="A356" s="29"/>
      <c r="B356" s="30"/>
      <c r="C356" s="31"/>
      <c r="D356" s="32"/>
      <c r="E356" s="33"/>
      <c r="F356" s="33"/>
      <c r="G356" s="33"/>
      <c r="H356" s="34"/>
      <c r="I356" s="34"/>
      <c r="J356" s="34"/>
      <c r="K356" s="34"/>
      <c r="L356" s="34"/>
      <c r="M356" s="34"/>
      <c r="N356" s="34"/>
      <c r="O356" s="34"/>
      <c r="P356" s="34"/>
      <c r="Q356" s="33"/>
      <c r="R356" s="33"/>
      <c r="S356" s="33"/>
      <c r="T356" s="35"/>
      <c r="U356" s="36"/>
      <c r="V356" s="36"/>
      <c r="W356" s="36"/>
      <c r="X356" s="35"/>
      <c r="Y356" s="34"/>
      <c r="Z356" s="34"/>
      <c r="AA356" s="34"/>
      <c r="AB356" s="46"/>
    </row>
    <row r="357" spans="1:28" ht="13.15" customHeight="1">
      <c r="A357" s="29"/>
      <c r="B357" s="30"/>
      <c r="C357" s="31"/>
      <c r="D357" s="32"/>
      <c r="E357" s="33"/>
      <c r="F357" s="33"/>
      <c r="G357" s="33"/>
      <c r="H357" s="34"/>
      <c r="I357" s="34"/>
      <c r="J357" s="34"/>
      <c r="K357" s="34"/>
      <c r="L357" s="34"/>
      <c r="M357" s="34"/>
      <c r="N357" s="34"/>
      <c r="O357" s="34"/>
      <c r="P357" s="34"/>
      <c r="Q357" s="33"/>
      <c r="R357" s="33"/>
      <c r="S357" s="33"/>
      <c r="T357" s="35"/>
      <c r="U357" s="36"/>
      <c r="V357" s="36"/>
      <c r="W357" s="36"/>
      <c r="X357" s="35"/>
      <c r="Y357" s="34"/>
      <c r="Z357" s="34"/>
      <c r="AA357" s="34"/>
      <c r="AB357" s="46"/>
    </row>
    <row r="358" spans="1:28" ht="13.15" customHeight="1">
      <c r="A358" s="29"/>
      <c r="B358" s="30"/>
      <c r="C358" s="31"/>
      <c r="D358" s="32"/>
      <c r="E358" s="33"/>
      <c r="F358" s="33"/>
      <c r="G358" s="33"/>
      <c r="H358" s="34"/>
      <c r="I358" s="34"/>
      <c r="J358" s="34"/>
      <c r="K358" s="34"/>
      <c r="L358" s="34"/>
      <c r="M358" s="34"/>
      <c r="N358" s="34"/>
      <c r="O358" s="34"/>
      <c r="P358" s="34"/>
      <c r="Q358" s="33"/>
      <c r="R358" s="33"/>
      <c r="S358" s="33"/>
      <c r="T358" s="35"/>
      <c r="U358" s="36"/>
      <c r="V358" s="36"/>
      <c r="W358" s="36"/>
      <c r="X358" s="35"/>
      <c r="Y358" s="34"/>
      <c r="Z358" s="34"/>
      <c r="AA358" s="34"/>
      <c r="AB358" s="47"/>
    </row>
    <row r="359" spans="1:28" ht="13.15" customHeight="1">
      <c r="A359" s="29"/>
      <c r="B359" s="30"/>
      <c r="C359" s="31"/>
      <c r="D359" s="32"/>
      <c r="E359" s="33"/>
      <c r="F359" s="33"/>
      <c r="G359" s="33"/>
      <c r="H359" s="34"/>
      <c r="I359" s="34"/>
      <c r="J359" s="34"/>
      <c r="K359" s="34"/>
      <c r="L359" s="34"/>
      <c r="M359" s="34"/>
      <c r="N359" s="34"/>
      <c r="O359" s="34"/>
      <c r="P359" s="34"/>
      <c r="Q359" s="33"/>
      <c r="R359" s="33"/>
      <c r="S359" s="33"/>
      <c r="T359" s="35"/>
      <c r="U359" s="36"/>
      <c r="V359" s="36"/>
      <c r="W359" s="36"/>
      <c r="X359" s="35"/>
      <c r="Y359" s="34"/>
      <c r="Z359" s="34"/>
      <c r="AA359" s="34"/>
      <c r="AB359" s="47"/>
    </row>
    <row r="360" spans="1:28" ht="13.15" customHeight="1">
      <c r="A360" s="29"/>
      <c r="B360" s="30"/>
      <c r="C360" s="31"/>
      <c r="D360" s="32"/>
      <c r="E360" s="33"/>
      <c r="F360" s="33"/>
      <c r="G360" s="33"/>
      <c r="H360" s="34"/>
      <c r="I360" s="34"/>
      <c r="J360" s="34"/>
      <c r="K360" s="34"/>
      <c r="L360" s="34"/>
      <c r="M360" s="34"/>
      <c r="N360" s="34"/>
      <c r="O360" s="34"/>
      <c r="P360" s="34"/>
      <c r="Q360" s="33"/>
      <c r="R360" s="33"/>
      <c r="S360" s="33"/>
      <c r="T360" s="35"/>
      <c r="U360" s="36"/>
      <c r="V360" s="36"/>
      <c r="W360" s="36"/>
      <c r="X360" s="43"/>
      <c r="Y360" s="34"/>
      <c r="Z360" s="34"/>
      <c r="AA360" s="34"/>
      <c r="AB360" s="46"/>
    </row>
    <row r="361" spans="1:28" ht="13.15" customHeight="1">
      <c r="A361" s="29"/>
      <c r="B361" s="30"/>
      <c r="C361" s="31"/>
      <c r="D361" s="32"/>
      <c r="E361" s="33"/>
      <c r="F361" s="33"/>
      <c r="G361" s="33"/>
      <c r="H361" s="34"/>
      <c r="I361" s="34"/>
      <c r="J361" s="34"/>
      <c r="K361" s="34"/>
      <c r="L361" s="34"/>
      <c r="M361" s="34"/>
      <c r="N361" s="34"/>
      <c r="O361" s="34"/>
      <c r="P361" s="34"/>
      <c r="Q361" s="33"/>
      <c r="R361" s="33"/>
      <c r="S361" s="33"/>
      <c r="T361" s="35"/>
      <c r="U361" s="36"/>
      <c r="V361" s="36"/>
      <c r="W361" s="36"/>
      <c r="X361" s="35"/>
      <c r="Y361" s="34"/>
      <c r="Z361" s="34"/>
      <c r="AA361" s="34"/>
      <c r="AB361" s="46"/>
    </row>
    <row r="362" spans="1:28" ht="13.15" customHeight="1">
      <c r="A362" s="29"/>
      <c r="B362" s="30"/>
      <c r="C362" s="31"/>
      <c r="D362" s="32"/>
      <c r="E362" s="33"/>
      <c r="F362" s="33"/>
      <c r="G362" s="33"/>
      <c r="H362" s="34"/>
      <c r="I362" s="34"/>
      <c r="J362" s="34"/>
      <c r="K362" s="34"/>
      <c r="L362" s="34"/>
      <c r="M362" s="34"/>
      <c r="N362" s="34"/>
      <c r="O362" s="34"/>
      <c r="P362" s="34"/>
      <c r="Q362" s="33"/>
      <c r="R362" s="33"/>
      <c r="S362" s="33"/>
      <c r="T362" s="35"/>
      <c r="U362" s="36"/>
      <c r="V362" s="36"/>
      <c r="W362" s="36"/>
      <c r="X362" s="35"/>
      <c r="Y362" s="34"/>
      <c r="Z362" s="34"/>
      <c r="AA362" s="34"/>
      <c r="AB362" s="47"/>
    </row>
    <row r="363" spans="1:28" ht="13.15" customHeight="1">
      <c r="A363" s="29"/>
      <c r="B363" s="30"/>
      <c r="C363" s="31"/>
      <c r="D363" s="32"/>
      <c r="E363" s="33"/>
      <c r="F363" s="33"/>
      <c r="G363" s="33"/>
      <c r="H363" s="34"/>
      <c r="I363" s="34"/>
      <c r="J363" s="34"/>
      <c r="K363" s="34"/>
      <c r="L363" s="34"/>
      <c r="M363" s="34"/>
      <c r="N363" s="34"/>
      <c r="O363" s="34"/>
      <c r="P363" s="34"/>
      <c r="Q363" s="33"/>
      <c r="R363" s="33"/>
      <c r="S363" s="33"/>
      <c r="T363" s="35"/>
      <c r="U363" s="36"/>
      <c r="V363" s="36"/>
      <c r="W363" s="36"/>
      <c r="X363" s="35"/>
      <c r="Y363" s="34"/>
      <c r="Z363" s="34"/>
      <c r="AA363" s="34"/>
      <c r="AB363" s="47"/>
    </row>
    <row r="364" spans="1:28" ht="13.15" customHeight="1">
      <c r="A364" s="29"/>
      <c r="B364" s="30"/>
      <c r="C364" s="31"/>
      <c r="D364" s="32"/>
      <c r="E364" s="33"/>
      <c r="F364" s="33"/>
      <c r="G364" s="33"/>
      <c r="H364" s="34"/>
      <c r="I364" s="34"/>
      <c r="J364" s="34"/>
      <c r="K364" s="34"/>
      <c r="L364" s="34"/>
      <c r="M364" s="34"/>
      <c r="N364" s="34"/>
      <c r="O364" s="34"/>
      <c r="P364" s="34"/>
      <c r="Q364" s="33"/>
      <c r="R364" s="33"/>
      <c r="S364" s="33"/>
      <c r="T364" s="35"/>
      <c r="U364" s="36"/>
      <c r="V364" s="36"/>
      <c r="W364" s="36"/>
      <c r="X364" s="43"/>
      <c r="Y364" s="34"/>
      <c r="Z364" s="34"/>
      <c r="AA364" s="34"/>
      <c r="AB364" s="46"/>
    </row>
    <row r="365" spans="1:28" ht="13.15" customHeight="1">
      <c r="A365" s="29"/>
      <c r="B365" s="30"/>
      <c r="C365" s="31"/>
      <c r="D365" s="32"/>
      <c r="E365" s="33"/>
      <c r="F365" s="33"/>
      <c r="G365" s="33"/>
      <c r="H365" s="34"/>
      <c r="I365" s="34"/>
      <c r="J365" s="34"/>
      <c r="K365" s="34"/>
      <c r="L365" s="34"/>
      <c r="M365" s="34"/>
      <c r="N365" s="34"/>
      <c r="O365" s="34"/>
      <c r="P365" s="34"/>
      <c r="Q365" s="33"/>
      <c r="R365" s="33"/>
      <c r="S365" s="33"/>
      <c r="T365" s="35"/>
      <c r="U365" s="36"/>
      <c r="V365" s="36"/>
      <c r="W365" s="36"/>
      <c r="X365" s="35"/>
      <c r="Y365" s="34"/>
      <c r="Z365" s="34"/>
      <c r="AA365" s="34"/>
      <c r="AB365" s="46"/>
    </row>
    <row r="366" spans="1:28" ht="13.15" customHeight="1">
      <c r="A366" s="29"/>
      <c r="B366" s="30"/>
      <c r="C366" s="31"/>
      <c r="D366" s="32"/>
      <c r="E366" s="33"/>
      <c r="F366" s="33"/>
      <c r="G366" s="33"/>
      <c r="H366" s="34"/>
      <c r="I366" s="34"/>
      <c r="J366" s="34"/>
      <c r="K366" s="34"/>
      <c r="L366" s="34"/>
      <c r="M366" s="34"/>
      <c r="N366" s="34"/>
      <c r="O366" s="34"/>
      <c r="P366" s="34"/>
      <c r="Q366" s="33"/>
      <c r="R366" s="33"/>
      <c r="S366" s="33"/>
      <c r="T366" s="35"/>
      <c r="U366" s="36"/>
      <c r="V366" s="36"/>
      <c r="W366" s="36"/>
      <c r="X366" s="35"/>
      <c r="Y366" s="34"/>
      <c r="Z366" s="34"/>
      <c r="AA366" s="34"/>
      <c r="AB366" s="46"/>
    </row>
    <row r="367" spans="1:28" ht="13.15" customHeight="1">
      <c r="A367" s="29"/>
      <c r="B367" s="30"/>
      <c r="C367" s="31"/>
      <c r="D367" s="32"/>
      <c r="E367" s="33"/>
      <c r="F367" s="33"/>
      <c r="G367" s="33"/>
      <c r="H367" s="34"/>
      <c r="I367" s="34"/>
      <c r="J367" s="34"/>
      <c r="K367" s="34"/>
      <c r="L367" s="34"/>
      <c r="M367" s="34"/>
      <c r="N367" s="34"/>
      <c r="O367" s="34"/>
      <c r="P367" s="34"/>
      <c r="Q367" s="33"/>
      <c r="R367" s="33"/>
      <c r="S367" s="33"/>
      <c r="T367" s="35"/>
      <c r="U367" s="36"/>
      <c r="V367" s="36"/>
      <c r="W367" s="36"/>
      <c r="X367" s="35"/>
      <c r="Y367" s="34"/>
      <c r="Z367" s="34"/>
      <c r="AA367" s="34"/>
      <c r="AB367" s="46"/>
    </row>
    <row r="368" spans="1:28" ht="13.15" customHeight="1">
      <c r="A368" s="29"/>
      <c r="B368" s="30"/>
      <c r="C368" s="31"/>
      <c r="D368" s="32"/>
      <c r="E368" s="33"/>
      <c r="F368" s="33"/>
      <c r="G368" s="33"/>
      <c r="H368" s="34"/>
      <c r="I368" s="34"/>
      <c r="J368" s="34"/>
      <c r="K368" s="34"/>
      <c r="L368" s="34"/>
      <c r="M368" s="34"/>
      <c r="N368" s="34"/>
      <c r="O368" s="34"/>
      <c r="P368" s="34"/>
      <c r="Q368" s="33"/>
      <c r="R368" s="33"/>
      <c r="S368" s="33"/>
      <c r="T368" s="35"/>
      <c r="U368" s="36"/>
      <c r="V368" s="36"/>
      <c r="W368" s="36"/>
      <c r="X368" s="35"/>
      <c r="Y368" s="34"/>
      <c r="Z368" s="34"/>
      <c r="AA368" s="34"/>
      <c r="AB368" s="46"/>
    </row>
    <row r="369" spans="1:28" ht="13.15" customHeight="1">
      <c r="A369" s="29"/>
      <c r="B369" s="30"/>
      <c r="C369" s="31"/>
      <c r="D369" s="32"/>
      <c r="E369" s="33"/>
      <c r="F369" s="33"/>
      <c r="G369" s="33"/>
      <c r="H369" s="34"/>
      <c r="I369" s="34"/>
      <c r="J369" s="34"/>
      <c r="K369" s="34"/>
      <c r="L369" s="34"/>
      <c r="M369" s="34"/>
      <c r="N369" s="34"/>
      <c r="O369" s="34"/>
      <c r="P369" s="34"/>
      <c r="Q369" s="33"/>
      <c r="R369" s="33"/>
      <c r="S369" s="33"/>
      <c r="T369" s="35"/>
      <c r="U369" s="36"/>
      <c r="V369" s="36"/>
      <c r="W369" s="36"/>
      <c r="X369" s="43"/>
      <c r="Y369" s="34"/>
      <c r="Z369" s="34"/>
      <c r="AA369" s="34"/>
      <c r="AB369" s="46"/>
    </row>
    <row r="370" spans="1:28" ht="13.15" customHeight="1">
      <c r="A370" s="29"/>
      <c r="B370" s="30"/>
      <c r="C370" s="31"/>
      <c r="D370" s="32"/>
      <c r="E370" s="33"/>
      <c r="F370" s="33"/>
      <c r="G370" s="33"/>
      <c r="H370" s="34"/>
      <c r="I370" s="34"/>
      <c r="J370" s="34"/>
      <c r="K370" s="34"/>
      <c r="L370" s="34"/>
      <c r="M370" s="34"/>
      <c r="N370" s="34"/>
      <c r="O370" s="34"/>
      <c r="P370" s="34"/>
      <c r="Q370" s="33"/>
      <c r="R370" s="33"/>
      <c r="S370" s="33"/>
      <c r="T370" s="35"/>
      <c r="U370" s="36"/>
      <c r="V370" s="36"/>
      <c r="W370" s="36"/>
      <c r="X370" s="35"/>
      <c r="Y370" s="34"/>
      <c r="Z370" s="34"/>
      <c r="AA370" s="34"/>
      <c r="AB370" s="34"/>
    </row>
    <row r="371" spans="1:28" ht="13.15" customHeight="1">
      <c r="A371" s="29"/>
      <c r="B371" s="30"/>
      <c r="C371" s="31"/>
      <c r="D371" s="32"/>
      <c r="E371" s="33"/>
      <c r="F371" s="33"/>
      <c r="G371" s="33"/>
      <c r="H371" s="34"/>
      <c r="I371" s="34"/>
      <c r="J371" s="34"/>
      <c r="K371" s="34"/>
      <c r="L371" s="34"/>
      <c r="M371" s="34"/>
      <c r="N371" s="34"/>
      <c r="O371" s="34"/>
      <c r="P371" s="34"/>
      <c r="Q371" s="33"/>
      <c r="R371" s="33"/>
      <c r="S371" s="33"/>
      <c r="T371" s="35"/>
      <c r="U371" s="36"/>
      <c r="V371" s="36"/>
      <c r="W371" s="36"/>
      <c r="X371" s="35"/>
      <c r="Y371" s="34"/>
      <c r="Z371" s="34"/>
      <c r="AA371" s="34"/>
      <c r="AB371" s="34"/>
    </row>
    <row r="372" spans="1:28" ht="13.15" customHeight="1">
      <c r="A372" s="29"/>
      <c r="B372" s="30"/>
      <c r="C372" s="31"/>
      <c r="D372" s="32"/>
      <c r="E372" s="33"/>
      <c r="F372" s="33"/>
      <c r="G372" s="33"/>
      <c r="H372" s="34"/>
      <c r="I372" s="34"/>
      <c r="J372" s="34"/>
      <c r="K372" s="34"/>
      <c r="L372" s="34"/>
      <c r="M372" s="34"/>
      <c r="N372" s="34"/>
      <c r="O372" s="34"/>
      <c r="P372" s="34"/>
      <c r="Q372" s="33"/>
      <c r="R372" s="33"/>
      <c r="S372" s="33"/>
      <c r="T372" s="35"/>
      <c r="U372" s="36"/>
      <c r="V372" s="36"/>
      <c r="W372" s="36"/>
      <c r="X372" s="35"/>
      <c r="Y372" s="34"/>
      <c r="Z372" s="34"/>
      <c r="AA372" s="34"/>
      <c r="AB372" s="34"/>
    </row>
    <row r="373" spans="1:28" ht="13.15" customHeight="1">
      <c r="A373" s="29"/>
      <c r="B373" s="30"/>
      <c r="C373" s="31"/>
      <c r="D373" s="32"/>
      <c r="E373" s="33"/>
      <c r="F373" s="33"/>
      <c r="G373" s="33"/>
      <c r="H373" s="34"/>
      <c r="I373" s="34"/>
      <c r="J373" s="34"/>
      <c r="K373" s="34"/>
      <c r="L373" s="34"/>
      <c r="M373" s="34"/>
      <c r="N373" s="34"/>
      <c r="O373" s="34"/>
      <c r="P373" s="34"/>
      <c r="Q373" s="33"/>
      <c r="R373" s="33"/>
      <c r="S373" s="33"/>
      <c r="T373" s="35"/>
      <c r="U373" s="36"/>
      <c r="V373" s="36"/>
      <c r="W373" s="36"/>
      <c r="X373" s="35"/>
      <c r="Y373" s="34"/>
      <c r="Z373" s="34"/>
      <c r="AA373" s="34"/>
      <c r="AB373" s="34"/>
    </row>
    <row r="374" spans="1:28" ht="13.15" customHeight="1">
      <c r="A374" s="29"/>
      <c r="B374" s="30"/>
      <c r="C374" s="31"/>
      <c r="D374" s="32"/>
      <c r="E374" s="33"/>
      <c r="F374" s="33"/>
      <c r="G374" s="33"/>
      <c r="H374" s="34"/>
      <c r="I374" s="34"/>
      <c r="J374" s="34"/>
      <c r="K374" s="34"/>
      <c r="L374" s="34"/>
      <c r="M374" s="34"/>
      <c r="N374" s="34"/>
      <c r="O374" s="34"/>
      <c r="P374" s="34"/>
      <c r="Q374" s="33"/>
      <c r="R374" s="33"/>
      <c r="S374" s="33"/>
      <c r="T374" s="35"/>
      <c r="U374" s="36"/>
      <c r="V374" s="36"/>
      <c r="W374" s="36"/>
      <c r="X374" s="35"/>
      <c r="Y374" s="34"/>
      <c r="Z374" s="34"/>
      <c r="AA374" s="34"/>
      <c r="AB374" s="34"/>
    </row>
    <row r="375" spans="1:28" ht="13.15" customHeight="1">
      <c r="A375" s="29"/>
      <c r="B375" s="30"/>
      <c r="C375" s="31"/>
      <c r="D375" s="32"/>
      <c r="E375" s="33"/>
      <c r="F375" s="33"/>
      <c r="G375" s="33"/>
      <c r="H375" s="34"/>
      <c r="I375" s="34"/>
      <c r="J375" s="34"/>
      <c r="K375" s="34"/>
      <c r="L375" s="34"/>
      <c r="M375" s="34"/>
      <c r="N375" s="34"/>
      <c r="O375" s="34"/>
      <c r="P375" s="34"/>
      <c r="Q375" s="33"/>
      <c r="R375" s="33"/>
      <c r="S375" s="33"/>
      <c r="T375" s="35"/>
      <c r="U375" s="36"/>
      <c r="V375" s="36"/>
      <c r="W375" s="36"/>
      <c r="X375" s="35"/>
      <c r="Y375" s="34"/>
      <c r="Z375" s="34"/>
      <c r="AA375" s="34"/>
      <c r="AB375" s="34"/>
    </row>
    <row r="376" spans="1:28" ht="13.15" customHeight="1">
      <c r="A376" s="29"/>
      <c r="B376" s="30"/>
      <c r="C376" s="31"/>
      <c r="D376" s="32"/>
      <c r="E376" s="33"/>
      <c r="F376" s="33"/>
      <c r="G376" s="33"/>
      <c r="H376" s="34"/>
      <c r="I376" s="34"/>
      <c r="J376" s="34"/>
      <c r="K376" s="34"/>
      <c r="L376" s="34"/>
      <c r="M376" s="34"/>
      <c r="N376" s="34"/>
      <c r="O376" s="34"/>
      <c r="P376" s="34"/>
      <c r="Q376" s="33"/>
      <c r="R376" s="33"/>
      <c r="S376" s="33"/>
      <c r="T376" s="35"/>
      <c r="U376" s="36"/>
      <c r="V376" s="36"/>
      <c r="W376" s="36"/>
      <c r="X376" s="35"/>
      <c r="Y376" s="34"/>
      <c r="Z376" s="34"/>
      <c r="AA376" s="34"/>
      <c r="AB376" s="34"/>
    </row>
    <row r="377" spans="1:28" ht="13.15" customHeight="1">
      <c r="A377" s="29"/>
      <c r="B377" s="30"/>
      <c r="C377" s="31"/>
      <c r="D377" s="32"/>
      <c r="E377" s="33"/>
      <c r="F377" s="33"/>
      <c r="G377" s="33"/>
      <c r="H377" s="34"/>
      <c r="I377" s="34"/>
      <c r="J377" s="34"/>
      <c r="K377" s="34"/>
      <c r="L377" s="34"/>
      <c r="M377" s="34"/>
      <c r="N377" s="34"/>
      <c r="O377" s="34"/>
      <c r="P377" s="34"/>
      <c r="Q377" s="33"/>
      <c r="R377" s="33"/>
      <c r="S377" s="33"/>
      <c r="T377" s="35"/>
      <c r="U377" s="36"/>
      <c r="V377" s="36"/>
      <c r="W377" s="36"/>
      <c r="X377" s="35"/>
      <c r="Y377" s="34"/>
      <c r="Z377" s="34"/>
      <c r="AA377" s="34"/>
      <c r="AB377" s="34"/>
    </row>
    <row r="378" spans="1:28" ht="13.15" customHeight="1">
      <c r="A378" s="29"/>
      <c r="B378" s="30"/>
      <c r="C378" s="31"/>
      <c r="D378" s="32"/>
      <c r="E378" s="33"/>
      <c r="F378" s="33"/>
      <c r="G378" s="33"/>
      <c r="H378" s="34"/>
      <c r="I378" s="34"/>
      <c r="J378" s="34"/>
      <c r="K378" s="34"/>
      <c r="L378" s="34"/>
      <c r="M378" s="34"/>
      <c r="N378" s="34"/>
      <c r="O378" s="34"/>
      <c r="P378" s="34"/>
      <c r="Q378" s="33"/>
      <c r="R378" s="33"/>
      <c r="S378" s="33"/>
      <c r="T378" s="35"/>
      <c r="U378" s="36"/>
      <c r="V378" s="36"/>
      <c r="W378" s="36"/>
      <c r="X378" s="35"/>
      <c r="Y378" s="34"/>
      <c r="Z378" s="34"/>
      <c r="AA378" s="34"/>
      <c r="AB378" s="34"/>
    </row>
    <row r="379" spans="1:28" ht="13.15" customHeight="1">
      <c r="A379" s="29"/>
      <c r="B379" s="30"/>
      <c r="C379" s="31"/>
      <c r="D379" s="32"/>
      <c r="E379" s="33"/>
      <c r="F379" s="33"/>
      <c r="G379" s="33"/>
      <c r="H379" s="34"/>
      <c r="I379" s="34"/>
      <c r="J379" s="34"/>
      <c r="K379" s="34"/>
      <c r="L379" s="34"/>
      <c r="M379" s="34"/>
      <c r="N379" s="34"/>
      <c r="O379" s="34"/>
      <c r="P379" s="34"/>
      <c r="Q379" s="33"/>
      <c r="R379" s="33"/>
      <c r="S379" s="33"/>
      <c r="T379" s="35"/>
      <c r="U379" s="36"/>
      <c r="V379" s="36"/>
      <c r="W379" s="36"/>
      <c r="X379" s="35"/>
      <c r="Y379" s="34"/>
      <c r="Z379" s="34"/>
      <c r="AA379" s="34"/>
      <c r="AB379" s="34"/>
    </row>
    <row r="380" spans="1:28" ht="13.15" customHeight="1">
      <c r="A380" s="29"/>
      <c r="B380" s="30"/>
      <c r="C380" s="31"/>
      <c r="D380" s="32"/>
      <c r="E380" s="33"/>
      <c r="F380" s="33"/>
      <c r="G380" s="33"/>
      <c r="H380" s="34"/>
      <c r="I380" s="34"/>
      <c r="J380" s="34"/>
      <c r="K380" s="34"/>
      <c r="L380" s="34"/>
      <c r="M380" s="34"/>
      <c r="N380" s="34"/>
      <c r="O380" s="34"/>
      <c r="P380" s="34"/>
      <c r="Q380" s="33"/>
      <c r="R380" s="33"/>
      <c r="S380" s="33"/>
      <c r="T380" s="35"/>
      <c r="U380" s="36"/>
      <c r="V380" s="36"/>
      <c r="W380" s="36"/>
      <c r="X380" s="35"/>
      <c r="Y380" s="34"/>
      <c r="Z380" s="34"/>
      <c r="AA380" s="34"/>
      <c r="AB380" s="34"/>
    </row>
    <row r="381" spans="1:28" ht="13.15" customHeight="1">
      <c r="A381" s="29"/>
      <c r="B381" s="30"/>
      <c r="C381" s="31"/>
      <c r="D381" s="32"/>
      <c r="E381" s="33"/>
      <c r="F381" s="33"/>
      <c r="G381" s="33"/>
      <c r="H381" s="34"/>
      <c r="I381" s="34"/>
      <c r="J381" s="34"/>
      <c r="K381" s="34"/>
      <c r="L381" s="34"/>
      <c r="M381" s="34"/>
      <c r="N381" s="34"/>
      <c r="O381" s="34"/>
      <c r="P381" s="34"/>
      <c r="Q381" s="33"/>
      <c r="R381" s="33"/>
      <c r="S381" s="33"/>
      <c r="T381" s="35"/>
      <c r="U381" s="36"/>
      <c r="V381" s="36"/>
      <c r="W381" s="36"/>
      <c r="X381" s="35"/>
      <c r="Y381" s="34"/>
      <c r="Z381" s="34"/>
      <c r="AA381" s="34"/>
      <c r="AB381" s="34"/>
    </row>
    <row r="382" spans="1:28" ht="13.15" customHeight="1">
      <c r="A382" s="29"/>
      <c r="B382" s="30"/>
      <c r="C382" s="31"/>
      <c r="D382" s="32"/>
      <c r="E382" s="33"/>
      <c r="F382" s="33"/>
      <c r="G382" s="33"/>
      <c r="H382" s="34"/>
      <c r="I382" s="34"/>
      <c r="J382" s="34"/>
      <c r="K382" s="34"/>
      <c r="L382" s="34"/>
      <c r="M382" s="34"/>
      <c r="N382" s="34"/>
      <c r="O382" s="34"/>
      <c r="P382" s="34"/>
      <c r="Q382" s="33"/>
      <c r="R382" s="33"/>
      <c r="S382" s="33"/>
      <c r="T382" s="35"/>
      <c r="U382" s="36"/>
      <c r="V382" s="36"/>
      <c r="W382" s="36"/>
      <c r="X382" s="35"/>
      <c r="Y382" s="34"/>
      <c r="Z382" s="34"/>
      <c r="AA382" s="34"/>
      <c r="AB382" s="34"/>
    </row>
    <row r="383" spans="1:28" ht="13.15" customHeight="1">
      <c r="A383" s="29"/>
      <c r="B383" s="30"/>
      <c r="C383" s="31"/>
      <c r="D383" s="32"/>
      <c r="E383" s="33"/>
      <c r="F383" s="33"/>
      <c r="G383" s="33"/>
      <c r="H383" s="34"/>
      <c r="I383" s="34"/>
      <c r="J383" s="34"/>
      <c r="K383" s="34"/>
      <c r="L383" s="34"/>
      <c r="M383" s="34"/>
      <c r="N383" s="34"/>
      <c r="O383" s="34"/>
      <c r="P383" s="34"/>
      <c r="Q383" s="33"/>
      <c r="R383" s="33"/>
      <c r="S383" s="33"/>
      <c r="T383" s="35"/>
      <c r="U383" s="36"/>
      <c r="V383" s="36"/>
      <c r="W383" s="36"/>
      <c r="X383" s="35"/>
      <c r="Y383" s="34"/>
      <c r="Z383" s="34"/>
      <c r="AA383" s="34"/>
      <c r="AB383" s="34"/>
    </row>
    <row r="384" spans="1:28" ht="13.15" customHeight="1">
      <c r="A384" s="29"/>
      <c r="B384" s="30"/>
      <c r="C384" s="31"/>
      <c r="D384" s="32"/>
      <c r="E384" s="33"/>
      <c r="F384" s="33"/>
      <c r="G384" s="33"/>
      <c r="H384" s="34"/>
      <c r="I384" s="34"/>
      <c r="J384" s="34"/>
      <c r="K384" s="34"/>
      <c r="L384" s="34"/>
      <c r="M384" s="34"/>
      <c r="N384" s="34"/>
      <c r="O384" s="34"/>
      <c r="P384" s="34"/>
      <c r="Q384" s="33"/>
      <c r="R384" s="33"/>
      <c r="S384" s="33"/>
      <c r="T384" s="35"/>
      <c r="U384" s="36"/>
      <c r="V384" s="36"/>
      <c r="W384" s="36"/>
      <c r="X384" s="35"/>
      <c r="Y384" s="34"/>
      <c r="Z384" s="34"/>
      <c r="AA384" s="34"/>
      <c r="AB384" s="34"/>
    </row>
    <row r="385" spans="1:28" ht="13.15" customHeight="1">
      <c r="A385" s="29"/>
      <c r="B385" s="30"/>
      <c r="C385" s="31"/>
      <c r="D385" s="32"/>
      <c r="E385" s="33"/>
      <c r="F385" s="33"/>
      <c r="G385" s="33"/>
      <c r="H385" s="34"/>
      <c r="I385" s="34"/>
      <c r="J385" s="34"/>
      <c r="K385" s="34"/>
      <c r="L385" s="34"/>
      <c r="M385" s="34"/>
      <c r="N385" s="34"/>
      <c r="O385" s="34"/>
      <c r="P385" s="34"/>
      <c r="Q385" s="33"/>
      <c r="R385" s="33"/>
      <c r="S385" s="33"/>
      <c r="T385" s="35"/>
      <c r="U385" s="36"/>
      <c r="V385" s="36"/>
      <c r="W385" s="36"/>
      <c r="X385" s="35"/>
      <c r="Y385" s="34"/>
      <c r="Z385" s="34"/>
      <c r="AA385" s="34"/>
      <c r="AB385" s="34"/>
    </row>
    <row r="386" spans="1:28" ht="13.15" customHeight="1">
      <c r="A386" s="29"/>
      <c r="B386" s="30"/>
      <c r="C386" s="31"/>
      <c r="D386" s="32"/>
      <c r="E386" s="33"/>
      <c r="F386" s="33"/>
      <c r="G386" s="33"/>
      <c r="H386" s="34"/>
      <c r="I386" s="34"/>
      <c r="J386" s="34"/>
      <c r="K386" s="34"/>
      <c r="L386" s="34"/>
      <c r="M386" s="34"/>
      <c r="N386" s="34"/>
      <c r="O386" s="34"/>
      <c r="P386" s="34"/>
      <c r="Q386" s="33"/>
      <c r="R386" s="33"/>
      <c r="S386" s="33"/>
      <c r="T386" s="35"/>
      <c r="U386" s="36"/>
      <c r="V386" s="36"/>
      <c r="W386" s="36"/>
      <c r="X386" s="35"/>
      <c r="Y386" s="34"/>
      <c r="Z386" s="34"/>
      <c r="AA386" s="34"/>
      <c r="AB386" s="34"/>
    </row>
    <row r="387" spans="1:28" ht="13.15" customHeight="1">
      <c r="A387" s="29"/>
      <c r="B387" s="30"/>
      <c r="C387" s="31"/>
      <c r="D387" s="32"/>
      <c r="E387" s="33"/>
      <c r="F387" s="33"/>
      <c r="G387" s="33"/>
      <c r="H387" s="34"/>
      <c r="I387" s="34"/>
      <c r="J387" s="34"/>
      <c r="K387" s="34"/>
      <c r="L387" s="34"/>
      <c r="M387" s="34"/>
      <c r="N387" s="34"/>
      <c r="O387" s="34"/>
      <c r="P387" s="34"/>
      <c r="Q387" s="33"/>
      <c r="R387" s="33"/>
      <c r="S387" s="33"/>
      <c r="T387" s="35"/>
      <c r="U387" s="36"/>
      <c r="V387" s="36"/>
      <c r="W387" s="36"/>
      <c r="X387" s="35"/>
      <c r="Y387" s="34"/>
      <c r="Z387" s="34"/>
      <c r="AA387" s="34"/>
      <c r="AB387" s="34"/>
    </row>
    <row r="388" spans="1:28" ht="13.15" customHeight="1">
      <c r="A388" s="29"/>
      <c r="B388" s="30"/>
      <c r="C388" s="31"/>
      <c r="D388" s="32"/>
      <c r="E388" s="33"/>
      <c r="F388" s="33"/>
      <c r="G388" s="33"/>
      <c r="H388" s="34"/>
      <c r="I388" s="34"/>
      <c r="J388" s="34"/>
      <c r="K388" s="34"/>
      <c r="L388" s="34"/>
      <c r="M388" s="34"/>
      <c r="N388" s="34"/>
      <c r="O388" s="34"/>
      <c r="P388" s="34"/>
      <c r="Q388" s="33"/>
      <c r="R388" s="33"/>
      <c r="S388" s="33"/>
      <c r="T388" s="35"/>
      <c r="U388" s="36"/>
      <c r="V388" s="36"/>
      <c r="W388" s="36"/>
      <c r="X388" s="35"/>
      <c r="Y388" s="34"/>
      <c r="Z388" s="34"/>
      <c r="AA388" s="34"/>
      <c r="AB388" s="34"/>
    </row>
    <row r="389" spans="1:28" ht="13.15" customHeight="1">
      <c r="A389" s="29"/>
      <c r="B389" s="30"/>
      <c r="C389" s="31"/>
      <c r="D389" s="32"/>
      <c r="E389" s="33"/>
      <c r="F389" s="33"/>
      <c r="G389" s="33"/>
      <c r="H389" s="34"/>
      <c r="I389" s="34"/>
      <c r="J389" s="34"/>
      <c r="K389" s="34"/>
      <c r="L389" s="34"/>
      <c r="M389" s="34"/>
      <c r="N389" s="34"/>
      <c r="O389" s="34"/>
      <c r="P389" s="34"/>
      <c r="Q389" s="33"/>
      <c r="R389" s="33"/>
      <c r="S389" s="33"/>
      <c r="T389" s="35"/>
      <c r="U389" s="36"/>
      <c r="V389" s="36"/>
      <c r="W389" s="36"/>
      <c r="X389" s="35"/>
      <c r="Y389" s="34"/>
      <c r="Z389" s="34"/>
      <c r="AA389" s="34"/>
      <c r="AB389" s="34"/>
    </row>
    <row r="390" spans="1:28" ht="13.15" customHeight="1">
      <c r="A390" s="29"/>
      <c r="B390" s="30"/>
      <c r="C390" s="31"/>
      <c r="D390" s="32"/>
      <c r="E390" s="33"/>
      <c r="F390" s="33"/>
      <c r="G390" s="33"/>
      <c r="H390" s="34"/>
      <c r="I390" s="34"/>
      <c r="J390" s="34"/>
      <c r="K390" s="34"/>
      <c r="L390" s="34"/>
      <c r="M390" s="34"/>
      <c r="N390" s="34"/>
      <c r="O390" s="34"/>
      <c r="P390" s="34"/>
      <c r="Q390" s="33"/>
      <c r="R390" s="33"/>
      <c r="S390" s="33"/>
      <c r="T390" s="35"/>
      <c r="U390" s="36"/>
      <c r="V390" s="36"/>
      <c r="W390" s="36"/>
      <c r="X390" s="35"/>
      <c r="Y390" s="34"/>
      <c r="Z390" s="34"/>
      <c r="AA390" s="34"/>
      <c r="AB390" s="34"/>
    </row>
    <row r="391" spans="1:28" ht="13.15" customHeight="1">
      <c r="A391" s="29"/>
      <c r="B391" s="30"/>
      <c r="C391" s="31"/>
      <c r="D391" s="32"/>
      <c r="E391" s="33"/>
      <c r="F391" s="33"/>
      <c r="G391" s="33"/>
      <c r="H391" s="34"/>
      <c r="I391" s="34"/>
      <c r="J391" s="34"/>
      <c r="K391" s="34"/>
      <c r="L391" s="34"/>
      <c r="M391" s="34"/>
      <c r="N391" s="34"/>
      <c r="O391" s="34"/>
      <c r="P391" s="34"/>
      <c r="Q391" s="33"/>
      <c r="R391" s="33"/>
      <c r="S391" s="33"/>
      <c r="T391" s="35"/>
      <c r="U391" s="36"/>
      <c r="V391" s="36"/>
      <c r="W391" s="36"/>
      <c r="X391" s="35"/>
      <c r="Y391" s="34"/>
      <c r="Z391" s="34"/>
      <c r="AA391" s="34"/>
      <c r="AB391" s="34"/>
    </row>
    <row r="392" spans="1:28" ht="13.15" customHeight="1">
      <c r="A392" s="29"/>
      <c r="B392" s="30"/>
      <c r="C392" s="31"/>
      <c r="D392" s="32"/>
      <c r="E392" s="33"/>
      <c r="F392" s="33"/>
      <c r="G392" s="33"/>
      <c r="H392" s="34"/>
      <c r="I392" s="34"/>
      <c r="J392" s="34"/>
      <c r="K392" s="34"/>
      <c r="L392" s="34"/>
      <c r="M392" s="34"/>
      <c r="N392" s="34"/>
      <c r="O392" s="34"/>
      <c r="P392" s="34"/>
      <c r="Q392" s="33"/>
      <c r="R392" s="33"/>
      <c r="S392" s="33"/>
      <c r="T392" s="35"/>
      <c r="U392" s="36"/>
      <c r="V392" s="36"/>
      <c r="W392" s="36"/>
      <c r="X392" s="35"/>
      <c r="Y392" s="34"/>
      <c r="Z392" s="34"/>
      <c r="AA392" s="34"/>
      <c r="AB392" s="34"/>
    </row>
    <row r="393" spans="1:28" ht="13.15" customHeight="1">
      <c r="A393" s="29"/>
      <c r="B393" s="30"/>
      <c r="C393" s="31"/>
      <c r="D393" s="32"/>
      <c r="E393" s="33"/>
      <c r="F393" s="33"/>
      <c r="G393" s="33"/>
      <c r="H393" s="34"/>
      <c r="I393" s="34"/>
      <c r="J393" s="34"/>
      <c r="K393" s="34"/>
      <c r="L393" s="34"/>
      <c r="M393" s="34"/>
      <c r="N393" s="34"/>
      <c r="O393" s="34"/>
      <c r="P393" s="34"/>
      <c r="Q393" s="33"/>
      <c r="R393" s="33"/>
      <c r="S393" s="33"/>
      <c r="T393" s="35"/>
      <c r="U393" s="36"/>
      <c r="V393" s="36"/>
      <c r="W393" s="36"/>
      <c r="X393" s="35"/>
      <c r="Y393" s="34"/>
      <c r="Z393" s="34"/>
      <c r="AA393" s="34"/>
      <c r="AB393" s="34"/>
    </row>
    <row r="394" spans="1:28" ht="13.15" customHeight="1">
      <c r="A394" s="29"/>
      <c r="B394" s="30"/>
      <c r="C394" s="31"/>
      <c r="D394" s="32"/>
      <c r="E394" s="33"/>
      <c r="F394" s="33"/>
      <c r="G394" s="33"/>
      <c r="H394" s="34"/>
      <c r="I394" s="34"/>
      <c r="J394" s="34"/>
      <c r="K394" s="34"/>
      <c r="L394" s="34"/>
      <c r="M394" s="34"/>
      <c r="N394" s="34"/>
      <c r="O394" s="34"/>
      <c r="P394" s="34"/>
      <c r="Q394" s="33"/>
      <c r="R394" s="33"/>
      <c r="S394" s="33"/>
      <c r="T394" s="35"/>
      <c r="U394" s="36"/>
      <c r="V394" s="36"/>
      <c r="W394" s="36"/>
      <c r="X394" s="35"/>
      <c r="Y394" s="34"/>
      <c r="Z394" s="34"/>
      <c r="AA394" s="34"/>
      <c r="AB394" s="34"/>
    </row>
    <row r="395" spans="1:28" ht="13.15" customHeight="1">
      <c r="A395" s="29"/>
      <c r="B395" s="30"/>
      <c r="C395" s="31"/>
      <c r="D395" s="32"/>
      <c r="E395" s="33"/>
      <c r="F395" s="33"/>
      <c r="G395" s="33"/>
      <c r="H395" s="34"/>
      <c r="I395" s="34"/>
      <c r="J395" s="34"/>
      <c r="K395" s="34"/>
      <c r="L395" s="34"/>
      <c r="M395" s="34"/>
      <c r="N395" s="34"/>
      <c r="O395" s="34"/>
      <c r="P395" s="34"/>
      <c r="Q395" s="33"/>
      <c r="R395" s="33"/>
      <c r="S395" s="33"/>
      <c r="T395" s="35"/>
      <c r="U395" s="36"/>
      <c r="V395" s="36"/>
      <c r="W395" s="36"/>
      <c r="X395" s="35"/>
      <c r="Y395" s="34"/>
      <c r="Z395" s="34"/>
      <c r="AA395" s="34"/>
      <c r="AB395" s="34"/>
    </row>
    <row r="396" spans="1:28" ht="13.15" customHeight="1">
      <c r="A396" s="29"/>
      <c r="B396" s="30"/>
      <c r="C396" s="31"/>
      <c r="D396" s="32"/>
      <c r="E396" s="33"/>
      <c r="F396" s="33"/>
      <c r="G396" s="33"/>
      <c r="H396" s="34"/>
      <c r="I396" s="34"/>
      <c r="J396" s="34"/>
      <c r="K396" s="34"/>
      <c r="L396" s="34"/>
      <c r="M396" s="34"/>
      <c r="N396" s="34"/>
      <c r="O396" s="34"/>
      <c r="P396" s="34"/>
      <c r="Q396" s="33"/>
      <c r="R396" s="33"/>
      <c r="S396" s="33"/>
      <c r="T396" s="35"/>
      <c r="U396" s="36"/>
      <c r="V396" s="36"/>
      <c r="W396" s="36"/>
      <c r="X396" s="35"/>
      <c r="Y396" s="34"/>
      <c r="Z396" s="34"/>
      <c r="AA396" s="34"/>
      <c r="AB396" s="34"/>
    </row>
    <row r="397" spans="1:28" ht="13.15" customHeight="1">
      <c r="A397" s="29"/>
      <c r="B397" s="30"/>
      <c r="C397" s="31"/>
      <c r="D397" s="32"/>
      <c r="E397" s="33"/>
      <c r="F397" s="33"/>
      <c r="G397" s="33"/>
      <c r="H397" s="34"/>
      <c r="I397" s="34"/>
      <c r="J397" s="34"/>
      <c r="K397" s="34"/>
      <c r="L397" s="34"/>
      <c r="M397" s="34"/>
      <c r="N397" s="34"/>
      <c r="O397" s="34"/>
      <c r="P397" s="34"/>
      <c r="Q397" s="33"/>
      <c r="R397" s="33"/>
      <c r="S397" s="33"/>
      <c r="T397" s="35"/>
      <c r="U397" s="36"/>
      <c r="V397" s="36"/>
      <c r="W397" s="36"/>
      <c r="X397" s="35"/>
      <c r="Y397" s="34"/>
      <c r="Z397" s="34"/>
      <c r="AA397" s="34"/>
      <c r="AB397" s="34"/>
    </row>
    <row r="398" spans="1:28" ht="13.15" customHeight="1">
      <c r="A398" s="29"/>
      <c r="B398" s="30"/>
      <c r="C398" s="31"/>
      <c r="D398" s="32"/>
      <c r="E398" s="33"/>
      <c r="F398" s="33"/>
      <c r="G398" s="33"/>
      <c r="H398" s="34"/>
      <c r="I398" s="34"/>
      <c r="J398" s="34"/>
      <c r="K398" s="34"/>
      <c r="L398" s="34"/>
      <c r="M398" s="34"/>
      <c r="N398" s="34"/>
      <c r="O398" s="34"/>
      <c r="P398" s="34"/>
      <c r="Q398" s="33"/>
      <c r="R398" s="33"/>
      <c r="S398" s="33"/>
      <c r="T398" s="35"/>
      <c r="U398" s="36"/>
      <c r="V398" s="36"/>
      <c r="W398" s="36"/>
      <c r="X398" s="35"/>
      <c r="Y398" s="34"/>
      <c r="Z398" s="34"/>
      <c r="AA398" s="34"/>
      <c r="AB398" s="34"/>
    </row>
    <row r="399" spans="1:28" ht="13.15" customHeight="1">
      <c r="A399" s="29"/>
      <c r="B399" s="30"/>
      <c r="C399" s="31"/>
      <c r="D399" s="32"/>
      <c r="E399" s="33"/>
      <c r="F399" s="33"/>
      <c r="G399" s="33"/>
      <c r="H399" s="34"/>
      <c r="I399" s="34"/>
      <c r="J399" s="34"/>
      <c r="K399" s="34"/>
      <c r="L399" s="34"/>
      <c r="M399" s="34"/>
      <c r="N399" s="34"/>
      <c r="O399" s="34"/>
      <c r="P399" s="34"/>
      <c r="Q399" s="33"/>
      <c r="R399" s="33"/>
      <c r="S399" s="33"/>
      <c r="T399" s="35"/>
      <c r="U399" s="36"/>
      <c r="V399" s="36"/>
      <c r="W399" s="36"/>
      <c r="X399" s="35"/>
      <c r="Y399" s="34"/>
      <c r="Z399" s="34"/>
      <c r="AA399" s="34"/>
      <c r="AB399" s="34"/>
    </row>
    <row r="400" spans="1:28" ht="13.15" customHeight="1">
      <c r="A400" s="29"/>
      <c r="B400" s="30"/>
      <c r="C400" s="31"/>
      <c r="D400" s="32"/>
      <c r="E400" s="33"/>
      <c r="F400" s="33"/>
      <c r="G400" s="33"/>
      <c r="H400" s="34"/>
      <c r="I400" s="34"/>
      <c r="J400" s="34"/>
      <c r="K400" s="34"/>
      <c r="L400" s="34"/>
      <c r="M400" s="34"/>
      <c r="N400" s="34"/>
      <c r="O400" s="34"/>
      <c r="P400" s="34"/>
      <c r="Q400" s="33"/>
      <c r="R400" s="33"/>
      <c r="S400" s="33"/>
      <c r="T400" s="35"/>
      <c r="U400" s="36"/>
      <c r="V400" s="36"/>
      <c r="W400" s="36"/>
      <c r="X400" s="35"/>
      <c r="Y400" s="34"/>
      <c r="Z400" s="34"/>
      <c r="AA400" s="34"/>
      <c r="AB400" s="34"/>
    </row>
    <row r="401" spans="1:28" ht="13.15" customHeight="1">
      <c r="A401" s="29"/>
      <c r="B401" s="30"/>
      <c r="C401" s="31"/>
      <c r="D401" s="32"/>
      <c r="E401" s="33"/>
      <c r="F401" s="33"/>
      <c r="G401" s="33"/>
      <c r="H401" s="34"/>
      <c r="I401" s="34"/>
      <c r="J401" s="34"/>
      <c r="K401" s="34"/>
      <c r="L401" s="34"/>
      <c r="M401" s="34"/>
      <c r="N401" s="34"/>
      <c r="O401" s="34"/>
      <c r="P401" s="34"/>
      <c r="Q401" s="33"/>
      <c r="R401" s="33"/>
      <c r="S401" s="33"/>
      <c r="T401" s="35"/>
      <c r="U401" s="36"/>
      <c r="V401" s="36"/>
      <c r="W401" s="36"/>
      <c r="X401" s="35"/>
      <c r="Y401" s="34"/>
      <c r="Z401" s="34"/>
      <c r="AA401" s="34"/>
      <c r="AB401" s="34"/>
    </row>
    <row r="402" spans="1:28" ht="13.15" customHeight="1">
      <c r="A402" s="29"/>
      <c r="B402" s="30"/>
      <c r="C402" s="31"/>
      <c r="D402" s="32"/>
      <c r="E402" s="33"/>
      <c r="F402" s="33"/>
      <c r="G402" s="33"/>
      <c r="H402" s="34"/>
      <c r="I402" s="34"/>
      <c r="J402" s="34"/>
      <c r="K402" s="34"/>
      <c r="L402" s="34"/>
      <c r="M402" s="34"/>
      <c r="N402" s="34"/>
      <c r="O402" s="34"/>
      <c r="P402" s="34"/>
      <c r="Q402" s="33"/>
      <c r="R402" s="33"/>
      <c r="S402" s="33"/>
      <c r="T402" s="35"/>
      <c r="U402" s="36"/>
      <c r="V402" s="36"/>
      <c r="W402" s="36"/>
      <c r="X402" s="35"/>
      <c r="Y402" s="34"/>
      <c r="Z402" s="34"/>
      <c r="AA402" s="34"/>
      <c r="AB402" s="34"/>
    </row>
    <row r="403" spans="1:28" ht="13.15" customHeight="1">
      <c r="A403" s="29"/>
      <c r="B403" s="30"/>
      <c r="C403" s="31"/>
      <c r="D403" s="32"/>
      <c r="E403" s="33"/>
      <c r="F403" s="33"/>
      <c r="G403" s="33"/>
      <c r="H403" s="34"/>
      <c r="I403" s="34"/>
      <c r="J403" s="34"/>
      <c r="K403" s="34"/>
      <c r="L403" s="34"/>
      <c r="M403" s="34"/>
      <c r="N403" s="34"/>
      <c r="O403" s="34"/>
      <c r="P403" s="34"/>
      <c r="Q403" s="33"/>
      <c r="R403" s="33"/>
      <c r="S403" s="33"/>
      <c r="T403" s="35"/>
      <c r="U403" s="36"/>
      <c r="V403" s="36"/>
      <c r="W403" s="36"/>
      <c r="X403" s="35"/>
      <c r="Y403" s="34"/>
      <c r="Z403" s="34"/>
      <c r="AA403" s="34"/>
      <c r="AB403" s="34"/>
    </row>
    <row r="404" spans="1:28" ht="13.15" customHeight="1">
      <c r="A404" s="29"/>
      <c r="B404" s="30"/>
      <c r="C404" s="31"/>
      <c r="D404" s="32"/>
      <c r="E404" s="33"/>
      <c r="F404" s="33"/>
      <c r="G404" s="33"/>
      <c r="H404" s="34"/>
      <c r="I404" s="34"/>
      <c r="J404" s="34"/>
      <c r="K404" s="34"/>
      <c r="L404" s="34"/>
      <c r="M404" s="34"/>
      <c r="N404" s="34"/>
      <c r="O404" s="34"/>
      <c r="P404" s="34"/>
      <c r="Q404" s="33"/>
      <c r="R404" s="33"/>
      <c r="S404" s="33"/>
      <c r="T404" s="35"/>
      <c r="U404" s="36"/>
      <c r="V404" s="36"/>
      <c r="W404" s="36"/>
      <c r="X404" s="35"/>
      <c r="Y404" s="34"/>
      <c r="Z404" s="34"/>
      <c r="AA404" s="34"/>
      <c r="AB404" s="34"/>
    </row>
    <row r="405" spans="1:28" ht="13.15" customHeight="1">
      <c r="A405" s="29"/>
      <c r="B405" s="30"/>
      <c r="C405" s="31"/>
      <c r="D405" s="32"/>
      <c r="E405" s="33"/>
      <c r="F405" s="33"/>
      <c r="G405" s="33"/>
      <c r="H405" s="34"/>
      <c r="I405" s="34"/>
      <c r="J405" s="34"/>
      <c r="K405" s="34"/>
      <c r="L405" s="34"/>
      <c r="M405" s="34"/>
      <c r="N405" s="34"/>
      <c r="O405" s="34"/>
      <c r="P405" s="34"/>
      <c r="Q405" s="33"/>
      <c r="R405" s="33"/>
      <c r="S405" s="33"/>
      <c r="T405" s="35"/>
      <c r="U405" s="36"/>
      <c r="V405" s="36"/>
      <c r="W405" s="36"/>
      <c r="X405" s="35"/>
      <c r="Y405" s="34"/>
      <c r="Z405" s="34"/>
      <c r="AA405" s="34"/>
      <c r="AB405" s="34"/>
    </row>
    <row r="406" spans="1:28" ht="13.15" customHeight="1">
      <c r="A406" s="29"/>
      <c r="B406" s="30"/>
      <c r="C406" s="31"/>
      <c r="D406" s="32"/>
      <c r="E406" s="33"/>
      <c r="F406" s="33"/>
      <c r="G406" s="33"/>
      <c r="H406" s="34"/>
      <c r="I406" s="34"/>
      <c r="J406" s="34"/>
      <c r="K406" s="34"/>
      <c r="L406" s="34"/>
      <c r="M406" s="34"/>
      <c r="N406" s="34"/>
      <c r="O406" s="34"/>
      <c r="P406" s="34"/>
      <c r="Q406" s="33"/>
      <c r="R406" s="33"/>
      <c r="S406" s="33"/>
      <c r="T406" s="35"/>
      <c r="U406" s="36"/>
      <c r="V406" s="36"/>
      <c r="W406" s="36"/>
      <c r="X406" s="35"/>
      <c r="Y406" s="34"/>
      <c r="Z406" s="34"/>
      <c r="AA406" s="34"/>
      <c r="AB406" s="34"/>
    </row>
    <row r="407" spans="1:28" ht="13.15" customHeight="1">
      <c r="A407" s="29"/>
      <c r="B407" s="30"/>
      <c r="C407" s="31"/>
      <c r="D407" s="32"/>
      <c r="E407" s="33"/>
      <c r="F407" s="33"/>
      <c r="G407" s="33"/>
      <c r="H407" s="34"/>
      <c r="I407" s="34"/>
      <c r="J407" s="34"/>
      <c r="K407" s="34"/>
      <c r="L407" s="34"/>
      <c r="M407" s="34"/>
      <c r="N407" s="34"/>
      <c r="O407" s="34"/>
      <c r="P407" s="34"/>
      <c r="Q407" s="33"/>
      <c r="R407" s="33"/>
      <c r="S407" s="33"/>
      <c r="T407" s="35"/>
      <c r="U407" s="36"/>
      <c r="V407" s="36"/>
      <c r="W407" s="36"/>
      <c r="X407" s="35"/>
      <c r="Y407" s="34"/>
      <c r="Z407" s="34"/>
      <c r="AA407" s="34"/>
      <c r="AB407" s="34"/>
    </row>
    <row r="408" spans="1:28" ht="13.15" customHeight="1">
      <c r="A408" s="29"/>
      <c r="B408" s="30"/>
      <c r="C408" s="31"/>
      <c r="D408" s="32"/>
      <c r="E408" s="33"/>
      <c r="F408" s="33"/>
      <c r="G408" s="33"/>
      <c r="H408" s="34"/>
      <c r="I408" s="34"/>
      <c r="J408" s="34"/>
      <c r="K408" s="34"/>
      <c r="L408" s="34"/>
      <c r="M408" s="34"/>
      <c r="N408" s="34"/>
      <c r="O408" s="34"/>
      <c r="P408" s="34"/>
      <c r="Q408" s="33"/>
      <c r="R408" s="33"/>
      <c r="S408" s="33"/>
      <c r="T408" s="35"/>
      <c r="U408" s="36"/>
      <c r="V408" s="36"/>
      <c r="W408" s="36"/>
      <c r="X408" s="35"/>
      <c r="Y408" s="34"/>
      <c r="Z408" s="34"/>
      <c r="AA408" s="34"/>
      <c r="AB408" s="34"/>
    </row>
    <row r="409" spans="1:28" ht="13.15" customHeight="1">
      <c r="A409" s="29"/>
      <c r="B409" s="30"/>
      <c r="C409" s="31"/>
      <c r="D409" s="32"/>
      <c r="E409" s="33"/>
      <c r="F409" s="33"/>
      <c r="G409" s="33"/>
      <c r="H409" s="34"/>
      <c r="I409" s="34"/>
      <c r="J409" s="34"/>
      <c r="K409" s="34"/>
      <c r="L409" s="34"/>
      <c r="M409" s="34"/>
      <c r="N409" s="34"/>
      <c r="O409" s="34"/>
      <c r="P409" s="34"/>
      <c r="Q409" s="33"/>
      <c r="R409" s="33"/>
      <c r="S409" s="33"/>
      <c r="T409" s="35"/>
      <c r="U409" s="36"/>
      <c r="V409" s="36"/>
      <c r="W409" s="36"/>
      <c r="X409" s="35"/>
      <c r="Y409" s="34"/>
      <c r="Z409" s="34"/>
      <c r="AA409" s="34"/>
      <c r="AB409" s="34"/>
    </row>
    <row r="410" spans="1:28" ht="13.15" customHeight="1">
      <c r="A410" s="29"/>
      <c r="B410" s="30"/>
      <c r="C410" s="31"/>
      <c r="D410" s="32"/>
      <c r="E410" s="33"/>
      <c r="F410" s="33"/>
      <c r="G410" s="33"/>
      <c r="H410" s="34"/>
      <c r="I410" s="34"/>
      <c r="J410" s="34"/>
      <c r="K410" s="34"/>
      <c r="L410" s="34"/>
      <c r="M410" s="34"/>
      <c r="N410" s="34"/>
      <c r="O410" s="34"/>
      <c r="P410" s="34"/>
      <c r="Q410" s="33"/>
      <c r="R410" s="33"/>
      <c r="S410" s="33"/>
      <c r="T410" s="35"/>
      <c r="U410" s="36"/>
      <c r="V410" s="36"/>
      <c r="W410" s="36"/>
      <c r="X410" s="35"/>
      <c r="Y410" s="34"/>
      <c r="Z410" s="34"/>
      <c r="AA410" s="34"/>
      <c r="AB410" s="34"/>
    </row>
    <row r="411" spans="1:28" ht="13.15" customHeight="1">
      <c r="A411" s="29"/>
      <c r="B411" s="30"/>
      <c r="C411" s="31"/>
      <c r="D411" s="32"/>
      <c r="E411" s="33"/>
      <c r="F411" s="33"/>
      <c r="G411" s="33"/>
      <c r="H411" s="34"/>
      <c r="I411" s="34"/>
      <c r="J411" s="34"/>
      <c r="K411" s="34"/>
      <c r="L411" s="34"/>
      <c r="M411" s="34"/>
      <c r="N411" s="34"/>
      <c r="O411" s="34"/>
      <c r="P411" s="34"/>
      <c r="Q411" s="33"/>
      <c r="R411" s="33"/>
      <c r="S411" s="33"/>
      <c r="T411" s="35"/>
      <c r="U411" s="36"/>
      <c r="V411" s="36"/>
      <c r="W411" s="36"/>
      <c r="X411" s="35"/>
      <c r="Y411" s="34"/>
      <c r="Z411" s="34"/>
      <c r="AA411" s="34"/>
      <c r="AB411" s="34"/>
    </row>
    <row r="412" spans="1:28" ht="13.15" customHeight="1">
      <c r="A412" s="29"/>
      <c r="B412" s="30"/>
      <c r="C412" s="31"/>
      <c r="D412" s="32"/>
      <c r="E412" s="33"/>
      <c r="F412" s="33"/>
      <c r="G412" s="33"/>
      <c r="H412" s="34"/>
      <c r="I412" s="34"/>
      <c r="J412" s="34"/>
      <c r="K412" s="34"/>
      <c r="L412" s="34"/>
      <c r="M412" s="34"/>
      <c r="N412" s="34"/>
      <c r="O412" s="34"/>
      <c r="P412" s="34"/>
      <c r="Q412" s="33"/>
      <c r="R412" s="33"/>
      <c r="S412" s="33"/>
      <c r="T412" s="35"/>
      <c r="U412" s="36"/>
      <c r="V412" s="36"/>
      <c r="W412" s="36"/>
      <c r="X412" s="35"/>
      <c r="Y412" s="34"/>
      <c r="Z412" s="34"/>
      <c r="AA412" s="34"/>
      <c r="AB412" s="34"/>
    </row>
    <row r="413" spans="1:28" ht="13.15" customHeight="1">
      <c r="A413" s="29"/>
      <c r="B413" s="30"/>
      <c r="C413" s="31"/>
      <c r="D413" s="32"/>
      <c r="E413" s="33"/>
      <c r="F413" s="33"/>
      <c r="G413" s="33"/>
      <c r="H413" s="34"/>
      <c r="I413" s="34"/>
      <c r="J413" s="34"/>
      <c r="K413" s="34"/>
      <c r="L413" s="34"/>
      <c r="M413" s="34"/>
      <c r="N413" s="34"/>
      <c r="O413" s="34"/>
      <c r="P413" s="34"/>
      <c r="Q413" s="33"/>
      <c r="R413" s="33"/>
      <c r="S413" s="33"/>
      <c r="T413" s="35"/>
      <c r="U413" s="36"/>
      <c r="V413" s="36"/>
      <c r="W413" s="36"/>
      <c r="X413" s="35"/>
      <c r="Y413" s="34"/>
      <c r="Z413" s="34"/>
      <c r="AA413" s="34"/>
      <c r="AB413" s="34"/>
    </row>
    <row r="414" spans="1:28" ht="13.15" customHeight="1">
      <c r="A414" s="29"/>
      <c r="B414" s="30"/>
      <c r="C414" s="31"/>
      <c r="D414" s="32"/>
      <c r="E414" s="33"/>
      <c r="F414" s="33"/>
      <c r="G414" s="33"/>
      <c r="H414" s="34"/>
      <c r="I414" s="34"/>
      <c r="J414" s="34"/>
      <c r="K414" s="34"/>
      <c r="L414" s="34"/>
      <c r="M414" s="34"/>
      <c r="N414" s="34"/>
      <c r="O414" s="34"/>
      <c r="P414" s="34"/>
      <c r="Q414" s="33"/>
      <c r="R414" s="33"/>
      <c r="S414" s="33"/>
      <c r="T414" s="35"/>
      <c r="U414" s="36"/>
      <c r="V414" s="36"/>
      <c r="W414" s="36"/>
      <c r="X414" s="35"/>
      <c r="Y414" s="34"/>
      <c r="Z414" s="34"/>
      <c r="AA414" s="34"/>
      <c r="AB414" s="34"/>
    </row>
    <row r="415" spans="1:28" ht="13.15" customHeight="1">
      <c r="A415" s="29"/>
      <c r="B415" s="30"/>
      <c r="C415" s="31"/>
      <c r="D415" s="32"/>
      <c r="E415" s="33"/>
      <c r="F415" s="33"/>
      <c r="G415" s="33"/>
      <c r="H415" s="34"/>
      <c r="I415" s="34"/>
      <c r="J415" s="34"/>
      <c r="K415" s="34"/>
      <c r="L415" s="34"/>
      <c r="M415" s="34"/>
      <c r="N415" s="34"/>
      <c r="O415" s="34"/>
      <c r="P415" s="34"/>
      <c r="Q415" s="33"/>
      <c r="R415" s="33"/>
      <c r="S415" s="33"/>
      <c r="T415" s="35"/>
      <c r="U415" s="36"/>
      <c r="V415" s="36"/>
      <c r="W415" s="36"/>
      <c r="X415" s="35"/>
      <c r="Y415" s="34"/>
      <c r="Z415" s="34"/>
      <c r="AA415" s="34"/>
      <c r="AB415" s="34"/>
    </row>
    <row r="416" spans="1:28" ht="13.15" customHeight="1">
      <c r="A416" s="29"/>
      <c r="B416" s="30"/>
      <c r="C416" s="31"/>
      <c r="D416" s="32"/>
      <c r="E416" s="33"/>
      <c r="F416" s="33"/>
      <c r="G416" s="33"/>
      <c r="H416" s="34"/>
      <c r="I416" s="34"/>
      <c r="J416" s="34"/>
      <c r="K416" s="34"/>
      <c r="L416" s="34"/>
      <c r="M416" s="34"/>
      <c r="N416" s="34"/>
      <c r="O416" s="34"/>
      <c r="P416" s="34"/>
      <c r="Q416" s="33"/>
      <c r="R416" s="33"/>
      <c r="S416" s="33"/>
      <c r="T416" s="35"/>
      <c r="U416" s="36"/>
      <c r="V416" s="36"/>
      <c r="W416" s="36"/>
      <c r="X416" s="35"/>
      <c r="Y416" s="34"/>
      <c r="Z416" s="34"/>
      <c r="AA416" s="34"/>
      <c r="AB416" s="34"/>
    </row>
    <row r="417" spans="1:28" ht="13.15" customHeight="1">
      <c r="A417" s="29"/>
      <c r="B417" s="30"/>
      <c r="C417" s="31"/>
      <c r="D417" s="32"/>
      <c r="E417" s="33"/>
      <c r="F417" s="33"/>
      <c r="G417" s="33"/>
      <c r="H417" s="34"/>
      <c r="I417" s="34"/>
      <c r="J417" s="34"/>
      <c r="K417" s="34"/>
      <c r="L417" s="34"/>
      <c r="M417" s="34"/>
      <c r="N417" s="34"/>
      <c r="O417" s="34"/>
      <c r="P417" s="34"/>
      <c r="Q417" s="33"/>
      <c r="R417" s="33"/>
      <c r="S417" s="33"/>
      <c r="T417" s="35"/>
      <c r="U417" s="36"/>
      <c r="V417" s="36"/>
      <c r="W417" s="36"/>
      <c r="X417" s="35"/>
      <c r="Y417" s="34"/>
      <c r="Z417" s="34"/>
      <c r="AA417" s="34"/>
      <c r="AB417" s="34"/>
    </row>
    <row r="418" spans="1:28" ht="13.15" customHeight="1">
      <c r="A418" s="29"/>
      <c r="B418" s="30"/>
      <c r="C418" s="31"/>
      <c r="D418" s="32"/>
      <c r="E418" s="33"/>
      <c r="F418" s="33"/>
      <c r="G418" s="33"/>
      <c r="H418" s="34"/>
      <c r="I418" s="34"/>
      <c r="J418" s="34"/>
      <c r="K418" s="34"/>
      <c r="L418" s="34"/>
      <c r="M418" s="34"/>
      <c r="N418" s="34"/>
      <c r="O418" s="34"/>
      <c r="P418" s="34"/>
      <c r="Q418" s="33"/>
      <c r="R418" s="33"/>
      <c r="S418" s="33"/>
      <c r="T418" s="35"/>
      <c r="U418" s="36"/>
      <c r="V418" s="36"/>
      <c r="W418" s="36"/>
      <c r="X418" s="35"/>
      <c r="Y418" s="34"/>
      <c r="Z418" s="34"/>
      <c r="AA418" s="34"/>
      <c r="AB418" s="34"/>
    </row>
    <row r="419" spans="1:28" ht="13.15" customHeight="1">
      <c r="A419" s="29"/>
      <c r="B419" s="30"/>
      <c r="C419" s="31"/>
      <c r="D419" s="32"/>
      <c r="E419" s="33"/>
      <c r="F419" s="33"/>
      <c r="G419" s="33"/>
      <c r="H419" s="34"/>
      <c r="I419" s="34"/>
      <c r="J419" s="34"/>
      <c r="K419" s="34"/>
      <c r="L419" s="34"/>
      <c r="M419" s="34"/>
      <c r="N419" s="34"/>
      <c r="O419" s="34"/>
      <c r="P419" s="34"/>
      <c r="Q419" s="33"/>
      <c r="R419" s="33"/>
      <c r="S419" s="33"/>
      <c r="T419" s="35"/>
      <c r="U419" s="36"/>
      <c r="V419" s="36"/>
      <c r="W419" s="36"/>
      <c r="X419" s="35"/>
      <c r="Y419" s="34"/>
      <c r="Z419" s="34"/>
      <c r="AA419" s="34"/>
      <c r="AB419" s="34"/>
    </row>
    <row r="420" spans="1:28" ht="13.15" customHeight="1">
      <c r="A420" s="29"/>
      <c r="B420" s="30"/>
      <c r="C420" s="31"/>
      <c r="D420" s="32"/>
      <c r="E420" s="33"/>
      <c r="F420" s="33"/>
      <c r="G420" s="33"/>
      <c r="H420" s="34"/>
      <c r="I420" s="34"/>
      <c r="J420" s="34"/>
      <c r="K420" s="34"/>
      <c r="L420" s="34"/>
      <c r="M420" s="34"/>
      <c r="N420" s="34"/>
      <c r="O420" s="34"/>
      <c r="P420" s="34"/>
      <c r="Q420" s="33"/>
      <c r="R420" s="33"/>
      <c r="S420" s="33"/>
      <c r="T420" s="35"/>
      <c r="U420" s="36"/>
      <c r="V420" s="36"/>
      <c r="W420" s="36"/>
      <c r="X420" s="35"/>
      <c r="Y420" s="34"/>
      <c r="Z420" s="34"/>
      <c r="AA420" s="34"/>
      <c r="AB420" s="34"/>
    </row>
    <row r="421" spans="1:28" ht="13.15" customHeight="1">
      <c r="A421" s="29"/>
      <c r="B421" s="30"/>
      <c r="C421" s="31"/>
      <c r="D421" s="32"/>
      <c r="E421" s="33"/>
      <c r="F421" s="33"/>
      <c r="G421" s="33"/>
      <c r="H421" s="34"/>
      <c r="I421" s="34"/>
      <c r="J421" s="34"/>
      <c r="K421" s="34"/>
      <c r="L421" s="34"/>
      <c r="M421" s="34"/>
      <c r="N421" s="34"/>
      <c r="O421" s="34"/>
      <c r="P421" s="34"/>
      <c r="Q421" s="33"/>
      <c r="R421" s="33"/>
      <c r="S421" s="33"/>
      <c r="T421" s="35"/>
      <c r="U421" s="36"/>
      <c r="V421" s="36"/>
      <c r="W421" s="36"/>
      <c r="X421" s="35"/>
      <c r="Y421" s="34"/>
      <c r="Z421" s="34"/>
      <c r="AA421" s="34"/>
      <c r="AB421" s="34"/>
    </row>
    <row r="422" spans="1:28" ht="13.15" customHeight="1">
      <c r="A422" s="29"/>
      <c r="B422" s="30"/>
      <c r="C422" s="31"/>
      <c r="D422" s="32"/>
      <c r="E422" s="33"/>
      <c r="F422" s="33"/>
      <c r="G422" s="33"/>
      <c r="H422" s="34"/>
      <c r="I422" s="34"/>
      <c r="J422" s="34"/>
      <c r="K422" s="34"/>
      <c r="L422" s="34"/>
      <c r="M422" s="34"/>
      <c r="N422" s="34"/>
      <c r="O422" s="34"/>
      <c r="P422" s="34"/>
      <c r="Q422" s="33"/>
      <c r="R422" s="33"/>
      <c r="S422" s="33"/>
      <c r="T422" s="35"/>
      <c r="U422" s="36"/>
      <c r="V422" s="36"/>
      <c r="W422" s="36"/>
      <c r="X422" s="35"/>
      <c r="Y422" s="34"/>
      <c r="Z422" s="34"/>
      <c r="AA422" s="34"/>
      <c r="AB422" s="34"/>
    </row>
    <row r="423" spans="1:28" ht="13.15" customHeight="1">
      <c r="A423" s="29"/>
      <c r="B423" s="30"/>
      <c r="C423" s="31"/>
      <c r="D423" s="32"/>
      <c r="E423" s="33"/>
      <c r="F423" s="33"/>
      <c r="G423" s="33"/>
      <c r="H423" s="34"/>
      <c r="I423" s="34"/>
      <c r="J423" s="34"/>
      <c r="K423" s="34"/>
      <c r="L423" s="34"/>
      <c r="M423" s="34"/>
      <c r="N423" s="34"/>
      <c r="O423" s="34"/>
      <c r="P423" s="34"/>
      <c r="Q423" s="33"/>
      <c r="R423" s="33"/>
      <c r="S423" s="33"/>
      <c r="T423" s="35"/>
      <c r="U423" s="36"/>
      <c r="V423" s="36"/>
      <c r="W423" s="36"/>
      <c r="X423" s="35"/>
      <c r="Y423" s="34"/>
      <c r="Z423" s="34"/>
      <c r="AA423" s="34"/>
      <c r="AB423" s="34"/>
    </row>
    <row r="424" spans="1:28" ht="13.15" customHeight="1">
      <c r="A424" s="29"/>
      <c r="B424" s="30"/>
      <c r="C424" s="31"/>
      <c r="D424" s="32"/>
      <c r="E424" s="33"/>
      <c r="F424" s="33"/>
      <c r="G424" s="33"/>
      <c r="H424" s="34"/>
      <c r="I424" s="34"/>
      <c r="J424" s="34"/>
      <c r="K424" s="34"/>
      <c r="L424" s="34"/>
      <c r="M424" s="34"/>
      <c r="N424" s="34"/>
      <c r="O424" s="34"/>
      <c r="P424" s="34"/>
      <c r="Q424" s="33"/>
      <c r="R424" s="33"/>
      <c r="S424" s="33"/>
      <c r="T424" s="35"/>
      <c r="U424" s="36"/>
      <c r="V424" s="36"/>
      <c r="W424" s="36"/>
      <c r="X424" s="35"/>
      <c r="Y424" s="34"/>
      <c r="Z424" s="34"/>
      <c r="AA424" s="34"/>
      <c r="AB424" s="34"/>
    </row>
    <row r="425" spans="1:28" ht="13.15" customHeight="1">
      <c r="A425" s="29"/>
      <c r="B425" s="30"/>
      <c r="C425" s="31"/>
      <c r="D425" s="32"/>
      <c r="E425" s="33"/>
      <c r="F425" s="33"/>
      <c r="G425" s="33"/>
      <c r="H425" s="34"/>
      <c r="I425" s="34"/>
      <c r="J425" s="34"/>
      <c r="K425" s="34"/>
      <c r="L425" s="34"/>
      <c r="M425" s="34"/>
      <c r="N425" s="34"/>
      <c r="O425" s="34"/>
      <c r="P425" s="34"/>
      <c r="Q425" s="33"/>
      <c r="R425" s="33"/>
      <c r="S425" s="33"/>
      <c r="T425" s="35"/>
      <c r="U425" s="36"/>
      <c r="V425" s="36"/>
      <c r="W425" s="36"/>
      <c r="X425" s="35"/>
      <c r="Y425" s="34"/>
      <c r="Z425" s="34"/>
      <c r="AA425" s="34"/>
      <c r="AB425" s="34"/>
    </row>
    <row r="426" spans="1:28" ht="13.15" customHeight="1">
      <c r="A426" s="29"/>
      <c r="B426" s="30"/>
      <c r="C426" s="31"/>
      <c r="D426" s="32"/>
      <c r="E426" s="33"/>
      <c r="F426" s="33"/>
      <c r="G426" s="33"/>
      <c r="H426" s="34"/>
      <c r="I426" s="34"/>
      <c r="J426" s="34"/>
      <c r="K426" s="34"/>
      <c r="L426" s="34"/>
      <c r="M426" s="34"/>
      <c r="N426" s="34"/>
      <c r="O426" s="34"/>
      <c r="P426" s="34"/>
      <c r="Q426" s="33"/>
      <c r="R426" s="33"/>
      <c r="S426" s="33"/>
      <c r="T426" s="35"/>
      <c r="U426" s="36"/>
      <c r="V426" s="36"/>
      <c r="W426" s="36"/>
      <c r="X426" s="35"/>
      <c r="Y426" s="34"/>
      <c r="Z426" s="34"/>
      <c r="AA426" s="34"/>
      <c r="AB426" s="34"/>
    </row>
    <row r="427" spans="1:28" ht="13.15" customHeight="1">
      <c r="A427" s="29"/>
      <c r="B427" s="30"/>
      <c r="C427" s="31"/>
      <c r="D427" s="32"/>
      <c r="E427" s="33"/>
      <c r="F427" s="33"/>
      <c r="G427" s="33"/>
      <c r="H427" s="34"/>
      <c r="I427" s="34"/>
      <c r="J427" s="34"/>
      <c r="K427" s="34"/>
      <c r="L427" s="34"/>
      <c r="M427" s="34"/>
      <c r="N427" s="34"/>
      <c r="O427" s="34"/>
      <c r="P427" s="34"/>
      <c r="Q427" s="33"/>
      <c r="R427" s="33"/>
      <c r="S427" s="33"/>
      <c r="T427" s="35"/>
      <c r="U427" s="36"/>
      <c r="V427" s="36"/>
      <c r="W427" s="36"/>
      <c r="X427" s="35"/>
      <c r="Y427" s="34"/>
      <c r="Z427" s="34"/>
      <c r="AA427" s="34"/>
      <c r="AB427" s="34"/>
    </row>
    <row r="428" spans="1:28" ht="13.15" customHeight="1">
      <c r="A428" s="29"/>
      <c r="B428" s="30"/>
      <c r="C428" s="31"/>
      <c r="D428" s="32"/>
      <c r="E428" s="33"/>
      <c r="F428" s="33"/>
      <c r="G428" s="33"/>
      <c r="H428" s="34"/>
      <c r="I428" s="34"/>
      <c r="J428" s="34"/>
      <c r="K428" s="34"/>
      <c r="L428" s="34"/>
      <c r="M428" s="34"/>
      <c r="N428" s="34"/>
      <c r="O428" s="34"/>
      <c r="P428" s="34"/>
      <c r="Q428" s="33"/>
      <c r="R428" s="33"/>
      <c r="S428" s="33"/>
      <c r="T428" s="35"/>
      <c r="U428" s="36"/>
      <c r="V428" s="36"/>
      <c r="W428" s="36"/>
      <c r="X428" s="35"/>
      <c r="Y428" s="34"/>
      <c r="Z428" s="34"/>
      <c r="AA428" s="34"/>
      <c r="AB428" s="34"/>
    </row>
    <row r="429" spans="1:28" ht="13.15" customHeight="1">
      <c r="A429" s="29"/>
      <c r="B429" s="30"/>
      <c r="C429" s="31"/>
      <c r="D429" s="32"/>
      <c r="E429" s="33"/>
      <c r="F429" s="33"/>
      <c r="G429" s="33"/>
      <c r="H429" s="34"/>
      <c r="I429" s="34"/>
      <c r="J429" s="34"/>
      <c r="K429" s="34"/>
      <c r="L429" s="34"/>
      <c r="M429" s="34"/>
      <c r="N429" s="34"/>
      <c r="O429" s="34"/>
      <c r="P429" s="34"/>
      <c r="Q429" s="33"/>
      <c r="R429" s="33"/>
      <c r="S429" s="33"/>
      <c r="T429" s="35"/>
      <c r="U429" s="36"/>
      <c r="V429" s="36"/>
      <c r="W429" s="36"/>
      <c r="X429" s="35"/>
      <c r="Y429" s="34"/>
      <c r="Z429" s="34"/>
      <c r="AA429" s="34"/>
      <c r="AB429" s="34"/>
    </row>
    <row r="430" spans="1:28" ht="13.15" customHeight="1">
      <c r="A430" s="29"/>
      <c r="B430" s="30"/>
      <c r="C430" s="31"/>
      <c r="D430" s="32"/>
      <c r="E430" s="33"/>
      <c r="F430" s="33"/>
      <c r="G430" s="33"/>
      <c r="H430" s="34"/>
      <c r="I430" s="34"/>
      <c r="J430" s="34"/>
      <c r="K430" s="34"/>
      <c r="L430" s="34"/>
      <c r="M430" s="34"/>
      <c r="N430" s="34"/>
      <c r="O430" s="34"/>
      <c r="P430" s="34"/>
      <c r="Q430" s="33"/>
      <c r="R430" s="33"/>
      <c r="S430" s="33"/>
      <c r="T430" s="35"/>
      <c r="U430" s="36"/>
      <c r="V430" s="36"/>
      <c r="W430" s="36"/>
      <c r="X430" s="35"/>
      <c r="Y430" s="34"/>
      <c r="Z430" s="34"/>
      <c r="AA430" s="34"/>
      <c r="AB430" s="34"/>
    </row>
    <row r="431" spans="1:28" ht="13.15" customHeight="1">
      <c r="A431" s="29"/>
      <c r="B431" s="30"/>
      <c r="C431" s="31"/>
      <c r="D431" s="32"/>
      <c r="E431" s="33"/>
      <c r="F431" s="33"/>
      <c r="G431" s="33"/>
      <c r="H431" s="34"/>
      <c r="I431" s="34"/>
      <c r="J431" s="34"/>
      <c r="K431" s="34"/>
      <c r="L431" s="34"/>
      <c r="M431" s="34"/>
      <c r="N431" s="34"/>
      <c r="O431" s="34"/>
      <c r="P431" s="34"/>
      <c r="Q431" s="33"/>
      <c r="R431" s="33"/>
      <c r="S431" s="33"/>
      <c r="T431" s="35"/>
      <c r="U431" s="36"/>
      <c r="V431" s="36"/>
      <c r="W431" s="36"/>
      <c r="X431" s="35"/>
      <c r="Y431" s="34"/>
      <c r="Z431" s="34"/>
      <c r="AA431" s="34"/>
      <c r="AB431" s="34"/>
    </row>
    <row r="432" spans="1:28" ht="13.15" customHeight="1">
      <c r="A432" s="29"/>
      <c r="B432" s="30"/>
      <c r="C432" s="31"/>
      <c r="D432" s="32"/>
      <c r="E432" s="33"/>
      <c r="F432" s="33"/>
      <c r="G432" s="33"/>
      <c r="H432" s="34"/>
      <c r="I432" s="34"/>
      <c r="J432" s="34"/>
      <c r="K432" s="34"/>
      <c r="L432" s="34"/>
      <c r="M432" s="34"/>
      <c r="N432" s="34"/>
      <c r="O432" s="34"/>
      <c r="P432" s="34"/>
      <c r="Q432" s="33"/>
      <c r="R432" s="33"/>
      <c r="S432" s="33"/>
      <c r="T432" s="35"/>
      <c r="U432" s="36"/>
      <c r="V432" s="36"/>
      <c r="W432" s="36"/>
      <c r="X432" s="35"/>
      <c r="Y432" s="34"/>
      <c r="Z432" s="34"/>
      <c r="AA432" s="34"/>
      <c r="AB432" s="34"/>
    </row>
    <row r="433" spans="1:28" ht="13.15" customHeight="1">
      <c r="A433" s="29"/>
      <c r="B433" s="30"/>
      <c r="C433" s="31"/>
      <c r="D433" s="32"/>
      <c r="E433" s="33"/>
      <c r="F433" s="33"/>
      <c r="G433" s="33"/>
      <c r="H433" s="34"/>
      <c r="I433" s="34"/>
      <c r="J433" s="34"/>
      <c r="K433" s="34"/>
      <c r="L433" s="34"/>
      <c r="M433" s="34"/>
      <c r="N433" s="34"/>
      <c r="O433" s="34"/>
      <c r="P433" s="34"/>
      <c r="Q433" s="33"/>
      <c r="R433" s="33"/>
      <c r="S433" s="33"/>
      <c r="T433" s="35"/>
      <c r="U433" s="36"/>
      <c r="V433" s="36"/>
      <c r="W433" s="36"/>
      <c r="X433" s="35"/>
      <c r="Y433" s="34"/>
      <c r="Z433" s="34"/>
      <c r="AA433" s="34"/>
      <c r="AB433" s="34"/>
    </row>
    <row r="434" spans="1:28" ht="13.15" customHeight="1">
      <c r="A434" s="29"/>
      <c r="B434" s="30"/>
      <c r="C434" s="31"/>
      <c r="D434" s="32"/>
      <c r="E434" s="33"/>
      <c r="F434" s="33"/>
      <c r="G434" s="33"/>
      <c r="H434" s="34"/>
      <c r="I434" s="34"/>
      <c r="J434" s="34"/>
      <c r="K434" s="34"/>
      <c r="L434" s="34"/>
      <c r="M434" s="34"/>
      <c r="N434" s="34"/>
      <c r="O434" s="34"/>
      <c r="P434" s="34"/>
      <c r="Q434" s="33"/>
      <c r="R434" s="33"/>
      <c r="S434" s="33"/>
      <c r="T434" s="35"/>
      <c r="U434" s="36"/>
      <c r="V434" s="36"/>
      <c r="W434" s="36"/>
      <c r="X434" s="35"/>
      <c r="Y434" s="34"/>
      <c r="Z434" s="34"/>
      <c r="AA434" s="34"/>
      <c r="AB434" s="34"/>
    </row>
    <row r="435" spans="1:28" ht="13.15" customHeight="1">
      <c r="A435" s="29"/>
      <c r="B435" s="30"/>
      <c r="C435" s="31"/>
      <c r="D435" s="32"/>
      <c r="E435" s="33"/>
      <c r="F435" s="33"/>
      <c r="G435" s="33"/>
      <c r="H435" s="34"/>
      <c r="I435" s="34"/>
      <c r="J435" s="34"/>
      <c r="K435" s="34"/>
      <c r="L435" s="34"/>
      <c r="M435" s="34"/>
      <c r="N435" s="34"/>
      <c r="O435" s="34"/>
      <c r="P435" s="34"/>
      <c r="Q435" s="33"/>
      <c r="R435" s="33"/>
      <c r="S435" s="33"/>
      <c r="T435" s="35"/>
      <c r="U435" s="36"/>
      <c r="V435" s="36"/>
      <c r="W435" s="36"/>
      <c r="X435" s="35"/>
      <c r="Y435" s="34"/>
      <c r="Z435" s="34"/>
      <c r="AA435" s="34"/>
      <c r="AB435" s="34"/>
    </row>
    <row r="436" spans="1:28" ht="13.15" customHeight="1">
      <c r="A436" s="29"/>
      <c r="B436" s="30"/>
      <c r="C436" s="31"/>
      <c r="D436" s="32"/>
      <c r="E436" s="33"/>
      <c r="F436" s="33"/>
      <c r="G436" s="33"/>
      <c r="H436" s="34"/>
      <c r="I436" s="34"/>
      <c r="J436" s="34"/>
      <c r="K436" s="34"/>
      <c r="L436" s="34"/>
      <c r="M436" s="34"/>
      <c r="N436" s="34"/>
      <c r="O436" s="34"/>
      <c r="P436" s="34"/>
      <c r="Q436" s="33"/>
      <c r="R436" s="33"/>
      <c r="S436" s="33"/>
      <c r="T436" s="35"/>
      <c r="U436" s="36"/>
      <c r="V436" s="36"/>
      <c r="W436" s="36"/>
      <c r="X436" s="35"/>
      <c r="Y436" s="34"/>
      <c r="Z436" s="34"/>
      <c r="AA436" s="34"/>
      <c r="AB436" s="34"/>
    </row>
    <row r="437" spans="1:28" ht="13.15" customHeight="1">
      <c r="A437" s="29"/>
      <c r="B437" s="30"/>
      <c r="C437" s="31"/>
      <c r="D437" s="32"/>
      <c r="E437" s="33"/>
      <c r="F437" s="33"/>
      <c r="G437" s="33"/>
      <c r="H437" s="34"/>
      <c r="I437" s="34"/>
      <c r="J437" s="34"/>
      <c r="K437" s="34"/>
      <c r="L437" s="34"/>
      <c r="M437" s="34"/>
      <c r="N437" s="34"/>
      <c r="O437" s="34"/>
      <c r="P437" s="34"/>
      <c r="Q437" s="33"/>
      <c r="R437" s="33"/>
      <c r="S437" s="33"/>
      <c r="T437" s="35"/>
      <c r="U437" s="36"/>
      <c r="V437" s="36"/>
      <c r="W437" s="36"/>
      <c r="X437" s="35"/>
      <c r="Y437" s="34"/>
      <c r="Z437" s="34"/>
      <c r="AA437" s="34"/>
      <c r="AB437" s="34"/>
    </row>
    <row r="438" spans="1:28" ht="13.15" customHeight="1">
      <c r="A438" s="29"/>
      <c r="B438" s="30"/>
      <c r="C438" s="31"/>
      <c r="D438" s="32"/>
      <c r="E438" s="33"/>
      <c r="F438" s="33"/>
      <c r="G438" s="33"/>
      <c r="H438" s="34"/>
      <c r="I438" s="34"/>
      <c r="J438" s="34"/>
      <c r="K438" s="34"/>
      <c r="L438" s="34"/>
      <c r="M438" s="34"/>
      <c r="N438" s="34"/>
      <c r="O438" s="34"/>
      <c r="P438" s="34"/>
      <c r="Q438" s="33"/>
      <c r="R438" s="33"/>
      <c r="S438" s="33"/>
      <c r="T438" s="35"/>
      <c r="U438" s="36"/>
      <c r="V438" s="36"/>
      <c r="W438" s="36"/>
      <c r="X438" s="35"/>
      <c r="Y438" s="34"/>
      <c r="Z438" s="34"/>
      <c r="AA438" s="34"/>
      <c r="AB438" s="34"/>
    </row>
    <row r="439" spans="1:28" ht="13.15" customHeight="1">
      <c r="A439" s="29"/>
      <c r="B439" s="30"/>
      <c r="C439" s="31"/>
      <c r="D439" s="32"/>
      <c r="E439" s="33"/>
      <c r="F439" s="33"/>
      <c r="G439" s="33"/>
      <c r="H439" s="34"/>
      <c r="I439" s="34"/>
      <c r="J439" s="34"/>
      <c r="K439" s="34"/>
      <c r="L439" s="34"/>
      <c r="M439" s="34"/>
      <c r="N439" s="34"/>
      <c r="O439" s="34"/>
      <c r="P439" s="34"/>
      <c r="Q439" s="33"/>
      <c r="R439" s="33"/>
      <c r="S439" s="33"/>
      <c r="T439" s="35"/>
      <c r="U439" s="36"/>
      <c r="V439" s="36"/>
      <c r="W439" s="36"/>
      <c r="X439" s="35"/>
      <c r="Y439" s="34"/>
      <c r="Z439" s="34"/>
      <c r="AA439" s="34"/>
      <c r="AB439" s="34"/>
    </row>
    <row r="440" spans="1:28" ht="13.15" customHeight="1">
      <c r="A440" s="29"/>
      <c r="B440" s="30"/>
      <c r="C440" s="31"/>
      <c r="D440" s="32"/>
      <c r="E440" s="33"/>
      <c r="F440" s="33"/>
      <c r="G440" s="33"/>
      <c r="H440" s="34"/>
      <c r="I440" s="34"/>
      <c r="J440" s="34"/>
      <c r="K440" s="34"/>
      <c r="L440" s="34"/>
      <c r="M440" s="34"/>
      <c r="N440" s="34"/>
      <c r="O440" s="34"/>
      <c r="P440" s="34"/>
      <c r="Q440" s="33"/>
      <c r="R440" s="33"/>
      <c r="S440" s="33"/>
      <c r="T440" s="35"/>
      <c r="U440" s="36"/>
      <c r="V440" s="36"/>
      <c r="W440" s="36"/>
      <c r="X440" s="35"/>
      <c r="Y440" s="34"/>
      <c r="Z440" s="34"/>
      <c r="AA440" s="34"/>
      <c r="AB440" s="34"/>
    </row>
    <row r="441" spans="1:28" ht="13.15" customHeight="1">
      <c r="A441" s="29"/>
      <c r="B441" s="30"/>
      <c r="C441" s="31"/>
      <c r="D441" s="32"/>
      <c r="E441" s="33"/>
      <c r="F441" s="33"/>
      <c r="G441" s="33"/>
      <c r="H441" s="34"/>
      <c r="I441" s="34"/>
      <c r="J441" s="34"/>
      <c r="K441" s="34"/>
      <c r="L441" s="34"/>
      <c r="M441" s="34"/>
      <c r="N441" s="34"/>
      <c r="O441" s="34"/>
      <c r="P441" s="34"/>
      <c r="Q441" s="33"/>
      <c r="R441" s="33"/>
      <c r="S441" s="33"/>
      <c r="T441" s="35"/>
      <c r="U441" s="36"/>
      <c r="V441" s="36"/>
      <c r="W441" s="36"/>
      <c r="X441" s="35"/>
      <c r="Y441" s="34"/>
      <c r="Z441" s="34"/>
      <c r="AA441" s="34"/>
      <c r="AB441" s="34"/>
    </row>
    <row r="442" spans="1:28" ht="13.15" customHeight="1">
      <c r="A442" s="29"/>
      <c r="B442" s="30"/>
      <c r="C442" s="31"/>
      <c r="D442" s="32"/>
      <c r="E442" s="33"/>
      <c r="F442" s="33"/>
      <c r="G442" s="33"/>
      <c r="H442" s="34"/>
      <c r="I442" s="34"/>
      <c r="J442" s="34"/>
      <c r="K442" s="34"/>
      <c r="L442" s="34"/>
      <c r="M442" s="34"/>
      <c r="N442" s="34"/>
      <c r="O442" s="34"/>
      <c r="P442" s="34"/>
      <c r="Q442" s="33"/>
      <c r="R442" s="33"/>
      <c r="S442" s="33"/>
      <c r="T442" s="35"/>
      <c r="U442" s="36"/>
      <c r="V442" s="36"/>
      <c r="W442" s="36"/>
      <c r="X442" s="35"/>
      <c r="Y442" s="34"/>
      <c r="Z442" s="34"/>
      <c r="AA442" s="34"/>
      <c r="AB442" s="34"/>
    </row>
    <row r="443" spans="1:28" ht="13.15" customHeight="1">
      <c r="A443" s="29"/>
      <c r="B443" s="30"/>
      <c r="C443" s="31"/>
      <c r="D443" s="32"/>
      <c r="E443" s="33"/>
      <c r="F443" s="33"/>
      <c r="G443" s="33"/>
      <c r="H443" s="34"/>
      <c r="I443" s="34"/>
      <c r="J443" s="34"/>
      <c r="K443" s="34"/>
      <c r="L443" s="34"/>
      <c r="M443" s="34"/>
      <c r="N443" s="34"/>
      <c r="O443" s="34"/>
      <c r="P443" s="34"/>
      <c r="Q443" s="33"/>
      <c r="R443" s="33"/>
      <c r="S443" s="33"/>
      <c r="T443" s="35"/>
      <c r="U443" s="36"/>
      <c r="V443" s="36"/>
      <c r="W443" s="36"/>
      <c r="X443" s="35"/>
      <c r="Y443" s="34"/>
      <c r="Z443" s="34"/>
      <c r="AA443" s="34"/>
      <c r="AB443" s="34"/>
    </row>
    <row r="444" spans="1:28" ht="13.15" customHeight="1">
      <c r="A444" s="29"/>
      <c r="B444" s="30"/>
      <c r="C444" s="31"/>
      <c r="D444" s="32"/>
      <c r="E444" s="33"/>
      <c r="F444" s="33"/>
      <c r="G444" s="33"/>
      <c r="H444" s="34"/>
      <c r="I444" s="34"/>
      <c r="J444" s="34"/>
      <c r="K444" s="34"/>
      <c r="L444" s="34"/>
      <c r="M444" s="34"/>
      <c r="N444" s="34"/>
      <c r="O444" s="34"/>
      <c r="P444" s="34"/>
      <c r="Q444" s="33"/>
      <c r="R444" s="33"/>
      <c r="S444" s="33"/>
      <c r="T444" s="35"/>
      <c r="U444" s="36"/>
      <c r="V444" s="36"/>
      <c r="W444" s="36"/>
      <c r="X444" s="35"/>
      <c r="Y444" s="34"/>
      <c r="Z444" s="34"/>
      <c r="AA444" s="34"/>
      <c r="AB444" s="34"/>
    </row>
    <row r="445" spans="1:28" ht="13.15" customHeight="1">
      <c r="A445" s="29"/>
      <c r="B445" s="30"/>
      <c r="C445" s="31"/>
      <c r="D445" s="32"/>
      <c r="E445" s="33"/>
      <c r="F445" s="33"/>
      <c r="G445" s="33"/>
      <c r="H445" s="34"/>
      <c r="I445" s="34"/>
      <c r="J445" s="34"/>
      <c r="K445" s="34"/>
      <c r="L445" s="34"/>
      <c r="M445" s="34"/>
      <c r="N445" s="34"/>
      <c r="O445" s="34"/>
      <c r="P445" s="34"/>
      <c r="Q445" s="33"/>
      <c r="R445" s="33"/>
      <c r="S445" s="33"/>
      <c r="T445" s="35"/>
      <c r="U445" s="36"/>
      <c r="V445" s="36"/>
      <c r="W445" s="36"/>
      <c r="X445" s="35"/>
      <c r="Y445" s="34"/>
      <c r="Z445" s="34"/>
      <c r="AA445" s="34"/>
      <c r="AB445" s="34"/>
    </row>
    <row r="446" spans="1:28" ht="13.15" customHeight="1">
      <c r="A446" s="29"/>
      <c r="B446" s="30"/>
      <c r="C446" s="31"/>
      <c r="D446" s="32"/>
      <c r="E446" s="33"/>
      <c r="F446" s="33"/>
      <c r="G446" s="33"/>
      <c r="H446" s="34"/>
      <c r="I446" s="34"/>
      <c r="J446" s="34"/>
      <c r="K446" s="34"/>
      <c r="L446" s="34"/>
      <c r="M446" s="34"/>
      <c r="N446" s="34"/>
      <c r="O446" s="34"/>
      <c r="P446" s="34"/>
      <c r="Q446" s="33"/>
      <c r="R446" s="33"/>
      <c r="S446" s="33"/>
      <c r="T446" s="35"/>
      <c r="U446" s="36"/>
      <c r="V446" s="36"/>
      <c r="W446" s="36"/>
      <c r="X446" s="35"/>
      <c r="Y446" s="34"/>
      <c r="Z446" s="34"/>
      <c r="AA446" s="34"/>
      <c r="AB446" s="34"/>
    </row>
    <row r="447" spans="1:28" ht="13.15" customHeight="1">
      <c r="A447" s="29"/>
      <c r="B447" s="30"/>
      <c r="C447" s="31"/>
      <c r="D447" s="32"/>
      <c r="E447" s="33"/>
      <c r="F447" s="33"/>
      <c r="G447" s="33"/>
      <c r="H447" s="34"/>
      <c r="I447" s="34"/>
      <c r="J447" s="34"/>
      <c r="K447" s="34"/>
      <c r="L447" s="34"/>
      <c r="M447" s="34"/>
      <c r="N447" s="34"/>
      <c r="O447" s="34"/>
      <c r="P447" s="34"/>
      <c r="Q447" s="33"/>
      <c r="R447" s="33"/>
      <c r="S447" s="33"/>
      <c r="T447" s="35"/>
      <c r="U447" s="36"/>
      <c r="V447" s="36"/>
      <c r="W447" s="36"/>
      <c r="X447" s="35"/>
      <c r="Y447" s="34"/>
      <c r="Z447" s="34"/>
      <c r="AA447" s="34"/>
      <c r="AB447" s="34"/>
    </row>
    <row r="448" spans="1:28" ht="13.15" customHeight="1">
      <c r="A448" s="29"/>
      <c r="B448" s="30"/>
      <c r="C448" s="31"/>
      <c r="D448" s="32"/>
      <c r="E448" s="33"/>
      <c r="F448" s="33"/>
      <c r="G448" s="33"/>
      <c r="H448" s="34"/>
      <c r="I448" s="34"/>
      <c r="J448" s="34"/>
      <c r="K448" s="34"/>
      <c r="L448" s="34"/>
      <c r="M448" s="34"/>
      <c r="N448" s="34"/>
      <c r="O448" s="34"/>
      <c r="P448" s="34"/>
      <c r="Q448" s="33"/>
      <c r="R448" s="33"/>
      <c r="S448" s="33"/>
      <c r="T448" s="35"/>
      <c r="U448" s="36"/>
      <c r="V448" s="36"/>
      <c r="W448" s="36"/>
      <c r="X448" s="35"/>
      <c r="Y448" s="34"/>
      <c r="Z448" s="34"/>
      <c r="AA448" s="34"/>
      <c r="AB448" s="34"/>
    </row>
    <row r="449" spans="1:28" ht="13.15" customHeight="1">
      <c r="A449" s="29"/>
      <c r="B449" s="30"/>
      <c r="C449" s="31"/>
      <c r="D449" s="32"/>
      <c r="E449" s="33"/>
      <c r="F449" s="33"/>
      <c r="G449" s="33"/>
      <c r="H449" s="34"/>
      <c r="I449" s="34"/>
      <c r="J449" s="34"/>
      <c r="K449" s="34"/>
      <c r="L449" s="34"/>
      <c r="M449" s="34"/>
      <c r="N449" s="34"/>
      <c r="O449" s="34"/>
      <c r="P449" s="34"/>
      <c r="Q449" s="33"/>
      <c r="R449" s="33"/>
      <c r="S449" s="33"/>
      <c r="T449" s="35"/>
      <c r="U449" s="36"/>
      <c r="V449" s="36"/>
      <c r="W449" s="36"/>
      <c r="X449" s="35"/>
      <c r="Y449" s="34"/>
      <c r="Z449" s="34"/>
      <c r="AA449" s="34"/>
      <c r="AB449" s="34"/>
    </row>
    <row r="450" spans="1:28" ht="13.15" customHeight="1">
      <c r="A450" s="29"/>
      <c r="B450" s="30"/>
      <c r="C450" s="31"/>
      <c r="D450" s="32"/>
      <c r="E450" s="33"/>
      <c r="F450" s="33"/>
      <c r="G450" s="33"/>
      <c r="H450" s="34"/>
      <c r="I450" s="34"/>
      <c r="J450" s="34"/>
      <c r="K450" s="34"/>
      <c r="L450" s="34"/>
      <c r="M450" s="34"/>
      <c r="N450" s="34"/>
      <c r="O450" s="34"/>
      <c r="P450" s="34"/>
      <c r="Q450" s="33"/>
      <c r="R450" s="33"/>
      <c r="S450" s="33"/>
      <c r="T450" s="35"/>
      <c r="U450" s="36"/>
      <c r="V450" s="36"/>
      <c r="W450" s="36"/>
      <c r="X450" s="35"/>
      <c r="Y450" s="34"/>
      <c r="Z450" s="34"/>
      <c r="AA450" s="34"/>
      <c r="AB450" s="34"/>
    </row>
    <row r="451" spans="1:28" ht="13.15" customHeight="1">
      <c r="A451" s="29"/>
      <c r="B451" s="30"/>
      <c r="C451" s="31"/>
      <c r="D451" s="32"/>
      <c r="E451" s="33"/>
      <c r="F451" s="33"/>
      <c r="G451" s="33"/>
      <c r="H451" s="34"/>
      <c r="I451" s="34"/>
      <c r="J451" s="34"/>
      <c r="K451" s="34"/>
      <c r="L451" s="34"/>
      <c r="M451" s="34"/>
      <c r="N451" s="34"/>
      <c r="O451" s="34"/>
      <c r="P451" s="34"/>
      <c r="Q451" s="33"/>
      <c r="R451" s="33"/>
      <c r="S451" s="33"/>
      <c r="T451" s="35"/>
      <c r="U451" s="36"/>
      <c r="V451" s="36"/>
      <c r="W451" s="36"/>
      <c r="X451" s="35"/>
      <c r="Y451" s="34"/>
      <c r="Z451" s="34"/>
      <c r="AA451" s="34"/>
      <c r="AB451" s="34"/>
    </row>
    <row r="452" spans="1:28" ht="13.15" customHeight="1">
      <c r="A452" s="29"/>
      <c r="B452" s="30"/>
      <c r="C452" s="31"/>
      <c r="D452" s="32"/>
      <c r="E452" s="33"/>
      <c r="F452" s="33"/>
      <c r="G452" s="33"/>
      <c r="H452" s="34"/>
      <c r="I452" s="34"/>
      <c r="J452" s="34"/>
      <c r="K452" s="34"/>
      <c r="L452" s="34"/>
      <c r="M452" s="34"/>
      <c r="N452" s="34"/>
      <c r="O452" s="34"/>
      <c r="P452" s="34"/>
      <c r="Q452" s="33"/>
      <c r="R452" s="33"/>
      <c r="S452" s="33"/>
      <c r="T452" s="35"/>
      <c r="U452" s="36"/>
      <c r="V452" s="36"/>
      <c r="W452" s="36"/>
      <c r="X452" s="35"/>
      <c r="Y452" s="34"/>
      <c r="Z452" s="34"/>
      <c r="AA452" s="34"/>
      <c r="AB452" s="34"/>
    </row>
    <row r="453" spans="1:28" ht="13.15" customHeight="1">
      <c r="A453" s="29"/>
      <c r="B453" s="30"/>
      <c r="C453" s="31"/>
      <c r="D453" s="32"/>
      <c r="E453" s="33"/>
      <c r="F453" s="33"/>
      <c r="G453" s="33"/>
      <c r="H453" s="34"/>
      <c r="I453" s="34"/>
      <c r="J453" s="34"/>
      <c r="K453" s="34"/>
      <c r="L453" s="34"/>
      <c r="M453" s="34"/>
      <c r="N453" s="34"/>
      <c r="O453" s="34"/>
      <c r="P453" s="34"/>
      <c r="Q453" s="33"/>
      <c r="R453" s="33"/>
      <c r="S453" s="33"/>
      <c r="T453" s="35"/>
      <c r="U453" s="36"/>
      <c r="V453" s="36"/>
      <c r="W453" s="36"/>
      <c r="X453" s="35"/>
      <c r="Y453" s="34"/>
      <c r="Z453" s="34"/>
      <c r="AA453" s="34"/>
      <c r="AB453" s="34"/>
    </row>
    <row r="454" spans="1:28" ht="13.15" customHeight="1">
      <c r="A454" s="29"/>
      <c r="B454" s="30"/>
      <c r="C454" s="31"/>
      <c r="D454" s="32"/>
      <c r="E454" s="33"/>
      <c r="F454" s="33"/>
      <c r="G454" s="33"/>
      <c r="H454" s="34"/>
      <c r="I454" s="34"/>
      <c r="J454" s="34"/>
      <c r="K454" s="34"/>
      <c r="L454" s="34"/>
      <c r="M454" s="34"/>
      <c r="N454" s="34"/>
      <c r="O454" s="34"/>
      <c r="P454" s="34"/>
      <c r="Q454" s="33"/>
      <c r="R454" s="33"/>
      <c r="S454" s="33"/>
      <c r="T454" s="35"/>
      <c r="U454" s="36"/>
      <c r="V454" s="36"/>
      <c r="W454" s="36"/>
      <c r="X454" s="35"/>
      <c r="Y454" s="34"/>
      <c r="Z454" s="34"/>
      <c r="AA454" s="34"/>
      <c r="AB454" s="34"/>
    </row>
    <row r="455" spans="1:28" ht="13.15" customHeight="1">
      <c r="A455" s="29"/>
      <c r="B455" s="30"/>
      <c r="C455" s="31"/>
      <c r="D455" s="32"/>
      <c r="E455" s="33"/>
      <c r="F455" s="33"/>
      <c r="G455" s="33"/>
      <c r="H455" s="34"/>
      <c r="I455" s="34"/>
      <c r="J455" s="34"/>
      <c r="K455" s="34"/>
      <c r="L455" s="34"/>
      <c r="M455" s="34"/>
      <c r="N455" s="34"/>
      <c r="O455" s="34"/>
      <c r="P455" s="34"/>
      <c r="Q455" s="33"/>
      <c r="R455" s="33"/>
      <c r="S455" s="33"/>
      <c r="T455" s="35"/>
      <c r="U455" s="36"/>
      <c r="V455" s="36"/>
      <c r="W455" s="36"/>
      <c r="X455" s="35"/>
      <c r="Y455" s="34"/>
      <c r="Z455" s="34"/>
      <c r="AA455" s="34"/>
      <c r="AB455" s="34"/>
    </row>
    <row r="456" spans="1:28" ht="13.15" customHeight="1">
      <c r="A456" s="29"/>
      <c r="B456" s="30"/>
      <c r="C456" s="31"/>
      <c r="D456" s="32"/>
      <c r="E456" s="33"/>
      <c r="F456" s="33"/>
      <c r="G456" s="33"/>
      <c r="H456" s="34"/>
      <c r="I456" s="34"/>
      <c r="J456" s="34"/>
      <c r="K456" s="34"/>
      <c r="L456" s="34"/>
      <c r="M456" s="34"/>
      <c r="N456" s="34"/>
      <c r="O456" s="34"/>
      <c r="P456" s="34"/>
      <c r="Q456" s="33"/>
      <c r="R456" s="33"/>
      <c r="S456" s="33"/>
      <c r="T456" s="35"/>
      <c r="U456" s="36"/>
      <c r="V456" s="36"/>
      <c r="W456" s="36"/>
      <c r="X456" s="35"/>
      <c r="Y456" s="34"/>
      <c r="Z456" s="34"/>
      <c r="AA456" s="34"/>
      <c r="AB456" s="34"/>
    </row>
    <row r="457" spans="1:28" ht="13.15" customHeight="1">
      <c r="A457" s="29"/>
      <c r="B457" s="30"/>
      <c r="C457" s="31"/>
      <c r="D457" s="32"/>
      <c r="E457" s="33"/>
      <c r="F457" s="33"/>
      <c r="G457" s="33"/>
      <c r="H457" s="34"/>
      <c r="I457" s="34"/>
      <c r="J457" s="34"/>
      <c r="K457" s="34"/>
      <c r="L457" s="34"/>
      <c r="M457" s="34"/>
      <c r="N457" s="34"/>
      <c r="O457" s="34"/>
      <c r="P457" s="34"/>
      <c r="Q457" s="33"/>
      <c r="R457" s="33"/>
      <c r="S457" s="33"/>
      <c r="T457" s="35"/>
      <c r="U457" s="36"/>
      <c r="V457" s="36"/>
      <c r="W457" s="36"/>
      <c r="X457" s="35"/>
      <c r="Y457" s="34"/>
      <c r="Z457" s="34"/>
      <c r="AA457" s="34"/>
      <c r="AB457" s="34"/>
    </row>
    <row r="458" spans="1:28" ht="13.15" customHeight="1">
      <c r="A458" s="29"/>
      <c r="B458" s="30"/>
      <c r="C458" s="31"/>
      <c r="D458" s="32"/>
      <c r="E458" s="33"/>
      <c r="F458" s="33"/>
      <c r="G458" s="33"/>
      <c r="H458" s="34"/>
      <c r="I458" s="34"/>
      <c r="J458" s="34"/>
      <c r="K458" s="34"/>
      <c r="L458" s="34"/>
      <c r="M458" s="34"/>
      <c r="N458" s="34"/>
      <c r="O458" s="34"/>
      <c r="P458" s="34"/>
      <c r="Q458" s="33"/>
      <c r="R458" s="33"/>
      <c r="S458" s="33"/>
      <c r="T458" s="35"/>
      <c r="U458" s="36"/>
      <c r="V458" s="36"/>
      <c r="W458" s="36"/>
      <c r="X458" s="35"/>
      <c r="Y458" s="34"/>
      <c r="Z458" s="34"/>
      <c r="AA458" s="34"/>
      <c r="AB458" s="34"/>
    </row>
    <row r="459" spans="1:28" ht="13.15" customHeight="1">
      <c r="A459" s="29"/>
      <c r="B459" s="30"/>
      <c r="C459" s="31"/>
      <c r="D459" s="32"/>
      <c r="E459" s="33"/>
      <c r="F459" s="33"/>
      <c r="G459" s="33"/>
      <c r="H459" s="34"/>
      <c r="I459" s="34"/>
      <c r="J459" s="34"/>
      <c r="K459" s="34"/>
      <c r="L459" s="34"/>
      <c r="M459" s="34"/>
      <c r="N459" s="34"/>
      <c r="O459" s="34"/>
      <c r="P459" s="34"/>
      <c r="Q459" s="33"/>
      <c r="R459" s="33"/>
      <c r="S459" s="33"/>
      <c r="T459" s="35"/>
      <c r="U459" s="36"/>
      <c r="V459" s="36"/>
      <c r="W459" s="36"/>
      <c r="X459" s="35"/>
      <c r="Y459" s="34"/>
      <c r="Z459" s="34"/>
      <c r="AA459" s="34"/>
      <c r="AB459" s="34"/>
    </row>
    <row r="460" spans="1:28" ht="13.15" customHeight="1">
      <c r="A460" s="29"/>
      <c r="B460" s="30"/>
      <c r="C460" s="31"/>
      <c r="D460" s="32"/>
      <c r="E460" s="33"/>
      <c r="F460" s="33"/>
      <c r="G460" s="33"/>
      <c r="H460" s="34"/>
      <c r="I460" s="34"/>
      <c r="J460" s="34"/>
      <c r="K460" s="34"/>
      <c r="L460" s="34"/>
      <c r="M460" s="34"/>
      <c r="N460" s="34"/>
      <c r="O460" s="34"/>
      <c r="P460" s="34"/>
      <c r="Q460" s="33"/>
      <c r="R460" s="33"/>
      <c r="S460" s="33"/>
      <c r="T460" s="35"/>
      <c r="U460" s="36"/>
      <c r="V460" s="36"/>
      <c r="W460" s="36"/>
      <c r="X460" s="35"/>
      <c r="Y460" s="34"/>
      <c r="Z460" s="34"/>
      <c r="AA460" s="34"/>
      <c r="AB460" s="34"/>
    </row>
    <row r="461" spans="1:28" ht="13.15" customHeight="1">
      <c r="A461" s="29"/>
      <c r="B461" s="30"/>
      <c r="C461" s="31"/>
      <c r="D461" s="32"/>
      <c r="E461" s="33"/>
      <c r="F461" s="33"/>
      <c r="G461" s="33"/>
      <c r="H461" s="34"/>
      <c r="I461" s="34"/>
      <c r="J461" s="34"/>
      <c r="K461" s="34"/>
      <c r="L461" s="34"/>
      <c r="M461" s="34"/>
      <c r="N461" s="34"/>
      <c r="O461" s="34"/>
      <c r="P461" s="34"/>
      <c r="Q461" s="33"/>
      <c r="R461" s="33"/>
      <c r="S461" s="33"/>
      <c r="T461" s="35"/>
      <c r="U461" s="36"/>
      <c r="V461" s="36"/>
      <c r="W461" s="36"/>
      <c r="X461" s="35"/>
      <c r="Y461" s="34"/>
      <c r="Z461" s="34"/>
      <c r="AA461" s="34"/>
      <c r="AB461" s="34"/>
    </row>
    <row r="462" spans="1:28" ht="13.15" customHeight="1">
      <c r="A462" s="29"/>
      <c r="B462" s="30"/>
      <c r="C462" s="31"/>
      <c r="D462" s="32"/>
      <c r="E462" s="33"/>
      <c r="F462" s="33"/>
      <c r="G462" s="33"/>
      <c r="H462" s="34"/>
      <c r="I462" s="34"/>
      <c r="J462" s="34"/>
      <c r="K462" s="34"/>
      <c r="L462" s="34"/>
      <c r="M462" s="34"/>
      <c r="N462" s="34"/>
      <c r="O462" s="34"/>
      <c r="P462" s="34"/>
      <c r="Q462" s="33"/>
      <c r="R462" s="33"/>
      <c r="S462" s="33"/>
      <c r="T462" s="35"/>
      <c r="U462" s="36"/>
      <c r="V462" s="36"/>
      <c r="W462" s="36"/>
      <c r="X462" s="35"/>
      <c r="Y462" s="34"/>
      <c r="Z462" s="34"/>
      <c r="AA462" s="34"/>
      <c r="AB462" s="34"/>
    </row>
    <row r="463" spans="1:28" ht="13.15" customHeight="1">
      <c r="A463" s="29"/>
      <c r="B463" s="30"/>
      <c r="C463" s="31"/>
      <c r="D463" s="32"/>
      <c r="E463" s="33"/>
      <c r="F463" s="33"/>
      <c r="G463" s="33"/>
      <c r="H463" s="34"/>
      <c r="I463" s="34"/>
      <c r="J463" s="34"/>
      <c r="K463" s="34"/>
      <c r="L463" s="34"/>
      <c r="M463" s="34"/>
      <c r="N463" s="34"/>
      <c r="O463" s="34"/>
      <c r="P463" s="34"/>
      <c r="Q463" s="33"/>
      <c r="R463" s="33"/>
      <c r="S463" s="33"/>
      <c r="T463" s="35"/>
      <c r="U463" s="36"/>
      <c r="V463" s="36"/>
      <c r="W463" s="36"/>
      <c r="X463" s="35"/>
      <c r="Y463" s="34"/>
      <c r="Z463" s="34"/>
      <c r="AA463" s="34"/>
      <c r="AB463" s="34"/>
    </row>
    <row r="464" spans="1:28" ht="13.15" customHeight="1">
      <c r="A464" s="29"/>
      <c r="B464" s="30"/>
      <c r="C464" s="31"/>
      <c r="D464" s="32"/>
      <c r="E464" s="33"/>
      <c r="F464" s="33"/>
      <c r="G464" s="33"/>
      <c r="H464" s="34"/>
      <c r="I464" s="34"/>
      <c r="J464" s="34"/>
      <c r="K464" s="34"/>
      <c r="L464" s="34"/>
      <c r="M464" s="34"/>
      <c r="N464" s="34"/>
      <c r="O464" s="34"/>
      <c r="P464" s="34"/>
      <c r="Q464" s="33"/>
      <c r="R464" s="33"/>
      <c r="S464" s="33"/>
      <c r="T464" s="35"/>
      <c r="U464" s="36"/>
      <c r="V464" s="36"/>
      <c r="W464" s="36"/>
      <c r="X464" s="35"/>
      <c r="Y464" s="34"/>
      <c r="Z464" s="34"/>
      <c r="AA464" s="34"/>
      <c r="AB464" s="34"/>
    </row>
    <row r="465" spans="1:28" ht="13.15" customHeight="1">
      <c r="A465" s="29"/>
      <c r="B465" s="30"/>
      <c r="C465" s="31"/>
      <c r="D465" s="32"/>
      <c r="E465" s="33"/>
      <c r="F465" s="33"/>
      <c r="G465" s="33"/>
      <c r="H465" s="34"/>
      <c r="I465" s="34"/>
      <c r="J465" s="34"/>
      <c r="K465" s="34"/>
      <c r="L465" s="34"/>
      <c r="M465" s="34"/>
      <c r="N465" s="34"/>
      <c r="O465" s="34"/>
      <c r="P465" s="34"/>
      <c r="Q465" s="33"/>
      <c r="R465" s="33"/>
      <c r="S465" s="33"/>
      <c r="T465" s="35"/>
      <c r="U465" s="36"/>
      <c r="V465" s="36"/>
      <c r="W465" s="36"/>
      <c r="X465" s="35"/>
      <c r="Y465" s="34"/>
      <c r="Z465" s="34"/>
      <c r="AA465" s="34"/>
      <c r="AB465" s="34"/>
    </row>
    <row r="466" spans="1:28" ht="13.15" customHeight="1">
      <c r="A466" s="29"/>
      <c r="B466" s="30"/>
      <c r="C466" s="31"/>
      <c r="D466" s="32"/>
      <c r="E466" s="33"/>
      <c r="F466" s="33"/>
      <c r="G466" s="33"/>
      <c r="H466" s="34"/>
      <c r="I466" s="34"/>
      <c r="J466" s="34"/>
      <c r="K466" s="34"/>
      <c r="L466" s="34"/>
      <c r="M466" s="34"/>
      <c r="N466" s="34"/>
      <c r="O466" s="34"/>
      <c r="P466" s="34"/>
      <c r="Q466" s="33"/>
      <c r="R466" s="33"/>
      <c r="S466" s="33"/>
      <c r="T466" s="35"/>
      <c r="U466" s="36"/>
      <c r="V466" s="36"/>
      <c r="W466" s="36"/>
      <c r="X466" s="35"/>
      <c r="Y466" s="34"/>
      <c r="Z466" s="34"/>
      <c r="AA466" s="34"/>
      <c r="AB466" s="34"/>
    </row>
    <row r="467" spans="1:28" ht="13.15" customHeight="1">
      <c r="A467" s="29"/>
      <c r="B467" s="30"/>
      <c r="C467" s="31"/>
      <c r="D467" s="32"/>
      <c r="E467" s="33"/>
      <c r="F467" s="33"/>
      <c r="G467" s="33"/>
      <c r="H467" s="34"/>
      <c r="I467" s="34"/>
      <c r="J467" s="34"/>
      <c r="K467" s="34"/>
      <c r="L467" s="34"/>
      <c r="M467" s="34"/>
      <c r="N467" s="34"/>
      <c r="O467" s="34"/>
      <c r="P467" s="34"/>
      <c r="Q467" s="33"/>
      <c r="R467" s="33"/>
      <c r="S467" s="33"/>
      <c r="T467" s="35"/>
      <c r="U467" s="36"/>
      <c r="V467" s="36"/>
      <c r="W467" s="36"/>
      <c r="X467" s="35"/>
      <c r="Y467" s="34"/>
      <c r="Z467" s="34"/>
      <c r="AA467" s="34"/>
      <c r="AB467" s="34"/>
    </row>
    <row r="468" spans="1:28" ht="13.15" customHeight="1">
      <c r="A468" s="29"/>
      <c r="B468" s="30"/>
      <c r="C468" s="31"/>
      <c r="D468" s="32"/>
      <c r="E468" s="33"/>
      <c r="F468" s="33"/>
      <c r="G468" s="33"/>
      <c r="H468" s="34"/>
      <c r="I468" s="34"/>
      <c r="J468" s="34"/>
      <c r="K468" s="34"/>
      <c r="L468" s="34"/>
      <c r="M468" s="34"/>
      <c r="N468" s="34"/>
      <c r="O468" s="34"/>
      <c r="P468" s="34"/>
      <c r="Q468" s="33"/>
      <c r="R468" s="33"/>
      <c r="S468" s="33"/>
      <c r="T468" s="35"/>
      <c r="U468" s="36"/>
      <c r="V468" s="36"/>
      <c r="W468" s="36"/>
      <c r="X468" s="35"/>
      <c r="Y468" s="34"/>
      <c r="Z468" s="34"/>
      <c r="AA468" s="34"/>
      <c r="AB468" s="34"/>
    </row>
    <row r="469" spans="1:28" ht="13.15" customHeight="1">
      <c r="A469" s="29"/>
      <c r="B469" s="30"/>
      <c r="C469" s="31"/>
      <c r="D469" s="32"/>
      <c r="E469" s="33"/>
      <c r="F469" s="33"/>
      <c r="G469" s="33"/>
      <c r="H469" s="34"/>
      <c r="I469" s="34"/>
      <c r="J469" s="34"/>
      <c r="K469" s="34"/>
      <c r="L469" s="34"/>
      <c r="M469" s="34"/>
      <c r="N469" s="34"/>
      <c r="O469" s="34"/>
      <c r="P469" s="34"/>
      <c r="Q469" s="33"/>
      <c r="R469" s="33"/>
      <c r="S469" s="33"/>
      <c r="T469" s="35"/>
      <c r="U469" s="36"/>
      <c r="V469" s="36"/>
      <c r="W469" s="36"/>
      <c r="X469" s="35"/>
      <c r="Y469" s="34"/>
      <c r="Z469" s="34"/>
      <c r="AA469" s="34"/>
      <c r="AB469" s="34"/>
    </row>
    <row r="470" spans="1:28" ht="13.15" customHeight="1">
      <c r="A470" s="29"/>
      <c r="B470" s="30"/>
      <c r="C470" s="31"/>
      <c r="D470" s="32"/>
      <c r="E470" s="33"/>
      <c r="F470" s="33"/>
      <c r="G470" s="33"/>
      <c r="H470" s="34"/>
      <c r="I470" s="34"/>
      <c r="J470" s="34"/>
      <c r="K470" s="34"/>
      <c r="L470" s="34"/>
      <c r="M470" s="34"/>
      <c r="N470" s="34"/>
      <c r="O470" s="34"/>
      <c r="P470" s="34"/>
      <c r="Q470" s="33"/>
      <c r="R470" s="33"/>
      <c r="S470" s="33"/>
      <c r="T470" s="35"/>
      <c r="U470" s="36"/>
      <c r="V470" s="36"/>
      <c r="W470" s="36"/>
      <c r="X470" s="35"/>
      <c r="Y470" s="34"/>
      <c r="Z470" s="34"/>
      <c r="AA470" s="34"/>
      <c r="AB470" s="34"/>
    </row>
    <row r="471" spans="1:28" ht="13.15" customHeight="1">
      <c r="A471" s="29"/>
      <c r="B471" s="30"/>
      <c r="C471" s="31"/>
      <c r="D471" s="32"/>
      <c r="E471" s="33"/>
      <c r="F471" s="33"/>
      <c r="G471" s="33"/>
      <c r="H471" s="34"/>
      <c r="I471" s="34"/>
      <c r="J471" s="34"/>
      <c r="K471" s="34"/>
      <c r="L471" s="34"/>
      <c r="M471" s="34"/>
      <c r="N471" s="34"/>
      <c r="O471" s="34"/>
      <c r="P471" s="34"/>
      <c r="Q471" s="33"/>
      <c r="R471" s="33"/>
      <c r="S471" s="33"/>
      <c r="T471" s="35"/>
      <c r="U471" s="36"/>
      <c r="V471" s="36"/>
      <c r="W471" s="36"/>
      <c r="X471" s="35"/>
      <c r="Y471" s="34"/>
      <c r="Z471" s="34"/>
      <c r="AA471" s="34"/>
      <c r="AB471" s="34"/>
    </row>
    <row r="472" spans="1:28" ht="13.15" customHeight="1">
      <c r="A472" s="29"/>
      <c r="B472" s="30"/>
      <c r="C472" s="31"/>
      <c r="D472" s="32"/>
      <c r="E472" s="33"/>
      <c r="F472" s="33"/>
      <c r="G472" s="33"/>
      <c r="H472" s="34"/>
      <c r="I472" s="34"/>
      <c r="J472" s="34"/>
      <c r="K472" s="34"/>
      <c r="L472" s="34"/>
      <c r="M472" s="34"/>
      <c r="N472" s="34"/>
      <c r="O472" s="34"/>
      <c r="P472" s="34"/>
      <c r="Q472" s="33"/>
      <c r="R472" s="33"/>
      <c r="S472" s="33"/>
      <c r="T472" s="35"/>
      <c r="U472" s="36"/>
      <c r="V472" s="36"/>
      <c r="W472" s="36"/>
      <c r="X472" s="35"/>
      <c r="Y472" s="34"/>
      <c r="Z472" s="34"/>
      <c r="AA472" s="34"/>
      <c r="AB472" s="34"/>
    </row>
    <row r="473" spans="1:28" ht="13.15" customHeight="1">
      <c r="A473" s="29"/>
      <c r="B473" s="30"/>
      <c r="C473" s="31"/>
      <c r="D473" s="32"/>
      <c r="E473" s="33"/>
      <c r="F473" s="33"/>
      <c r="G473" s="33"/>
      <c r="H473" s="34"/>
      <c r="I473" s="34"/>
      <c r="J473" s="34"/>
      <c r="K473" s="34"/>
      <c r="L473" s="34"/>
      <c r="M473" s="34"/>
      <c r="N473" s="34"/>
      <c r="O473" s="34"/>
      <c r="P473" s="34"/>
      <c r="Q473" s="33"/>
      <c r="R473" s="33"/>
      <c r="S473" s="33"/>
      <c r="T473" s="35"/>
      <c r="U473" s="36"/>
      <c r="V473" s="36"/>
      <c r="W473" s="36"/>
      <c r="X473" s="35"/>
      <c r="Y473" s="34"/>
      <c r="Z473" s="34"/>
      <c r="AA473" s="34"/>
      <c r="AB473" s="34"/>
    </row>
    <row r="474" spans="1:28" ht="13.15" customHeight="1">
      <c r="A474" s="29"/>
      <c r="B474" s="30"/>
      <c r="C474" s="31"/>
      <c r="D474" s="32"/>
      <c r="E474" s="33"/>
      <c r="F474" s="33"/>
      <c r="G474" s="33"/>
      <c r="H474" s="34"/>
      <c r="I474" s="34"/>
      <c r="J474" s="34"/>
      <c r="K474" s="34"/>
      <c r="L474" s="34"/>
      <c r="M474" s="34"/>
      <c r="N474" s="34"/>
      <c r="O474" s="34"/>
      <c r="P474" s="34"/>
      <c r="Q474" s="33"/>
      <c r="R474" s="33"/>
      <c r="S474" s="33"/>
      <c r="T474" s="35"/>
      <c r="U474" s="36"/>
      <c r="V474" s="36"/>
      <c r="W474" s="36"/>
      <c r="X474" s="35"/>
      <c r="Y474" s="34"/>
      <c r="Z474" s="34"/>
      <c r="AA474" s="34"/>
      <c r="AB474" s="34"/>
    </row>
    <row r="475" spans="1:28" ht="13.15" customHeight="1">
      <c r="A475" s="29"/>
      <c r="B475" s="30"/>
      <c r="C475" s="31"/>
      <c r="D475" s="32"/>
      <c r="E475" s="33"/>
      <c r="F475" s="33"/>
      <c r="G475" s="33"/>
      <c r="H475" s="34"/>
      <c r="I475" s="34"/>
      <c r="J475" s="34"/>
      <c r="K475" s="34"/>
      <c r="L475" s="34"/>
      <c r="M475" s="34"/>
      <c r="N475" s="34"/>
      <c r="O475" s="34"/>
      <c r="P475" s="34"/>
      <c r="Q475" s="33"/>
      <c r="R475" s="33"/>
      <c r="S475" s="33"/>
      <c r="T475" s="35"/>
      <c r="U475" s="36"/>
      <c r="V475" s="36"/>
      <c r="W475" s="36"/>
      <c r="X475" s="35"/>
      <c r="Y475" s="34"/>
      <c r="Z475" s="34"/>
      <c r="AA475" s="34"/>
      <c r="AB475" s="34"/>
    </row>
    <row r="476" spans="1:28" ht="13.15" customHeight="1">
      <c r="A476" s="29"/>
      <c r="B476" s="30"/>
      <c r="C476" s="31"/>
      <c r="D476" s="32"/>
      <c r="E476" s="33"/>
      <c r="F476" s="33"/>
      <c r="G476" s="33"/>
      <c r="H476" s="34"/>
      <c r="I476" s="34"/>
      <c r="J476" s="34"/>
      <c r="K476" s="34"/>
      <c r="L476" s="34"/>
      <c r="M476" s="34"/>
      <c r="N476" s="34"/>
      <c r="O476" s="34"/>
      <c r="P476" s="34"/>
      <c r="Q476" s="33"/>
      <c r="R476" s="33"/>
      <c r="S476" s="33"/>
      <c r="T476" s="35"/>
      <c r="U476" s="36"/>
      <c r="V476" s="36"/>
      <c r="W476" s="36"/>
      <c r="X476" s="35"/>
      <c r="Y476" s="34"/>
      <c r="Z476" s="34"/>
      <c r="AA476" s="34"/>
      <c r="AB476" s="34"/>
    </row>
    <row r="477" spans="1:28" ht="13.15" customHeight="1">
      <c r="A477" s="29"/>
      <c r="B477" s="30"/>
      <c r="C477" s="31"/>
      <c r="D477" s="32"/>
      <c r="E477" s="33"/>
      <c r="F477" s="33"/>
      <c r="G477" s="33"/>
      <c r="H477" s="34"/>
      <c r="I477" s="34"/>
      <c r="J477" s="34"/>
      <c r="K477" s="34"/>
      <c r="L477" s="34"/>
      <c r="M477" s="34"/>
      <c r="N477" s="34"/>
      <c r="O477" s="34"/>
      <c r="P477" s="34"/>
      <c r="Q477" s="33"/>
      <c r="R477" s="33"/>
      <c r="S477" s="33"/>
      <c r="T477" s="35"/>
      <c r="U477" s="36"/>
      <c r="V477" s="36"/>
      <c r="W477" s="36"/>
      <c r="X477" s="35"/>
      <c r="Y477" s="34"/>
      <c r="Z477" s="34"/>
      <c r="AA477" s="34"/>
      <c r="AB477" s="34"/>
    </row>
    <row r="478" spans="1:28" ht="13.15" customHeight="1">
      <c r="A478" s="29"/>
      <c r="B478" s="30"/>
      <c r="C478" s="31"/>
      <c r="D478" s="32"/>
      <c r="E478" s="33"/>
      <c r="F478" s="33"/>
      <c r="G478" s="33"/>
      <c r="H478" s="34"/>
      <c r="I478" s="34"/>
      <c r="J478" s="34"/>
      <c r="K478" s="34"/>
      <c r="L478" s="34"/>
      <c r="M478" s="34"/>
      <c r="N478" s="34"/>
      <c r="O478" s="34"/>
      <c r="P478" s="34"/>
      <c r="Q478" s="33"/>
      <c r="R478" s="33"/>
      <c r="S478" s="33"/>
      <c r="T478" s="35"/>
      <c r="U478" s="36"/>
      <c r="V478" s="36"/>
      <c r="W478" s="36"/>
      <c r="X478" s="35"/>
      <c r="Y478" s="34"/>
      <c r="Z478" s="34"/>
      <c r="AA478" s="34"/>
      <c r="AB478" s="34"/>
    </row>
    <row r="479" spans="1:28" ht="13.15" customHeight="1">
      <c r="A479" s="29"/>
      <c r="B479" s="30"/>
      <c r="C479" s="31"/>
      <c r="D479" s="32"/>
      <c r="E479" s="33"/>
      <c r="F479" s="33"/>
      <c r="G479" s="33"/>
      <c r="H479" s="34"/>
      <c r="I479" s="34"/>
      <c r="J479" s="34"/>
      <c r="K479" s="34"/>
      <c r="L479" s="34"/>
      <c r="M479" s="34"/>
      <c r="N479" s="34"/>
      <c r="O479" s="34"/>
      <c r="P479" s="34"/>
      <c r="Q479" s="33"/>
      <c r="R479" s="33"/>
      <c r="S479" s="33"/>
      <c r="T479" s="35"/>
      <c r="U479" s="36"/>
      <c r="V479" s="36"/>
      <c r="W479" s="36"/>
      <c r="X479" s="35"/>
      <c r="Y479" s="34"/>
      <c r="Z479" s="34"/>
      <c r="AA479" s="34"/>
      <c r="AB479" s="34"/>
    </row>
    <row r="480" spans="1:28" ht="13.15" customHeight="1">
      <c r="A480" s="29"/>
      <c r="B480" s="30"/>
      <c r="C480" s="31"/>
      <c r="D480" s="32"/>
      <c r="E480" s="33"/>
      <c r="F480" s="33"/>
      <c r="G480" s="33"/>
      <c r="H480" s="34"/>
      <c r="I480" s="34"/>
      <c r="J480" s="34"/>
      <c r="K480" s="34"/>
      <c r="L480" s="34"/>
      <c r="M480" s="34"/>
      <c r="N480" s="34"/>
      <c r="O480" s="34"/>
      <c r="P480" s="34"/>
      <c r="Q480" s="33"/>
      <c r="R480" s="33"/>
      <c r="S480" s="33"/>
      <c r="T480" s="35"/>
      <c r="U480" s="36"/>
      <c r="V480" s="36"/>
      <c r="W480" s="36"/>
      <c r="X480" s="35"/>
      <c r="Y480" s="34"/>
      <c r="Z480" s="34"/>
      <c r="AA480" s="34"/>
      <c r="AB480" s="34"/>
    </row>
    <row r="481" spans="1:28" ht="13.15" customHeight="1">
      <c r="A481" s="29"/>
      <c r="B481" s="30"/>
      <c r="C481" s="31"/>
      <c r="D481" s="32"/>
      <c r="E481" s="33"/>
      <c r="F481" s="33"/>
      <c r="G481" s="33"/>
      <c r="H481" s="34"/>
      <c r="I481" s="34"/>
      <c r="J481" s="34"/>
      <c r="K481" s="34"/>
      <c r="L481" s="34"/>
      <c r="M481" s="34"/>
      <c r="N481" s="34"/>
      <c r="O481" s="34"/>
      <c r="P481" s="34"/>
      <c r="Q481" s="33"/>
      <c r="R481" s="33"/>
      <c r="S481" s="33"/>
      <c r="T481" s="35"/>
      <c r="U481" s="36"/>
      <c r="V481" s="36"/>
      <c r="W481" s="36"/>
      <c r="X481" s="35"/>
      <c r="Y481" s="34"/>
      <c r="Z481" s="34"/>
      <c r="AA481" s="34"/>
      <c r="AB481" s="34"/>
    </row>
    <row r="482" spans="1:28" ht="13.15" customHeight="1">
      <c r="A482" s="29"/>
      <c r="B482" s="30"/>
      <c r="C482" s="31"/>
      <c r="D482" s="32"/>
      <c r="E482" s="33"/>
      <c r="F482" s="33"/>
      <c r="G482" s="33"/>
      <c r="H482" s="34"/>
      <c r="I482" s="34"/>
      <c r="J482" s="34"/>
      <c r="K482" s="34"/>
      <c r="L482" s="34"/>
      <c r="M482" s="34"/>
      <c r="N482" s="34"/>
      <c r="O482" s="34"/>
      <c r="P482" s="34"/>
      <c r="Q482" s="33"/>
      <c r="R482" s="33"/>
      <c r="S482" s="33"/>
      <c r="T482" s="35"/>
      <c r="U482" s="36"/>
      <c r="V482" s="36"/>
      <c r="W482" s="36"/>
      <c r="X482" s="35"/>
      <c r="Y482" s="34"/>
      <c r="Z482" s="34"/>
      <c r="AA482" s="34"/>
      <c r="AB482" s="34"/>
    </row>
    <row r="483" spans="1:28" ht="13.15" customHeight="1">
      <c r="A483" s="29"/>
      <c r="B483" s="30"/>
      <c r="C483" s="31"/>
      <c r="D483" s="32"/>
      <c r="E483" s="33"/>
      <c r="F483" s="33"/>
      <c r="G483" s="33"/>
      <c r="H483" s="34"/>
      <c r="I483" s="34"/>
      <c r="J483" s="34"/>
      <c r="K483" s="34"/>
      <c r="L483" s="34"/>
      <c r="M483" s="34"/>
      <c r="N483" s="34"/>
      <c r="O483" s="34"/>
      <c r="P483" s="34"/>
      <c r="Q483" s="33"/>
      <c r="R483" s="33"/>
      <c r="S483" s="33"/>
      <c r="T483" s="35"/>
      <c r="U483" s="36"/>
      <c r="V483" s="36"/>
      <c r="W483" s="36"/>
      <c r="X483" s="35"/>
      <c r="Y483" s="34"/>
      <c r="Z483" s="34"/>
      <c r="AA483" s="34"/>
      <c r="AB483" s="34"/>
    </row>
    <row r="484" spans="1:28" ht="13.15" customHeight="1">
      <c r="A484" s="29"/>
      <c r="B484" s="30"/>
      <c r="C484" s="31"/>
      <c r="D484" s="32"/>
      <c r="E484" s="33"/>
      <c r="F484" s="33"/>
      <c r="G484" s="33"/>
      <c r="H484" s="34"/>
      <c r="I484" s="34"/>
      <c r="J484" s="34"/>
      <c r="K484" s="34"/>
      <c r="L484" s="34"/>
      <c r="M484" s="34"/>
      <c r="N484" s="34"/>
      <c r="O484" s="34"/>
      <c r="P484" s="34"/>
      <c r="Q484" s="33"/>
      <c r="R484" s="33"/>
      <c r="S484" s="33"/>
      <c r="T484" s="35"/>
      <c r="U484" s="36"/>
      <c r="V484" s="36"/>
      <c r="W484" s="36"/>
      <c r="X484" s="35"/>
      <c r="Y484" s="34"/>
      <c r="Z484" s="34"/>
      <c r="AA484" s="34"/>
      <c r="AB484" s="34"/>
    </row>
    <row r="485" spans="1:28" ht="13.15" customHeight="1">
      <c r="A485" s="29"/>
      <c r="B485" s="30"/>
      <c r="C485" s="31"/>
      <c r="D485" s="32"/>
      <c r="E485" s="33"/>
      <c r="F485" s="33"/>
      <c r="G485" s="33"/>
      <c r="H485" s="34"/>
      <c r="I485" s="34"/>
      <c r="J485" s="34"/>
      <c r="K485" s="34"/>
      <c r="L485" s="34"/>
      <c r="M485" s="34"/>
      <c r="N485" s="34"/>
      <c r="O485" s="34"/>
      <c r="P485" s="34"/>
      <c r="Q485" s="33"/>
      <c r="R485" s="33"/>
      <c r="S485" s="33"/>
      <c r="T485" s="35"/>
      <c r="U485" s="36"/>
      <c r="V485" s="36"/>
      <c r="W485" s="36"/>
      <c r="X485" s="35"/>
      <c r="Y485" s="34"/>
      <c r="Z485" s="34"/>
      <c r="AA485" s="34"/>
      <c r="AB485" s="34"/>
    </row>
    <row r="486" spans="1:28" ht="13.15" customHeight="1">
      <c r="A486" s="29"/>
      <c r="B486" s="30"/>
      <c r="C486" s="31"/>
      <c r="D486" s="32"/>
      <c r="E486" s="33"/>
      <c r="F486" s="33"/>
      <c r="G486" s="33"/>
      <c r="H486" s="34"/>
      <c r="I486" s="34"/>
      <c r="J486" s="34"/>
      <c r="K486" s="34"/>
      <c r="L486" s="34"/>
      <c r="M486" s="34"/>
      <c r="N486" s="34"/>
      <c r="O486" s="34"/>
      <c r="P486" s="34"/>
      <c r="Q486" s="33"/>
      <c r="R486" s="33"/>
      <c r="S486" s="33"/>
      <c r="T486" s="35"/>
      <c r="U486" s="36"/>
      <c r="V486" s="36"/>
      <c r="W486" s="36"/>
      <c r="X486" s="35"/>
      <c r="Y486" s="34"/>
      <c r="Z486" s="34"/>
      <c r="AA486" s="34"/>
      <c r="AB486" s="34"/>
    </row>
    <row r="487" spans="1:28" ht="13.15" customHeight="1">
      <c r="A487" s="29"/>
      <c r="B487" s="30"/>
      <c r="C487" s="31"/>
      <c r="D487" s="32"/>
      <c r="E487" s="33"/>
      <c r="F487" s="33"/>
      <c r="G487" s="33"/>
      <c r="H487" s="34"/>
      <c r="I487" s="34"/>
      <c r="J487" s="34"/>
      <c r="K487" s="34"/>
      <c r="L487" s="34"/>
      <c r="M487" s="34"/>
      <c r="N487" s="34"/>
      <c r="O487" s="34"/>
      <c r="P487" s="34"/>
      <c r="Q487" s="33"/>
      <c r="R487" s="33"/>
      <c r="S487" s="33"/>
      <c r="T487" s="35"/>
      <c r="U487" s="36"/>
      <c r="V487" s="36"/>
      <c r="W487" s="36"/>
      <c r="X487" s="35"/>
      <c r="Y487" s="34"/>
      <c r="Z487" s="34"/>
      <c r="AA487" s="34"/>
      <c r="AB487" s="34"/>
    </row>
    <row r="488" spans="1:28" ht="13.15" customHeight="1">
      <c r="A488" s="29"/>
      <c r="B488" s="30"/>
      <c r="C488" s="31"/>
      <c r="D488" s="32"/>
      <c r="E488" s="33"/>
      <c r="F488" s="33"/>
      <c r="G488" s="33"/>
      <c r="H488" s="34"/>
      <c r="I488" s="34"/>
      <c r="J488" s="34"/>
      <c r="K488" s="34"/>
      <c r="L488" s="34"/>
      <c r="M488" s="34"/>
      <c r="N488" s="34"/>
      <c r="O488" s="34"/>
      <c r="P488" s="34"/>
      <c r="Q488" s="33"/>
      <c r="R488" s="33"/>
      <c r="S488" s="33"/>
      <c r="T488" s="35"/>
      <c r="U488" s="36"/>
      <c r="V488" s="36"/>
      <c r="W488" s="36"/>
      <c r="X488" s="35"/>
      <c r="Y488" s="34"/>
      <c r="Z488" s="34"/>
      <c r="AA488" s="34"/>
      <c r="AB488" s="34"/>
    </row>
    <row r="489" spans="1:28" ht="13.15" customHeight="1">
      <c r="A489" s="29"/>
      <c r="B489" s="30"/>
      <c r="C489" s="31"/>
      <c r="D489" s="32"/>
      <c r="E489" s="33"/>
      <c r="F489" s="33"/>
      <c r="G489" s="33"/>
      <c r="H489" s="34"/>
      <c r="I489" s="34"/>
      <c r="J489" s="34"/>
      <c r="K489" s="34"/>
      <c r="L489" s="34"/>
      <c r="M489" s="34"/>
      <c r="N489" s="34"/>
      <c r="O489" s="34"/>
      <c r="P489" s="34"/>
      <c r="Q489" s="33"/>
      <c r="R489" s="33"/>
      <c r="S489" s="33"/>
      <c r="T489" s="35"/>
      <c r="U489" s="36"/>
      <c r="V489" s="36"/>
      <c r="W489" s="36"/>
      <c r="X489" s="35"/>
      <c r="Y489" s="34"/>
      <c r="Z489" s="34"/>
      <c r="AA489" s="34"/>
      <c r="AB489" s="34"/>
    </row>
    <row r="490" spans="1:28" ht="13.15" customHeight="1">
      <c r="A490" s="29"/>
      <c r="B490" s="30"/>
      <c r="C490" s="31"/>
      <c r="D490" s="32"/>
      <c r="E490" s="33"/>
      <c r="F490" s="33"/>
      <c r="G490" s="33"/>
      <c r="H490" s="34"/>
      <c r="I490" s="34"/>
      <c r="J490" s="34"/>
      <c r="K490" s="34"/>
      <c r="L490" s="34"/>
      <c r="M490" s="34"/>
      <c r="N490" s="34"/>
      <c r="O490" s="34"/>
      <c r="P490" s="34"/>
      <c r="Q490" s="33"/>
      <c r="R490" s="33"/>
      <c r="S490" s="33"/>
      <c r="T490" s="35"/>
      <c r="U490" s="36"/>
      <c r="V490" s="36"/>
      <c r="W490" s="36"/>
      <c r="X490" s="35"/>
      <c r="Y490" s="34"/>
      <c r="Z490" s="34"/>
      <c r="AA490" s="34"/>
      <c r="AB490" s="34"/>
    </row>
    <row r="491" spans="1:28" ht="13.15" customHeight="1">
      <c r="A491" s="29"/>
      <c r="B491" s="30"/>
      <c r="C491" s="31"/>
      <c r="D491" s="32"/>
      <c r="E491" s="33"/>
      <c r="F491" s="33"/>
      <c r="G491" s="33"/>
      <c r="H491" s="34"/>
      <c r="I491" s="34"/>
      <c r="J491" s="34"/>
      <c r="K491" s="34"/>
      <c r="L491" s="34"/>
      <c r="M491" s="34"/>
      <c r="N491" s="34"/>
      <c r="O491" s="34"/>
      <c r="P491" s="34"/>
      <c r="Q491" s="33"/>
      <c r="R491" s="33"/>
      <c r="S491" s="33"/>
      <c r="T491" s="35"/>
      <c r="U491" s="36"/>
      <c r="V491" s="36"/>
      <c r="W491" s="36"/>
      <c r="X491" s="35"/>
      <c r="Y491" s="34"/>
      <c r="Z491" s="34"/>
      <c r="AA491" s="34"/>
      <c r="AB491" s="34"/>
    </row>
    <row r="492" spans="1:28" ht="13.15" customHeight="1">
      <c r="A492" s="29"/>
      <c r="B492" s="30"/>
      <c r="C492" s="31"/>
      <c r="D492" s="32"/>
      <c r="E492" s="33"/>
      <c r="F492" s="33"/>
      <c r="G492" s="33"/>
      <c r="H492" s="34"/>
      <c r="I492" s="34"/>
      <c r="J492" s="34"/>
      <c r="K492" s="34"/>
      <c r="L492" s="34"/>
      <c r="M492" s="34"/>
      <c r="N492" s="34"/>
      <c r="O492" s="34"/>
      <c r="P492" s="34"/>
      <c r="Q492" s="33"/>
      <c r="R492" s="33"/>
      <c r="S492" s="33"/>
      <c r="T492" s="35"/>
      <c r="U492" s="36"/>
      <c r="V492" s="36"/>
      <c r="W492" s="36"/>
      <c r="X492" s="35"/>
      <c r="Y492" s="34"/>
      <c r="Z492" s="34"/>
      <c r="AA492" s="34"/>
      <c r="AB492" s="34"/>
    </row>
    <row r="493" spans="1:28" ht="13.15" customHeight="1">
      <c r="A493" s="29"/>
      <c r="B493" s="30"/>
      <c r="C493" s="31"/>
      <c r="D493" s="32"/>
      <c r="E493" s="33"/>
      <c r="F493" s="33"/>
      <c r="G493" s="33"/>
      <c r="H493" s="34"/>
      <c r="I493" s="34"/>
      <c r="J493" s="34"/>
      <c r="K493" s="34"/>
      <c r="L493" s="34"/>
      <c r="M493" s="34"/>
      <c r="N493" s="34"/>
      <c r="O493" s="34"/>
      <c r="P493" s="34"/>
      <c r="Q493" s="33"/>
      <c r="R493" s="33"/>
      <c r="S493" s="33"/>
      <c r="T493" s="35"/>
      <c r="U493" s="36"/>
      <c r="V493" s="36"/>
      <c r="W493" s="36"/>
      <c r="X493" s="35"/>
      <c r="Y493" s="34"/>
      <c r="Z493" s="34"/>
      <c r="AA493" s="34"/>
      <c r="AB493" s="34"/>
    </row>
    <row r="494" spans="1:28" ht="13.15" customHeight="1">
      <c r="A494" s="29"/>
      <c r="B494" s="30"/>
      <c r="C494" s="31"/>
      <c r="D494" s="32"/>
      <c r="E494" s="33"/>
      <c r="F494" s="33"/>
      <c r="G494" s="33"/>
      <c r="H494" s="34"/>
      <c r="I494" s="34"/>
      <c r="J494" s="34"/>
      <c r="K494" s="34"/>
      <c r="L494" s="34"/>
      <c r="M494" s="34"/>
      <c r="N494" s="34"/>
      <c r="O494" s="34"/>
      <c r="P494" s="34"/>
      <c r="Q494" s="33"/>
      <c r="R494" s="33"/>
      <c r="S494" s="33"/>
      <c r="T494" s="35"/>
      <c r="U494" s="36"/>
      <c r="V494" s="36"/>
      <c r="W494" s="36"/>
      <c r="X494" s="35"/>
      <c r="Y494" s="34"/>
      <c r="Z494" s="34"/>
      <c r="AA494" s="34"/>
      <c r="AB494" s="34"/>
    </row>
    <row r="495" spans="1:28" ht="13.15" customHeight="1">
      <c r="A495" s="29"/>
      <c r="B495" s="30"/>
      <c r="C495" s="31"/>
      <c r="D495" s="32"/>
      <c r="E495" s="33"/>
      <c r="F495" s="33"/>
      <c r="G495" s="33"/>
      <c r="H495" s="34"/>
      <c r="I495" s="34"/>
      <c r="J495" s="34"/>
      <c r="K495" s="34"/>
      <c r="L495" s="34"/>
      <c r="M495" s="34"/>
      <c r="N495" s="34"/>
      <c r="O495" s="34"/>
      <c r="P495" s="34"/>
      <c r="Q495" s="33"/>
      <c r="R495" s="33"/>
      <c r="S495" s="33"/>
      <c r="T495" s="35"/>
      <c r="U495" s="36"/>
      <c r="V495" s="36"/>
      <c r="W495" s="36"/>
      <c r="X495" s="35"/>
      <c r="Y495" s="34"/>
      <c r="Z495" s="34"/>
      <c r="AA495" s="34"/>
      <c r="AB495" s="34"/>
    </row>
    <row r="496" spans="1:28" ht="13.15" customHeight="1">
      <c r="A496" s="29"/>
      <c r="B496" s="30"/>
      <c r="C496" s="31"/>
      <c r="D496" s="32"/>
      <c r="E496" s="33"/>
      <c r="F496" s="33"/>
      <c r="G496" s="33"/>
      <c r="H496" s="34"/>
      <c r="I496" s="34"/>
      <c r="J496" s="34"/>
      <c r="K496" s="34"/>
      <c r="L496" s="34"/>
      <c r="M496" s="34"/>
      <c r="N496" s="34"/>
      <c r="O496" s="34"/>
      <c r="P496" s="34"/>
      <c r="Q496" s="33"/>
      <c r="R496" s="33"/>
      <c r="S496" s="33"/>
      <c r="T496" s="35"/>
      <c r="U496" s="36"/>
      <c r="V496" s="36"/>
      <c r="W496" s="36"/>
      <c r="X496" s="35"/>
      <c r="Y496" s="34"/>
      <c r="Z496" s="34"/>
      <c r="AA496" s="34"/>
      <c r="AB496" s="34"/>
    </row>
    <row r="497" spans="1:28" ht="13.15" customHeight="1">
      <c r="A497" s="29"/>
      <c r="B497" s="30"/>
      <c r="C497" s="31"/>
      <c r="D497" s="32"/>
      <c r="E497" s="33"/>
      <c r="F497" s="33"/>
      <c r="G497" s="33"/>
      <c r="H497" s="34"/>
      <c r="I497" s="34"/>
      <c r="J497" s="34"/>
      <c r="K497" s="34"/>
      <c r="L497" s="34"/>
      <c r="M497" s="34"/>
      <c r="N497" s="34"/>
      <c r="O497" s="34"/>
      <c r="P497" s="34"/>
      <c r="Q497" s="33"/>
      <c r="R497" s="33"/>
      <c r="S497" s="33"/>
      <c r="T497" s="35"/>
      <c r="U497" s="36"/>
      <c r="V497" s="36"/>
      <c r="W497" s="36"/>
      <c r="X497" s="35"/>
      <c r="Y497" s="34"/>
      <c r="Z497" s="34"/>
      <c r="AA497" s="34"/>
      <c r="AB497" s="34"/>
    </row>
    <row r="498" spans="1:28" ht="13.15" customHeight="1">
      <c r="A498" s="29"/>
      <c r="B498" s="30"/>
      <c r="C498" s="31"/>
      <c r="D498" s="32"/>
      <c r="E498" s="33"/>
      <c r="F498" s="33"/>
      <c r="G498" s="33"/>
      <c r="H498" s="34"/>
      <c r="I498" s="34"/>
      <c r="J498" s="34"/>
      <c r="K498" s="34"/>
      <c r="L498" s="34"/>
      <c r="M498" s="34"/>
      <c r="N498" s="34"/>
      <c r="O498" s="34"/>
      <c r="P498" s="34"/>
      <c r="Q498" s="33"/>
      <c r="R498" s="33"/>
      <c r="S498" s="33"/>
      <c r="T498" s="35"/>
      <c r="U498" s="36"/>
      <c r="V498" s="36"/>
      <c r="W498" s="36"/>
      <c r="X498" s="35"/>
      <c r="Y498" s="34"/>
      <c r="Z498" s="34"/>
      <c r="AA498" s="34"/>
      <c r="AB498" s="34"/>
    </row>
    <row r="499" spans="1:28" ht="13.15" customHeight="1">
      <c r="A499" s="29"/>
      <c r="B499" s="30"/>
      <c r="C499" s="31"/>
      <c r="D499" s="32"/>
      <c r="E499" s="33"/>
      <c r="F499" s="33"/>
      <c r="G499" s="33"/>
      <c r="H499" s="34"/>
      <c r="I499" s="34"/>
      <c r="J499" s="34"/>
      <c r="K499" s="34"/>
      <c r="L499" s="34"/>
      <c r="M499" s="34"/>
      <c r="N499" s="34"/>
      <c r="O499" s="34"/>
      <c r="P499" s="34"/>
      <c r="Q499" s="33"/>
      <c r="R499" s="33"/>
      <c r="S499" s="33"/>
      <c r="T499" s="35"/>
      <c r="U499" s="36"/>
      <c r="V499" s="36"/>
      <c r="W499" s="36"/>
      <c r="X499" s="35"/>
      <c r="Y499" s="34"/>
      <c r="Z499" s="34"/>
      <c r="AA499" s="34"/>
      <c r="AB499" s="34"/>
    </row>
    <row r="500" spans="1:28" ht="13.15" customHeight="1">
      <c r="A500" s="29"/>
      <c r="B500" s="30"/>
      <c r="C500" s="31"/>
      <c r="D500" s="32"/>
      <c r="E500" s="33"/>
      <c r="F500" s="33"/>
      <c r="G500" s="33"/>
      <c r="H500" s="34"/>
      <c r="I500" s="34"/>
      <c r="J500" s="34"/>
      <c r="K500" s="34"/>
      <c r="L500" s="34"/>
      <c r="M500" s="34"/>
      <c r="N500" s="34"/>
      <c r="O500" s="34"/>
      <c r="P500" s="34"/>
      <c r="Q500" s="33"/>
      <c r="R500" s="33"/>
      <c r="S500" s="33"/>
      <c r="T500" s="35"/>
      <c r="U500" s="36"/>
      <c r="V500" s="36"/>
      <c r="W500" s="36"/>
      <c r="X500" s="35"/>
      <c r="Y500" s="34"/>
      <c r="Z500" s="34"/>
      <c r="AA500" s="34"/>
      <c r="AB500" s="34"/>
    </row>
    <row r="501" spans="1:28" ht="13.15" customHeight="1">
      <c r="A501" s="29"/>
      <c r="B501" s="30"/>
      <c r="C501" s="31"/>
      <c r="D501" s="32"/>
      <c r="E501" s="33"/>
      <c r="F501" s="33"/>
      <c r="G501" s="33"/>
      <c r="H501" s="34"/>
      <c r="I501" s="34"/>
      <c r="J501" s="34"/>
      <c r="K501" s="34"/>
      <c r="L501" s="34"/>
      <c r="M501" s="34"/>
      <c r="N501" s="34"/>
      <c r="O501" s="34"/>
      <c r="P501" s="34"/>
      <c r="Q501" s="33"/>
      <c r="R501" s="33"/>
      <c r="S501" s="33"/>
      <c r="T501" s="35"/>
      <c r="U501" s="36"/>
      <c r="V501" s="36"/>
      <c r="W501" s="36"/>
      <c r="X501" s="35"/>
      <c r="Y501" s="34"/>
      <c r="Z501" s="34"/>
      <c r="AA501" s="34"/>
      <c r="AB501" s="34"/>
    </row>
    <row r="502" spans="1:28" ht="13.15" customHeight="1">
      <c r="A502" s="29"/>
      <c r="B502" s="30"/>
      <c r="C502" s="31"/>
      <c r="D502" s="32"/>
      <c r="E502" s="33"/>
      <c r="F502" s="33"/>
      <c r="G502" s="33"/>
      <c r="H502" s="34"/>
      <c r="I502" s="34"/>
      <c r="J502" s="34"/>
      <c r="K502" s="34"/>
      <c r="L502" s="34"/>
      <c r="M502" s="34"/>
      <c r="N502" s="34"/>
      <c r="O502" s="34"/>
      <c r="P502" s="34"/>
      <c r="Q502" s="33"/>
      <c r="R502" s="33"/>
      <c r="S502" s="33"/>
      <c r="T502" s="35"/>
      <c r="U502" s="36"/>
      <c r="V502" s="36"/>
      <c r="W502" s="36"/>
      <c r="X502" s="35"/>
      <c r="Y502" s="34"/>
      <c r="Z502" s="34"/>
      <c r="AA502" s="34"/>
      <c r="AB502" s="34"/>
    </row>
    <row r="503" spans="1:28" ht="13.15" customHeight="1">
      <c r="A503" s="29"/>
      <c r="B503" s="30"/>
      <c r="C503" s="31"/>
      <c r="D503" s="32"/>
      <c r="E503" s="33"/>
      <c r="F503" s="33"/>
      <c r="G503" s="33"/>
      <c r="H503" s="34"/>
      <c r="I503" s="34"/>
      <c r="J503" s="34"/>
      <c r="K503" s="34"/>
      <c r="L503" s="34"/>
      <c r="M503" s="34"/>
      <c r="N503" s="34"/>
      <c r="O503" s="34"/>
      <c r="P503" s="34"/>
      <c r="Q503" s="33"/>
      <c r="R503" s="33"/>
      <c r="S503" s="33"/>
      <c r="T503" s="35"/>
      <c r="U503" s="36"/>
      <c r="V503" s="36"/>
      <c r="W503" s="36"/>
      <c r="X503" s="35"/>
      <c r="Y503" s="34"/>
      <c r="Z503" s="34"/>
      <c r="AA503" s="34"/>
      <c r="AB503" s="34"/>
    </row>
    <row r="504" spans="1:28" ht="13.15" customHeight="1">
      <c r="A504" s="29"/>
      <c r="B504" s="30"/>
      <c r="C504" s="31"/>
      <c r="D504" s="32"/>
      <c r="E504" s="33"/>
      <c r="F504" s="33"/>
      <c r="G504" s="33"/>
      <c r="H504" s="34"/>
      <c r="I504" s="34"/>
      <c r="J504" s="34"/>
      <c r="K504" s="34"/>
      <c r="L504" s="34"/>
      <c r="M504" s="34"/>
      <c r="N504" s="34"/>
      <c r="O504" s="34"/>
      <c r="P504" s="34"/>
      <c r="Q504" s="33"/>
      <c r="R504" s="33"/>
      <c r="S504" s="33"/>
      <c r="T504" s="35"/>
      <c r="U504" s="36"/>
      <c r="V504" s="36"/>
      <c r="W504" s="36"/>
      <c r="X504" s="35"/>
      <c r="Y504" s="34"/>
      <c r="Z504" s="34"/>
      <c r="AA504" s="34"/>
      <c r="AB504" s="34"/>
    </row>
    <row r="505" spans="1:28" ht="13.15" customHeight="1">
      <c r="A505" s="29"/>
      <c r="B505" s="30"/>
      <c r="C505" s="31"/>
      <c r="D505" s="32"/>
      <c r="E505" s="33"/>
      <c r="F505" s="33"/>
      <c r="G505" s="33"/>
      <c r="H505" s="34"/>
      <c r="I505" s="34"/>
      <c r="J505" s="34"/>
      <c r="K505" s="34"/>
      <c r="L505" s="34"/>
      <c r="M505" s="34"/>
      <c r="N505" s="34"/>
      <c r="O505" s="34"/>
      <c r="P505" s="34"/>
      <c r="Q505" s="33"/>
      <c r="R505" s="33"/>
      <c r="S505" s="33"/>
      <c r="T505" s="35"/>
      <c r="U505" s="36"/>
      <c r="V505" s="36"/>
      <c r="W505" s="36"/>
      <c r="X505" s="35"/>
      <c r="Y505" s="34"/>
      <c r="Z505" s="34"/>
      <c r="AA505" s="34"/>
      <c r="AB505" s="34"/>
    </row>
    <row r="506" spans="1:28" ht="13.15" customHeight="1">
      <c r="A506" s="29"/>
      <c r="B506" s="30"/>
      <c r="C506" s="31"/>
      <c r="D506" s="32"/>
      <c r="E506" s="33"/>
      <c r="F506" s="33"/>
      <c r="G506" s="33"/>
      <c r="H506" s="34"/>
      <c r="I506" s="34"/>
      <c r="J506" s="34"/>
      <c r="K506" s="34"/>
      <c r="L506" s="34"/>
      <c r="M506" s="34"/>
      <c r="N506" s="34"/>
      <c r="O506" s="34"/>
      <c r="P506" s="34"/>
      <c r="Q506" s="33"/>
      <c r="R506" s="33"/>
      <c r="S506" s="33"/>
      <c r="T506" s="35"/>
      <c r="U506" s="36"/>
      <c r="V506" s="36"/>
      <c r="W506" s="36"/>
      <c r="X506" s="35"/>
      <c r="Y506" s="34"/>
      <c r="Z506" s="34"/>
      <c r="AA506" s="34"/>
      <c r="AB506" s="34"/>
    </row>
    <row r="507" spans="1:28" ht="13.15" customHeight="1">
      <c r="A507" s="29"/>
      <c r="B507" s="30"/>
      <c r="C507" s="31"/>
      <c r="D507" s="32"/>
      <c r="E507" s="33"/>
      <c r="F507" s="33"/>
      <c r="G507" s="33"/>
      <c r="H507" s="34"/>
      <c r="I507" s="34"/>
      <c r="J507" s="34"/>
      <c r="K507" s="34"/>
      <c r="L507" s="34"/>
      <c r="M507" s="34"/>
      <c r="N507" s="34"/>
      <c r="O507" s="34"/>
      <c r="P507" s="34"/>
      <c r="Q507" s="33"/>
      <c r="R507" s="33"/>
      <c r="S507" s="33"/>
      <c r="T507" s="35"/>
      <c r="U507" s="36"/>
      <c r="V507" s="36"/>
      <c r="W507" s="36"/>
      <c r="X507" s="35"/>
      <c r="Y507" s="34"/>
      <c r="Z507" s="34"/>
      <c r="AA507" s="34"/>
      <c r="AB507" s="34"/>
    </row>
    <row r="508" spans="1:28" ht="13.15" customHeight="1">
      <c r="A508" s="29"/>
      <c r="B508" s="30"/>
      <c r="C508" s="31"/>
      <c r="D508" s="32"/>
      <c r="E508" s="33"/>
      <c r="F508" s="33"/>
      <c r="G508" s="33"/>
      <c r="H508" s="34"/>
      <c r="I508" s="34"/>
      <c r="J508" s="34"/>
      <c r="K508" s="34"/>
      <c r="L508" s="34"/>
      <c r="M508" s="34"/>
      <c r="N508" s="34"/>
      <c r="O508" s="34"/>
      <c r="P508" s="34"/>
      <c r="Q508" s="33"/>
      <c r="R508" s="33"/>
      <c r="S508" s="33"/>
      <c r="T508" s="35"/>
      <c r="U508" s="36"/>
      <c r="V508" s="36"/>
      <c r="W508" s="36"/>
      <c r="X508" s="35"/>
      <c r="Y508" s="34"/>
      <c r="Z508" s="34"/>
      <c r="AA508" s="34"/>
      <c r="AB508" s="34"/>
    </row>
    <row r="509" spans="1:28" ht="13.15" customHeight="1">
      <c r="A509" s="29"/>
      <c r="B509" s="30"/>
      <c r="C509" s="31"/>
      <c r="D509" s="32"/>
      <c r="E509" s="33"/>
      <c r="F509" s="33"/>
      <c r="G509" s="33"/>
      <c r="H509" s="34"/>
      <c r="I509" s="34"/>
      <c r="J509" s="34"/>
      <c r="K509" s="34"/>
      <c r="L509" s="34"/>
      <c r="M509" s="34"/>
      <c r="N509" s="34"/>
      <c r="O509" s="34"/>
      <c r="P509" s="34"/>
      <c r="Q509" s="33"/>
      <c r="R509" s="33"/>
      <c r="S509" s="33"/>
      <c r="T509" s="35"/>
      <c r="U509" s="36"/>
      <c r="V509" s="36"/>
      <c r="W509" s="36"/>
      <c r="X509" s="35"/>
      <c r="Y509" s="34"/>
      <c r="Z509" s="34"/>
      <c r="AA509" s="34"/>
      <c r="AB509" s="34"/>
    </row>
    <row r="510" spans="1:28" ht="13.15" customHeight="1">
      <c r="A510" s="29"/>
      <c r="B510" s="30"/>
      <c r="C510" s="31"/>
      <c r="D510" s="32"/>
      <c r="E510" s="33"/>
      <c r="F510" s="33"/>
      <c r="G510" s="33"/>
      <c r="H510" s="34"/>
      <c r="I510" s="34"/>
      <c r="J510" s="34"/>
      <c r="K510" s="34"/>
      <c r="L510" s="34"/>
      <c r="M510" s="34"/>
      <c r="N510" s="34"/>
      <c r="O510" s="34"/>
      <c r="P510" s="34"/>
      <c r="Q510" s="33"/>
      <c r="R510" s="33"/>
      <c r="S510" s="33"/>
      <c r="T510" s="35"/>
      <c r="U510" s="36"/>
      <c r="V510" s="36"/>
      <c r="W510" s="36"/>
      <c r="X510" s="35"/>
      <c r="Y510" s="34"/>
      <c r="Z510" s="34"/>
      <c r="AA510" s="34"/>
      <c r="AB510" s="34"/>
    </row>
    <row r="511" spans="1:28" ht="13.15" customHeight="1">
      <c r="A511" s="29"/>
      <c r="B511" s="30"/>
      <c r="C511" s="31"/>
      <c r="D511" s="32"/>
      <c r="E511" s="33"/>
      <c r="F511" s="33"/>
      <c r="G511" s="33"/>
      <c r="H511" s="34"/>
      <c r="I511" s="34"/>
      <c r="J511" s="34"/>
      <c r="K511" s="34"/>
      <c r="L511" s="34"/>
      <c r="M511" s="34"/>
      <c r="N511" s="34"/>
      <c r="O511" s="34"/>
      <c r="P511" s="34"/>
      <c r="Q511" s="33"/>
      <c r="R511" s="33"/>
      <c r="S511" s="33"/>
      <c r="T511" s="35"/>
      <c r="U511" s="36"/>
      <c r="V511" s="36"/>
      <c r="W511" s="36"/>
      <c r="X511" s="35"/>
      <c r="Y511" s="34"/>
      <c r="Z511" s="34"/>
      <c r="AA511" s="34"/>
      <c r="AB511" s="34"/>
    </row>
    <row r="512" spans="1:28" ht="13.15" customHeight="1">
      <c r="A512" s="29"/>
      <c r="B512" s="30"/>
      <c r="C512" s="31"/>
      <c r="D512" s="32"/>
      <c r="E512" s="33"/>
      <c r="F512" s="33"/>
      <c r="G512" s="33"/>
      <c r="H512" s="34"/>
      <c r="I512" s="34"/>
      <c r="J512" s="34"/>
      <c r="K512" s="34"/>
      <c r="L512" s="34"/>
      <c r="M512" s="34"/>
      <c r="N512" s="34"/>
      <c r="O512" s="34"/>
      <c r="P512" s="34"/>
      <c r="Q512" s="33"/>
      <c r="R512" s="33"/>
      <c r="S512" s="33"/>
      <c r="T512" s="35"/>
      <c r="U512" s="36"/>
      <c r="V512" s="36"/>
      <c r="W512" s="36"/>
      <c r="X512" s="35"/>
      <c r="Y512" s="34"/>
      <c r="Z512" s="34"/>
      <c r="AA512" s="34"/>
      <c r="AB512" s="34"/>
    </row>
    <row r="513" spans="1:28" ht="13.15" customHeight="1">
      <c r="A513" s="29"/>
      <c r="B513" s="30"/>
      <c r="C513" s="31"/>
      <c r="D513" s="32"/>
      <c r="E513" s="33"/>
      <c r="F513" s="33"/>
      <c r="G513" s="33"/>
      <c r="H513" s="34"/>
      <c r="I513" s="34"/>
      <c r="J513" s="34"/>
      <c r="K513" s="34"/>
      <c r="L513" s="34"/>
      <c r="M513" s="34"/>
      <c r="N513" s="34"/>
      <c r="O513" s="34"/>
      <c r="P513" s="34"/>
      <c r="Q513" s="33"/>
      <c r="R513" s="33"/>
      <c r="S513" s="33"/>
      <c r="T513" s="35"/>
      <c r="U513" s="36"/>
      <c r="V513" s="36"/>
      <c r="W513" s="36"/>
      <c r="X513" s="35"/>
      <c r="Y513" s="34"/>
      <c r="Z513" s="34"/>
      <c r="AA513" s="34"/>
      <c r="AB513" s="34"/>
    </row>
    <row r="514" spans="1:28" ht="13.15" customHeight="1">
      <c r="A514" s="29"/>
      <c r="B514" s="30"/>
      <c r="C514" s="31"/>
      <c r="D514" s="32"/>
      <c r="E514" s="33"/>
      <c r="F514" s="33"/>
      <c r="G514" s="33"/>
      <c r="H514" s="34"/>
      <c r="I514" s="34"/>
      <c r="J514" s="34"/>
      <c r="K514" s="34"/>
      <c r="L514" s="34"/>
      <c r="M514" s="34"/>
      <c r="N514" s="34"/>
      <c r="O514" s="34"/>
      <c r="P514" s="34"/>
      <c r="Q514" s="33"/>
      <c r="R514" s="33"/>
      <c r="S514" s="33"/>
      <c r="T514" s="35"/>
      <c r="U514" s="36"/>
      <c r="V514" s="36"/>
      <c r="W514" s="36"/>
      <c r="X514" s="35"/>
      <c r="Y514" s="34"/>
      <c r="Z514" s="34"/>
      <c r="AA514" s="34"/>
      <c r="AB514" s="34"/>
    </row>
    <row r="515" spans="1:28" ht="13.15" customHeight="1">
      <c r="A515" s="29"/>
      <c r="B515" s="30"/>
      <c r="C515" s="31"/>
      <c r="D515" s="32"/>
      <c r="E515" s="33"/>
      <c r="F515" s="33"/>
      <c r="G515" s="33"/>
      <c r="H515" s="34"/>
      <c r="I515" s="34"/>
      <c r="J515" s="34"/>
      <c r="K515" s="34"/>
      <c r="L515" s="34"/>
      <c r="M515" s="34"/>
      <c r="N515" s="34"/>
      <c r="O515" s="34"/>
      <c r="P515" s="34"/>
      <c r="Q515" s="33"/>
      <c r="R515" s="33"/>
      <c r="S515" s="33"/>
      <c r="T515" s="35"/>
      <c r="U515" s="36"/>
      <c r="V515" s="36"/>
      <c r="W515" s="36"/>
      <c r="X515" s="35"/>
      <c r="Y515" s="34"/>
      <c r="Z515" s="34"/>
      <c r="AA515" s="34"/>
      <c r="AB515" s="34"/>
    </row>
    <row r="516" spans="1:28" ht="13.15" customHeight="1">
      <c r="A516" s="29"/>
      <c r="B516" s="30"/>
      <c r="C516" s="31"/>
      <c r="D516" s="32"/>
      <c r="E516" s="33"/>
      <c r="F516" s="33"/>
      <c r="G516" s="33"/>
      <c r="H516" s="34"/>
      <c r="I516" s="34"/>
      <c r="J516" s="34"/>
      <c r="K516" s="34"/>
      <c r="L516" s="34"/>
      <c r="M516" s="34"/>
      <c r="N516" s="34"/>
      <c r="O516" s="34"/>
      <c r="P516" s="34"/>
      <c r="Q516" s="33"/>
      <c r="R516" s="33"/>
      <c r="S516" s="33"/>
      <c r="T516" s="35"/>
      <c r="U516" s="36"/>
      <c r="V516" s="36"/>
      <c r="W516" s="36"/>
      <c r="X516" s="35"/>
      <c r="Y516" s="34"/>
      <c r="Z516" s="34"/>
      <c r="AA516" s="34"/>
      <c r="AB516" s="34"/>
    </row>
    <row r="517" spans="1:28" ht="13.15" customHeight="1">
      <c r="A517" s="29"/>
      <c r="B517" s="30"/>
      <c r="C517" s="31"/>
      <c r="D517" s="32"/>
      <c r="E517" s="33"/>
      <c r="F517" s="33"/>
      <c r="G517" s="33"/>
      <c r="H517" s="34"/>
      <c r="I517" s="34"/>
      <c r="J517" s="34"/>
      <c r="K517" s="34"/>
      <c r="L517" s="34"/>
      <c r="M517" s="34"/>
      <c r="N517" s="34"/>
      <c r="O517" s="34"/>
      <c r="P517" s="34"/>
      <c r="Q517" s="33"/>
      <c r="R517" s="33"/>
      <c r="S517" s="33"/>
      <c r="T517" s="35"/>
      <c r="U517" s="36"/>
      <c r="V517" s="36"/>
      <c r="W517" s="36"/>
      <c r="X517" s="35"/>
      <c r="Y517" s="34"/>
      <c r="Z517" s="34"/>
      <c r="AA517" s="34"/>
      <c r="AB517" s="34"/>
    </row>
    <row r="518" spans="1:28" ht="13.15" customHeight="1">
      <c r="A518" s="29"/>
      <c r="B518" s="30"/>
      <c r="C518" s="31"/>
      <c r="D518" s="32"/>
      <c r="E518" s="33"/>
      <c r="F518" s="33"/>
      <c r="G518" s="33"/>
      <c r="H518" s="34"/>
      <c r="I518" s="34"/>
      <c r="J518" s="34"/>
      <c r="K518" s="34"/>
      <c r="L518" s="34"/>
      <c r="M518" s="34"/>
      <c r="N518" s="34"/>
      <c r="O518" s="34"/>
      <c r="P518" s="34"/>
      <c r="Q518" s="33"/>
      <c r="R518" s="33"/>
      <c r="S518" s="33"/>
      <c r="T518" s="35"/>
      <c r="U518" s="36"/>
      <c r="V518" s="36"/>
      <c r="W518" s="36"/>
      <c r="X518" s="35"/>
      <c r="Y518" s="34"/>
      <c r="Z518" s="34"/>
      <c r="AA518" s="34"/>
      <c r="AB518" s="34"/>
    </row>
    <row r="519" spans="1:28" ht="13.15" customHeight="1">
      <c r="A519" s="29"/>
      <c r="B519" s="30"/>
      <c r="C519" s="31"/>
      <c r="D519" s="32"/>
      <c r="E519" s="33"/>
      <c r="F519" s="33"/>
      <c r="G519" s="33"/>
      <c r="H519" s="34"/>
      <c r="I519" s="34"/>
      <c r="J519" s="34"/>
      <c r="K519" s="34"/>
      <c r="L519" s="34"/>
      <c r="M519" s="34"/>
      <c r="N519" s="34"/>
      <c r="O519" s="34"/>
      <c r="P519" s="34"/>
      <c r="Q519" s="33"/>
      <c r="R519" s="33"/>
      <c r="S519" s="33"/>
      <c r="T519" s="35"/>
      <c r="U519" s="36"/>
      <c r="V519" s="36"/>
      <c r="W519" s="36"/>
      <c r="X519" s="35"/>
      <c r="Y519" s="34"/>
      <c r="Z519" s="34"/>
      <c r="AA519" s="34"/>
      <c r="AB519" s="34"/>
    </row>
    <row r="520" spans="1:28" ht="13.15" customHeight="1">
      <c r="A520" s="29"/>
      <c r="B520" s="30"/>
      <c r="C520" s="31"/>
      <c r="D520" s="32"/>
      <c r="E520" s="33"/>
      <c r="F520" s="33"/>
      <c r="G520" s="33"/>
      <c r="H520" s="34"/>
      <c r="I520" s="34"/>
      <c r="J520" s="34"/>
      <c r="K520" s="34"/>
      <c r="L520" s="34"/>
      <c r="M520" s="34"/>
      <c r="N520" s="34"/>
      <c r="O520" s="34"/>
      <c r="P520" s="34"/>
      <c r="Q520" s="33"/>
      <c r="R520" s="33"/>
      <c r="S520" s="33"/>
      <c r="T520" s="35"/>
      <c r="U520" s="36"/>
      <c r="V520" s="36"/>
      <c r="W520" s="36"/>
      <c r="X520" s="35"/>
      <c r="Y520" s="34"/>
      <c r="Z520" s="34"/>
      <c r="AA520" s="34"/>
      <c r="AB520" s="34"/>
    </row>
    <row r="521" spans="1:28" ht="13.15" customHeight="1">
      <c r="A521" s="29"/>
      <c r="B521" s="30"/>
      <c r="C521" s="31"/>
      <c r="D521" s="32"/>
      <c r="E521" s="33"/>
      <c r="F521" s="33"/>
      <c r="G521" s="33"/>
      <c r="H521" s="34"/>
      <c r="I521" s="34"/>
      <c r="J521" s="34"/>
      <c r="K521" s="34"/>
      <c r="L521" s="34"/>
      <c r="M521" s="34"/>
      <c r="N521" s="34"/>
      <c r="O521" s="34"/>
      <c r="P521" s="34"/>
      <c r="Q521" s="33"/>
      <c r="R521" s="33"/>
      <c r="S521" s="33"/>
      <c r="T521" s="35"/>
      <c r="U521" s="36"/>
      <c r="V521" s="36"/>
      <c r="W521" s="36"/>
      <c r="X521" s="35"/>
      <c r="Y521" s="34"/>
      <c r="Z521" s="34"/>
      <c r="AA521" s="34"/>
      <c r="AB521" s="34"/>
    </row>
    <row r="522" spans="1:28" ht="13.15" customHeight="1">
      <c r="A522" s="29"/>
      <c r="B522" s="30"/>
      <c r="C522" s="31"/>
      <c r="D522" s="32"/>
      <c r="E522" s="33"/>
      <c r="F522" s="33"/>
      <c r="G522" s="33"/>
      <c r="H522" s="34"/>
      <c r="I522" s="34"/>
      <c r="J522" s="34"/>
      <c r="K522" s="34"/>
      <c r="L522" s="34"/>
      <c r="M522" s="34"/>
      <c r="N522" s="34"/>
      <c r="O522" s="34"/>
      <c r="P522" s="34"/>
      <c r="Q522" s="33"/>
      <c r="R522" s="33"/>
      <c r="S522" s="33"/>
      <c r="T522" s="35"/>
      <c r="U522" s="36"/>
      <c r="V522" s="36"/>
      <c r="W522" s="36"/>
      <c r="X522" s="35"/>
      <c r="Y522" s="34"/>
      <c r="Z522" s="34"/>
      <c r="AA522" s="34"/>
      <c r="AB522" s="34"/>
    </row>
    <row r="523" spans="1:28" ht="13.15" customHeight="1">
      <c r="A523" s="29"/>
      <c r="B523" s="30"/>
      <c r="C523" s="31"/>
      <c r="D523" s="32"/>
      <c r="E523" s="33"/>
      <c r="F523" s="33"/>
      <c r="G523" s="33"/>
      <c r="H523" s="34"/>
      <c r="I523" s="34"/>
      <c r="J523" s="34"/>
      <c r="K523" s="34"/>
      <c r="L523" s="34"/>
      <c r="M523" s="34"/>
      <c r="N523" s="34"/>
      <c r="O523" s="34"/>
      <c r="P523" s="34"/>
      <c r="Q523" s="33"/>
      <c r="R523" s="33"/>
      <c r="S523" s="33"/>
      <c r="T523" s="35"/>
      <c r="U523" s="36"/>
      <c r="V523" s="36"/>
      <c r="W523" s="36"/>
      <c r="X523" s="25"/>
      <c r="Y523" s="34"/>
      <c r="Z523" s="34"/>
      <c r="AA523" s="34"/>
      <c r="AB523" s="44"/>
    </row>
    <row r="524" spans="1:28" ht="13.15" customHeight="1">
      <c r="A524" s="29"/>
      <c r="B524" s="30"/>
      <c r="C524" s="31"/>
      <c r="D524" s="32"/>
      <c r="E524" s="33"/>
      <c r="F524" s="33"/>
      <c r="G524" s="33"/>
      <c r="H524" s="34"/>
      <c r="I524" s="34"/>
      <c r="J524" s="34"/>
      <c r="K524" s="34"/>
      <c r="L524" s="34"/>
      <c r="M524" s="34"/>
      <c r="N524" s="34"/>
      <c r="O524" s="34"/>
      <c r="P524" s="34"/>
      <c r="Q524" s="33"/>
      <c r="R524" s="33"/>
      <c r="S524" s="33"/>
      <c r="T524" s="35"/>
      <c r="U524" s="36"/>
      <c r="V524" s="36"/>
      <c r="W524" s="36"/>
      <c r="X524" s="35"/>
      <c r="Y524" s="34"/>
      <c r="Z524" s="34"/>
      <c r="AA524" s="34"/>
      <c r="AB524" s="44"/>
    </row>
    <row r="525" spans="1:28" ht="13.15" customHeight="1">
      <c r="A525" s="29"/>
      <c r="B525" s="30"/>
      <c r="C525" s="31"/>
      <c r="D525" s="32"/>
      <c r="E525" s="33"/>
      <c r="F525" s="33"/>
      <c r="G525" s="33"/>
      <c r="H525" s="34"/>
      <c r="I525" s="34"/>
      <c r="J525" s="34"/>
      <c r="K525" s="34"/>
      <c r="L525" s="34"/>
      <c r="M525" s="34"/>
      <c r="N525" s="34"/>
      <c r="O525" s="34"/>
      <c r="P525" s="34"/>
      <c r="Q525" s="33"/>
      <c r="R525" s="33"/>
      <c r="S525" s="33"/>
      <c r="T525" s="35"/>
      <c r="U525" s="36"/>
      <c r="V525" s="36"/>
      <c r="W525" s="36"/>
      <c r="X525" s="35"/>
      <c r="Y525" s="34"/>
      <c r="Z525" s="34"/>
      <c r="AA525" s="34"/>
      <c r="AB525" s="44"/>
    </row>
    <row r="526" spans="1:28" ht="13.15" customHeight="1">
      <c r="A526" s="29"/>
      <c r="B526" s="30"/>
      <c r="C526" s="31"/>
      <c r="D526" s="32"/>
      <c r="E526" s="33"/>
      <c r="F526" s="33"/>
      <c r="G526" s="33"/>
      <c r="H526" s="34"/>
      <c r="I526" s="34"/>
      <c r="J526" s="34"/>
      <c r="K526" s="34"/>
      <c r="L526" s="34"/>
      <c r="M526" s="34"/>
      <c r="N526" s="34"/>
      <c r="O526" s="34"/>
      <c r="P526" s="34"/>
      <c r="Q526" s="33"/>
      <c r="R526" s="33"/>
      <c r="S526" s="33"/>
      <c r="T526" s="35"/>
      <c r="U526" s="36"/>
      <c r="V526" s="36"/>
      <c r="W526" s="36"/>
      <c r="X526" s="35"/>
      <c r="Y526" s="34"/>
      <c r="Z526" s="34"/>
      <c r="AA526" s="34"/>
      <c r="AB526" s="44"/>
    </row>
    <row r="527" spans="1:28" ht="13.15" customHeight="1">
      <c r="A527" s="29"/>
      <c r="B527" s="30"/>
      <c r="C527" s="31"/>
      <c r="D527" s="32"/>
      <c r="E527" s="33"/>
      <c r="F527" s="33"/>
      <c r="G527" s="33"/>
      <c r="H527" s="34"/>
      <c r="I527" s="34"/>
      <c r="J527" s="34"/>
      <c r="K527" s="34"/>
      <c r="L527" s="34"/>
      <c r="M527" s="34"/>
      <c r="N527" s="34"/>
      <c r="O527" s="34"/>
      <c r="P527" s="34"/>
      <c r="Q527" s="33"/>
      <c r="R527" s="33"/>
      <c r="S527" s="33"/>
      <c r="T527" s="35"/>
      <c r="U527" s="36"/>
      <c r="V527" s="36"/>
      <c r="W527" s="36"/>
      <c r="X527" s="35"/>
      <c r="Y527" s="34"/>
      <c r="Z527" s="34"/>
      <c r="AA527" s="34"/>
      <c r="AB527" s="44"/>
    </row>
    <row r="528" spans="1:28" ht="13.15" customHeight="1">
      <c r="A528" s="29"/>
      <c r="B528" s="30"/>
      <c r="C528" s="31"/>
      <c r="D528" s="32"/>
      <c r="E528" s="33"/>
      <c r="F528" s="33"/>
      <c r="G528" s="33"/>
      <c r="H528" s="34"/>
      <c r="I528" s="34"/>
      <c r="J528" s="34"/>
      <c r="K528" s="34"/>
      <c r="L528" s="34"/>
      <c r="M528" s="34"/>
      <c r="N528" s="34"/>
      <c r="O528" s="34"/>
      <c r="P528" s="34"/>
      <c r="Q528" s="33"/>
      <c r="R528" s="33"/>
      <c r="S528" s="33"/>
      <c r="T528" s="35"/>
      <c r="U528" s="36"/>
      <c r="V528" s="36"/>
      <c r="W528" s="36"/>
      <c r="X528" s="25"/>
      <c r="Y528" s="34"/>
      <c r="Z528" s="34"/>
      <c r="AA528" s="34"/>
      <c r="AB528" s="44"/>
    </row>
    <row r="529" spans="1:28" ht="13.15" customHeight="1">
      <c r="A529" s="29"/>
      <c r="B529" s="30"/>
      <c r="C529" s="31"/>
      <c r="D529" s="32"/>
      <c r="E529" s="33"/>
      <c r="F529" s="33"/>
      <c r="G529" s="33"/>
      <c r="H529" s="34"/>
      <c r="I529" s="34"/>
      <c r="J529" s="34"/>
      <c r="K529" s="34"/>
      <c r="L529" s="34"/>
      <c r="M529" s="34"/>
      <c r="N529" s="34"/>
      <c r="O529" s="34"/>
      <c r="P529" s="34"/>
      <c r="Q529" s="33"/>
      <c r="R529" s="33"/>
      <c r="S529" s="33"/>
      <c r="T529" s="35"/>
      <c r="U529" s="36"/>
      <c r="V529" s="36"/>
      <c r="W529" s="36"/>
      <c r="X529" s="35"/>
      <c r="Y529" s="34"/>
      <c r="Z529" s="34"/>
      <c r="AA529" s="34"/>
      <c r="AB529" s="44"/>
    </row>
    <row r="530" spans="1:28" ht="13.15" customHeight="1">
      <c r="A530" s="29"/>
      <c r="B530" s="30"/>
      <c r="C530" s="31"/>
      <c r="D530" s="32"/>
      <c r="E530" s="33"/>
      <c r="F530" s="33"/>
      <c r="G530" s="33"/>
      <c r="H530" s="34"/>
      <c r="I530" s="34"/>
      <c r="J530" s="34"/>
      <c r="K530" s="34"/>
      <c r="L530" s="34"/>
      <c r="M530" s="34"/>
      <c r="N530" s="34"/>
      <c r="O530" s="34"/>
      <c r="P530" s="34"/>
      <c r="Q530" s="33"/>
      <c r="R530" s="33"/>
      <c r="S530" s="33"/>
      <c r="T530" s="35"/>
      <c r="U530" s="36"/>
      <c r="V530" s="36"/>
      <c r="W530" s="36"/>
      <c r="X530" s="35"/>
      <c r="Y530" s="34"/>
      <c r="Z530" s="34"/>
      <c r="AA530" s="34"/>
      <c r="AB530" s="44"/>
    </row>
    <row r="531" spans="1:28" ht="13.15" customHeight="1">
      <c r="A531" s="29"/>
      <c r="B531" s="30"/>
      <c r="C531" s="31"/>
      <c r="D531" s="32"/>
      <c r="E531" s="33"/>
      <c r="F531" s="33"/>
      <c r="G531" s="33"/>
      <c r="H531" s="34"/>
      <c r="I531" s="34"/>
      <c r="J531" s="34"/>
      <c r="K531" s="34"/>
      <c r="L531" s="34"/>
      <c r="M531" s="34"/>
      <c r="N531" s="34"/>
      <c r="O531" s="34"/>
      <c r="P531" s="34"/>
      <c r="Q531" s="33"/>
      <c r="R531" s="33"/>
      <c r="S531" s="33"/>
      <c r="T531" s="35"/>
      <c r="U531" s="36"/>
      <c r="V531" s="36"/>
      <c r="W531" s="36"/>
      <c r="X531" s="35"/>
      <c r="Y531" s="34"/>
      <c r="Z531" s="34"/>
      <c r="AA531" s="34"/>
      <c r="AB531" s="44"/>
    </row>
    <row r="532" spans="1:28" ht="13.15" customHeight="1">
      <c r="A532" s="29"/>
      <c r="B532" s="30"/>
      <c r="C532" s="31"/>
      <c r="D532" s="32"/>
      <c r="E532" s="33"/>
      <c r="F532" s="33"/>
      <c r="G532" s="33"/>
      <c r="H532" s="34"/>
      <c r="I532" s="34"/>
      <c r="J532" s="34"/>
      <c r="K532" s="34"/>
      <c r="L532" s="34"/>
      <c r="M532" s="34"/>
      <c r="N532" s="34"/>
      <c r="O532" s="34"/>
      <c r="P532" s="34"/>
      <c r="Q532" s="33"/>
      <c r="R532" s="33"/>
      <c r="S532" s="33"/>
      <c r="T532" s="35"/>
      <c r="U532" s="36"/>
      <c r="V532" s="36"/>
      <c r="W532" s="36"/>
      <c r="X532" s="25"/>
      <c r="Y532" s="34"/>
      <c r="Z532" s="34"/>
      <c r="AA532" s="34"/>
      <c r="AB532" s="44"/>
    </row>
    <row r="533" spans="1:28" ht="13.15" customHeight="1">
      <c r="A533" s="29"/>
      <c r="B533" s="30"/>
      <c r="C533" s="31"/>
      <c r="D533" s="32"/>
      <c r="E533" s="33"/>
      <c r="F533" s="33"/>
      <c r="G533" s="33"/>
      <c r="H533" s="34"/>
      <c r="I533" s="34"/>
      <c r="J533" s="34"/>
      <c r="K533" s="34"/>
      <c r="L533" s="34"/>
      <c r="M533" s="34"/>
      <c r="N533" s="34"/>
      <c r="O533" s="34"/>
      <c r="P533" s="34"/>
      <c r="Q533" s="33"/>
      <c r="R533" s="33"/>
      <c r="S533" s="33"/>
      <c r="T533" s="35"/>
      <c r="U533" s="36"/>
      <c r="V533" s="36"/>
      <c r="W533" s="36"/>
      <c r="X533" s="35"/>
      <c r="Y533" s="34"/>
      <c r="Z533" s="34"/>
      <c r="AA533" s="34"/>
      <c r="AB533" s="44"/>
    </row>
    <row r="534" spans="1:28" ht="13.15" customHeight="1">
      <c r="A534" s="29"/>
      <c r="B534" s="30"/>
      <c r="C534" s="31"/>
      <c r="D534" s="32"/>
      <c r="E534" s="33"/>
      <c r="F534" s="33"/>
      <c r="G534" s="33"/>
      <c r="H534" s="34"/>
      <c r="I534" s="34"/>
      <c r="J534" s="34"/>
      <c r="K534" s="34"/>
      <c r="L534" s="34"/>
      <c r="M534" s="34"/>
      <c r="N534" s="34"/>
      <c r="O534" s="34"/>
      <c r="P534" s="34"/>
      <c r="Q534" s="33"/>
      <c r="R534" s="33"/>
      <c r="S534" s="33"/>
      <c r="T534" s="35"/>
      <c r="U534" s="36"/>
      <c r="V534" s="36"/>
      <c r="W534" s="36"/>
      <c r="X534" s="35"/>
      <c r="Y534" s="34"/>
      <c r="Z534" s="34"/>
      <c r="AA534" s="34"/>
      <c r="AB534" s="44"/>
    </row>
    <row r="535" spans="1:28" ht="13.15" customHeight="1">
      <c r="A535" s="29"/>
      <c r="B535" s="30"/>
      <c r="C535" s="31"/>
      <c r="D535" s="32"/>
      <c r="E535" s="33"/>
      <c r="F535" s="33"/>
      <c r="G535" s="33"/>
      <c r="H535" s="34"/>
      <c r="I535" s="34"/>
      <c r="J535" s="34"/>
      <c r="K535" s="34"/>
      <c r="L535" s="34"/>
      <c r="M535" s="34"/>
      <c r="N535" s="34"/>
      <c r="O535" s="34"/>
      <c r="P535" s="34"/>
      <c r="Q535" s="33"/>
      <c r="R535" s="33"/>
      <c r="S535" s="33"/>
      <c r="T535" s="35"/>
      <c r="U535" s="36"/>
      <c r="V535" s="36"/>
      <c r="W535" s="36"/>
      <c r="X535" s="35"/>
      <c r="Y535" s="34"/>
      <c r="Z535" s="34"/>
      <c r="AA535" s="34"/>
      <c r="AB535" s="44"/>
    </row>
    <row r="536" spans="1:28" ht="13.15" customHeight="1">
      <c r="A536" s="29"/>
      <c r="B536" s="48"/>
      <c r="C536" s="31"/>
      <c r="D536" s="32"/>
      <c r="E536" s="33"/>
      <c r="F536" s="33"/>
      <c r="G536" s="33"/>
      <c r="H536" s="34"/>
      <c r="I536" s="34"/>
      <c r="J536" s="34"/>
      <c r="K536" s="34"/>
      <c r="L536" s="34"/>
      <c r="M536" s="34"/>
      <c r="N536" s="34"/>
      <c r="O536" s="34"/>
      <c r="P536" s="34"/>
      <c r="Q536" s="33"/>
      <c r="R536" s="33"/>
      <c r="S536" s="33"/>
      <c r="T536" s="35"/>
      <c r="U536" s="36"/>
      <c r="V536" s="36"/>
      <c r="W536" s="36"/>
      <c r="X536" s="35"/>
      <c r="Y536" s="34"/>
      <c r="Z536" s="34"/>
      <c r="AA536" s="34"/>
      <c r="AB536" s="44"/>
    </row>
    <row r="537" spans="1:28" ht="13.15" customHeight="1">
      <c r="A537" s="29"/>
      <c r="B537" s="48"/>
      <c r="C537" s="31"/>
      <c r="D537" s="32"/>
      <c r="E537" s="33"/>
      <c r="F537" s="33"/>
      <c r="G537" s="33"/>
      <c r="H537" s="34"/>
      <c r="I537" s="34"/>
      <c r="J537" s="34"/>
      <c r="K537" s="34"/>
      <c r="L537" s="34"/>
      <c r="M537" s="34"/>
      <c r="N537" s="34"/>
      <c r="O537" s="34"/>
      <c r="P537" s="34"/>
      <c r="Q537" s="33"/>
      <c r="R537" s="33"/>
      <c r="S537" s="33"/>
      <c r="T537" s="35"/>
      <c r="U537" s="36"/>
      <c r="V537" s="36"/>
      <c r="W537" s="36"/>
      <c r="X537" s="25"/>
      <c r="Y537" s="34"/>
      <c r="Z537" s="34"/>
      <c r="AA537" s="34"/>
      <c r="AB537" s="44"/>
    </row>
    <row r="538" spans="1:28" ht="13.15" customHeight="1">
      <c r="A538" s="29"/>
      <c r="B538" s="48"/>
      <c r="C538" s="31"/>
      <c r="D538" s="32"/>
      <c r="E538" s="33"/>
      <c r="F538" s="33"/>
      <c r="G538" s="33"/>
      <c r="H538" s="34"/>
      <c r="I538" s="34"/>
      <c r="J538" s="34"/>
      <c r="K538" s="34"/>
      <c r="L538" s="34"/>
      <c r="M538" s="34"/>
      <c r="N538" s="34"/>
      <c r="O538" s="34"/>
      <c r="P538" s="34"/>
      <c r="Q538" s="33"/>
      <c r="R538" s="33"/>
      <c r="S538" s="33"/>
      <c r="T538" s="35"/>
      <c r="U538" s="36"/>
      <c r="V538" s="36"/>
      <c r="W538" s="36"/>
      <c r="X538" s="35"/>
      <c r="Y538" s="34"/>
      <c r="Z538" s="34"/>
      <c r="AA538" s="34"/>
      <c r="AB538" s="44"/>
    </row>
    <row r="539" spans="1:28" ht="13.15" customHeight="1">
      <c r="A539" s="29"/>
      <c r="B539" s="48"/>
      <c r="C539" s="31"/>
      <c r="D539" s="32"/>
      <c r="E539" s="33"/>
      <c r="F539" s="33"/>
      <c r="G539" s="33"/>
      <c r="H539" s="34"/>
      <c r="I539" s="34"/>
      <c r="J539" s="34"/>
      <c r="K539" s="34"/>
      <c r="L539" s="34"/>
      <c r="M539" s="34"/>
      <c r="N539" s="34"/>
      <c r="O539" s="34"/>
      <c r="P539" s="34"/>
      <c r="Q539" s="33"/>
      <c r="R539" s="33"/>
      <c r="S539" s="33"/>
      <c r="T539" s="35"/>
      <c r="U539" s="36"/>
      <c r="V539" s="36"/>
      <c r="W539" s="36"/>
      <c r="X539" s="35"/>
      <c r="Y539" s="34"/>
      <c r="Z539" s="34"/>
      <c r="AA539" s="34"/>
      <c r="AB539" s="44"/>
    </row>
    <row r="540" spans="1:28" ht="13.15" customHeight="1">
      <c r="A540" s="29"/>
      <c r="B540" s="48"/>
      <c r="C540" s="31"/>
      <c r="D540" s="32"/>
      <c r="E540" s="33"/>
      <c r="F540" s="33"/>
      <c r="G540" s="33"/>
      <c r="H540" s="34"/>
      <c r="I540" s="34"/>
      <c r="J540" s="34"/>
      <c r="K540" s="34"/>
      <c r="L540" s="34"/>
      <c r="M540" s="34"/>
      <c r="N540" s="34"/>
      <c r="O540" s="34"/>
      <c r="P540" s="34"/>
      <c r="Q540" s="33"/>
      <c r="R540" s="33"/>
      <c r="S540" s="33"/>
      <c r="T540" s="35"/>
      <c r="U540" s="36"/>
      <c r="V540" s="36"/>
      <c r="W540" s="36"/>
      <c r="X540" s="35"/>
      <c r="Y540" s="34"/>
      <c r="Z540" s="34"/>
      <c r="AA540" s="34"/>
      <c r="AB540" s="44"/>
    </row>
    <row r="541" spans="1:28" ht="13.15" customHeight="1">
      <c r="A541" s="29"/>
      <c r="B541" s="48"/>
      <c r="C541" s="31"/>
      <c r="D541" s="32"/>
      <c r="E541" s="33"/>
      <c r="F541" s="33"/>
      <c r="G541" s="33"/>
      <c r="H541" s="34"/>
      <c r="I541" s="34"/>
      <c r="J541" s="34"/>
      <c r="K541" s="34"/>
      <c r="L541" s="34"/>
      <c r="M541" s="34"/>
      <c r="N541" s="34"/>
      <c r="O541" s="34"/>
      <c r="P541" s="34"/>
      <c r="Q541" s="33"/>
      <c r="R541" s="33"/>
      <c r="S541" s="33"/>
      <c r="T541" s="35"/>
      <c r="U541" s="36"/>
      <c r="V541" s="36"/>
      <c r="W541" s="36"/>
      <c r="X541" s="35"/>
      <c r="Y541" s="34"/>
      <c r="Z541" s="34"/>
      <c r="AA541" s="34"/>
      <c r="AB541" s="44"/>
    </row>
    <row r="542" spans="1:28" ht="13.15" customHeight="1">
      <c r="A542" s="29"/>
      <c r="B542" s="48"/>
      <c r="C542" s="31"/>
      <c r="D542" s="32"/>
      <c r="E542" s="33"/>
      <c r="F542" s="33"/>
      <c r="G542" s="33"/>
      <c r="H542" s="34"/>
      <c r="I542" s="34"/>
      <c r="J542" s="34"/>
      <c r="K542" s="34"/>
      <c r="L542" s="34"/>
      <c r="M542" s="34"/>
      <c r="N542" s="34"/>
      <c r="O542" s="34"/>
      <c r="P542" s="34"/>
      <c r="Q542" s="33"/>
      <c r="R542" s="33"/>
      <c r="S542" s="33"/>
      <c r="T542" s="35"/>
      <c r="U542" s="36"/>
      <c r="V542" s="36"/>
      <c r="W542" s="36"/>
      <c r="X542" s="25"/>
      <c r="Y542" s="34"/>
      <c r="Z542" s="34"/>
      <c r="AA542" s="34"/>
      <c r="AB542" s="44"/>
    </row>
    <row r="543" spans="1:28" ht="13.15" customHeight="1">
      <c r="A543" s="29"/>
      <c r="B543" s="48"/>
      <c r="C543" s="31"/>
      <c r="D543" s="32"/>
      <c r="E543" s="33"/>
      <c r="F543" s="33"/>
      <c r="G543" s="33"/>
      <c r="H543" s="34"/>
      <c r="I543" s="34"/>
      <c r="J543" s="34"/>
      <c r="K543" s="34"/>
      <c r="L543" s="34"/>
      <c r="M543" s="34"/>
      <c r="N543" s="34"/>
      <c r="O543" s="34"/>
      <c r="P543" s="34"/>
      <c r="Q543" s="33"/>
      <c r="R543" s="33"/>
      <c r="S543" s="33"/>
      <c r="T543" s="35"/>
      <c r="U543" s="36"/>
      <c r="V543" s="36"/>
      <c r="W543" s="36"/>
      <c r="X543" s="35"/>
      <c r="Y543" s="34"/>
      <c r="Z543" s="34"/>
      <c r="AA543" s="34"/>
      <c r="AB543" s="44"/>
    </row>
    <row r="544" spans="1:28" ht="13.15" customHeight="1">
      <c r="A544" s="29"/>
      <c r="B544" s="48"/>
      <c r="C544" s="31"/>
      <c r="D544" s="32"/>
      <c r="E544" s="33"/>
      <c r="F544" s="33"/>
      <c r="G544" s="33"/>
      <c r="H544" s="34"/>
      <c r="I544" s="34"/>
      <c r="J544" s="34"/>
      <c r="K544" s="34"/>
      <c r="L544" s="34"/>
      <c r="M544" s="34"/>
      <c r="N544" s="34"/>
      <c r="O544" s="34"/>
      <c r="P544" s="34"/>
      <c r="Q544" s="33"/>
      <c r="R544" s="33"/>
      <c r="S544" s="33"/>
      <c r="T544" s="35"/>
      <c r="U544" s="36"/>
      <c r="V544" s="36"/>
      <c r="W544" s="36"/>
      <c r="X544" s="35"/>
      <c r="Y544" s="34"/>
      <c r="Z544" s="34"/>
      <c r="AA544" s="34"/>
      <c r="AB544" s="44"/>
    </row>
    <row r="545" spans="1:28" ht="13.15" customHeight="1">
      <c r="A545" s="29"/>
      <c r="B545" s="48"/>
      <c r="C545" s="31"/>
      <c r="D545" s="32"/>
      <c r="E545" s="33"/>
      <c r="F545" s="33"/>
      <c r="G545" s="33"/>
      <c r="H545" s="34"/>
      <c r="I545" s="34"/>
      <c r="J545" s="34"/>
      <c r="K545" s="34"/>
      <c r="L545" s="34"/>
      <c r="M545" s="34"/>
      <c r="N545" s="34"/>
      <c r="O545" s="34"/>
      <c r="P545" s="34"/>
      <c r="Q545" s="33"/>
      <c r="R545" s="33"/>
      <c r="S545" s="33"/>
      <c r="T545" s="35"/>
      <c r="U545" s="36"/>
      <c r="V545" s="36"/>
      <c r="W545" s="36"/>
      <c r="X545" s="35"/>
      <c r="Y545" s="34"/>
      <c r="Z545" s="34"/>
      <c r="AA545" s="34"/>
      <c r="AB545" s="44"/>
    </row>
    <row r="546" spans="1:28" ht="13.15" customHeight="1">
      <c r="A546" s="29"/>
      <c r="B546" s="48"/>
      <c r="C546" s="31"/>
      <c r="D546" s="32"/>
      <c r="E546" s="33"/>
      <c r="F546" s="33"/>
      <c r="G546" s="33"/>
      <c r="H546" s="34"/>
      <c r="I546" s="34"/>
      <c r="J546" s="34"/>
      <c r="K546" s="34"/>
      <c r="L546" s="34"/>
      <c r="M546" s="34"/>
      <c r="N546" s="34"/>
      <c r="O546" s="34"/>
      <c r="P546" s="34"/>
      <c r="Q546" s="33"/>
      <c r="R546" s="33"/>
      <c r="S546" s="33"/>
      <c r="T546" s="35"/>
      <c r="U546" s="36"/>
      <c r="V546" s="36"/>
      <c r="W546" s="36"/>
      <c r="X546" s="25"/>
      <c r="Y546" s="34"/>
      <c r="Z546" s="34"/>
      <c r="AA546" s="34"/>
      <c r="AB546" s="44"/>
    </row>
    <row r="547" spans="1:28" ht="13.15" customHeight="1">
      <c r="A547" s="29"/>
      <c r="B547" s="48"/>
      <c r="C547" s="31"/>
      <c r="D547" s="32"/>
      <c r="E547" s="33"/>
      <c r="F547" s="33"/>
      <c r="G547" s="33"/>
      <c r="H547" s="34"/>
      <c r="I547" s="34"/>
      <c r="J547" s="34"/>
      <c r="K547" s="34"/>
      <c r="L547" s="34"/>
      <c r="M547" s="34"/>
      <c r="N547" s="34"/>
      <c r="O547" s="34"/>
      <c r="P547" s="34"/>
      <c r="Q547" s="33"/>
      <c r="R547" s="33"/>
      <c r="S547" s="33"/>
      <c r="T547" s="35"/>
      <c r="U547" s="36"/>
      <c r="V547" s="36"/>
      <c r="W547" s="36"/>
      <c r="X547" s="35"/>
      <c r="Y547" s="34"/>
      <c r="Z547" s="34"/>
      <c r="AA547" s="34"/>
      <c r="AB547" s="44"/>
    </row>
    <row r="548" spans="1:28" ht="13.15" customHeight="1">
      <c r="A548" s="29"/>
      <c r="B548" s="48"/>
      <c r="C548" s="31"/>
      <c r="D548" s="32"/>
      <c r="E548" s="33"/>
      <c r="F548" s="33"/>
      <c r="G548" s="33"/>
      <c r="H548" s="34"/>
      <c r="I548" s="34"/>
      <c r="J548" s="34"/>
      <c r="K548" s="34"/>
      <c r="L548" s="34"/>
      <c r="M548" s="34"/>
      <c r="N548" s="34"/>
      <c r="O548" s="34"/>
      <c r="P548" s="34"/>
      <c r="Q548" s="33"/>
      <c r="R548" s="33"/>
      <c r="S548" s="33"/>
      <c r="T548" s="35"/>
      <c r="U548" s="36"/>
      <c r="V548" s="36"/>
      <c r="W548" s="36"/>
      <c r="X548" s="35"/>
      <c r="Y548" s="34"/>
      <c r="Z548" s="34"/>
      <c r="AA548" s="34"/>
      <c r="AB548" s="44"/>
    </row>
    <row r="549" spans="1:28" ht="13.15" customHeight="1">
      <c r="A549" s="29"/>
      <c r="B549" s="48"/>
      <c r="C549" s="31"/>
      <c r="D549" s="32"/>
      <c r="E549" s="33"/>
      <c r="F549" s="33"/>
      <c r="G549" s="33"/>
      <c r="H549" s="34"/>
      <c r="I549" s="34"/>
      <c r="J549" s="34"/>
      <c r="K549" s="34"/>
      <c r="L549" s="34"/>
      <c r="M549" s="34"/>
      <c r="N549" s="34"/>
      <c r="O549" s="34"/>
      <c r="P549" s="34"/>
      <c r="Q549" s="33"/>
      <c r="R549" s="33"/>
      <c r="S549" s="33"/>
      <c r="T549" s="35"/>
      <c r="U549" s="36"/>
      <c r="V549" s="36"/>
      <c r="W549" s="36"/>
      <c r="X549" s="35"/>
      <c r="Y549" s="34"/>
      <c r="Z549" s="34"/>
      <c r="AA549" s="34"/>
      <c r="AB549" s="44"/>
    </row>
    <row r="550" spans="1:28" ht="13.15" customHeight="1">
      <c r="A550" s="29"/>
      <c r="B550" s="48"/>
      <c r="C550" s="31"/>
      <c r="D550" s="32"/>
      <c r="E550" s="33"/>
      <c r="F550" s="33"/>
      <c r="G550" s="33"/>
      <c r="H550" s="34"/>
      <c r="I550" s="34"/>
      <c r="J550" s="34"/>
      <c r="K550" s="34"/>
      <c r="L550" s="34"/>
      <c r="M550" s="34"/>
      <c r="N550" s="34"/>
      <c r="O550" s="34"/>
      <c r="P550" s="34"/>
      <c r="Q550" s="33"/>
      <c r="R550" s="33"/>
      <c r="S550" s="33"/>
      <c r="T550" s="35"/>
      <c r="U550" s="36"/>
      <c r="V550" s="36"/>
      <c r="W550" s="36"/>
      <c r="X550" s="35"/>
      <c r="Y550" s="34"/>
      <c r="Z550" s="34"/>
      <c r="AA550" s="34"/>
      <c r="AB550" s="44"/>
    </row>
    <row r="551" spans="1:28" ht="13.15" customHeight="1">
      <c r="A551" s="29"/>
      <c r="B551" s="48"/>
      <c r="C551" s="31"/>
      <c r="D551" s="32"/>
      <c r="E551" s="33"/>
      <c r="F551" s="33"/>
      <c r="G551" s="33"/>
      <c r="H551" s="34"/>
      <c r="I551" s="34"/>
      <c r="J551" s="34"/>
      <c r="K551" s="34"/>
      <c r="L551" s="34"/>
      <c r="M551" s="34"/>
      <c r="N551" s="34"/>
      <c r="O551" s="34"/>
      <c r="P551" s="34"/>
      <c r="Q551" s="33"/>
      <c r="R551" s="33"/>
      <c r="S551" s="33"/>
      <c r="T551" s="35"/>
      <c r="U551" s="36"/>
      <c r="V551" s="36"/>
      <c r="W551" s="36"/>
      <c r="X551" s="25"/>
      <c r="Y551" s="34"/>
      <c r="Z551" s="34"/>
      <c r="AA551" s="34"/>
      <c r="AB551" s="44"/>
    </row>
    <row r="552" spans="1:28" ht="13.15" customHeight="1">
      <c r="A552" s="29"/>
      <c r="B552" s="48"/>
      <c r="C552" s="31"/>
      <c r="D552" s="32"/>
      <c r="E552" s="33"/>
      <c r="F552" s="33"/>
      <c r="G552" s="33"/>
      <c r="H552" s="34"/>
      <c r="I552" s="34"/>
      <c r="J552" s="34"/>
      <c r="K552" s="34"/>
      <c r="L552" s="34"/>
      <c r="M552" s="34"/>
      <c r="N552" s="34"/>
      <c r="O552" s="34"/>
      <c r="P552" s="34"/>
      <c r="Q552" s="33"/>
      <c r="R552" s="33"/>
      <c r="S552" s="33"/>
      <c r="T552" s="35"/>
      <c r="U552" s="36"/>
      <c r="V552" s="36"/>
      <c r="W552" s="36"/>
      <c r="X552" s="35"/>
      <c r="Y552" s="34"/>
      <c r="Z552" s="34"/>
      <c r="AA552" s="34"/>
      <c r="AB552" s="34"/>
    </row>
    <row r="553" spans="1:28" ht="13.15" customHeight="1">
      <c r="A553" s="29"/>
      <c r="B553" s="48"/>
      <c r="C553" s="31"/>
      <c r="D553" s="32"/>
      <c r="E553" s="33"/>
      <c r="F553" s="33"/>
      <c r="G553" s="33"/>
      <c r="H553" s="34"/>
      <c r="I553" s="34"/>
      <c r="J553" s="34"/>
      <c r="K553" s="34"/>
      <c r="L553" s="34"/>
      <c r="M553" s="34"/>
      <c r="N553" s="34"/>
      <c r="O553" s="34"/>
      <c r="P553" s="34"/>
      <c r="Q553" s="33"/>
      <c r="R553" s="33"/>
      <c r="S553" s="33"/>
      <c r="T553" s="35"/>
      <c r="U553" s="36"/>
      <c r="V553" s="36"/>
      <c r="W553" s="36"/>
      <c r="X553" s="35"/>
      <c r="Y553" s="34"/>
      <c r="Z553" s="34"/>
      <c r="AA553" s="34"/>
      <c r="AB553" s="34"/>
    </row>
    <row r="554" spans="1:28" ht="13.15" customHeight="1">
      <c r="A554" s="29"/>
      <c r="B554" s="48"/>
      <c r="C554" s="31"/>
      <c r="D554" s="32"/>
      <c r="E554" s="33"/>
      <c r="F554" s="33"/>
      <c r="G554" s="33"/>
      <c r="H554" s="34"/>
      <c r="I554" s="34"/>
      <c r="J554" s="34"/>
      <c r="K554" s="34"/>
      <c r="L554" s="34"/>
      <c r="M554" s="34"/>
      <c r="N554" s="34"/>
      <c r="O554" s="34"/>
      <c r="P554" s="34"/>
      <c r="Q554" s="33"/>
      <c r="R554" s="33"/>
      <c r="S554" s="33"/>
      <c r="T554" s="35"/>
      <c r="U554" s="36"/>
      <c r="V554" s="36"/>
      <c r="W554" s="36"/>
      <c r="X554" s="35"/>
      <c r="Y554" s="34"/>
      <c r="Z554" s="34"/>
      <c r="AA554" s="34"/>
      <c r="AB554" s="34"/>
    </row>
    <row r="555" spans="1:28" ht="13.15" customHeight="1">
      <c r="A555" s="29"/>
      <c r="B555" s="48"/>
      <c r="C555" s="31"/>
      <c r="D555" s="32"/>
      <c r="E555" s="33"/>
      <c r="F555" s="33"/>
      <c r="G555" s="33"/>
      <c r="H555" s="34"/>
      <c r="I555" s="34"/>
      <c r="J555" s="34"/>
      <c r="K555" s="34"/>
      <c r="L555" s="34"/>
      <c r="M555" s="34"/>
      <c r="N555" s="34"/>
      <c r="O555" s="34"/>
      <c r="P555" s="34"/>
      <c r="Q555" s="33"/>
      <c r="R555" s="33"/>
      <c r="S555" s="33"/>
      <c r="T555" s="35"/>
      <c r="U555" s="36"/>
      <c r="V555" s="36"/>
      <c r="W555" s="36"/>
      <c r="X555" s="35"/>
      <c r="Y555" s="34"/>
      <c r="Z555" s="34"/>
      <c r="AA555" s="34"/>
      <c r="AB555" s="34"/>
    </row>
    <row r="556" spans="1:28" ht="13.15" customHeight="1">
      <c r="A556" s="29"/>
      <c r="B556" s="48"/>
      <c r="C556" s="31"/>
      <c r="D556" s="32"/>
      <c r="E556" s="33"/>
      <c r="F556" s="33"/>
      <c r="G556" s="33"/>
      <c r="H556" s="34"/>
      <c r="I556" s="34"/>
      <c r="J556" s="34"/>
      <c r="K556" s="34"/>
      <c r="L556" s="34"/>
      <c r="M556" s="34"/>
      <c r="N556" s="34"/>
      <c r="O556" s="34"/>
      <c r="P556" s="34"/>
      <c r="Q556" s="33"/>
      <c r="R556" s="33"/>
      <c r="S556" s="33"/>
      <c r="T556" s="35"/>
      <c r="U556" s="36"/>
      <c r="V556" s="36"/>
      <c r="W556" s="36"/>
      <c r="X556" s="35"/>
      <c r="Y556" s="34"/>
      <c r="Z556" s="34"/>
      <c r="AA556" s="34"/>
      <c r="AB556" s="34"/>
    </row>
    <row r="557" spans="1:28" ht="13.15" customHeight="1">
      <c r="A557" s="29"/>
      <c r="B557" s="48"/>
      <c r="C557" s="31"/>
      <c r="D557" s="32"/>
      <c r="E557" s="33"/>
      <c r="F557" s="33"/>
      <c r="G557" s="33"/>
      <c r="H557" s="34"/>
      <c r="I557" s="34"/>
      <c r="J557" s="34"/>
      <c r="K557" s="34"/>
      <c r="L557" s="34"/>
      <c r="M557" s="34"/>
      <c r="N557" s="34"/>
      <c r="O557" s="34"/>
      <c r="P557" s="34"/>
      <c r="Q557" s="33"/>
      <c r="R557" s="33"/>
      <c r="S557" s="33"/>
      <c r="T557" s="35"/>
      <c r="U557" s="36"/>
      <c r="V557" s="36"/>
      <c r="W557" s="36"/>
      <c r="X557" s="35"/>
      <c r="Y557" s="34"/>
      <c r="Z557" s="34"/>
      <c r="AA557" s="34"/>
      <c r="AB557" s="34"/>
    </row>
    <row r="558" spans="1:28" ht="13.15" customHeight="1">
      <c r="A558" s="29"/>
      <c r="B558" s="48"/>
      <c r="C558" s="31"/>
      <c r="D558" s="32"/>
      <c r="E558" s="33"/>
      <c r="F558" s="33"/>
      <c r="G558" s="33"/>
      <c r="H558" s="34"/>
      <c r="I558" s="34"/>
      <c r="J558" s="34"/>
      <c r="K558" s="34"/>
      <c r="L558" s="34"/>
      <c r="M558" s="34"/>
      <c r="N558" s="34"/>
      <c r="O558" s="34"/>
      <c r="P558" s="34"/>
      <c r="Q558" s="33"/>
      <c r="R558" s="33"/>
      <c r="S558" s="33"/>
      <c r="T558" s="35"/>
      <c r="U558" s="36"/>
      <c r="V558" s="36"/>
      <c r="W558" s="36"/>
      <c r="X558" s="35"/>
      <c r="Y558" s="34"/>
      <c r="Z558" s="34"/>
      <c r="AA558" s="34"/>
      <c r="AB558" s="34"/>
    </row>
    <row r="559" spans="1:28" ht="13.15" customHeight="1">
      <c r="A559" s="29"/>
      <c r="B559" s="48"/>
      <c r="C559" s="31"/>
      <c r="D559" s="32"/>
      <c r="E559" s="33"/>
      <c r="F559" s="33"/>
      <c r="G559" s="33"/>
      <c r="H559" s="34"/>
      <c r="I559" s="34"/>
      <c r="J559" s="34"/>
      <c r="K559" s="34"/>
      <c r="L559" s="34"/>
      <c r="M559" s="34"/>
      <c r="N559" s="34"/>
      <c r="O559" s="34"/>
      <c r="P559" s="34"/>
      <c r="Q559" s="33"/>
      <c r="R559" s="33"/>
      <c r="S559" s="33"/>
      <c r="T559" s="35"/>
      <c r="U559" s="36"/>
      <c r="V559" s="36"/>
      <c r="W559" s="36"/>
      <c r="X559" s="35"/>
      <c r="Y559" s="34"/>
      <c r="Z559" s="34"/>
      <c r="AA559" s="34"/>
      <c r="AB559" s="34"/>
    </row>
    <row r="560" spans="1:28" ht="13.15" customHeight="1">
      <c r="A560" s="29"/>
      <c r="B560" s="48"/>
      <c r="C560" s="31"/>
      <c r="D560" s="32"/>
      <c r="E560" s="33"/>
      <c r="F560" s="33"/>
      <c r="G560" s="33"/>
      <c r="H560" s="34"/>
      <c r="I560" s="34"/>
      <c r="J560" s="34"/>
      <c r="K560" s="34"/>
      <c r="L560" s="34"/>
      <c r="M560" s="34"/>
      <c r="N560" s="34"/>
      <c r="O560" s="34"/>
      <c r="P560" s="34"/>
      <c r="Q560" s="33"/>
      <c r="R560" s="33"/>
      <c r="S560" s="33"/>
      <c r="T560" s="35"/>
      <c r="U560" s="36"/>
      <c r="V560" s="36"/>
      <c r="W560" s="36"/>
      <c r="X560" s="35"/>
      <c r="Y560" s="34"/>
      <c r="Z560" s="34"/>
      <c r="AA560" s="34"/>
      <c r="AB560" s="34"/>
    </row>
    <row r="561" spans="1:28" ht="13.15" customHeight="1">
      <c r="A561" s="29"/>
      <c r="B561" s="48"/>
      <c r="C561" s="31"/>
      <c r="D561" s="32"/>
      <c r="E561" s="33"/>
      <c r="F561" s="33"/>
      <c r="G561" s="33"/>
      <c r="H561" s="34"/>
      <c r="I561" s="34"/>
      <c r="J561" s="34"/>
      <c r="K561" s="34"/>
      <c r="L561" s="34"/>
      <c r="M561" s="34"/>
      <c r="N561" s="34"/>
      <c r="O561" s="34"/>
      <c r="P561" s="34"/>
      <c r="Q561" s="33"/>
      <c r="R561" s="33"/>
      <c r="S561" s="33"/>
      <c r="T561" s="35"/>
      <c r="U561" s="36"/>
      <c r="V561" s="36"/>
      <c r="W561" s="36"/>
      <c r="X561" s="35"/>
      <c r="Y561" s="34"/>
      <c r="Z561" s="34"/>
      <c r="AA561" s="34"/>
      <c r="AB561" s="34"/>
    </row>
    <row r="562" spans="1:28" ht="13.15" customHeight="1">
      <c r="A562" s="29"/>
      <c r="B562" s="48"/>
      <c r="C562" s="31"/>
      <c r="D562" s="32"/>
      <c r="E562" s="33"/>
      <c r="F562" s="33"/>
      <c r="G562" s="33"/>
      <c r="H562" s="34"/>
      <c r="I562" s="34"/>
      <c r="J562" s="34"/>
      <c r="K562" s="34"/>
      <c r="L562" s="34"/>
      <c r="M562" s="34"/>
      <c r="N562" s="34"/>
      <c r="O562" s="34"/>
      <c r="P562" s="34"/>
      <c r="Q562" s="33"/>
      <c r="R562" s="33"/>
      <c r="S562" s="33"/>
      <c r="T562" s="35"/>
      <c r="U562" s="36"/>
      <c r="V562" s="36"/>
      <c r="W562" s="36"/>
      <c r="X562" s="35"/>
      <c r="Y562" s="34"/>
      <c r="Z562" s="34"/>
      <c r="AA562" s="34"/>
      <c r="AB562" s="34"/>
    </row>
    <row r="563" spans="1:28" ht="13.15" customHeight="1">
      <c r="A563" s="29"/>
      <c r="B563" s="48"/>
      <c r="C563" s="31"/>
      <c r="D563" s="32"/>
      <c r="E563" s="33"/>
      <c r="F563" s="33"/>
      <c r="G563" s="33"/>
      <c r="H563" s="34"/>
      <c r="I563" s="34"/>
      <c r="J563" s="34"/>
      <c r="K563" s="34"/>
      <c r="L563" s="34"/>
      <c r="M563" s="34"/>
      <c r="N563" s="34"/>
      <c r="O563" s="34"/>
      <c r="P563" s="34"/>
      <c r="Q563" s="33"/>
      <c r="R563" s="33"/>
      <c r="S563" s="33"/>
      <c r="T563" s="35"/>
      <c r="U563" s="36"/>
      <c r="V563" s="36"/>
      <c r="W563" s="36"/>
      <c r="X563" s="35"/>
      <c r="Y563" s="34"/>
      <c r="Z563" s="34"/>
      <c r="AA563" s="34"/>
      <c r="AB563" s="34"/>
    </row>
    <row r="564" spans="1:28" ht="13.15" customHeight="1">
      <c r="A564" s="29"/>
      <c r="B564" s="48"/>
      <c r="C564" s="31"/>
      <c r="D564" s="32"/>
      <c r="E564" s="33"/>
      <c r="F564" s="33"/>
      <c r="G564" s="33"/>
      <c r="H564" s="34"/>
      <c r="I564" s="34"/>
      <c r="J564" s="34"/>
      <c r="K564" s="34"/>
      <c r="L564" s="34"/>
      <c r="M564" s="34"/>
      <c r="N564" s="34"/>
      <c r="O564" s="34"/>
      <c r="P564" s="34"/>
      <c r="Q564" s="33"/>
      <c r="R564" s="33"/>
      <c r="S564" s="33"/>
      <c r="T564" s="35"/>
      <c r="U564" s="36"/>
      <c r="V564" s="36"/>
      <c r="W564" s="36"/>
      <c r="X564" s="35"/>
      <c r="Y564" s="34"/>
      <c r="Z564" s="34"/>
      <c r="AA564" s="34"/>
      <c r="AB564" s="34"/>
    </row>
    <row r="565" spans="1:28" ht="13.15" customHeight="1">
      <c r="A565" s="29"/>
      <c r="B565" s="48"/>
      <c r="C565" s="31"/>
      <c r="D565" s="32"/>
      <c r="E565" s="33"/>
      <c r="F565" s="33"/>
      <c r="G565" s="33"/>
      <c r="H565" s="34"/>
      <c r="I565" s="34"/>
      <c r="J565" s="34"/>
      <c r="K565" s="34"/>
      <c r="L565" s="34"/>
      <c r="M565" s="34"/>
      <c r="N565" s="34"/>
      <c r="O565" s="34"/>
      <c r="P565" s="34"/>
      <c r="Q565" s="33"/>
      <c r="R565" s="33"/>
      <c r="S565" s="33"/>
      <c r="T565" s="35"/>
      <c r="U565" s="36"/>
      <c r="V565" s="36"/>
      <c r="W565" s="36"/>
      <c r="X565" s="35"/>
      <c r="Y565" s="34"/>
      <c r="Z565" s="34"/>
      <c r="AA565" s="34"/>
      <c r="AB565" s="34"/>
    </row>
    <row r="566" spans="1:28" ht="13.15" customHeight="1">
      <c r="A566" s="29"/>
      <c r="B566" s="48"/>
      <c r="C566" s="31"/>
      <c r="D566" s="32"/>
      <c r="E566" s="33"/>
      <c r="F566" s="33"/>
      <c r="G566" s="33"/>
      <c r="H566" s="34"/>
      <c r="I566" s="34"/>
      <c r="J566" s="34"/>
      <c r="K566" s="34"/>
      <c r="L566" s="34"/>
      <c r="M566" s="34"/>
      <c r="N566" s="34"/>
      <c r="O566" s="34"/>
      <c r="P566" s="34"/>
      <c r="Q566" s="33"/>
      <c r="R566" s="33"/>
      <c r="S566" s="33"/>
      <c r="T566" s="35"/>
      <c r="U566" s="36"/>
      <c r="V566" s="36"/>
      <c r="W566" s="36"/>
      <c r="X566" s="35"/>
      <c r="Y566" s="34"/>
      <c r="Z566" s="34"/>
      <c r="AA566" s="34"/>
      <c r="AB566" s="34"/>
    </row>
    <row r="567" spans="1:28" ht="13.15" customHeight="1">
      <c r="A567" s="29"/>
      <c r="B567" s="48"/>
      <c r="C567" s="31"/>
      <c r="D567" s="32"/>
      <c r="E567" s="33"/>
      <c r="F567" s="33"/>
      <c r="G567" s="33"/>
      <c r="H567" s="34"/>
      <c r="I567" s="34"/>
      <c r="J567" s="34"/>
      <c r="K567" s="34"/>
      <c r="L567" s="34"/>
      <c r="M567" s="34"/>
      <c r="N567" s="34"/>
      <c r="O567" s="34"/>
      <c r="P567" s="34"/>
      <c r="Q567" s="33"/>
      <c r="R567" s="33"/>
      <c r="S567" s="33"/>
      <c r="T567" s="35"/>
      <c r="U567" s="36"/>
      <c r="V567" s="36"/>
      <c r="W567" s="36"/>
      <c r="X567" s="35"/>
      <c r="Y567" s="34"/>
      <c r="Z567" s="34"/>
      <c r="AA567" s="34"/>
      <c r="AB567" s="34"/>
    </row>
    <row r="568" spans="1:28" ht="13.15" customHeight="1">
      <c r="A568" s="29"/>
      <c r="B568" s="48"/>
      <c r="C568" s="31"/>
      <c r="D568" s="32"/>
      <c r="E568" s="33"/>
      <c r="F568" s="33"/>
      <c r="G568" s="33"/>
      <c r="H568" s="34"/>
      <c r="I568" s="34"/>
      <c r="J568" s="34"/>
      <c r="K568" s="34"/>
      <c r="L568" s="34"/>
      <c r="M568" s="34"/>
      <c r="N568" s="34"/>
      <c r="O568" s="34"/>
      <c r="P568" s="34"/>
      <c r="Q568" s="33"/>
      <c r="R568" s="33"/>
      <c r="S568" s="33"/>
      <c r="T568" s="35"/>
      <c r="U568" s="36"/>
      <c r="V568" s="36"/>
      <c r="W568" s="36"/>
      <c r="X568" s="35"/>
      <c r="Y568" s="34"/>
      <c r="Z568" s="34"/>
      <c r="AA568" s="34"/>
      <c r="AB568" s="34"/>
    </row>
    <row r="569" spans="1:28" ht="13.15" customHeight="1">
      <c r="A569" s="29"/>
      <c r="B569" s="48"/>
      <c r="C569" s="31"/>
      <c r="D569" s="32"/>
      <c r="E569" s="33"/>
      <c r="F569" s="33"/>
      <c r="G569" s="33"/>
      <c r="H569" s="34"/>
      <c r="I569" s="34"/>
      <c r="J569" s="34"/>
      <c r="K569" s="34"/>
      <c r="L569" s="34"/>
      <c r="M569" s="34"/>
      <c r="N569" s="34"/>
      <c r="O569" s="34"/>
      <c r="P569" s="34"/>
      <c r="Q569" s="33"/>
      <c r="R569" s="33"/>
      <c r="S569" s="33"/>
      <c r="T569" s="35"/>
      <c r="U569" s="36"/>
      <c r="V569" s="36"/>
      <c r="W569" s="36"/>
      <c r="X569" s="35"/>
      <c r="Y569" s="34"/>
      <c r="Z569" s="34"/>
      <c r="AA569" s="34"/>
      <c r="AB569" s="34"/>
    </row>
    <row r="570" spans="1:28" ht="13.15" customHeight="1">
      <c r="A570" s="29"/>
      <c r="B570" s="48"/>
      <c r="C570" s="31"/>
      <c r="D570" s="32"/>
      <c r="E570" s="33"/>
      <c r="F570" s="33"/>
      <c r="G570" s="33"/>
      <c r="H570" s="34"/>
      <c r="I570" s="34"/>
      <c r="J570" s="34"/>
      <c r="K570" s="34"/>
      <c r="L570" s="34"/>
      <c r="M570" s="34"/>
      <c r="N570" s="34"/>
      <c r="O570" s="34"/>
      <c r="P570" s="34"/>
      <c r="Q570" s="33"/>
      <c r="R570" s="33"/>
      <c r="S570" s="33"/>
      <c r="T570" s="35"/>
      <c r="U570" s="36"/>
      <c r="V570" s="36"/>
      <c r="W570" s="36"/>
      <c r="X570" s="35"/>
      <c r="Y570" s="34"/>
      <c r="Z570" s="34"/>
      <c r="AA570" s="34"/>
      <c r="AB570" s="34"/>
    </row>
    <row r="571" spans="1:28" ht="13.15" customHeight="1">
      <c r="A571" s="29"/>
      <c r="B571" s="48"/>
      <c r="C571" s="31"/>
      <c r="D571" s="32"/>
      <c r="E571" s="33"/>
      <c r="F571" s="33"/>
      <c r="G571" s="33"/>
      <c r="H571" s="34"/>
      <c r="I571" s="34"/>
      <c r="J571" s="34"/>
      <c r="K571" s="34"/>
      <c r="L571" s="34"/>
      <c r="M571" s="34"/>
      <c r="N571" s="34"/>
      <c r="O571" s="34"/>
      <c r="P571" s="34"/>
      <c r="Q571" s="33"/>
      <c r="R571" s="33"/>
      <c r="S571" s="33"/>
      <c r="T571" s="35"/>
      <c r="U571" s="36"/>
      <c r="V571" s="36"/>
      <c r="W571" s="36"/>
      <c r="X571" s="35"/>
      <c r="Y571" s="34"/>
      <c r="Z571" s="34"/>
      <c r="AA571" s="34"/>
      <c r="AB571" s="34"/>
    </row>
    <row r="572" spans="1:28" ht="13.15" customHeight="1">
      <c r="A572" s="29"/>
      <c r="B572" s="48"/>
      <c r="C572" s="31"/>
      <c r="D572" s="32"/>
      <c r="E572" s="33"/>
      <c r="F572" s="33"/>
      <c r="G572" s="33"/>
      <c r="H572" s="34"/>
      <c r="I572" s="34"/>
      <c r="J572" s="34"/>
      <c r="K572" s="34"/>
      <c r="L572" s="34"/>
      <c r="M572" s="34"/>
      <c r="N572" s="34"/>
      <c r="O572" s="34"/>
      <c r="P572" s="34"/>
      <c r="Q572" s="33"/>
      <c r="R572" s="33"/>
      <c r="S572" s="33"/>
      <c r="T572" s="35"/>
      <c r="U572" s="36"/>
      <c r="V572" s="36"/>
      <c r="W572" s="36"/>
      <c r="X572" s="35"/>
      <c r="Y572" s="34"/>
      <c r="Z572" s="34"/>
      <c r="AA572" s="34"/>
      <c r="AB572" s="34"/>
    </row>
    <row r="573" spans="1:28" ht="13.15" customHeight="1">
      <c r="A573" s="29"/>
      <c r="B573" s="48"/>
      <c r="C573" s="31"/>
      <c r="D573" s="32"/>
      <c r="E573" s="33"/>
      <c r="F573" s="33"/>
      <c r="G573" s="33"/>
      <c r="H573" s="34"/>
      <c r="I573" s="34"/>
      <c r="J573" s="34"/>
      <c r="K573" s="34"/>
      <c r="L573" s="34"/>
      <c r="M573" s="34"/>
      <c r="N573" s="34"/>
      <c r="O573" s="34"/>
      <c r="P573" s="34"/>
      <c r="Q573" s="33"/>
      <c r="R573" s="33"/>
      <c r="S573" s="33"/>
      <c r="T573" s="35"/>
      <c r="U573" s="36"/>
      <c r="V573" s="36"/>
      <c r="W573" s="36"/>
      <c r="X573" s="35"/>
      <c r="Y573" s="34"/>
      <c r="Z573" s="34"/>
      <c r="AA573" s="34"/>
      <c r="AB573" s="34"/>
    </row>
    <row r="574" spans="1:28" ht="13.15" customHeight="1">
      <c r="A574" s="29"/>
      <c r="B574" s="48"/>
      <c r="C574" s="31"/>
      <c r="D574" s="32"/>
      <c r="E574" s="33"/>
      <c r="F574" s="33"/>
      <c r="G574" s="33"/>
      <c r="H574" s="34"/>
      <c r="I574" s="34"/>
      <c r="J574" s="34"/>
      <c r="K574" s="34"/>
      <c r="L574" s="34"/>
      <c r="M574" s="34"/>
      <c r="N574" s="34"/>
      <c r="O574" s="34"/>
      <c r="P574" s="34"/>
      <c r="Q574" s="33"/>
      <c r="R574" s="33"/>
      <c r="S574" s="33"/>
      <c r="T574" s="35"/>
      <c r="U574" s="36"/>
      <c r="V574" s="36"/>
      <c r="W574" s="36"/>
      <c r="X574" s="35"/>
      <c r="Y574" s="34"/>
      <c r="Z574" s="34"/>
      <c r="AA574" s="34"/>
      <c r="AB574" s="34"/>
    </row>
    <row r="575" spans="1:28" ht="13.15" customHeight="1">
      <c r="A575" s="29"/>
      <c r="B575" s="48"/>
      <c r="C575" s="31"/>
      <c r="D575" s="32"/>
      <c r="E575" s="33"/>
      <c r="F575" s="33"/>
      <c r="G575" s="33"/>
      <c r="H575" s="34"/>
      <c r="I575" s="34"/>
      <c r="J575" s="34"/>
      <c r="K575" s="34"/>
      <c r="L575" s="34"/>
      <c r="M575" s="34"/>
      <c r="N575" s="34"/>
      <c r="O575" s="34"/>
      <c r="P575" s="34"/>
      <c r="Q575" s="33"/>
      <c r="R575" s="33"/>
      <c r="S575" s="33"/>
      <c r="T575" s="35"/>
      <c r="U575" s="36"/>
      <c r="V575" s="36"/>
      <c r="W575" s="36"/>
      <c r="X575" s="35"/>
      <c r="Y575" s="34"/>
      <c r="Z575" s="34"/>
      <c r="AA575" s="34"/>
      <c r="AB575" s="34"/>
    </row>
    <row r="576" spans="1:28" ht="13.15" customHeight="1">
      <c r="A576" s="29"/>
      <c r="B576" s="48"/>
      <c r="C576" s="31"/>
      <c r="D576" s="32"/>
      <c r="E576" s="33"/>
      <c r="F576" s="33"/>
      <c r="G576" s="33"/>
      <c r="H576" s="34"/>
      <c r="I576" s="34"/>
      <c r="J576" s="34"/>
      <c r="K576" s="34"/>
      <c r="L576" s="34"/>
      <c r="M576" s="34"/>
      <c r="N576" s="34"/>
      <c r="O576" s="34"/>
      <c r="P576" s="34"/>
      <c r="Q576" s="33"/>
      <c r="R576" s="33"/>
      <c r="S576" s="33"/>
      <c r="T576" s="35"/>
      <c r="U576" s="36"/>
      <c r="V576" s="36"/>
      <c r="W576" s="36"/>
      <c r="X576" s="35"/>
      <c r="Y576" s="34"/>
      <c r="Z576" s="34"/>
      <c r="AA576" s="34"/>
      <c r="AB576" s="34"/>
    </row>
    <row r="577" spans="1:28" ht="13.15" customHeight="1">
      <c r="A577" s="29"/>
      <c r="B577" s="48"/>
      <c r="C577" s="31"/>
      <c r="D577" s="32"/>
      <c r="E577" s="33"/>
      <c r="F577" s="33"/>
      <c r="G577" s="33"/>
      <c r="H577" s="34"/>
      <c r="I577" s="34"/>
      <c r="J577" s="34"/>
      <c r="K577" s="34"/>
      <c r="L577" s="34"/>
      <c r="M577" s="34"/>
      <c r="N577" s="34"/>
      <c r="O577" s="34"/>
      <c r="P577" s="34"/>
      <c r="Q577" s="33"/>
      <c r="R577" s="33"/>
      <c r="S577" s="33"/>
      <c r="T577" s="35"/>
      <c r="U577" s="36"/>
      <c r="V577" s="36"/>
      <c r="W577" s="36"/>
      <c r="X577" s="35"/>
      <c r="Y577" s="34"/>
      <c r="Z577" s="34"/>
      <c r="AA577" s="34"/>
      <c r="AB577" s="34"/>
    </row>
    <row r="578" spans="1:28" ht="13.15" customHeight="1">
      <c r="A578" s="29"/>
      <c r="B578" s="48"/>
      <c r="C578" s="31"/>
      <c r="D578" s="32"/>
      <c r="E578" s="33"/>
      <c r="F578" s="33"/>
      <c r="G578" s="33"/>
      <c r="H578" s="34"/>
      <c r="I578" s="34"/>
      <c r="J578" s="34"/>
      <c r="K578" s="34"/>
      <c r="L578" s="34"/>
      <c r="M578" s="34"/>
      <c r="N578" s="34"/>
      <c r="O578" s="34"/>
      <c r="P578" s="34"/>
      <c r="Q578" s="33"/>
      <c r="R578" s="33"/>
      <c r="S578" s="33"/>
      <c r="T578" s="35"/>
      <c r="U578" s="36"/>
      <c r="V578" s="36"/>
      <c r="W578" s="36"/>
      <c r="X578" s="35"/>
      <c r="Y578" s="34"/>
      <c r="Z578" s="34"/>
      <c r="AA578" s="34"/>
      <c r="AB578" s="34"/>
    </row>
    <row r="579" spans="1:28" ht="13.15" customHeight="1">
      <c r="A579" s="29"/>
      <c r="B579" s="48"/>
      <c r="C579" s="31"/>
      <c r="D579" s="32"/>
      <c r="E579" s="33"/>
      <c r="F579" s="33"/>
      <c r="G579" s="33"/>
      <c r="H579" s="34"/>
      <c r="I579" s="34"/>
      <c r="J579" s="34"/>
      <c r="K579" s="34"/>
      <c r="L579" s="34"/>
      <c r="M579" s="34"/>
      <c r="N579" s="34"/>
      <c r="O579" s="34"/>
      <c r="P579" s="34"/>
      <c r="Q579" s="33"/>
      <c r="R579" s="33"/>
      <c r="S579" s="33"/>
      <c r="T579" s="35"/>
      <c r="U579" s="36"/>
      <c r="V579" s="36"/>
      <c r="W579" s="36"/>
      <c r="X579" s="35"/>
      <c r="Y579" s="34"/>
      <c r="Z579" s="34"/>
      <c r="AA579" s="34"/>
      <c r="AB579" s="34"/>
    </row>
    <row r="580" spans="1:28" ht="13.15" customHeight="1">
      <c r="A580" s="29"/>
      <c r="B580" s="48"/>
      <c r="C580" s="31"/>
      <c r="D580" s="32"/>
      <c r="E580" s="33"/>
      <c r="F580" s="33"/>
      <c r="G580" s="33"/>
      <c r="H580" s="34"/>
      <c r="I580" s="34"/>
      <c r="J580" s="34"/>
      <c r="K580" s="34"/>
      <c r="L580" s="34"/>
      <c r="M580" s="34"/>
      <c r="N580" s="34"/>
      <c r="O580" s="34"/>
      <c r="P580" s="34"/>
      <c r="Q580" s="33"/>
      <c r="R580" s="33"/>
      <c r="S580" s="33"/>
      <c r="T580" s="35"/>
      <c r="U580" s="36"/>
      <c r="V580" s="36"/>
      <c r="W580" s="36"/>
      <c r="X580" s="35"/>
      <c r="Y580" s="34"/>
      <c r="Z580" s="34"/>
      <c r="AA580" s="34"/>
      <c r="AB580" s="34"/>
    </row>
    <row r="581" spans="1:28" ht="13.15" customHeight="1">
      <c r="A581" s="29"/>
      <c r="B581" s="48"/>
      <c r="C581" s="31"/>
      <c r="D581" s="32"/>
      <c r="E581" s="33"/>
      <c r="F581" s="33"/>
      <c r="G581" s="33"/>
      <c r="H581" s="34"/>
      <c r="I581" s="34"/>
      <c r="J581" s="34"/>
      <c r="K581" s="34"/>
      <c r="L581" s="34"/>
      <c r="M581" s="34"/>
      <c r="N581" s="34"/>
      <c r="O581" s="34"/>
      <c r="P581" s="34"/>
      <c r="Q581" s="33"/>
      <c r="R581" s="33"/>
      <c r="S581" s="33"/>
      <c r="T581" s="35"/>
      <c r="U581" s="36"/>
      <c r="V581" s="36"/>
      <c r="W581" s="36"/>
      <c r="X581" s="35"/>
      <c r="Y581" s="34"/>
      <c r="Z581" s="34"/>
      <c r="AA581" s="34"/>
      <c r="AB581" s="34"/>
    </row>
    <row r="582" spans="1:28" ht="13.15" customHeight="1">
      <c r="A582" s="29"/>
      <c r="B582" s="48"/>
      <c r="C582" s="31"/>
      <c r="D582" s="32"/>
      <c r="E582" s="33"/>
      <c r="F582" s="33"/>
      <c r="G582" s="33"/>
      <c r="H582" s="34"/>
      <c r="I582" s="34"/>
      <c r="J582" s="34"/>
      <c r="K582" s="34"/>
      <c r="L582" s="34"/>
      <c r="M582" s="34"/>
      <c r="N582" s="34"/>
      <c r="O582" s="34"/>
      <c r="P582" s="34"/>
      <c r="Q582" s="33"/>
      <c r="R582" s="33"/>
      <c r="S582" s="33"/>
      <c r="T582" s="35"/>
      <c r="U582" s="36"/>
      <c r="V582" s="36"/>
      <c r="W582" s="36"/>
      <c r="X582" s="35"/>
      <c r="Y582" s="34"/>
      <c r="Z582" s="34"/>
      <c r="AA582" s="34"/>
      <c r="AB582" s="34"/>
    </row>
    <row r="583" spans="1:28" ht="13.15" customHeight="1">
      <c r="A583" s="29"/>
      <c r="B583" s="48"/>
      <c r="C583" s="31"/>
      <c r="D583" s="32"/>
      <c r="E583" s="33"/>
      <c r="F583" s="33"/>
      <c r="G583" s="33"/>
      <c r="H583" s="34"/>
      <c r="I583" s="34"/>
      <c r="J583" s="34"/>
      <c r="K583" s="34"/>
      <c r="L583" s="34"/>
      <c r="M583" s="34"/>
      <c r="N583" s="34"/>
      <c r="O583" s="34"/>
      <c r="P583" s="34"/>
      <c r="Q583" s="33"/>
      <c r="R583" s="33"/>
      <c r="S583" s="33"/>
      <c r="T583" s="35"/>
      <c r="U583" s="36"/>
      <c r="V583" s="36"/>
      <c r="W583" s="36"/>
      <c r="X583" s="35"/>
      <c r="Y583" s="34"/>
      <c r="Z583" s="34"/>
      <c r="AA583" s="34"/>
      <c r="AB583" s="34"/>
    </row>
    <row r="584" spans="1:28" ht="13.15" customHeight="1">
      <c r="A584" s="29"/>
      <c r="B584" s="48"/>
      <c r="C584" s="31"/>
      <c r="D584" s="32"/>
      <c r="E584" s="33"/>
      <c r="F584" s="33"/>
      <c r="G584" s="33"/>
      <c r="H584" s="34"/>
      <c r="I584" s="34"/>
      <c r="J584" s="34"/>
      <c r="K584" s="34"/>
      <c r="L584" s="34"/>
      <c r="M584" s="34"/>
      <c r="N584" s="34"/>
      <c r="O584" s="34"/>
      <c r="P584" s="34"/>
      <c r="Q584" s="33"/>
      <c r="R584" s="33"/>
      <c r="S584" s="33"/>
      <c r="T584" s="35"/>
      <c r="U584" s="36"/>
      <c r="V584" s="36"/>
      <c r="W584" s="36"/>
      <c r="X584" s="35"/>
      <c r="Y584" s="34"/>
      <c r="Z584" s="34"/>
      <c r="AA584" s="34"/>
      <c r="AB584" s="34"/>
    </row>
    <row r="585" spans="1:28" ht="13.15" customHeight="1">
      <c r="A585" s="29"/>
      <c r="B585" s="48"/>
      <c r="C585" s="31"/>
      <c r="D585" s="32"/>
      <c r="E585" s="33"/>
      <c r="F585" s="33"/>
      <c r="G585" s="33"/>
      <c r="H585" s="34"/>
      <c r="I585" s="34"/>
      <c r="J585" s="34"/>
      <c r="K585" s="34"/>
      <c r="L585" s="34"/>
      <c r="M585" s="34"/>
      <c r="N585" s="34"/>
      <c r="O585" s="34"/>
      <c r="P585" s="34"/>
      <c r="Q585" s="33"/>
      <c r="R585" s="33"/>
      <c r="S585" s="33"/>
      <c r="T585" s="35"/>
      <c r="U585" s="36"/>
      <c r="V585" s="36"/>
      <c r="W585" s="36"/>
      <c r="X585" s="35"/>
      <c r="Y585" s="34"/>
      <c r="Z585" s="34"/>
      <c r="AA585" s="34"/>
      <c r="AB585" s="34"/>
    </row>
    <row r="586" spans="1:28" ht="13.15" customHeight="1">
      <c r="A586" s="29"/>
      <c r="B586" s="48"/>
      <c r="C586" s="31"/>
      <c r="D586" s="32"/>
      <c r="E586" s="33"/>
      <c r="F586" s="33"/>
      <c r="G586" s="33"/>
      <c r="H586" s="34"/>
      <c r="I586" s="34"/>
      <c r="J586" s="34"/>
      <c r="K586" s="34"/>
      <c r="L586" s="34"/>
      <c r="M586" s="34"/>
      <c r="N586" s="34"/>
      <c r="O586" s="34"/>
      <c r="P586" s="34"/>
      <c r="Q586" s="33"/>
      <c r="R586" s="33"/>
      <c r="S586" s="33"/>
      <c r="T586" s="35"/>
      <c r="U586" s="36"/>
      <c r="V586" s="36"/>
      <c r="W586" s="36"/>
      <c r="X586" s="35"/>
      <c r="Y586" s="34"/>
      <c r="Z586" s="34"/>
      <c r="AA586" s="34"/>
      <c r="AB586" s="34"/>
    </row>
    <row r="587" spans="1:28" ht="13.15" customHeight="1">
      <c r="A587" s="29"/>
      <c r="B587" s="48"/>
      <c r="C587" s="31"/>
      <c r="D587" s="32"/>
      <c r="E587" s="33"/>
      <c r="F587" s="33"/>
      <c r="G587" s="33"/>
      <c r="H587" s="34"/>
      <c r="I587" s="34"/>
      <c r="J587" s="34"/>
      <c r="K587" s="34"/>
      <c r="L587" s="34"/>
      <c r="M587" s="34"/>
      <c r="N587" s="34"/>
      <c r="O587" s="34"/>
      <c r="P587" s="34"/>
      <c r="Q587" s="33"/>
      <c r="R587" s="33"/>
      <c r="S587" s="33"/>
      <c r="T587" s="35"/>
      <c r="U587" s="36"/>
      <c r="V587" s="36"/>
      <c r="W587" s="36"/>
      <c r="X587" s="35"/>
      <c r="Y587" s="34"/>
      <c r="Z587" s="34"/>
      <c r="AA587" s="34"/>
      <c r="AB587" s="34"/>
    </row>
    <row r="588" spans="1:28" ht="13.15" customHeight="1">
      <c r="A588" s="29"/>
      <c r="B588" s="48"/>
      <c r="C588" s="31"/>
      <c r="D588" s="32"/>
      <c r="E588" s="33"/>
      <c r="F588" s="33"/>
      <c r="G588" s="33"/>
      <c r="H588" s="34"/>
      <c r="I588" s="34"/>
      <c r="J588" s="34"/>
      <c r="K588" s="34"/>
      <c r="L588" s="34"/>
      <c r="M588" s="34"/>
      <c r="N588" s="34"/>
      <c r="O588" s="34"/>
      <c r="P588" s="34"/>
      <c r="Q588" s="33"/>
      <c r="R588" s="33"/>
      <c r="S588" s="33"/>
      <c r="T588" s="35"/>
      <c r="U588" s="36"/>
      <c r="V588" s="36"/>
      <c r="W588" s="36"/>
      <c r="X588" s="35"/>
      <c r="Y588" s="34"/>
      <c r="Z588" s="34"/>
      <c r="AA588" s="34"/>
      <c r="AB588" s="34"/>
    </row>
    <row r="589" spans="1:28" ht="13.15" customHeight="1">
      <c r="A589" s="29"/>
      <c r="B589" s="48"/>
      <c r="C589" s="31"/>
      <c r="D589" s="32"/>
      <c r="E589" s="33"/>
      <c r="F589" s="33"/>
      <c r="G589" s="33"/>
      <c r="H589" s="34"/>
      <c r="I589" s="34"/>
      <c r="J589" s="34"/>
      <c r="K589" s="34"/>
      <c r="L589" s="34"/>
      <c r="M589" s="34"/>
      <c r="N589" s="34"/>
      <c r="O589" s="34"/>
      <c r="P589" s="34"/>
      <c r="Q589" s="33"/>
      <c r="R589" s="33"/>
      <c r="S589" s="33"/>
      <c r="T589" s="35"/>
      <c r="U589" s="36"/>
      <c r="V589" s="36"/>
      <c r="W589" s="36"/>
      <c r="X589" s="35"/>
      <c r="Y589" s="34"/>
      <c r="Z589" s="34"/>
      <c r="AA589" s="34"/>
      <c r="AB589" s="34"/>
    </row>
    <row r="590" spans="1:28" ht="13.15" customHeight="1">
      <c r="A590" s="29"/>
      <c r="B590" s="48"/>
      <c r="C590" s="31"/>
      <c r="D590" s="32"/>
      <c r="E590" s="33"/>
      <c r="F590" s="33"/>
      <c r="G590" s="33"/>
      <c r="H590" s="34"/>
      <c r="I590" s="34"/>
      <c r="J590" s="34"/>
      <c r="K590" s="34"/>
      <c r="L590" s="34"/>
      <c r="M590" s="34"/>
      <c r="N590" s="34"/>
      <c r="O590" s="34"/>
      <c r="P590" s="34"/>
      <c r="Q590" s="33"/>
      <c r="R590" s="33"/>
      <c r="S590" s="33"/>
      <c r="T590" s="35"/>
      <c r="U590" s="36"/>
      <c r="V590" s="36"/>
      <c r="W590" s="36"/>
      <c r="X590" s="35"/>
      <c r="Y590" s="34"/>
      <c r="Z590" s="34"/>
      <c r="AA590" s="34"/>
      <c r="AB590" s="34"/>
    </row>
    <row r="591" spans="1:28" ht="13.15" customHeight="1">
      <c r="A591" s="29"/>
      <c r="B591" s="48"/>
      <c r="C591" s="31"/>
      <c r="D591" s="32"/>
      <c r="E591" s="33"/>
      <c r="F591" s="33"/>
      <c r="G591" s="33"/>
      <c r="H591" s="34"/>
      <c r="I591" s="34"/>
      <c r="J591" s="34"/>
      <c r="K591" s="34"/>
      <c r="L591" s="34"/>
      <c r="M591" s="34"/>
      <c r="N591" s="34"/>
      <c r="O591" s="34"/>
      <c r="P591" s="34"/>
      <c r="Q591" s="33"/>
      <c r="R591" s="33"/>
      <c r="S591" s="33"/>
      <c r="T591" s="35"/>
      <c r="U591" s="36"/>
      <c r="V591" s="36"/>
      <c r="W591" s="36"/>
      <c r="X591" s="35"/>
      <c r="Y591" s="34"/>
      <c r="Z591" s="34"/>
      <c r="AA591" s="34"/>
      <c r="AB591" s="34"/>
    </row>
    <row r="592" spans="1:28" ht="13.15" customHeight="1">
      <c r="A592" s="29"/>
      <c r="B592" s="48"/>
      <c r="C592" s="31"/>
      <c r="D592" s="32"/>
      <c r="E592" s="33"/>
      <c r="F592" s="33"/>
      <c r="G592" s="33"/>
      <c r="H592" s="34"/>
      <c r="I592" s="34"/>
      <c r="J592" s="34"/>
      <c r="K592" s="34"/>
      <c r="L592" s="34"/>
      <c r="M592" s="34"/>
      <c r="N592" s="34"/>
      <c r="O592" s="34"/>
      <c r="P592" s="34"/>
      <c r="Q592" s="33"/>
      <c r="R592" s="33"/>
      <c r="S592" s="33"/>
      <c r="T592" s="35"/>
      <c r="U592" s="36"/>
      <c r="V592" s="36"/>
      <c r="W592" s="36"/>
      <c r="X592" s="35"/>
      <c r="Y592" s="34"/>
      <c r="Z592" s="34"/>
      <c r="AA592" s="34"/>
      <c r="AB592" s="34"/>
    </row>
    <row r="593" spans="1:28" ht="13.15" customHeight="1">
      <c r="A593" s="29"/>
      <c r="B593" s="48"/>
      <c r="C593" s="31"/>
      <c r="D593" s="32"/>
      <c r="E593" s="33"/>
      <c r="F593" s="33"/>
      <c r="G593" s="33"/>
      <c r="H593" s="34"/>
      <c r="I593" s="34"/>
      <c r="J593" s="34"/>
      <c r="K593" s="34"/>
      <c r="L593" s="34"/>
      <c r="M593" s="34"/>
      <c r="N593" s="34"/>
      <c r="O593" s="34"/>
      <c r="P593" s="34"/>
      <c r="Q593" s="33"/>
      <c r="R593" s="33"/>
      <c r="S593" s="33"/>
      <c r="T593" s="35"/>
      <c r="U593" s="36"/>
      <c r="V593" s="36"/>
      <c r="W593" s="36"/>
      <c r="X593" s="35"/>
      <c r="Y593" s="34"/>
      <c r="Z593" s="34"/>
      <c r="AA593" s="34"/>
      <c r="AB593" s="34"/>
    </row>
    <row r="594" spans="1:28" ht="13.15" customHeight="1">
      <c r="A594" s="29"/>
      <c r="B594" s="48"/>
      <c r="C594" s="31"/>
      <c r="D594" s="32"/>
      <c r="E594" s="33"/>
      <c r="F594" s="33"/>
      <c r="G594" s="33"/>
      <c r="H594" s="34"/>
      <c r="I594" s="34"/>
      <c r="J594" s="34"/>
      <c r="K594" s="34"/>
      <c r="L594" s="34"/>
      <c r="M594" s="34"/>
      <c r="N594" s="34"/>
      <c r="O594" s="34"/>
      <c r="P594" s="34"/>
      <c r="Q594" s="33"/>
      <c r="R594" s="33"/>
      <c r="S594" s="33"/>
      <c r="T594" s="35"/>
      <c r="U594" s="36"/>
      <c r="V594" s="36"/>
      <c r="W594" s="36"/>
      <c r="X594" s="35"/>
      <c r="Y594" s="34"/>
      <c r="Z594" s="34"/>
      <c r="AA594" s="34"/>
      <c r="AB594" s="34"/>
    </row>
    <row r="595" spans="1:28" ht="13.15" customHeight="1">
      <c r="A595" s="29"/>
      <c r="B595" s="48"/>
      <c r="C595" s="31"/>
      <c r="D595" s="32"/>
      <c r="E595" s="33"/>
      <c r="F595" s="33"/>
      <c r="G595" s="33"/>
      <c r="H595" s="34"/>
      <c r="I595" s="34"/>
      <c r="J595" s="34"/>
      <c r="K595" s="34"/>
      <c r="L595" s="34"/>
      <c r="M595" s="34"/>
      <c r="N595" s="34"/>
      <c r="O595" s="34"/>
      <c r="P595" s="34"/>
      <c r="Q595" s="33"/>
      <c r="R595" s="33"/>
      <c r="S595" s="33"/>
      <c r="T595" s="35"/>
      <c r="U595" s="36"/>
      <c r="V595" s="36"/>
      <c r="W595" s="36"/>
      <c r="X595" s="35"/>
      <c r="Y595" s="34"/>
      <c r="Z595" s="34"/>
      <c r="AA595" s="34"/>
      <c r="AB595" s="34"/>
    </row>
    <row r="596" spans="1:28" ht="13.15" customHeight="1">
      <c r="A596" s="29"/>
      <c r="B596" s="48"/>
      <c r="C596" s="31"/>
      <c r="D596" s="32"/>
      <c r="E596" s="33"/>
      <c r="F596" s="33"/>
      <c r="G596" s="33"/>
      <c r="H596" s="34"/>
      <c r="I596" s="34"/>
      <c r="J596" s="34"/>
      <c r="K596" s="34"/>
      <c r="L596" s="34"/>
      <c r="M596" s="34"/>
      <c r="N596" s="34"/>
      <c r="O596" s="34"/>
      <c r="P596" s="34"/>
      <c r="Q596" s="33"/>
      <c r="R596" s="33"/>
      <c r="S596" s="33"/>
      <c r="T596" s="35"/>
      <c r="U596" s="36"/>
      <c r="V596" s="36"/>
      <c r="W596" s="36"/>
      <c r="X596" s="35"/>
      <c r="Y596" s="34"/>
      <c r="Z596" s="34"/>
      <c r="AA596" s="34"/>
      <c r="AB596" s="34"/>
    </row>
    <row r="597" spans="1:28" ht="13.15" customHeight="1">
      <c r="A597" s="29"/>
      <c r="B597" s="48"/>
      <c r="C597" s="31"/>
      <c r="D597" s="32"/>
      <c r="E597" s="33"/>
      <c r="F597" s="33"/>
      <c r="G597" s="33"/>
      <c r="H597" s="34"/>
      <c r="I597" s="34"/>
      <c r="J597" s="34"/>
      <c r="K597" s="34"/>
      <c r="L597" s="34"/>
      <c r="M597" s="34"/>
      <c r="N597" s="34"/>
      <c r="O597" s="34"/>
      <c r="P597" s="34"/>
      <c r="Q597" s="33"/>
      <c r="R597" s="33"/>
      <c r="S597" s="33"/>
      <c r="T597" s="35"/>
      <c r="U597" s="36"/>
      <c r="V597" s="36"/>
      <c r="W597" s="36"/>
      <c r="X597" s="35"/>
      <c r="Y597" s="34"/>
      <c r="Z597" s="34"/>
      <c r="AA597" s="34"/>
      <c r="AB597" s="34"/>
    </row>
    <row r="598" spans="1:28" ht="13.15" customHeight="1">
      <c r="A598" s="29"/>
      <c r="B598" s="48"/>
      <c r="C598" s="31"/>
      <c r="D598" s="32"/>
      <c r="E598" s="33"/>
      <c r="F598" s="33"/>
      <c r="G598" s="33"/>
      <c r="H598" s="34"/>
      <c r="I598" s="34"/>
      <c r="J598" s="34"/>
      <c r="K598" s="34"/>
      <c r="L598" s="34"/>
      <c r="M598" s="34"/>
      <c r="N598" s="34"/>
      <c r="O598" s="34"/>
      <c r="P598" s="34"/>
      <c r="Q598" s="33"/>
      <c r="R598" s="33"/>
      <c r="S598" s="33"/>
      <c r="T598" s="35"/>
      <c r="U598" s="36"/>
      <c r="V598" s="36"/>
      <c r="W598" s="36"/>
      <c r="X598" s="35"/>
      <c r="Y598" s="34"/>
      <c r="Z598" s="34"/>
      <c r="AA598" s="34"/>
      <c r="AB598" s="34"/>
    </row>
    <row r="599" spans="1:28" ht="13.15" customHeight="1">
      <c r="A599" s="29"/>
      <c r="B599" s="48"/>
      <c r="C599" s="31"/>
      <c r="D599" s="32"/>
      <c r="E599" s="33"/>
      <c r="F599" s="33"/>
      <c r="G599" s="33"/>
      <c r="H599" s="34"/>
      <c r="I599" s="34"/>
      <c r="J599" s="34"/>
      <c r="K599" s="34"/>
      <c r="L599" s="34"/>
      <c r="M599" s="34"/>
      <c r="N599" s="34"/>
      <c r="O599" s="34"/>
      <c r="P599" s="34"/>
      <c r="Q599" s="33"/>
      <c r="R599" s="33"/>
      <c r="S599" s="33"/>
      <c r="T599" s="35"/>
      <c r="U599" s="36"/>
      <c r="V599" s="36"/>
      <c r="W599" s="36"/>
      <c r="X599" s="35"/>
      <c r="Y599" s="34"/>
      <c r="Z599" s="34"/>
      <c r="AA599" s="34"/>
      <c r="AB599" s="34"/>
    </row>
    <row r="600" spans="1:28" ht="13.15" customHeight="1">
      <c r="A600" s="29"/>
      <c r="B600" s="48"/>
      <c r="C600" s="31"/>
      <c r="D600" s="32"/>
      <c r="E600" s="33"/>
      <c r="F600" s="33"/>
      <c r="G600" s="33"/>
      <c r="H600" s="34"/>
      <c r="I600" s="34"/>
      <c r="J600" s="34"/>
      <c r="K600" s="34"/>
      <c r="L600" s="34"/>
      <c r="M600" s="34"/>
      <c r="N600" s="34"/>
      <c r="O600" s="34"/>
      <c r="P600" s="34"/>
      <c r="Q600" s="33"/>
      <c r="R600" s="33"/>
      <c r="S600" s="33"/>
      <c r="T600" s="35"/>
      <c r="U600" s="36"/>
      <c r="V600" s="36"/>
      <c r="W600" s="36"/>
      <c r="X600" s="35"/>
      <c r="Y600" s="34"/>
      <c r="Z600" s="34"/>
      <c r="AA600" s="34"/>
      <c r="AB600" s="34"/>
    </row>
    <row r="601" spans="1:28" ht="13.15" customHeight="1">
      <c r="A601" s="29"/>
      <c r="B601" s="48"/>
      <c r="C601" s="31"/>
      <c r="D601" s="32"/>
      <c r="E601" s="33"/>
      <c r="F601" s="33"/>
      <c r="G601" s="33"/>
      <c r="H601" s="34"/>
      <c r="I601" s="34"/>
      <c r="J601" s="34"/>
      <c r="K601" s="34"/>
      <c r="L601" s="34"/>
      <c r="M601" s="34"/>
      <c r="N601" s="34"/>
      <c r="O601" s="34"/>
      <c r="P601" s="34"/>
      <c r="Q601" s="33"/>
      <c r="R601" s="33"/>
      <c r="S601" s="33"/>
      <c r="T601" s="35"/>
      <c r="U601" s="36"/>
      <c r="V601" s="36"/>
      <c r="W601" s="36"/>
      <c r="X601" s="35"/>
      <c r="Y601" s="34"/>
      <c r="Z601" s="34"/>
      <c r="AA601" s="34"/>
      <c r="AB601" s="34"/>
    </row>
    <row r="602" spans="1:28" ht="13.15" customHeight="1">
      <c r="A602" s="29"/>
      <c r="B602" s="48"/>
      <c r="C602" s="31"/>
      <c r="D602" s="32"/>
      <c r="E602" s="33"/>
      <c r="F602" s="33"/>
      <c r="G602" s="33"/>
      <c r="H602" s="34"/>
      <c r="I602" s="34"/>
      <c r="J602" s="34"/>
      <c r="K602" s="34"/>
      <c r="L602" s="34"/>
      <c r="M602" s="34"/>
      <c r="N602" s="34"/>
      <c r="O602" s="34"/>
      <c r="P602" s="34"/>
      <c r="Q602" s="33"/>
      <c r="R602" s="33"/>
      <c r="S602" s="33"/>
      <c r="T602" s="35"/>
      <c r="U602" s="36"/>
      <c r="V602" s="36"/>
      <c r="W602" s="36"/>
      <c r="X602" s="35"/>
      <c r="Y602" s="34"/>
      <c r="Z602" s="34"/>
      <c r="AA602" s="34"/>
      <c r="AB602" s="34"/>
    </row>
    <row r="603" spans="1:28" ht="13.15" customHeight="1">
      <c r="A603" s="29"/>
      <c r="B603" s="48"/>
      <c r="C603" s="31"/>
      <c r="D603" s="32"/>
      <c r="E603" s="33"/>
      <c r="F603" s="33"/>
      <c r="G603" s="33"/>
      <c r="H603" s="34"/>
      <c r="I603" s="34"/>
      <c r="J603" s="34"/>
      <c r="K603" s="34"/>
      <c r="L603" s="34"/>
      <c r="M603" s="34"/>
      <c r="N603" s="34"/>
      <c r="O603" s="34"/>
      <c r="P603" s="34"/>
      <c r="Q603" s="33"/>
      <c r="R603" s="33"/>
      <c r="S603" s="33"/>
      <c r="T603" s="35"/>
      <c r="U603" s="36"/>
      <c r="V603" s="36"/>
      <c r="W603" s="36"/>
      <c r="X603" s="35"/>
      <c r="Y603" s="34"/>
      <c r="Z603" s="34"/>
      <c r="AA603" s="34"/>
      <c r="AB603" s="34"/>
    </row>
    <row r="604" spans="1:28" ht="13.15" customHeight="1">
      <c r="A604" s="29"/>
      <c r="B604" s="48"/>
      <c r="C604" s="31"/>
      <c r="D604" s="32"/>
      <c r="E604" s="33"/>
      <c r="F604" s="33"/>
      <c r="G604" s="33"/>
      <c r="H604" s="34"/>
      <c r="I604" s="34"/>
      <c r="J604" s="34"/>
      <c r="K604" s="34"/>
      <c r="L604" s="34"/>
      <c r="M604" s="34"/>
      <c r="N604" s="34"/>
      <c r="O604" s="34"/>
      <c r="P604" s="34"/>
      <c r="Q604" s="33"/>
      <c r="R604" s="33"/>
      <c r="S604" s="33"/>
      <c r="T604" s="35"/>
      <c r="U604" s="36"/>
      <c r="V604" s="36"/>
      <c r="W604" s="36"/>
      <c r="X604" s="35"/>
      <c r="Y604" s="34"/>
      <c r="Z604" s="34"/>
      <c r="AA604" s="34"/>
      <c r="AB604" s="34"/>
    </row>
    <row r="605" spans="1:28" ht="13.15" customHeight="1">
      <c r="A605" s="29"/>
      <c r="B605" s="48"/>
      <c r="C605" s="31"/>
      <c r="D605" s="32"/>
      <c r="E605" s="33"/>
      <c r="F605" s="33"/>
      <c r="G605" s="33"/>
      <c r="H605" s="34"/>
      <c r="I605" s="34"/>
      <c r="J605" s="34"/>
      <c r="K605" s="34"/>
      <c r="L605" s="34"/>
      <c r="M605" s="34"/>
      <c r="N605" s="34"/>
      <c r="O605" s="34"/>
      <c r="P605" s="34"/>
      <c r="Q605" s="33"/>
      <c r="R605" s="33"/>
      <c r="S605" s="33"/>
      <c r="T605" s="35"/>
      <c r="U605" s="36"/>
      <c r="V605" s="36"/>
      <c r="W605" s="36"/>
      <c r="X605" s="35"/>
      <c r="Y605" s="34"/>
      <c r="Z605" s="34"/>
      <c r="AA605" s="34"/>
      <c r="AB605" s="34"/>
    </row>
    <row r="606" spans="1:28" ht="13.15" customHeight="1">
      <c r="A606" s="29"/>
      <c r="B606" s="48"/>
      <c r="C606" s="31"/>
      <c r="D606" s="32"/>
      <c r="E606" s="33"/>
      <c r="F606" s="33"/>
      <c r="G606" s="33"/>
      <c r="H606" s="34"/>
      <c r="I606" s="34"/>
      <c r="J606" s="34"/>
      <c r="K606" s="34"/>
      <c r="L606" s="34"/>
      <c r="M606" s="34"/>
      <c r="N606" s="34"/>
      <c r="O606" s="34"/>
      <c r="P606" s="34"/>
      <c r="Q606" s="33"/>
      <c r="R606" s="33"/>
      <c r="S606" s="33"/>
      <c r="T606" s="35"/>
      <c r="U606" s="36"/>
      <c r="V606" s="36"/>
      <c r="W606" s="36"/>
      <c r="X606" s="35"/>
      <c r="Y606" s="34"/>
      <c r="Z606" s="34"/>
      <c r="AA606" s="34"/>
      <c r="AB606" s="34"/>
    </row>
    <row r="607" spans="1:28" ht="13.15" customHeight="1">
      <c r="A607" s="29"/>
      <c r="B607" s="48"/>
      <c r="C607" s="31"/>
      <c r="D607" s="32"/>
      <c r="E607" s="33"/>
      <c r="F607" s="33"/>
      <c r="G607" s="33"/>
      <c r="H607" s="34"/>
      <c r="I607" s="34"/>
      <c r="J607" s="34"/>
      <c r="K607" s="34"/>
      <c r="L607" s="34"/>
      <c r="M607" s="34"/>
      <c r="N607" s="34"/>
      <c r="O607" s="34"/>
      <c r="P607" s="34"/>
      <c r="Q607" s="33"/>
      <c r="R607" s="33"/>
      <c r="S607" s="33"/>
      <c r="T607" s="35"/>
      <c r="U607" s="36"/>
      <c r="V607" s="36"/>
      <c r="W607" s="36"/>
      <c r="X607" s="35"/>
      <c r="Y607" s="34"/>
      <c r="Z607" s="34"/>
      <c r="AA607" s="34"/>
      <c r="AB607" s="34"/>
    </row>
    <row r="608" spans="1:28" ht="13.15" customHeight="1">
      <c r="A608" s="29"/>
      <c r="B608" s="48"/>
      <c r="C608" s="31"/>
      <c r="D608" s="32"/>
      <c r="E608" s="33"/>
      <c r="F608" s="33"/>
      <c r="G608" s="33"/>
      <c r="H608" s="34"/>
      <c r="I608" s="34"/>
      <c r="J608" s="34"/>
      <c r="K608" s="34"/>
      <c r="L608" s="34"/>
      <c r="M608" s="34"/>
      <c r="N608" s="34"/>
      <c r="O608" s="34"/>
      <c r="P608" s="34"/>
      <c r="Q608" s="33"/>
      <c r="R608" s="33"/>
      <c r="S608" s="33"/>
      <c r="T608" s="35"/>
      <c r="U608" s="36"/>
      <c r="V608" s="36"/>
      <c r="W608" s="36"/>
      <c r="X608" s="35"/>
      <c r="Y608" s="34"/>
      <c r="Z608" s="34"/>
      <c r="AA608" s="34"/>
      <c r="AB608" s="34"/>
    </row>
    <row r="609" spans="1:28" ht="13.15" customHeight="1">
      <c r="A609" s="29"/>
      <c r="B609" s="48"/>
      <c r="C609" s="31"/>
      <c r="D609" s="32"/>
      <c r="E609" s="33"/>
      <c r="F609" s="33"/>
      <c r="G609" s="33"/>
      <c r="H609" s="34"/>
      <c r="I609" s="34"/>
      <c r="J609" s="34"/>
      <c r="K609" s="34"/>
      <c r="L609" s="34"/>
      <c r="M609" s="34"/>
      <c r="N609" s="34"/>
      <c r="O609" s="34"/>
      <c r="P609" s="34"/>
      <c r="Q609" s="33"/>
      <c r="R609" s="33"/>
      <c r="S609" s="33"/>
      <c r="T609" s="35"/>
      <c r="U609" s="36"/>
      <c r="V609" s="36"/>
      <c r="W609" s="36"/>
      <c r="X609" s="35"/>
      <c r="Y609" s="34"/>
      <c r="Z609" s="34"/>
      <c r="AA609" s="34"/>
      <c r="AB609" s="34"/>
    </row>
    <row r="610" spans="1:28" ht="13.15" customHeight="1">
      <c r="A610" s="29"/>
      <c r="B610" s="48"/>
      <c r="C610" s="31"/>
      <c r="D610" s="32"/>
      <c r="E610" s="33"/>
      <c r="F610" s="33"/>
      <c r="G610" s="33"/>
      <c r="H610" s="34"/>
      <c r="I610" s="34"/>
      <c r="J610" s="34"/>
      <c r="K610" s="34"/>
      <c r="L610" s="34"/>
      <c r="M610" s="34"/>
      <c r="N610" s="34"/>
      <c r="O610" s="34"/>
      <c r="P610" s="34"/>
      <c r="Q610" s="33"/>
      <c r="R610" s="33"/>
      <c r="S610" s="33"/>
      <c r="T610" s="35"/>
      <c r="U610" s="36"/>
      <c r="V610" s="36"/>
      <c r="W610" s="36"/>
      <c r="X610" s="35"/>
      <c r="Y610" s="34"/>
      <c r="Z610" s="34"/>
      <c r="AA610" s="34"/>
      <c r="AB610" s="34"/>
    </row>
    <row r="611" spans="1:28" ht="13.15" customHeight="1">
      <c r="A611" s="29"/>
      <c r="B611" s="48"/>
      <c r="C611" s="31"/>
      <c r="D611" s="32"/>
      <c r="E611" s="33"/>
      <c r="F611" s="33"/>
      <c r="G611" s="33"/>
      <c r="H611" s="34"/>
      <c r="I611" s="34"/>
      <c r="J611" s="34"/>
      <c r="K611" s="34"/>
      <c r="L611" s="34"/>
      <c r="M611" s="34"/>
      <c r="N611" s="34"/>
      <c r="O611" s="34"/>
      <c r="P611" s="34"/>
      <c r="Q611" s="33"/>
      <c r="R611" s="33"/>
      <c r="S611" s="33"/>
      <c r="T611" s="35"/>
      <c r="U611" s="36"/>
      <c r="V611" s="36"/>
      <c r="W611" s="36"/>
      <c r="X611" s="35"/>
      <c r="Y611" s="34"/>
      <c r="Z611" s="34"/>
      <c r="AA611" s="34"/>
      <c r="AB611" s="34"/>
    </row>
    <row r="612" spans="1:28" ht="13.15" customHeight="1">
      <c r="A612" s="29"/>
      <c r="B612" s="48"/>
      <c r="C612" s="31"/>
      <c r="D612" s="32"/>
      <c r="E612" s="33"/>
      <c r="F612" s="33"/>
      <c r="G612" s="33"/>
      <c r="H612" s="34"/>
      <c r="I612" s="34"/>
      <c r="J612" s="34"/>
      <c r="K612" s="34"/>
      <c r="L612" s="34"/>
      <c r="M612" s="34"/>
      <c r="N612" s="34"/>
      <c r="O612" s="34"/>
      <c r="P612" s="34"/>
      <c r="Q612" s="33"/>
      <c r="R612" s="33"/>
      <c r="S612" s="33"/>
      <c r="T612" s="35"/>
      <c r="U612" s="36"/>
      <c r="V612" s="36"/>
      <c r="W612" s="36"/>
      <c r="X612" s="35"/>
      <c r="Y612" s="34"/>
      <c r="Z612" s="34"/>
      <c r="AA612" s="34"/>
      <c r="AB612" s="34"/>
    </row>
    <row r="613" spans="1:28" ht="13.15" customHeight="1">
      <c r="A613" s="29"/>
      <c r="B613" s="48"/>
      <c r="C613" s="31"/>
      <c r="D613" s="32"/>
      <c r="E613" s="33"/>
      <c r="F613" s="33"/>
      <c r="G613" s="33"/>
      <c r="H613" s="34"/>
      <c r="I613" s="34"/>
      <c r="J613" s="34"/>
      <c r="K613" s="34"/>
      <c r="L613" s="34"/>
      <c r="M613" s="34"/>
      <c r="N613" s="34"/>
      <c r="O613" s="34"/>
      <c r="P613" s="34"/>
      <c r="Q613" s="33"/>
      <c r="R613" s="33"/>
      <c r="S613" s="33"/>
      <c r="T613" s="35"/>
      <c r="U613" s="36"/>
      <c r="V613" s="36"/>
      <c r="W613" s="36"/>
      <c r="X613" s="35"/>
      <c r="Y613" s="34"/>
      <c r="Z613" s="34"/>
      <c r="AA613" s="34"/>
      <c r="AB613" s="34"/>
    </row>
    <row r="614" spans="1:28" ht="13.15" customHeight="1">
      <c r="A614" s="29"/>
      <c r="B614" s="48"/>
      <c r="C614" s="31"/>
      <c r="D614" s="32"/>
      <c r="E614" s="33"/>
      <c r="F614" s="33"/>
      <c r="G614" s="33"/>
      <c r="H614" s="34"/>
      <c r="I614" s="34"/>
      <c r="J614" s="34"/>
      <c r="K614" s="34"/>
      <c r="L614" s="34"/>
      <c r="M614" s="34"/>
      <c r="N614" s="34"/>
      <c r="O614" s="34"/>
      <c r="P614" s="34"/>
      <c r="Q614" s="33"/>
      <c r="R614" s="33"/>
      <c r="S614" s="33"/>
      <c r="T614" s="35"/>
      <c r="U614" s="36"/>
      <c r="V614" s="36"/>
      <c r="W614" s="36"/>
      <c r="X614" s="35"/>
      <c r="Y614" s="34"/>
      <c r="Z614" s="34"/>
      <c r="AA614" s="34"/>
      <c r="AB614" s="34"/>
    </row>
    <row r="615" spans="1:28" ht="13.15" customHeight="1">
      <c r="A615" s="29"/>
      <c r="B615" s="48"/>
      <c r="C615" s="31"/>
      <c r="D615" s="32"/>
      <c r="E615" s="33"/>
      <c r="F615" s="33"/>
      <c r="G615" s="33"/>
      <c r="H615" s="34"/>
      <c r="I615" s="34"/>
      <c r="J615" s="34"/>
      <c r="K615" s="34"/>
      <c r="L615" s="34"/>
      <c r="M615" s="34"/>
      <c r="N615" s="34"/>
      <c r="O615" s="34"/>
      <c r="P615" s="34"/>
      <c r="Q615" s="33"/>
      <c r="R615" s="33"/>
      <c r="S615" s="33"/>
      <c r="T615" s="35"/>
      <c r="U615" s="36"/>
      <c r="V615" s="36"/>
      <c r="W615" s="36"/>
      <c r="X615" s="35"/>
      <c r="Y615" s="34"/>
      <c r="Z615" s="34"/>
      <c r="AA615" s="34"/>
      <c r="AB615" s="34"/>
    </row>
    <row r="616" spans="1:28" ht="13.15" customHeight="1">
      <c r="A616" s="29"/>
      <c r="B616" s="48"/>
      <c r="C616" s="31"/>
      <c r="D616" s="32"/>
      <c r="E616" s="33"/>
      <c r="F616" s="33"/>
      <c r="G616" s="33"/>
      <c r="H616" s="34"/>
      <c r="I616" s="34"/>
      <c r="J616" s="34"/>
      <c r="K616" s="34"/>
      <c r="L616" s="34"/>
      <c r="M616" s="34"/>
      <c r="N616" s="34"/>
      <c r="O616" s="34"/>
      <c r="P616" s="34"/>
      <c r="Q616" s="33"/>
      <c r="R616" s="33"/>
      <c r="S616" s="33"/>
      <c r="T616" s="35"/>
      <c r="U616" s="36"/>
      <c r="V616" s="36"/>
      <c r="W616" s="36"/>
      <c r="X616" s="35"/>
      <c r="Y616" s="34"/>
      <c r="Z616" s="34"/>
      <c r="AA616" s="34"/>
      <c r="AB616" s="34"/>
    </row>
    <row r="617" spans="1:28" ht="13.15" customHeight="1">
      <c r="A617" s="29"/>
      <c r="B617" s="48"/>
      <c r="C617" s="31"/>
      <c r="D617" s="32"/>
      <c r="E617" s="33"/>
      <c r="F617" s="33"/>
      <c r="G617" s="33"/>
      <c r="H617" s="34"/>
      <c r="I617" s="34"/>
      <c r="J617" s="34"/>
      <c r="K617" s="34"/>
      <c r="L617" s="34"/>
      <c r="M617" s="34"/>
      <c r="N617" s="34"/>
      <c r="O617" s="34"/>
      <c r="P617" s="34"/>
      <c r="Q617" s="33"/>
      <c r="R617" s="33"/>
      <c r="S617" s="33"/>
      <c r="T617" s="35"/>
      <c r="U617" s="36"/>
      <c r="V617" s="36"/>
      <c r="W617" s="36"/>
      <c r="X617" s="35"/>
      <c r="Y617" s="34"/>
      <c r="Z617" s="34"/>
      <c r="AA617" s="34"/>
      <c r="AB617" s="34"/>
    </row>
    <row r="618" spans="1:28" ht="13.15" customHeight="1">
      <c r="A618" s="29"/>
      <c r="B618" s="48"/>
      <c r="C618" s="31"/>
      <c r="D618" s="32"/>
      <c r="E618" s="33"/>
      <c r="F618" s="33"/>
      <c r="G618" s="33"/>
      <c r="H618" s="34"/>
      <c r="I618" s="34"/>
      <c r="J618" s="34"/>
      <c r="K618" s="34"/>
      <c r="L618" s="34"/>
      <c r="M618" s="34"/>
      <c r="N618" s="34"/>
      <c r="O618" s="34"/>
      <c r="P618" s="34"/>
      <c r="Q618" s="33"/>
      <c r="R618" s="33"/>
      <c r="S618" s="33"/>
      <c r="T618" s="35"/>
      <c r="U618" s="36"/>
      <c r="V618" s="36"/>
      <c r="W618" s="36"/>
      <c r="X618" s="35"/>
      <c r="Y618" s="34"/>
      <c r="Z618" s="34"/>
      <c r="AA618" s="34"/>
      <c r="AB618" s="34"/>
    </row>
    <row r="619" spans="1:28" ht="13.15" customHeight="1">
      <c r="A619" s="29"/>
      <c r="B619" s="48"/>
      <c r="C619" s="31"/>
      <c r="D619" s="32"/>
      <c r="E619" s="33"/>
      <c r="F619" s="33"/>
      <c r="G619" s="33"/>
      <c r="H619" s="34"/>
      <c r="I619" s="34"/>
      <c r="J619" s="34"/>
      <c r="K619" s="34"/>
      <c r="L619" s="34"/>
      <c r="M619" s="34"/>
      <c r="N619" s="34"/>
      <c r="O619" s="34"/>
      <c r="P619" s="34"/>
      <c r="Q619" s="33"/>
      <c r="R619" s="33"/>
      <c r="S619" s="33"/>
      <c r="T619" s="35"/>
      <c r="U619" s="36"/>
      <c r="V619" s="36"/>
      <c r="W619" s="36"/>
      <c r="X619" s="35"/>
      <c r="Y619" s="34"/>
      <c r="Z619" s="34"/>
      <c r="AA619" s="34"/>
      <c r="AB619" s="34"/>
    </row>
    <row r="620" spans="1:28" ht="13.15" customHeight="1">
      <c r="A620" s="29"/>
      <c r="B620" s="48"/>
      <c r="C620" s="31"/>
      <c r="D620" s="32"/>
      <c r="E620" s="33"/>
      <c r="F620" s="33"/>
      <c r="G620" s="33"/>
      <c r="H620" s="34"/>
      <c r="I620" s="34"/>
      <c r="J620" s="34"/>
      <c r="K620" s="34"/>
      <c r="L620" s="34"/>
      <c r="M620" s="34"/>
      <c r="N620" s="34"/>
      <c r="O620" s="34"/>
      <c r="P620" s="34"/>
      <c r="Q620" s="33"/>
      <c r="R620" s="33"/>
      <c r="S620" s="33"/>
      <c r="T620" s="35"/>
      <c r="U620" s="36"/>
      <c r="V620" s="36"/>
      <c r="W620" s="36"/>
      <c r="X620" s="35"/>
      <c r="Y620" s="34"/>
      <c r="Z620" s="34"/>
      <c r="AA620" s="34"/>
      <c r="AB620" s="34"/>
    </row>
    <row r="621" spans="1:28" ht="13.15" customHeight="1">
      <c r="A621" s="29"/>
      <c r="B621" s="48"/>
      <c r="C621" s="31"/>
      <c r="D621" s="32"/>
      <c r="E621" s="33"/>
      <c r="F621" s="33"/>
      <c r="G621" s="33"/>
      <c r="H621" s="34"/>
      <c r="I621" s="34"/>
      <c r="J621" s="34"/>
      <c r="K621" s="34"/>
      <c r="L621" s="34"/>
      <c r="M621" s="34"/>
      <c r="N621" s="34"/>
      <c r="O621" s="34"/>
      <c r="P621" s="34"/>
      <c r="Q621" s="33"/>
      <c r="R621" s="33"/>
      <c r="S621" s="33"/>
      <c r="T621" s="35"/>
      <c r="U621" s="36"/>
      <c r="V621" s="36"/>
      <c r="W621" s="36"/>
      <c r="X621" s="35"/>
      <c r="Y621" s="34"/>
      <c r="Z621" s="34"/>
      <c r="AA621" s="34"/>
      <c r="AB621" s="34"/>
    </row>
    <row r="622" spans="1:28" ht="13.15" customHeight="1">
      <c r="A622" s="29"/>
      <c r="B622" s="48"/>
      <c r="C622" s="31"/>
      <c r="D622" s="32"/>
      <c r="E622" s="33"/>
      <c r="F622" s="33"/>
      <c r="G622" s="33"/>
      <c r="H622" s="34"/>
      <c r="I622" s="34"/>
      <c r="J622" s="34"/>
      <c r="K622" s="34"/>
      <c r="L622" s="34"/>
      <c r="M622" s="34"/>
      <c r="N622" s="34"/>
      <c r="O622" s="34"/>
      <c r="P622" s="34"/>
      <c r="Q622" s="33"/>
      <c r="R622" s="33"/>
      <c r="S622" s="33"/>
      <c r="T622" s="35"/>
      <c r="U622" s="36"/>
      <c r="V622" s="36"/>
      <c r="W622" s="36"/>
      <c r="X622" s="35"/>
      <c r="Y622" s="34"/>
      <c r="Z622" s="34"/>
      <c r="AA622" s="34"/>
      <c r="AB622" s="34"/>
    </row>
    <row r="623" spans="1:28" ht="13.15" customHeight="1">
      <c r="A623" s="29"/>
      <c r="B623" s="48"/>
      <c r="C623" s="31"/>
      <c r="D623" s="32"/>
      <c r="E623" s="33"/>
      <c r="F623" s="33"/>
      <c r="G623" s="33"/>
      <c r="H623" s="34"/>
      <c r="I623" s="34"/>
      <c r="J623" s="34"/>
      <c r="K623" s="34"/>
      <c r="L623" s="34"/>
      <c r="M623" s="34"/>
      <c r="N623" s="34"/>
      <c r="O623" s="34"/>
      <c r="P623" s="34"/>
      <c r="Q623" s="33"/>
      <c r="R623" s="33"/>
      <c r="S623" s="33"/>
      <c r="T623" s="35"/>
      <c r="U623" s="36"/>
      <c r="V623" s="36"/>
      <c r="W623" s="36"/>
      <c r="X623" s="35"/>
      <c r="Y623" s="34"/>
      <c r="Z623" s="34"/>
      <c r="AA623" s="34"/>
      <c r="AB623" s="34"/>
    </row>
    <row r="624" spans="1:28" ht="13.15" customHeight="1">
      <c r="A624" s="29"/>
      <c r="B624" s="48"/>
      <c r="C624" s="31"/>
      <c r="D624" s="32"/>
      <c r="E624" s="33"/>
      <c r="F624" s="33"/>
      <c r="G624" s="33"/>
      <c r="H624" s="34"/>
      <c r="I624" s="34"/>
      <c r="J624" s="34"/>
      <c r="K624" s="34"/>
      <c r="L624" s="34"/>
      <c r="M624" s="34"/>
      <c r="N624" s="34"/>
      <c r="O624" s="34"/>
      <c r="P624" s="34"/>
      <c r="Q624" s="33"/>
      <c r="R624" s="33"/>
      <c r="S624" s="33"/>
      <c r="T624" s="35"/>
      <c r="U624" s="36"/>
      <c r="V624" s="36"/>
      <c r="W624" s="36"/>
      <c r="X624" s="35"/>
      <c r="Y624" s="34"/>
      <c r="Z624" s="34"/>
      <c r="AA624" s="34"/>
      <c r="AB624" s="34"/>
    </row>
    <row r="625" spans="1:28" ht="13.15" customHeight="1">
      <c r="A625" s="29"/>
      <c r="B625" s="48"/>
      <c r="C625" s="31"/>
      <c r="D625" s="32"/>
      <c r="E625" s="33"/>
      <c r="F625" s="33"/>
      <c r="G625" s="33"/>
      <c r="H625" s="34"/>
      <c r="I625" s="34"/>
      <c r="J625" s="34"/>
      <c r="K625" s="34"/>
      <c r="L625" s="34"/>
      <c r="M625" s="34"/>
      <c r="N625" s="34"/>
      <c r="O625" s="34"/>
      <c r="P625" s="34"/>
      <c r="Q625" s="33"/>
      <c r="R625" s="33"/>
      <c r="S625" s="33"/>
      <c r="T625" s="35"/>
      <c r="U625" s="36"/>
      <c r="V625" s="36"/>
      <c r="W625" s="36"/>
      <c r="X625" s="35"/>
      <c r="Y625" s="34"/>
      <c r="Z625" s="34"/>
      <c r="AA625" s="34"/>
      <c r="AB625" s="34"/>
    </row>
    <row r="626" spans="1:28" ht="13.15" customHeight="1">
      <c r="A626" s="29"/>
      <c r="B626" s="48"/>
      <c r="C626" s="31"/>
      <c r="D626" s="32"/>
      <c r="E626" s="33"/>
      <c r="F626" s="33"/>
      <c r="G626" s="33"/>
      <c r="H626" s="34"/>
      <c r="I626" s="34"/>
      <c r="J626" s="34"/>
      <c r="K626" s="34"/>
      <c r="L626" s="34"/>
      <c r="M626" s="34"/>
      <c r="N626" s="34"/>
      <c r="O626" s="34"/>
      <c r="P626" s="34"/>
      <c r="Q626" s="33"/>
      <c r="R626" s="33"/>
      <c r="S626" s="33"/>
      <c r="T626" s="35"/>
      <c r="U626" s="36"/>
      <c r="V626" s="36"/>
      <c r="W626" s="36"/>
      <c r="X626" s="35"/>
      <c r="Y626" s="34"/>
      <c r="Z626" s="34"/>
      <c r="AA626" s="34"/>
      <c r="AB626" s="34"/>
    </row>
    <row r="627" spans="1:28" ht="13.15" customHeight="1">
      <c r="A627" s="29"/>
      <c r="B627" s="48"/>
      <c r="C627" s="31"/>
      <c r="D627" s="32"/>
      <c r="E627" s="33"/>
      <c r="F627" s="33"/>
      <c r="G627" s="33"/>
      <c r="H627" s="34"/>
      <c r="I627" s="34"/>
      <c r="J627" s="34"/>
      <c r="K627" s="34"/>
      <c r="L627" s="34"/>
      <c r="M627" s="34"/>
      <c r="N627" s="34"/>
      <c r="O627" s="34"/>
      <c r="P627" s="34"/>
      <c r="Q627" s="33"/>
      <c r="R627" s="33"/>
      <c r="S627" s="33"/>
      <c r="T627" s="35"/>
      <c r="U627" s="36"/>
      <c r="V627" s="36"/>
      <c r="W627" s="36"/>
      <c r="X627" s="35"/>
      <c r="Y627" s="34"/>
      <c r="Z627" s="34"/>
      <c r="AA627" s="34"/>
      <c r="AB627" s="34"/>
    </row>
    <row r="628" spans="1:28" ht="13.15" customHeight="1">
      <c r="A628" s="31"/>
      <c r="B628" s="48"/>
      <c r="C628" s="31"/>
      <c r="D628" s="32"/>
      <c r="E628" s="33"/>
      <c r="F628" s="33"/>
      <c r="G628" s="33"/>
      <c r="H628" s="34"/>
      <c r="I628" s="34"/>
      <c r="J628" s="34"/>
      <c r="K628" s="34"/>
      <c r="L628" s="34"/>
      <c r="M628" s="34"/>
      <c r="N628" s="34"/>
      <c r="O628" s="34"/>
      <c r="P628" s="34"/>
      <c r="Q628" s="33"/>
      <c r="R628" s="33"/>
      <c r="S628" s="33"/>
      <c r="T628" s="35"/>
      <c r="U628" s="36"/>
      <c r="V628" s="36"/>
      <c r="W628" s="36"/>
      <c r="X628" s="35"/>
      <c r="Y628" s="34"/>
      <c r="Z628" s="34"/>
      <c r="AA628" s="34"/>
      <c r="AB628" s="34"/>
    </row>
    <row r="629" spans="1:28" ht="13.15" customHeight="1">
      <c r="A629" s="31"/>
      <c r="B629" s="48"/>
      <c r="C629" s="31"/>
      <c r="D629" s="32"/>
      <c r="E629" s="33"/>
      <c r="F629" s="33"/>
      <c r="G629" s="33"/>
      <c r="H629" s="34"/>
      <c r="I629" s="34"/>
      <c r="J629" s="34"/>
      <c r="K629" s="34"/>
      <c r="L629" s="34"/>
      <c r="M629" s="34"/>
      <c r="N629" s="34"/>
      <c r="O629" s="34"/>
      <c r="P629" s="34"/>
      <c r="Q629" s="33"/>
      <c r="R629" s="33"/>
      <c r="S629" s="33"/>
      <c r="T629" s="35"/>
      <c r="U629" s="36"/>
      <c r="V629" s="36"/>
      <c r="W629" s="36"/>
      <c r="X629" s="35"/>
      <c r="Y629" s="34"/>
      <c r="Z629" s="34"/>
      <c r="AA629" s="34"/>
      <c r="AB629" s="34"/>
    </row>
    <row r="630" spans="1:28" ht="13.15" customHeight="1">
      <c r="A630" s="31"/>
      <c r="B630" s="48"/>
      <c r="C630" s="31"/>
      <c r="D630" s="32"/>
      <c r="E630" s="33"/>
      <c r="F630" s="33"/>
      <c r="G630" s="33"/>
      <c r="H630" s="34"/>
      <c r="I630" s="34"/>
      <c r="J630" s="34"/>
      <c r="K630" s="34"/>
      <c r="L630" s="34"/>
      <c r="M630" s="34"/>
      <c r="N630" s="34"/>
      <c r="O630" s="34"/>
      <c r="P630" s="34"/>
      <c r="Q630" s="33"/>
      <c r="R630" s="33"/>
      <c r="S630" s="33"/>
      <c r="T630" s="35"/>
      <c r="U630" s="36"/>
      <c r="V630" s="36"/>
      <c r="W630" s="36"/>
      <c r="X630" s="35"/>
      <c r="Y630" s="34"/>
      <c r="Z630" s="34"/>
      <c r="AA630" s="34"/>
      <c r="AB630" s="34"/>
    </row>
    <row r="631" spans="1:28" ht="13.15" customHeight="1">
      <c r="A631" s="31"/>
      <c r="B631" s="48"/>
      <c r="C631" s="31"/>
      <c r="D631" s="32"/>
      <c r="E631" s="33"/>
      <c r="F631" s="33"/>
      <c r="G631" s="33"/>
      <c r="H631" s="34"/>
      <c r="I631" s="34"/>
      <c r="J631" s="34"/>
      <c r="K631" s="34"/>
      <c r="L631" s="34"/>
      <c r="M631" s="34"/>
      <c r="N631" s="34"/>
      <c r="O631" s="34"/>
      <c r="P631" s="34"/>
      <c r="Q631" s="33"/>
      <c r="R631" s="33"/>
      <c r="S631" s="33"/>
      <c r="T631" s="35"/>
      <c r="U631" s="36"/>
      <c r="V631" s="36"/>
      <c r="W631" s="36"/>
      <c r="X631" s="35"/>
      <c r="Y631" s="34"/>
      <c r="Z631" s="34"/>
      <c r="AA631" s="34"/>
      <c r="AB631" s="34"/>
    </row>
    <row r="632" spans="1:28" ht="13.15" customHeight="1">
      <c r="A632" s="31"/>
      <c r="B632" s="48"/>
      <c r="C632" s="31"/>
      <c r="D632" s="32"/>
      <c r="E632" s="33"/>
      <c r="F632" s="33"/>
      <c r="G632" s="33"/>
      <c r="H632" s="34"/>
      <c r="I632" s="34"/>
      <c r="J632" s="34"/>
      <c r="K632" s="34"/>
      <c r="L632" s="34"/>
      <c r="M632" s="34"/>
      <c r="N632" s="34"/>
      <c r="O632" s="34"/>
      <c r="P632" s="34"/>
      <c r="Q632" s="33"/>
      <c r="R632" s="33"/>
      <c r="S632" s="33"/>
      <c r="T632" s="35"/>
      <c r="U632" s="36"/>
      <c r="V632" s="36"/>
      <c r="W632" s="36"/>
      <c r="X632" s="35"/>
      <c r="Y632" s="34"/>
      <c r="Z632" s="34"/>
      <c r="AA632" s="34"/>
      <c r="AB632" s="34"/>
    </row>
    <row r="633" spans="1:28" ht="13.15" customHeight="1">
      <c r="A633" s="31"/>
      <c r="B633" s="48"/>
      <c r="C633" s="31"/>
      <c r="D633" s="32"/>
      <c r="E633" s="33"/>
      <c r="F633" s="33"/>
      <c r="G633" s="33"/>
      <c r="H633" s="34"/>
      <c r="I633" s="34"/>
      <c r="J633" s="34"/>
      <c r="K633" s="34"/>
      <c r="L633" s="34"/>
      <c r="M633" s="34"/>
      <c r="N633" s="34"/>
      <c r="O633" s="34"/>
      <c r="P633" s="34"/>
      <c r="Q633" s="33"/>
      <c r="R633" s="33"/>
      <c r="S633" s="33"/>
      <c r="T633" s="35"/>
      <c r="U633" s="36"/>
      <c r="V633" s="36"/>
      <c r="W633" s="36"/>
      <c r="X633" s="35"/>
      <c r="Y633" s="34"/>
      <c r="Z633" s="34"/>
      <c r="AA633" s="34"/>
      <c r="AB633" s="34"/>
    </row>
    <row r="634" spans="1:28" ht="13.15" customHeight="1">
      <c r="A634" s="31"/>
      <c r="B634" s="48"/>
      <c r="C634" s="31"/>
      <c r="D634" s="32"/>
      <c r="E634" s="33"/>
      <c r="F634" s="33"/>
      <c r="G634" s="33"/>
      <c r="H634" s="34"/>
      <c r="I634" s="34"/>
      <c r="J634" s="34"/>
      <c r="K634" s="34"/>
      <c r="L634" s="34"/>
      <c r="M634" s="34"/>
      <c r="N634" s="34"/>
      <c r="O634" s="34"/>
      <c r="P634" s="34"/>
      <c r="Q634" s="33"/>
      <c r="R634" s="33"/>
      <c r="S634" s="33"/>
      <c r="T634" s="35"/>
      <c r="U634" s="36"/>
      <c r="V634" s="36"/>
      <c r="W634" s="36"/>
      <c r="X634" s="35"/>
      <c r="Y634" s="34"/>
      <c r="Z634" s="34"/>
      <c r="AA634" s="34"/>
      <c r="AB634" s="34"/>
    </row>
    <row r="635" spans="1:28" ht="13.15" customHeight="1">
      <c r="A635" s="31"/>
      <c r="B635" s="48"/>
      <c r="C635" s="31"/>
      <c r="D635" s="32"/>
      <c r="E635" s="33"/>
      <c r="F635" s="33"/>
      <c r="G635" s="33"/>
      <c r="H635" s="34"/>
      <c r="I635" s="34"/>
      <c r="J635" s="34"/>
      <c r="K635" s="34"/>
      <c r="L635" s="34"/>
      <c r="M635" s="34"/>
      <c r="N635" s="34"/>
      <c r="O635" s="34"/>
      <c r="P635" s="34"/>
      <c r="Q635" s="33"/>
      <c r="R635" s="33"/>
      <c r="S635" s="33"/>
      <c r="T635" s="35"/>
      <c r="U635" s="36"/>
      <c r="V635" s="36"/>
      <c r="W635" s="36"/>
      <c r="X635" s="35"/>
      <c r="Y635" s="34"/>
      <c r="Z635" s="34"/>
      <c r="AA635" s="34"/>
      <c r="AB635" s="34"/>
    </row>
    <row r="636" spans="1:28" ht="13.15" customHeight="1">
      <c r="A636" s="31"/>
      <c r="B636" s="48"/>
      <c r="C636" s="31"/>
      <c r="D636" s="32"/>
      <c r="E636" s="33"/>
      <c r="F636" s="33"/>
      <c r="G636" s="33"/>
      <c r="H636" s="34"/>
      <c r="I636" s="34"/>
      <c r="J636" s="34"/>
      <c r="K636" s="34"/>
      <c r="L636" s="34"/>
      <c r="M636" s="34"/>
      <c r="N636" s="34"/>
      <c r="O636" s="34"/>
      <c r="P636" s="34"/>
      <c r="Q636" s="33"/>
      <c r="R636" s="33"/>
      <c r="S636" s="33"/>
      <c r="T636" s="35"/>
      <c r="U636" s="36"/>
      <c r="V636" s="36"/>
      <c r="W636" s="36"/>
      <c r="X636" s="35"/>
      <c r="Y636" s="34"/>
      <c r="Z636" s="34"/>
      <c r="AA636" s="34"/>
      <c r="AB636" s="34"/>
    </row>
    <row r="637" spans="1:28" ht="13.15" customHeight="1">
      <c r="A637" s="31"/>
      <c r="B637" s="48"/>
      <c r="C637" s="31"/>
      <c r="D637" s="32"/>
      <c r="E637" s="33"/>
      <c r="F637" s="33"/>
      <c r="G637" s="33"/>
      <c r="H637" s="34"/>
      <c r="I637" s="34"/>
      <c r="J637" s="34"/>
      <c r="K637" s="34"/>
      <c r="L637" s="34"/>
      <c r="M637" s="34"/>
      <c r="N637" s="34"/>
      <c r="O637" s="34"/>
      <c r="P637" s="34"/>
      <c r="Q637" s="33"/>
      <c r="R637" s="33"/>
      <c r="S637" s="33"/>
      <c r="T637" s="35"/>
      <c r="U637" s="36"/>
      <c r="V637" s="36"/>
      <c r="W637" s="36"/>
      <c r="X637" s="35"/>
      <c r="Y637" s="34"/>
      <c r="Z637" s="34"/>
      <c r="AA637" s="34"/>
      <c r="AB637" s="34"/>
    </row>
    <row r="638" spans="1:28" ht="13.15" customHeight="1">
      <c r="A638" s="31"/>
      <c r="B638" s="48"/>
      <c r="C638" s="31"/>
      <c r="D638" s="32"/>
      <c r="E638" s="33"/>
      <c r="F638" s="33"/>
      <c r="G638" s="33"/>
      <c r="H638" s="34"/>
      <c r="I638" s="34"/>
      <c r="J638" s="34"/>
      <c r="K638" s="34"/>
      <c r="L638" s="34"/>
      <c r="M638" s="34"/>
      <c r="N638" s="34"/>
      <c r="O638" s="34"/>
      <c r="P638" s="34"/>
      <c r="Q638" s="33"/>
      <c r="R638" s="33"/>
      <c r="S638" s="33"/>
      <c r="T638" s="35"/>
      <c r="U638" s="36"/>
      <c r="V638" s="36"/>
      <c r="W638" s="36"/>
      <c r="X638" s="35"/>
      <c r="Y638" s="34"/>
      <c r="Z638" s="34"/>
      <c r="AA638" s="34"/>
      <c r="AB638" s="34"/>
    </row>
    <row r="639" spans="1:28" ht="13.15" customHeight="1">
      <c r="A639" s="31"/>
      <c r="B639" s="48"/>
      <c r="C639" s="31"/>
      <c r="D639" s="32"/>
      <c r="E639" s="33"/>
      <c r="F639" s="33"/>
      <c r="G639" s="33"/>
      <c r="H639" s="34"/>
      <c r="I639" s="34"/>
      <c r="J639" s="34"/>
      <c r="K639" s="34"/>
      <c r="L639" s="34"/>
      <c r="M639" s="34"/>
      <c r="N639" s="34"/>
      <c r="O639" s="34"/>
      <c r="P639" s="34"/>
      <c r="Q639" s="33"/>
      <c r="R639" s="33"/>
      <c r="S639" s="33"/>
      <c r="T639" s="35"/>
      <c r="U639" s="36"/>
      <c r="V639" s="36"/>
      <c r="W639" s="36"/>
      <c r="X639" s="35"/>
      <c r="Y639" s="34"/>
      <c r="Z639" s="34"/>
      <c r="AA639" s="34"/>
      <c r="AB639" s="34"/>
    </row>
    <row r="640" spans="1:28" ht="13.15" customHeight="1">
      <c r="A640" s="31"/>
      <c r="B640" s="48"/>
      <c r="C640" s="31"/>
      <c r="D640" s="32"/>
      <c r="E640" s="33"/>
      <c r="F640" s="33"/>
      <c r="G640" s="33"/>
      <c r="H640" s="34"/>
      <c r="I640" s="34"/>
      <c r="J640" s="34"/>
      <c r="K640" s="34"/>
      <c r="L640" s="34"/>
      <c r="M640" s="34"/>
      <c r="N640" s="34"/>
      <c r="O640" s="34"/>
      <c r="P640" s="34"/>
      <c r="Q640" s="33"/>
      <c r="R640" s="33"/>
      <c r="S640" s="33"/>
      <c r="T640" s="35"/>
      <c r="U640" s="36"/>
      <c r="V640" s="36"/>
      <c r="W640" s="36"/>
      <c r="X640" s="35"/>
      <c r="Y640" s="34"/>
      <c r="Z640" s="34"/>
      <c r="AA640" s="34"/>
      <c r="AB640" s="34"/>
    </row>
    <row r="641" spans="1:28" ht="13.15" customHeight="1">
      <c r="A641" s="31"/>
      <c r="B641" s="48"/>
      <c r="C641" s="31"/>
      <c r="D641" s="32"/>
      <c r="E641" s="33"/>
      <c r="F641" s="33"/>
      <c r="G641" s="33"/>
      <c r="H641" s="34"/>
      <c r="I641" s="34"/>
      <c r="J641" s="34"/>
      <c r="K641" s="34"/>
      <c r="L641" s="34"/>
      <c r="M641" s="34"/>
      <c r="N641" s="34"/>
      <c r="O641" s="34"/>
      <c r="P641" s="34"/>
      <c r="Q641" s="33"/>
      <c r="R641" s="33"/>
      <c r="S641" s="33"/>
      <c r="T641" s="35"/>
      <c r="U641" s="36"/>
      <c r="V641" s="36"/>
      <c r="W641" s="36"/>
      <c r="X641" s="35"/>
      <c r="Y641" s="34"/>
      <c r="Z641" s="34"/>
      <c r="AA641" s="34"/>
      <c r="AB641" s="34"/>
    </row>
    <row r="642" spans="1:28" ht="13.15" customHeight="1">
      <c r="A642" s="31"/>
      <c r="B642" s="48"/>
      <c r="C642" s="31"/>
      <c r="D642" s="32"/>
      <c r="E642" s="33"/>
      <c r="F642" s="33"/>
      <c r="G642" s="33"/>
      <c r="H642" s="34"/>
      <c r="I642" s="34"/>
      <c r="J642" s="34"/>
      <c r="K642" s="34"/>
      <c r="L642" s="34"/>
      <c r="M642" s="34"/>
      <c r="N642" s="34"/>
      <c r="O642" s="34"/>
      <c r="P642" s="34"/>
      <c r="Q642" s="33"/>
      <c r="R642" s="33"/>
      <c r="S642" s="33"/>
      <c r="T642" s="35"/>
      <c r="U642" s="36"/>
      <c r="V642" s="36"/>
      <c r="W642" s="36"/>
      <c r="X642" s="35"/>
      <c r="Y642" s="34"/>
      <c r="Z642" s="34"/>
      <c r="AA642" s="34"/>
      <c r="AB642" s="34"/>
    </row>
    <row r="643" spans="1:28" ht="13.15" customHeight="1">
      <c r="A643" s="31"/>
      <c r="B643" s="48"/>
      <c r="C643" s="31"/>
      <c r="D643" s="32"/>
      <c r="E643" s="33"/>
      <c r="F643" s="33"/>
      <c r="G643" s="33"/>
      <c r="H643" s="34"/>
      <c r="I643" s="34"/>
      <c r="J643" s="34"/>
      <c r="K643" s="34"/>
      <c r="L643" s="34"/>
      <c r="M643" s="34"/>
      <c r="N643" s="34"/>
      <c r="O643" s="34"/>
      <c r="P643" s="34"/>
      <c r="Q643" s="33"/>
      <c r="R643" s="33"/>
      <c r="S643" s="33"/>
      <c r="T643" s="35"/>
      <c r="U643" s="36"/>
      <c r="V643" s="36"/>
      <c r="W643" s="36"/>
      <c r="X643" s="35"/>
      <c r="Y643" s="34"/>
      <c r="Z643" s="34"/>
      <c r="AA643" s="34"/>
      <c r="AB643" s="34"/>
    </row>
    <row r="644" spans="1:28" ht="13.15" customHeight="1">
      <c r="A644" s="31"/>
      <c r="B644" s="48"/>
      <c r="C644" s="31"/>
      <c r="D644" s="32"/>
      <c r="E644" s="33"/>
      <c r="F644" s="33"/>
      <c r="G644" s="33"/>
      <c r="H644" s="34"/>
      <c r="I644" s="34"/>
      <c r="J644" s="34"/>
      <c r="K644" s="34"/>
      <c r="L644" s="34"/>
      <c r="M644" s="34"/>
      <c r="N644" s="34"/>
      <c r="O644" s="34"/>
      <c r="P644" s="34"/>
      <c r="Q644" s="33"/>
      <c r="R644" s="33"/>
      <c r="S644" s="33"/>
      <c r="T644" s="35"/>
      <c r="U644" s="36"/>
      <c r="V644" s="36"/>
      <c r="W644" s="36"/>
      <c r="X644" s="35"/>
      <c r="Y644" s="34"/>
      <c r="Z644" s="34"/>
      <c r="AA644" s="34"/>
      <c r="AB644" s="34"/>
    </row>
    <row r="645" spans="1:28" ht="13.15" customHeight="1">
      <c r="A645" s="31"/>
      <c r="B645" s="48"/>
      <c r="C645" s="31"/>
      <c r="D645" s="32"/>
      <c r="E645" s="33"/>
      <c r="F645" s="33"/>
      <c r="G645" s="33"/>
      <c r="H645" s="34"/>
      <c r="I645" s="34"/>
      <c r="J645" s="34"/>
      <c r="K645" s="34"/>
      <c r="L645" s="34"/>
      <c r="M645" s="34"/>
      <c r="N645" s="34"/>
      <c r="O645" s="34"/>
      <c r="P645" s="34"/>
      <c r="Q645" s="33"/>
      <c r="R645" s="33"/>
      <c r="S645" s="33"/>
      <c r="T645" s="35"/>
      <c r="U645" s="36"/>
      <c r="V645" s="36"/>
      <c r="W645" s="36"/>
      <c r="X645" s="35"/>
      <c r="Y645" s="34"/>
      <c r="Z645" s="34"/>
      <c r="AA645" s="34"/>
      <c r="AB645" s="34"/>
    </row>
    <row r="646" spans="1:28" ht="13.15" customHeight="1">
      <c r="A646" s="31"/>
      <c r="B646" s="48"/>
      <c r="C646" s="31"/>
      <c r="D646" s="32"/>
      <c r="E646" s="33"/>
      <c r="F646" s="33"/>
      <c r="G646" s="33"/>
      <c r="H646" s="34"/>
      <c r="I646" s="34"/>
      <c r="J646" s="34"/>
      <c r="K646" s="34"/>
      <c r="L646" s="34"/>
      <c r="M646" s="34"/>
      <c r="N646" s="34"/>
      <c r="O646" s="34"/>
      <c r="P646" s="34"/>
      <c r="Q646" s="33"/>
      <c r="R646" s="33"/>
      <c r="S646" s="33"/>
      <c r="T646" s="35"/>
      <c r="U646" s="36"/>
      <c r="V646" s="36"/>
      <c r="W646" s="36"/>
      <c r="X646" s="35"/>
      <c r="Y646" s="34"/>
      <c r="Z646" s="34"/>
      <c r="AA646" s="34"/>
      <c r="AB646" s="34"/>
    </row>
    <row r="647" spans="1:28" ht="13.15" customHeight="1">
      <c r="A647" s="31"/>
      <c r="B647" s="48"/>
      <c r="C647" s="31"/>
      <c r="D647" s="32"/>
      <c r="E647" s="33"/>
      <c r="F647" s="33"/>
      <c r="G647" s="33"/>
      <c r="H647" s="34"/>
      <c r="I647" s="34"/>
      <c r="J647" s="34"/>
      <c r="K647" s="34"/>
      <c r="L647" s="34"/>
      <c r="M647" s="34"/>
      <c r="N647" s="34"/>
      <c r="O647" s="34"/>
      <c r="P647" s="34"/>
      <c r="Q647" s="33"/>
      <c r="R647" s="33"/>
      <c r="S647" s="33"/>
      <c r="T647" s="35"/>
      <c r="U647" s="36"/>
      <c r="V647" s="36"/>
      <c r="W647" s="36"/>
      <c r="X647" s="35"/>
      <c r="Y647" s="34"/>
      <c r="Z647" s="34"/>
      <c r="AA647" s="34"/>
      <c r="AB647" s="34"/>
    </row>
    <row r="648" spans="1:28" ht="13.15" customHeight="1">
      <c r="A648" s="31"/>
      <c r="B648" s="48"/>
      <c r="C648" s="31"/>
      <c r="D648" s="32"/>
      <c r="E648" s="33"/>
      <c r="F648" s="33"/>
      <c r="G648" s="33"/>
      <c r="H648" s="34"/>
      <c r="I648" s="34"/>
      <c r="J648" s="34"/>
      <c r="K648" s="34"/>
      <c r="L648" s="34"/>
      <c r="M648" s="34"/>
      <c r="N648" s="34"/>
      <c r="O648" s="34"/>
      <c r="P648" s="34"/>
      <c r="Q648" s="33"/>
      <c r="R648" s="33"/>
      <c r="S648" s="33"/>
      <c r="T648" s="35"/>
      <c r="U648" s="36"/>
      <c r="V648" s="36"/>
      <c r="W648" s="36"/>
      <c r="X648" s="35"/>
      <c r="Y648" s="34"/>
      <c r="Z648" s="34"/>
      <c r="AA648" s="34"/>
      <c r="AB648" s="34"/>
    </row>
    <row r="649" spans="1:28" ht="13.15" customHeight="1">
      <c r="A649" s="31"/>
      <c r="B649" s="48"/>
      <c r="C649" s="31"/>
      <c r="D649" s="32"/>
      <c r="E649" s="33"/>
      <c r="F649" s="33"/>
      <c r="G649" s="33"/>
      <c r="H649" s="34"/>
      <c r="I649" s="34"/>
      <c r="J649" s="34"/>
      <c r="K649" s="34"/>
      <c r="L649" s="34"/>
      <c r="M649" s="34"/>
      <c r="N649" s="34"/>
      <c r="O649" s="34"/>
      <c r="P649" s="34"/>
      <c r="Q649" s="33"/>
      <c r="R649" s="33"/>
      <c r="S649" s="33"/>
      <c r="T649" s="35"/>
      <c r="U649" s="36"/>
      <c r="V649" s="36"/>
      <c r="W649" s="36"/>
      <c r="X649" s="35"/>
      <c r="Y649" s="34"/>
      <c r="Z649" s="34"/>
      <c r="AA649" s="34"/>
      <c r="AB649" s="34"/>
    </row>
    <row r="650" spans="1:28" ht="13.15" customHeight="1">
      <c r="A650" s="31"/>
      <c r="B650" s="48"/>
      <c r="C650" s="31"/>
      <c r="D650" s="32"/>
      <c r="E650" s="33"/>
      <c r="F650" s="33"/>
      <c r="G650" s="33"/>
      <c r="H650" s="34"/>
      <c r="I650" s="34"/>
      <c r="J650" s="34"/>
      <c r="K650" s="34"/>
      <c r="L650" s="34"/>
      <c r="M650" s="34"/>
      <c r="N650" s="34"/>
      <c r="O650" s="34"/>
      <c r="P650" s="34"/>
      <c r="Q650" s="33"/>
      <c r="R650" s="33"/>
      <c r="S650" s="33"/>
      <c r="T650" s="35"/>
      <c r="U650" s="36"/>
      <c r="V650" s="36"/>
      <c r="W650" s="36"/>
      <c r="X650" s="35"/>
      <c r="Y650" s="34"/>
      <c r="Z650" s="34"/>
      <c r="AA650" s="34"/>
      <c r="AB650" s="34"/>
    </row>
    <row r="651" spans="1:28" ht="13.15" customHeight="1">
      <c r="A651" s="31"/>
      <c r="B651" s="48"/>
      <c r="C651" s="31"/>
      <c r="D651" s="32"/>
      <c r="E651" s="33"/>
      <c r="F651" s="33"/>
      <c r="G651" s="33"/>
      <c r="H651" s="34"/>
      <c r="I651" s="34"/>
      <c r="J651" s="34"/>
      <c r="K651" s="34"/>
      <c r="L651" s="34"/>
      <c r="M651" s="34"/>
      <c r="N651" s="34"/>
      <c r="O651" s="34"/>
      <c r="P651" s="34"/>
      <c r="Q651" s="33"/>
      <c r="R651" s="33"/>
      <c r="S651" s="33"/>
      <c r="T651" s="35"/>
      <c r="U651" s="36"/>
      <c r="V651" s="36"/>
      <c r="W651" s="36"/>
      <c r="X651" s="35"/>
      <c r="Y651" s="34"/>
      <c r="Z651" s="34"/>
      <c r="AA651" s="34"/>
      <c r="AB651" s="34"/>
    </row>
    <row r="652" spans="1:28" ht="13.15" customHeight="1">
      <c r="A652" s="31"/>
      <c r="B652" s="48"/>
      <c r="C652" s="31"/>
      <c r="D652" s="32"/>
      <c r="E652" s="33"/>
      <c r="F652" s="33"/>
      <c r="G652" s="33"/>
      <c r="H652" s="34"/>
      <c r="I652" s="34"/>
      <c r="J652" s="34"/>
      <c r="K652" s="34"/>
      <c r="L652" s="34"/>
      <c r="M652" s="34"/>
      <c r="N652" s="34"/>
      <c r="O652" s="34"/>
      <c r="P652" s="34"/>
      <c r="Q652" s="33"/>
      <c r="R652" s="33"/>
      <c r="S652" s="33"/>
      <c r="T652" s="35"/>
      <c r="U652" s="36"/>
      <c r="V652" s="36"/>
      <c r="W652" s="36"/>
      <c r="X652" s="35"/>
      <c r="Y652" s="34"/>
      <c r="Z652" s="34"/>
      <c r="AA652" s="34"/>
      <c r="AB652" s="34"/>
    </row>
    <row r="653" spans="1:28" ht="13.15" customHeight="1">
      <c r="A653" s="31"/>
      <c r="B653" s="48"/>
      <c r="C653" s="31"/>
      <c r="D653" s="32"/>
      <c r="E653" s="33"/>
      <c r="F653" s="33"/>
      <c r="G653" s="33"/>
      <c r="H653" s="34"/>
      <c r="I653" s="34"/>
      <c r="J653" s="34"/>
      <c r="K653" s="34"/>
      <c r="L653" s="34"/>
      <c r="M653" s="34"/>
      <c r="N653" s="34"/>
      <c r="O653" s="34"/>
      <c r="P653" s="34"/>
      <c r="Q653" s="33"/>
      <c r="R653" s="33"/>
      <c r="S653" s="33"/>
      <c r="T653" s="35"/>
      <c r="U653" s="36"/>
      <c r="V653" s="36"/>
      <c r="W653" s="36"/>
      <c r="X653" s="35"/>
      <c r="Y653" s="34"/>
      <c r="Z653" s="34"/>
      <c r="AA653" s="34"/>
      <c r="AB653" s="34"/>
    </row>
    <row r="654" spans="1:28" ht="13.15" customHeight="1">
      <c r="A654" s="31"/>
      <c r="B654" s="48"/>
      <c r="C654" s="31"/>
      <c r="D654" s="32"/>
      <c r="E654" s="33"/>
      <c r="F654" s="33"/>
      <c r="G654" s="33"/>
      <c r="H654" s="34"/>
      <c r="I654" s="34"/>
      <c r="J654" s="34"/>
      <c r="K654" s="34"/>
      <c r="L654" s="34"/>
      <c r="M654" s="34"/>
      <c r="N654" s="34"/>
      <c r="O654" s="34"/>
      <c r="P654" s="34"/>
      <c r="Q654" s="33"/>
      <c r="R654" s="33"/>
      <c r="S654" s="33"/>
      <c r="T654" s="35"/>
      <c r="U654" s="36"/>
      <c r="V654" s="36"/>
      <c r="W654" s="36"/>
      <c r="X654" s="35"/>
      <c r="Y654" s="34"/>
      <c r="Z654" s="34"/>
      <c r="AA654" s="34"/>
      <c r="AB654" s="34"/>
    </row>
    <row r="655" spans="1:28" ht="13.15" customHeight="1">
      <c r="A655" s="31"/>
      <c r="B655" s="48"/>
      <c r="C655" s="31"/>
      <c r="D655" s="32"/>
      <c r="E655" s="33"/>
      <c r="F655" s="33"/>
      <c r="G655" s="33"/>
      <c r="H655" s="34"/>
      <c r="I655" s="34"/>
      <c r="J655" s="34"/>
      <c r="K655" s="34"/>
      <c r="L655" s="34"/>
      <c r="M655" s="34"/>
      <c r="N655" s="34"/>
      <c r="O655" s="34"/>
      <c r="P655" s="34"/>
      <c r="Q655" s="33"/>
      <c r="R655" s="33"/>
      <c r="S655" s="33"/>
      <c r="T655" s="35"/>
      <c r="U655" s="36"/>
      <c r="V655" s="36"/>
      <c r="W655" s="36"/>
      <c r="X655" s="35"/>
      <c r="Y655" s="34"/>
      <c r="Z655" s="34"/>
      <c r="AA655" s="34"/>
      <c r="AB655" s="34"/>
    </row>
    <row r="656" spans="1:28" ht="13.15" customHeight="1">
      <c r="A656" s="31"/>
      <c r="B656" s="48"/>
      <c r="C656" s="31"/>
      <c r="D656" s="32"/>
      <c r="E656" s="33"/>
      <c r="F656" s="33"/>
      <c r="G656" s="33"/>
      <c r="H656" s="34"/>
      <c r="I656" s="34"/>
      <c r="J656" s="34"/>
      <c r="K656" s="34"/>
      <c r="L656" s="34"/>
      <c r="M656" s="34"/>
      <c r="N656" s="34"/>
      <c r="O656" s="34"/>
      <c r="P656" s="34"/>
      <c r="Q656" s="33"/>
      <c r="R656" s="33"/>
      <c r="S656" s="33"/>
      <c r="T656" s="35"/>
      <c r="U656" s="36"/>
      <c r="V656" s="36"/>
      <c r="W656" s="36"/>
      <c r="X656" s="35"/>
      <c r="Y656" s="34"/>
      <c r="Z656" s="34"/>
      <c r="AA656" s="34"/>
      <c r="AB656" s="34"/>
    </row>
    <row r="657" spans="1:28" ht="13.15" customHeight="1">
      <c r="A657" s="31"/>
      <c r="B657" s="48"/>
      <c r="C657" s="31"/>
      <c r="D657" s="32"/>
      <c r="E657" s="33"/>
      <c r="F657" s="33"/>
      <c r="G657" s="33"/>
      <c r="H657" s="34"/>
      <c r="I657" s="34"/>
      <c r="J657" s="34"/>
      <c r="K657" s="34"/>
      <c r="L657" s="34"/>
      <c r="M657" s="34"/>
      <c r="N657" s="34"/>
      <c r="O657" s="34"/>
      <c r="P657" s="34"/>
      <c r="Q657" s="33"/>
      <c r="R657" s="33"/>
      <c r="S657" s="33"/>
      <c r="T657" s="35"/>
      <c r="U657" s="36"/>
      <c r="V657" s="36"/>
      <c r="W657" s="36"/>
      <c r="X657" s="35"/>
      <c r="Y657" s="34"/>
      <c r="Z657" s="34"/>
      <c r="AA657" s="34"/>
      <c r="AB657" s="34"/>
    </row>
    <row r="658" spans="1:28" ht="13.15" customHeight="1">
      <c r="A658" s="31"/>
      <c r="B658" s="48"/>
      <c r="C658" s="31"/>
      <c r="D658" s="32"/>
      <c r="E658" s="33"/>
      <c r="F658" s="33"/>
      <c r="G658" s="33"/>
      <c r="H658" s="34"/>
      <c r="I658" s="34"/>
      <c r="J658" s="34"/>
      <c r="K658" s="34"/>
      <c r="L658" s="34"/>
      <c r="M658" s="34"/>
      <c r="N658" s="34"/>
      <c r="O658" s="34"/>
      <c r="P658" s="34"/>
      <c r="Q658" s="33"/>
      <c r="R658" s="33"/>
      <c r="S658" s="33"/>
      <c r="T658" s="35"/>
      <c r="U658" s="36"/>
      <c r="V658" s="36"/>
      <c r="W658" s="36"/>
      <c r="X658" s="35"/>
      <c r="Y658" s="34"/>
      <c r="Z658" s="34"/>
      <c r="AA658" s="34"/>
      <c r="AB658" s="34"/>
    </row>
    <row r="659" spans="1:28" ht="13.15" customHeight="1">
      <c r="A659" s="31"/>
      <c r="B659" s="48"/>
      <c r="C659" s="31"/>
      <c r="D659" s="32"/>
      <c r="E659" s="33"/>
      <c r="F659" s="33"/>
      <c r="G659" s="33"/>
      <c r="H659" s="34"/>
      <c r="I659" s="34"/>
      <c r="J659" s="34"/>
      <c r="K659" s="34"/>
      <c r="L659" s="34"/>
      <c r="M659" s="34"/>
      <c r="N659" s="34"/>
      <c r="O659" s="34"/>
      <c r="P659" s="34"/>
      <c r="Q659" s="33"/>
      <c r="R659" s="33"/>
      <c r="S659" s="33"/>
      <c r="T659" s="35"/>
      <c r="U659" s="36"/>
      <c r="V659" s="36"/>
      <c r="W659" s="36"/>
      <c r="X659" s="35"/>
      <c r="Y659" s="34"/>
      <c r="Z659" s="34"/>
      <c r="AA659" s="34"/>
      <c r="AB659" s="34"/>
    </row>
    <row r="660" spans="1:28" ht="13.15" customHeight="1">
      <c r="A660" s="31"/>
      <c r="B660" s="48"/>
      <c r="C660" s="31"/>
      <c r="D660" s="32"/>
      <c r="E660" s="33"/>
      <c r="F660" s="33"/>
      <c r="G660" s="33"/>
      <c r="H660" s="34"/>
      <c r="I660" s="34"/>
      <c r="J660" s="34"/>
      <c r="K660" s="34"/>
      <c r="L660" s="34"/>
      <c r="M660" s="34"/>
      <c r="N660" s="34"/>
      <c r="O660" s="34"/>
      <c r="P660" s="34"/>
      <c r="Q660" s="33"/>
      <c r="R660" s="33"/>
      <c r="S660" s="33"/>
      <c r="T660" s="35"/>
      <c r="U660" s="36"/>
      <c r="V660" s="36"/>
      <c r="W660" s="36"/>
      <c r="X660" s="35"/>
      <c r="Y660" s="34"/>
      <c r="Z660" s="34"/>
      <c r="AA660" s="34"/>
      <c r="AB660" s="34"/>
    </row>
    <row r="661" spans="1:28" ht="13.15" customHeight="1">
      <c r="A661" s="31"/>
      <c r="B661" s="48"/>
      <c r="C661" s="31"/>
      <c r="D661" s="32"/>
      <c r="E661" s="33"/>
      <c r="F661" s="33"/>
      <c r="G661" s="33"/>
      <c r="H661" s="34"/>
      <c r="I661" s="34"/>
      <c r="J661" s="34"/>
      <c r="K661" s="34"/>
      <c r="L661" s="34"/>
      <c r="M661" s="34"/>
      <c r="N661" s="34"/>
      <c r="O661" s="34"/>
      <c r="P661" s="34"/>
      <c r="Q661" s="33"/>
      <c r="R661" s="33"/>
      <c r="S661" s="33"/>
      <c r="T661" s="35"/>
      <c r="U661" s="36"/>
      <c r="V661" s="36"/>
      <c r="W661" s="36"/>
      <c r="X661" s="35"/>
      <c r="Y661" s="34"/>
      <c r="Z661" s="34"/>
      <c r="AA661" s="34"/>
      <c r="AB661" s="34"/>
    </row>
    <row r="662" spans="1:28" ht="13.15" customHeight="1">
      <c r="A662" s="31"/>
      <c r="B662" s="48"/>
      <c r="C662" s="31"/>
      <c r="D662" s="32"/>
      <c r="E662" s="33"/>
      <c r="F662" s="33"/>
      <c r="G662" s="33"/>
      <c r="H662" s="34"/>
      <c r="I662" s="34"/>
      <c r="J662" s="34"/>
      <c r="K662" s="34"/>
      <c r="L662" s="34"/>
      <c r="M662" s="34"/>
      <c r="N662" s="34"/>
      <c r="O662" s="34"/>
      <c r="P662" s="34"/>
      <c r="Q662" s="33"/>
      <c r="R662" s="33"/>
      <c r="S662" s="33"/>
      <c r="T662" s="35"/>
      <c r="U662" s="36"/>
      <c r="V662" s="36"/>
      <c r="W662" s="36"/>
      <c r="X662" s="35"/>
      <c r="Y662" s="34"/>
      <c r="Z662" s="34"/>
      <c r="AA662" s="34"/>
      <c r="AB662" s="34"/>
    </row>
    <row r="663" spans="1:28" ht="13.15" customHeight="1">
      <c r="A663" s="31"/>
      <c r="B663" s="48"/>
      <c r="C663" s="31"/>
      <c r="D663" s="32"/>
      <c r="E663" s="33"/>
      <c r="F663" s="33"/>
      <c r="G663" s="33"/>
      <c r="H663" s="34"/>
      <c r="I663" s="34"/>
      <c r="J663" s="34"/>
      <c r="K663" s="34"/>
      <c r="L663" s="34"/>
      <c r="M663" s="34"/>
      <c r="N663" s="34"/>
      <c r="O663" s="34"/>
      <c r="P663" s="34"/>
      <c r="Q663" s="33"/>
      <c r="R663" s="33"/>
      <c r="S663" s="33"/>
      <c r="T663" s="35"/>
      <c r="U663" s="36"/>
      <c r="V663" s="36"/>
      <c r="W663" s="36"/>
      <c r="X663" s="35"/>
      <c r="Y663" s="34"/>
      <c r="Z663" s="34"/>
      <c r="AA663" s="34"/>
      <c r="AB663" s="34"/>
    </row>
    <row r="664" spans="1:28" ht="13.15" customHeight="1">
      <c r="A664" s="31"/>
      <c r="B664" s="48"/>
      <c r="C664" s="31"/>
      <c r="D664" s="32"/>
      <c r="E664" s="33"/>
      <c r="F664" s="33"/>
      <c r="G664" s="33"/>
      <c r="H664" s="34"/>
      <c r="I664" s="34"/>
      <c r="J664" s="34"/>
      <c r="K664" s="34"/>
      <c r="L664" s="34"/>
      <c r="M664" s="34"/>
      <c r="N664" s="34"/>
      <c r="O664" s="34"/>
      <c r="P664" s="34"/>
      <c r="Q664" s="33"/>
      <c r="R664" s="33"/>
      <c r="S664" s="33"/>
      <c r="T664" s="35"/>
      <c r="U664" s="36"/>
      <c r="V664" s="36"/>
      <c r="W664" s="36"/>
      <c r="X664" s="35"/>
      <c r="Y664" s="34"/>
      <c r="Z664" s="34"/>
      <c r="AA664" s="34"/>
      <c r="AB664" s="34"/>
    </row>
    <row r="665" spans="1:28" ht="13.15" customHeight="1">
      <c r="A665" s="31"/>
      <c r="B665" s="48"/>
      <c r="C665" s="31"/>
      <c r="D665" s="32"/>
      <c r="E665" s="33"/>
      <c r="F665" s="33"/>
      <c r="G665" s="33"/>
      <c r="H665" s="34"/>
      <c r="I665" s="34"/>
      <c r="J665" s="34"/>
      <c r="K665" s="34"/>
      <c r="L665" s="34"/>
      <c r="M665" s="34"/>
      <c r="N665" s="34"/>
      <c r="O665" s="34"/>
      <c r="P665" s="34"/>
      <c r="Q665" s="33"/>
      <c r="R665" s="33"/>
      <c r="S665" s="33"/>
      <c r="T665" s="35"/>
      <c r="U665" s="36"/>
      <c r="V665" s="36"/>
      <c r="W665" s="36"/>
      <c r="X665" s="35"/>
      <c r="Y665" s="34"/>
      <c r="Z665" s="34"/>
      <c r="AA665" s="34"/>
      <c r="AB665" s="34"/>
    </row>
    <row r="666" spans="1:28" ht="13.15" customHeight="1">
      <c r="A666" s="31"/>
      <c r="B666" s="48"/>
      <c r="C666" s="31"/>
      <c r="D666" s="32"/>
      <c r="E666" s="33"/>
      <c r="F666" s="33"/>
      <c r="G666" s="33"/>
      <c r="H666" s="34"/>
      <c r="I666" s="34"/>
      <c r="J666" s="34"/>
      <c r="K666" s="34"/>
      <c r="L666" s="34"/>
      <c r="M666" s="34"/>
      <c r="N666" s="34"/>
      <c r="O666" s="34"/>
      <c r="P666" s="34"/>
      <c r="Q666" s="33"/>
      <c r="R666" s="33"/>
      <c r="S666" s="33"/>
      <c r="T666" s="35"/>
      <c r="U666" s="36"/>
      <c r="V666" s="36"/>
      <c r="W666" s="36"/>
      <c r="X666" s="35"/>
      <c r="Y666" s="34"/>
      <c r="Z666" s="34"/>
      <c r="AA666" s="34"/>
      <c r="AB666" s="34"/>
    </row>
    <row r="667" spans="1:28" ht="13.15" customHeight="1">
      <c r="A667" s="31"/>
      <c r="B667" s="48"/>
      <c r="C667" s="31"/>
      <c r="D667" s="32"/>
      <c r="E667" s="33"/>
      <c r="F667" s="33"/>
      <c r="G667" s="33"/>
      <c r="H667" s="34"/>
      <c r="I667" s="34"/>
      <c r="J667" s="34"/>
      <c r="K667" s="34"/>
      <c r="L667" s="34"/>
      <c r="M667" s="34"/>
      <c r="N667" s="34"/>
      <c r="O667" s="34"/>
      <c r="P667" s="34"/>
      <c r="Q667" s="33"/>
      <c r="R667" s="33"/>
      <c r="S667" s="33"/>
      <c r="T667" s="35"/>
      <c r="U667" s="36"/>
      <c r="V667" s="36"/>
      <c r="W667" s="36"/>
      <c r="X667" s="35"/>
      <c r="Y667" s="34"/>
      <c r="Z667" s="34"/>
      <c r="AA667" s="34"/>
      <c r="AB667" s="34"/>
    </row>
    <row r="668" spans="1:28" ht="13.15" customHeight="1">
      <c r="A668" s="31"/>
      <c r="B668" s="48"/>
      <c r="C668" s="31"/>
      <c r="D668" s="32"/>
      <c r="E668" s="33"/>
      <c r="F668" s="33"/>
      <c r="G668" s="33"/>
      <c r="H668" s="34"/>
      <c r="I668" s="34"/>
      <c r="J668" s="34"/>
      <c r="K668" s="34"/>
      <c r="L668" s="34"/>
      <c r="M668" s="34"/>
      <c r="N668" s="34"/>
      <c r="O668" s="34"/>
      <c r="P668" s="34"/>
      <c r="Q668" s="33"/>
      <c r="R668" s="33"/>
      <c r="S668" s="33"/>
      <c r="T668" s="35"/>
      <c r="U668" s="36"/>
      <c r="V668" s="36"/>
      <c r="W668" s="36"/>
      <c r="X668" s="35"/>
      <c r="Y668" s="34"/>
      <c r="Z668" s="34"/>
      <c r="AA668" s="34"/>
      <c r="AB668" s="34"/>
    </row>
    <row r="669" spans="1:28" ht="13.15" customHeight="1">
      <c r="A669" s="31"/>
      <c r="B669" s="48"/>
      <c r="C669" s="31"/>
      <c r="D669" s="32"/>
      <c r="E669" s="33"/>
      <c r="F669" s="33"/>
      <c r="G669" s="33"/>
      <c r="H669" s="34"/>
      <c r="I669" s="34"/>
      <c r="J669" s="34"/>
      <c r="K669" s="34"/>
      <c r="L669" s="34"/>
      <c r="M669" s="34"/>
      <c r="N669" s="34"/>
      <c r="O669" s="34"/>
      <c r="P669" s="34"/>
      <c r="Q669" s="33"/>
      <c r="R669" s="33"/>
      <c r="S669" s="33"/>
      <c r="T669" s="35"/>
      <c r="U669" s="36"/>
      <c r="V669" s="36"/>
      <c r="W669" s="36"/>
      <c r="X669" s="35"/>
      <c r="Y669" s="34"/>
      <c r="Z669" s="34"/>
      <c r="AA669" s="34"/>
      <c r="AB669" s="34"/>
    </row>
    <row r="670" spans="1:28" ht="13.15" customHeight="1">
      <c r="A670" s="31"/>
      <c r="B670" s="48"/>
      <c r="C670" s="31"/>
      <c r="D670" s="32"/>
      <c r="E670" s="33"/>
      <c r="F670" s="33"/>
      <c r="G670" s="33"/>
      <c r="H670" s="34"/>
      <c r="I670" s="34"/>
      <c r="J670" s="34"/>
      <c r="K670" s="34"/>
      <c r="L670" s="34"/>
      <c r="M670" s="34"/>
      <c r="N670" s="34"/>
      <c r="O670" s="34"/>
      <c r="P670" s="34"/>
      <c r="Q670" s="33"/>
      <c r="R670" s="33"/>
      <c r="S670" s="33"/>
      <c r="T670" s="35"/>
      <c r="U670" s="36"/>
      <c r="V670" s="36"/>
      <c r="W670" s="36"/>
      <c r="X670" s="35"/>
      <c r="Y670" s="34"/>
      <c r="Z670" s="34"/>
      <c r="AA670" s="34"/>
      <c r="AB670" s="34"/>
    </row>
    <row r="671" spans="1:28" ht="13.15" customHeight="1">
      <c r="A671" s="31"/>
      <c r="B671" s="48"/>
      <c r="C671" s="31"/>
      <c r="D671" s="32"/>
      <c r="E671" s="33"/>
      <c r="F671" s="33"/>
      <c r="G671" s="33"/>
      <c r="H671" s="34"/>
      <c r="I671" s="34"/>
      <c r="J671" s="34"/>
      <c r="K671" s="34"/>
      <c r="L671" s="34"/>
      <c r="M671" s="34"/>
      <c r="N671" s="34"/>
      <c r="O671" s="34"/>
      <c r="P671" s="34"/>
      <c r="Q671" s="33"/>
      <c r="R671" s="33"/>
      <c r="S671" s="33"/>
      <c r="T671" s="35"/>
      <c r="U671" s="36"/>
      <c r="V671" s="36"/>
      <c r="W671" s="36"/>
      <c r="X671" s="35"/>
      <c r="Y671" s="34"/>
      <c r="Z671" s="34"/>
      <c r="AA671" s="34"/>
      <c r="AB671" s="34"/>
    </row>
    <row r="672" spans="1:28" ht="13.15" customHeight="1">
      <c r="A672" s="31"/>
      <c r="B672" s="48"/>
      <c r="C672" s="31"/>
      <c r="D672" s="32"/>
      <c r="E672" s="33"/>
      <c r="F672" s="33"/>
      <c r="G672" s="33"/>
      <c r="H672" s="34"/>
      <c r="I672" s="34"/>
      <c r="J672" s="34"/>
      <c r="K672" s="34"/>
      <c r="L672" s="34"/>
      <c r="M672" s="34"/>
      <c r="N672" s="34"/>
      <c r="O672" s="34"/>
      <c r="P672" s="34"/>
      <c r="Q672" s="33"/>
      <c r="R672" s="33"/>
      <c r="S672" s="33"/>
      <c r="T672" s="35"/>
      <c r="U672" s="36"/>
      <c r="V672" s="36"/>
      <c r="W672" s="36"/>
      <c r="X672" s="35"/>
      <c r="Y672" s="34"/>
      <c r="Z672" s="34"/>
      <c r="AA672" s="34"/>
      <c r="AB672" s="34"/>
    </row>
    <row r="673" spans="1:28" ht="13.15" customHeight="1">
      <c r="A673" s="31"/>
      <c r="B673" s="48"/>
      <c r="C673" s="31"/>
      <c r="D673" s="32"/>
      <c r="E673" s="33"/>
      <c r="F673" s="33"/>
      <c r="G673" s="33"/>
      <c r="H673" s="34"/>
      <c r="I673" s="34"/>
      <c r="J673" s="34"/>
      <c r="K673" s="34"/>
      <c r="L673" s="34"/>
      <c r="M673" s="34"/>
      <c r="N673" s="34"/>
      <c r="O673" s="34"/>
      <c r="P673" s="34"/>
      <c r="Q673" s="33"/>
      <c r="R673" s="33"/>
      <c r="S673" s="33"/>
      <c r="T673" s="35"/>
      <c r="U673" s="36"/>
      <c r="V673" s="36"/>
      <c r="W673" s="36"/>
      <c r="X673" s="35"/>
      <c r="Y673" s="34"/>
      <c r="Z673" s="34"/>
      <c r="AA673" s="34"/>
      <c r="AB673" s="34"/>
    </row>
    <row r="674" spans="1:28" ht="13.15" customHeight="1">
      <c r="A674" s="31"/>
      <c r="B674" s="48"/>
      <c r="C674" s="31"/>
      <c r="D674" s="32"/>
      <c r="E674" s="33"/>
      <c r="F674" s="33"/>
      <c r="G674" s="33"/>
      <c r="H674" s="34"/>
      <c r="I674" s="34"/>
      <c r="J674" s="34"/>
      <c r="K674" s="34"/>
      <c r="L674" s="34"/>
      <c r="M674" s="34"/>
      <c r="N674" s="34"/>
      <c r="O674" s="34"/>
      <c r="P674" s="34"/>
      <c r="Q674" s="33"/>
      <c r="R674" s="33"/>
      <c r="S674" s="33"/>
      <c r="T674" s="35"/>
      <c r="U674" s="36"/>
      <c r="V674" s="36"/>
      <c r="W674" s="36"/>
      <c r="X674" s="35"/>
      <c r="Y674" s="34"/>
      <c r="Z674" s="34"/>
      <c r="AA674" s="34"/>
      <c r="AB674" s="34"/>
    </row>
    <row r="675" spans="1:28" ht="13.15" customHeight="1">
      <c r="A675" s="31"/>
      <c r="B675" s="48"/>
      <c r="C675" s="31"/>
      <c r="D675" s="32"/>
      <c r="E675" s="33"/>
      <c r="F675" s="33"/>
      <c r="G675" s="33"/>
      <c r="H675" s="34"/>
      <c r="I675" s="34"/>
      <c r="J675" s="34"/>
      <c r="K675" s="34"/>
      <c r="L675" s="34"/>
      <c r="M675" s="34"/>
      <c r="N675" s="34"/>
      <c r="O675" s="34"/>
      <c r="P675" s="34"/>
      <c r="Q675" s="33"/>
      <c r="R675" s="33"/>
      <c r="S675" s="33"/>
      <c r="T675" s="35"/>
      <c r="U675" s="36"/>
      <c r="V675" s="36"/>
      <c r="W675" s="36"/>
      <c r="X675" s="35"/>
      <c r="Y675" s="34"/>
      <c r="Z675" s="34"/>
      <c r="AA675" s="34"/>
      <c r="AB675" s="34"/>
    </row>
    <row r="676" spans="1:28" ht="13.15" customHeight="1">
      <c r="A676" s="31"/>
      <c r="B676" s="48"/>
      <c r="C676" s="31"/>
      <c r="D676" s="32"/>
      <c r="E676" s="33"/>
      <c r="F676" s="33"/>
      <c r="G676" s="33"/>
      <c r="H676" s="34"/>
      <c r="I676" s="34"/>
      <c r="J676" s="34"/>
      <c r="K676" s="34"/>
      <c r="L676" s="34"/>
      <c r="M676" s="34"/>
      <c r="N676" s="34"/>
      <c r="O676" s="34"/>
      <c r="P676" s="34"/>
      <c r="Q676" s="33"/>
      <c r="R676" s="33"/>
      <c r="S676" s="33"/>
      <c r="T676" s="35"/>
      <c r="U676" s="36"/>
      <c r="V676" s="36"/>
      <c r="W676" s="36"/>
      <c r="X676" s="35"/>
      <c r="Y676" s="34"/>
      <c r="Z676" s="34"/>
      <c r="AA676" s="34"/>
      <c r="AB676" s="34"/>
    </row>
    <row r="677" spans="1:28" ht="13.15" customHeight="1">
      <c r="A677" s="31"/>
      <c r="B677" s="48"/>
      <c r="C677" s="31"/>
      <c r="D677" s="32"/>
      <c r="E677" s="33"/>
      <c r="F677" s="33"/>
      <c r="G677" s="33"/>
      <c r="H677" s="34"/>
      <c r="I677" s="34"/>
      <c r="J677" s="34"/>
      <c r="K677" s="34"/>
      <c r="L677" s="34"/>
      <c r="M677" s="34"/>
      <c r="N677" s="34"/>
      <c r="O677" s="34"/>
      <c r="P677" s="34"/>
      <c r="Q677" s="33"/>
      <c r="R677" s="33"/>
      <c r="S677" s="33"/>
      <c r="T677" s="35"/>
      <c r="U677" s="36"/>
      <c r="V677" s="36"/>
      <c r="W677" s="36"/>
      <c r="X677" s="35"/>
      <c r="Y677" s="34"/>
      <c r="Z677" s="34"/>
      <c r="AA677" s="34"/>
      <c r="AB677" s="34"/>
    </row>
    <row r="678" spans="1:28" ht="13.15" customHeight="1">
      <c r="A678" s="31"/>
      <c r="B678" s="48"/>
      <c r="C678" s="31"/>
      <c r="D678" s="32"/>
      <c r="E678" s="33"/>
      <c r="F678" s="33"/>
      <c r="G678" s="33"/>
      <c r="H678" s="34"/>
      <c r="I678" s="34"/>
      <c r="J678" s="34"/>
      <c r="K678" s="34"/>
      <c r="L678" s="34"/>
      <c r="M678" s="34"/>
      <c r="N678" s="34"/>
      <c r="O678" s="34"/>
      <c r="P678" s="34"/>
      <c r="Q678" s="33"/>
      <c r="R678" s="33"/>
      <c r="S678" s="33"/>
      <c r="T678" s="35"/>
      <c r="U678" s="36"/>
      <c r="V678" s="36"/>
      <c r="W678" s="36"/>
      <c r="X678" s="35"/>
      <c r="Y678" s="34"/>
      <c r="Z678" s="34"/>
      <c r="AA678" s="34"/>
      <c r="AB678" s="34"/>
    </row>
    <row r="679" spans="1:28" ht="13.15" customHeight="1">
      <c r="A679" s="31"/>
      <c r="B679" s="48"/>
      <c r="C679" s="31"/>
      <c r="D679" s="32"/>
      <c r="E679" s="33"/>
      <c r="F679" s="33"/>
      <c r="G679" s="33"/>
      <c r="H679" s="34"/>
      <c r="I679" s="34"/>
      <c r="J679" s="34"/>
      <c r="K679" s="34"/>
      <c r="L679" s="34"/>
      <c r="M679" s="34"/>
      <c r="N679" s="34"/>
      <c r="O679" s="34"/>
      <c r="P679" s="34"/>
      <c r="Q679" s="33"/>
      <c r="R679" s="33"/>
      <c r="S679" s="33"/>
      <c r="T679" s="35"/>
      <c r="U679" s="36"/>
      <c r="V679" s="36"/>
      <c r="W679" s="36"/>
      <c r="X679" s="35"/>
      <c r="Y679" s="34"/>
      <c r="Z679" s="34"/>
      <c r="AA679" s="34"/>
      <c r="AB679" s="34"/>
    </row>
    <row r="680" spans="1:28" ht="13.15" customHeight="1">
      <c r="A680" s="31"/>
      <c r="B680" s="48"/>
      <c r="C680" s="31"/>
      <c r="D680" s="32"/>
      <c r="E680" s="33"/>
      <c r="F680" s="33"/>
      <c r="G680" s="33"/>
      <c r="H680" s="34"/>
      <c r="I680" s="34"/>
      <c r="J680" s="34"/>
      <c r="K680" s="34"/>
      <c r="L680" s="34"/>
      <c r="M680" s="34"/>
      <c r="N680" s="34"/>
      <c r="O680" s="34"/>
      <c r="P680" s="34"/>
      <c r="Q680" s="33"/>
      <c r="R680" s="33"/>
      <c r="S680" s="33"/>
      <c r="T680" s="35"/>
      <c r="U680" s="36"/>
      <c r="V680" s="36"/>
      <c r="W680" s="36"/>
      <c r="X680" s="35"/>
      <c r="Y680" s="34"/>
      <c r="Z680" s="34"/>
      <c r="AA680" s="34"/>
      <c r="AB680" s="34"/>
    </row>
    <row r="681" spans="1:28" ht="13.15" customHeight="1">
      <c r="A681" s="31"/>
      <c r="B681" s="48"/>
      <c r="C681" s="31"/>
      <c r="D681" s="32"/>
      <c r="E681" s="33"/>
      <c r="F681" s="33"/>
      <c r="G681" s="33"/>
      <c r="H681" s="34"/>
      <c r="I681" s="34"/>
      <c r="J681" s="34"/>
      <c r="K681" s="34"/>
      <c r="L681" s="34"/>
      <c r="M681" s="34"/>
      <c r="N681" s="34"/>
      <c r="O681" s="34"/>
      <c r="P681" s="34"/>
      <c r="Q681" s="33"/>
      <c r="R681" s="33"/>
      <c r="S681" s="33"/>
      <c r="T681" s="35"/>
      <c r="U681" s="36"/>
      <c r="V681" s="36"/>
      <c r="W681" s="36"/>
      <c r="X681" s="35"/>
      <c r="Y681" s="34"/>
      <c r="Z681" s="34"/>
      <c r="AA681" s="34"/>
      <c r="AB681" s="34"/>
    </row>
    <row r="682" spans="1:28" ht="13.15" customHeight="1">
      <c r="A682" s="31"/>
      <c r="B682" s="48"/>
      <c r="C682" s="31"/>
      <c r="D682" s="32"/>
      <c r="E682" s="33"/>
      <c r="F682" s="33"/>
      <c r="G682" s="33"/>
      <c r="H682" s="34"/>
      <c r="I682" s="34"/>
      <c r="J682" s="34"/>
      <c r="K682" s="34"/>
      <c r="L682" s="34"/>
      <c r="M682" s="34"/>
      <c r="N682" s="34"/>
      <c r="O682" s="34"/>
      <c r="P682" s="34"/>
      <c r="Q682" s="33"/>
      <c r="R682" s="33"/>
      <c r="S682" s="33"/>
      <c r="T682" s="35"/>
      <c r="U682" s="36"/>
      <c r="V682" s="36"/>
      <c r="W682" s="36"/>
      <c r="X682" s="35"/>
      <c r="Y682" s="34"/>
      <c r="Z682" s="34"/>
      <c r="AA682" s="34"/>
      <c r="AB682" s="34"/>
    </row>
    <row r="683" spans="1:28" ht="13.15" customHeight="1">
      <c r="A683" s="31"/>
      <c r="B683" s="48"/>
      <c r="C683" s="31"/>
      <c r="D683" s="32"/>
      <c r="E683" s="33"/>
      <c r="F683" s="33"/>
      <c r="G683" s="33"/>
      <c r="H683" s="34"/>
      <c r="I683" s="34"/>
      <c r="J683" s="34"/>
      <c r="K683" s="34"/>
      <c r="L683" s="34"/>
      <c r="M683" s="34"/>
      <c r="N683" s="34"/>
      <c r="O683" s="34"/>
      <c r="P683" s="34"/>
      <c r="Q683" s="33"/>
      <c r="R683" s="33"/>
      <c r="S683" s="33"/>
      <c r="T683" s="35"/>
      <c r="U683" s="36"/>
      <c r="V683" s="36"/>
      <c r="W683" s="36"/>
      <c r="X683" s="35"/>
      <c r="Y683" s="34"/>
      <c r="Z683" s="34"/>
      <c r="AA683" s="34"/>
      <c r="AB683" s="34"/>
    </row>
    <row r="684" spans="1:28" ht="13.15" customHeight="1">
      <c r="A684" s="31"/>
      <c r="B684" s="48"/>
      <c r="C684" s="31"/>
      <c r="D684" s="32"/>
      <c r="E684" s="33"/>
      <c r="F684" s="33"/>
      <c r="G684" s="33"/>
      <c r="H684" s="34"/>
      <c r="I684" s="34"/>
      <c r="J684" s="34"/>
      <c r="K684" s="34"/>
      <c r="L684" s="34"/>
      <c r="M684" s="34"/>
      <c r="N684" s="34"/>
      <c r="O684" s="34"/>
      <c r="P684" s="34"/>
      <c r="Q684" s="33"/>
      <c r="R684" s="33"/>
      <c r="S684" s="33"/>
      <c r="T684" s="35"/>
      <c r="U684" s="36"/>
      <c r="V684" s="36"/>
      <c r="W684" s="36"/>
      <c r="X684" s="35"/>
      <c r="Y684" s="34"/>
      <c r="Z684" s="34"/>
      <c r="AA684" s="34"/>
      <c r="AB684" s="34"/>
    </row>
    <row r="685" spans="1:28" ht="13.15" customHeight="1">
      <c r="A685" s="31"/>
      <c r="B685" s="48"/>
      <c r="C685" s="31"/>
      <c r="D685" s="32"/>
      <c r="E685" s="33"/>
      <c r="F685" s="33"/>
      <c r="G685" s="33"/>
      <c r="H685" s="34"/>
      <c r="I685" s="34"/>
      <c r="J685" s="34"/>
      <c r="K685" s="34"/>
      <c r="L685" s="34"/>
      <c r="M685" s="34"/>
      <c r="N685" s="34"/>
      <c r="O685" s="34"/>
      <c r="P685" s="34"/>
      <c r="Q685" s="33"/>
      <c r="R685" s="33"/>
      <c r="S685" s="33"/>
      <c r="T685" s="35"/>
      <c r="U685" s="36"/>
      <c r="V685" s="36"/>
      <c r="W685" s="36"/>
      <c r="X685" s="35"/>
      <c r="Y685" s="34"/>
      <c r="Z685" s="34"/>
      <c r="AA685" s="34"/>
      <c r="AB685" s="34"/>
    </row>
    <row r="686" spans="1:28" ht="13.15" customHeight="1">
      <c r="A686" s="31"/>
      <c r="B686" s="48"/>
      <c r="C686" s="31"/>
      <c r="D686" s="32"/>
      <c r="E686" s="33"/>
      <c r="F686" s="33"/>
      <c r="G686" s="33"/>
      <c r="H686" s="34"/>
      <c r="I686" s="34"/>
      <c r="J686" s="34"/>
      <c r="K686" s="34"/>
      <c r="L686" s="34"/>
      <c r="M686" s="34"/>
      <c r="N686" s="34"/>
      <c r="O686" s="34"/>
      <c r="P686" s="34"/>
      <c r="Q686" s="33"/>
      <c r="R686" s="33"/>
      <c r="S686" s="33"/>
      <c r="T686" s="35"/>
      <c r="U686" s="36"/>
      <c r="V686" s="36"/>
      <c r="W686" s="36"/>
      <c r="X686" s="35"/>
      <c r="Y686" s="34"/>
      <c r="Z686" s="34"/>
      <c r="AA686" s="34"/>
      <c r="AB686" s="34"/>
    </row>
    <row r="687" spans="1:28" ht="13.15" customHeight="1">
      <c r="A687" s="31"/>
      <c r="B687" s="48"/>
      <c r="C687" s="31"/>
      <c r="D687" s="32"/>
      <c r="E687" s="33"/>
      <c r="F687" s="33"/>
      <c r="G687" s="33"/>
      <c r="H687" s="34"/>
      <c r="I687" s="34"/>
      <c r="J687" s="34"/>
      <c r="K687" s="34"/>
      <c r="L687" s="34"/>
      <c r="M687" s="34"/>
      <c r="N687" s="34"/>
      <c r="O687" s="34"/>
      <c r="P687" s="34"/>
      <c r="Q687" s="33"/>
      <c r="R687" s="33"/>
      <c r="S687" s="33"/>
      <c r="T687" s="35"/>
      <c r="U687" s="36"/>
      <c r="V687" s="36"/>
      <c r="W687" s="36"/>
      <c r="X687" s="35"/>
      <c r="Y687" s="34"/>
      <c r="Z687" s="34"/>
      <c r="AA687" s="34"/>
      <c r="AB687" s="34"/>
    </row>
    <row r="688" spans="1:28" ht="13.15" customHeight="1">
      <c r="A688" s="31"/>
      <c r="B688" s="48"/>
      <c r="C688" s="31"/>
      <c r="D688" s="32"/>
      <c r="E688" s="33"/>
      <c r="F688" s="33"/>
      <c r="G688" s="33"/>
      <c r="H688" s="34"/>
      <c r="I688" s="34"/>
      <c r="J688" s="34"/>
      <c r="K688" s="34"/>
      <c r="L688" s="34"/>
      <c r="M688" s="34"/>
      <c r="N688" s="34"/>
      <c r="O688" s="34"/>
      <c r="P688" s="34"/>
      <c r="Q688" s="33"/>
      <c r="R688" s="33"/>
      <c r="S688" s="33"/>
      <c r="T688" s="35"/>
      <c r="U688" s="36"/>
      <c r="V688" s="36"/>
      <c r="W688" s="36"/>
      <c r="X688" s="35"/>
      <c r="Y688" s="34"/>
      <c r="Z688" s="34"/>
      <c r="AA688" s="34"/>
      <c r="AB688" s="34"/>
    </row>
    <row r="689" spans="1:28" ht="13.15" customHeight="1">
      <c r="A689" s="31"/>
      <c r="B689" s="48"/>
      <c r="C689" s="31"/>
      <c r="D689" s="32"/>
      <c r="E689" s="33"/>
      <c r="F689" s="33"/>
      <c r="G689" s="33"/>
      <c r="H689" s="34"/>
      <c r="I689" s="34"/>
      <c r="J689" s="34"/>
      <c r="K689" s="34"/>
      <c r="L689" s="34"/>
      <c r="M689" s="34"/>
      <c r="N689" s="34"/>
      <c r="O689" s="34"/>
      <c r="P689" s="34"/>
      <c r="Q689" s="33"/>
      <c r="R689" s="33"/>
      <c r="S689" s="33"/>
      <c r="T689" s="35"/>
      <c r="U689" s="36"/>
      <c r="V689" s="36"/>
      <c r="W689" s="36"/>
      <c r="X689" s="35"/>
      <c r="Y689" s="34"/>
      <c r="Z689" s="34"/>
      <c r="AA689" s="34"/>
      <c r="AB689" s="34"/>
    </row>
    <row r="690" spans="1:28" ht="13.15" customHeight="1">
      <c r="A690" s="31"/>
      <c r="B690" s="48"/>
      <c r="C690" s="31"/>
      <c r="D690" s="32"/>
      <c r="E690" s="33"/>
      <c r="F690" s="33"/>
      <c r="G690" s="33"/>
      <c r="H690" s="34"/>
      <c r="I690" s="34"/>
      <c r="J690" s="34"/>
      <c r="K690" s="34"/>
      <c r="L690" s="34"/>
      <c r="M690" s="34"/>
      <c r="N690" s="34"/>
      <c r="O690" s="34"/>
      <c r="P690" s="34"/>
      <c r="Q690" s="33"/>
      <c r="R690" s="33"/>
      <c r="S690" s="33"/>
      <c r="T690" s="35"/>
      <c r="U690" s="36"/>
      <c r="V690" s="36"/>
      <c r="W690" s="36"/>
      <c r="X690" s="35"/>
      <c r="Y690" s="34"/>
      <c r="Z690" s="34"/>
      <c r="AA690" s="34"/>
      <c r="AB690" s="34"/>
    </row>
    <row r="691" spans="1:28" ht="13.15" customHeight="1">
      <c r="A691" s="31"/>
      <c r="B691" s="48"/>
      <c r="C691" s="31"/>
      <c r="D691" s="32"/>
      <c r="E691" s="33"/>
      <c r="F691" s="33"/>
      <c r="G691" s="33"/>
      <c r="H691" s="34"/>
      <c r="I691" s="34"/>
      <c r="J691" s="34"/>
      <c r="K691" s="34"/>
      <c r="L691" s="34"/>
      <c r="M691" s="34"/>
      <c r="N691" s="34"/>
      <c r="O691" s="34"/>
      <c r="P691" s="34"/>
      <c r="Q691" s="33"/>
      <c r="R691" s="33"/>
      <c r="S691" s="33"/>
      <c r="T691" s="35"/>
      <c r="U691" s="36"/>
      <c r="V691" s="36"/>
      <c r="W691" s="36"/>
      <c r="X691" s="35"/>
      <c r="Y691" s="34"/>
      <c r="Z691" s="34"/>
      <c r="AA691" s="34"/>
      <c r="AB691" s="34"/>
    </row>
    <row r="692" spans="1:28" ht="13.15" customHeight="1">
      <c r="A692" s="31"/>
      <c r="B692" s="48"/>
      <c r="C692" s="31"/>
      <c r="D692" s="32"/>
      <c r="E692" s="33"/>
      <c r="F692" s="33"/>
      <c r="G692" s="33"/>
      <c r="H692" s="34"/>
      <c r="I692" s="34"/>
      <c r="J692" s="34"/>
      <c r="K692" s="34"/>
      <c r="L692" s="34"/>
      <c r="M692" s="34"/>
      <c r="N692" s="34"/>
      <c r="O692" s="34"/>
      <c r="P692" s="34"/>
      <c r="Q692" s="33"/>
      <c r="R692" s="33"/>
      <c r="S692" s="33"/>
      <c r="T692" s="35"/>
      <c r="U692" s="36"/>
      <c r="V692" s="36"/>
      <c r="W692" s="36"/>
      <c r="X692" s="35"/>
      <c r="Y692" s="34"/>
      <c r="Z692" s="34"/>
      <c r="AA692" s="34"/>
      <c r="AB692" s="34"/>
    </row>
    <row r="693" spans="1:28" ht="13.15" customHeight="1">
      <c r="A693" s="31"/>
      <c r="B693" s="48"/>
      <c r="C693" s="31"/>
      <c r="D693" s="32"/>
      <c r="E693" s="33"/>
      <c r="F693" s="33"/>
      <c r="G693" s="33"/>
      <c r="H693" s="34"/>
      <c r="I693" s="34"/>
      <c r="J693" s="34"/>
      <c r="K693" s="34"/>
      <c r="L693" s="34"/>
      <c r="M693" s="34"/>
      <c r="N693" s="34"/>
      <c r="O693" s="34"/>
      <c r="P693" s="34"/>
      <c r="Q693" s="33"/>
      <c r="R693" s="33"/>
      <c r="S693" s="33"/>
      <c r="T693" s="35"/>
      <c r="U693" s="36"/>
      <c r="V693" s="36"/>
      <c r="W693" s="36"/>
      <c r="X693" s="35"/>
      <c r="Y693" s="34"/>
      <c r="Z693" s="34"/>
      <c r="AA693" s="34"/>
      <c r="AB693" s="34"/>
    </row>
    <row r="694" spans="1:28" ht="13.15" customHeight="1">
      <c r="A694" s="31"/>
      <c r="B694" s="48"/>
      <c r="C694" s="31"/>
      <c r="D694" s="32"/>
      <c r="E694" s="33"/>
      <c r="F694" s="33"/>
      <c r="G694" s="33"/>
      <c r="H694" s="34"/>
      <c r="I694" s="34"/>
      <c r="J694" s="34"/>
      <c r="K694" s="34"/>
      <c r="L694" s="34"/>
      <c r="M694" s="34"/>
      <c r="N694" s="34"/>
      <c r="O694" s="34"/>
      <c r="P694" s="34"/>
      <c r="Q694" s="33"/>
      <c r="R694" s="33"/>
      <c r="S694" s="33"/>
      <c r="T694" s="35"/>
      <c r="U694" s="36"/>
      <c r="V694" s="36"/>
      <c r="W694" s="36"/>
      <c r="X694" s="35"/>
      <c r="Y694" s="34"/>
      <c r="Z694" s="34"/>
      <c r="AA694" s="34"/>
      <c r="AB694" s="34"/>
    </row>
    <row r="695" spans="1:28" ht="13.15" customHeight="1">
      <c r="A695" s="31"/>
      <c r="B695" s="48"/>
      <c r="C695" s="31"/>
      <c r="D695" s="32"/>
      <c r="E695" s="33"/>
      <c r="F695" s="33"/>
      <c r="G695" s="33"/>
      <c r="H695" s="34"/>
      <c r="I695" s="34"/>
      <c r="J695" s="34"/>
      <c r="K695" s="34"/>
      <c r="L695" s="34"/>
      <c r="M695" s="34"/>
      <c r="N695" s="34"/>
      <c r="O695" s="34"/>
      <c r="P695" s="34"/>
      <c r="Q695" s="33"/>
      <c r="R695" s="33"/>
      <c r="S695" s="33"/>
      <c r="T695" s="35"/>
      <c r="U695" s="36"/>
      <c r="V695" s="36"/>
      <c r="W695" s="36"/>
      <c r="X695" s="35"/>
      <c r="Y695" s="34"/>
      <c r="Z695" s="34"/>
      <c r="AA695" s="34"/>
      <c r="AB695" s="34"/>
    </row>
    <row r="696" spans="1:28" ht="13.15" customHeight="1">
      <c r="A696" s="31"/>
      <c r="B696" s="48"/>
      <c r="C696" s="31"/>
      <c r="D696" s="32"/>
      <c r="E696" s="33"/>
      <c r="F696" s="33"/>
      <c r="G696" s="33"/>
      <c r="H696" s="34"/>
      <c r="I696" s="34"/>
      <c r="J696" s="34"/>
      <c r="K696" s="34"/>
      <c r="L696" s="34"/>
      <c r="M696" s="34"/>
      <c r="N696" s="34"/>
      <c r="O696" s="34"/>
      <c r="P696" s="34"/>
      <c r="Q696" s="33"/>
      <c r="R696" s="33"/>
      <c r="S696" s="33"/>
      <c r="T696" s="35"/>
      <c r="U696" s="36"/>
      <c r="V696" s="36"/>
      <c r="W696" s="36"/>
      <c r="X696" s="35"/>
      <c r="Y696" s="34"/>
      <c r="Z696" s="34"/>
      <c r="AA696" s="34"/>
      <c r="AB696" s="34"/>
    </row>
    <row r="697" spans="1:28" ht="13.15" customHeight="1">
      <c r="A697" s="31"/>
      <c r="B697" s="48"/>
      <c r="C697" s="31"/>
      <c r="D697" s="32"/>
      <c r="E697" s="33"/>
      <c r="F697" s="33"/>
      <c r="G697" s="33"/>
      <c r="H697" s="34"/>
      <c r="I697" s="34"/>
      <c r="J697" s="34"/>
      <c r="K697" s="34"/>
      <c r="L697" s="34"/>
      <c r="M697" s="34"/>
      <c r="N697" s="34"/>
      <c r="O697" s="34"/>
      <c r="P697" s="34"/>
      <c r="Q697" s="33"/>
      <c r="R697" s="33"/>
      <c r="S697" s="33"/>
      <c r="T697" s="35"/>
      <c r="U697" s="36"/>
      <c r="V697" s="36"/>
      <c r="W697" s="36"/>
      <c r="X697" s="35"/>
      <c r="Y697" s="34"/>
      <c r="Z697" s="34"/>
      <c r="AA697" s="34"/>
      <c r="AB697" s="34"/>
    </row>
    <row r="698" spans="1:28" ht="13.15" customHeight="1">
      <c r="A698" s="31"/>
      <c r="B698" s="48"/>
      <c r="C698" s="31"/>
      <c r="D698" s="32"/>
      <c r="E698" s="33"/>
      <c r="F698" s="33"/>
      <c r="G698" s="33"/>
      <c r="H698" s="34"/>
      <c r="I698" s="34"/>
      <c r="J698" s="34"/>
      <c r="K698" s="34"/>
      <c r="L698" s="34"/>
      <c r="M698" s="34"/>
      <c r="N698" s="34"/>
      <c r="O698" s="34"/>
      <c r="P698" s="34"/>
      <c r="Q698" s="33"/>
      <c r="R698" s="33"/>
      <c r="S698" s="33"/>
      <c r="T698" s="35"/>
      <c r="U698" s="36"/>
      <c r="V698" s="36"/>
      <c r="W698" s="36"/>
      <c r="X698" s="35"/>
      <c r="Y698" s="34"/>
      <c r="Z698" s="34"/>
      <c r="AA698" s="34"/>
      <c r="AB698" s="34"/>
    </row>
    <row r="699" spans="1:28" ht="13.15" customHeight="1">
      <c r="A699" s="31"/>
      <c r="B699" s="48"/>
      <c r="C699" s="31"/>
      <c r="D699" s="32"/>
      <c r="E699" s="33"/>
      <c r="F699" s="33"/>
      <c r="G699" s="33"/>
      <c r="H699" s="34"/>
      <c r="I699" s="34"/>
      <c r="J699" s="34"/>
      <c r="K699" s="34"/>
      <c r="L699" s="34"/>
      <c r="M699" s="34"/>
      <c r="N699" s="34"/>
      <c r="O699" s="34"/>
      <c r="P699" s="34"/>
      <c r="Q699" s="33"/>
      <c r="R699" s="33"/>
      <c r="S699" s="33"/>
      <c r="T699" s="35"/>
      <c r="U699" s="36"/>
      <c r="V699" s="36"/>
      <c r="W699" s="36"/>
      <c r="X699" s="35"/>
      <c r="Y699" s="34"/>
      <c r="Z699" s="34"/>
      <c r="AA699" s="34"/>
      <c r="AB699" s="34"/>
    </row>
    <row r="700" spans="1:28" ht="13.15" customHeight="1">
      <c r="A700" s="31"/>
      <c r="B700" s="48"/>
      <c r="C700" s="31"/>
      <c r="D700" s="32"/>
      <c r="E700" s="33"/>
      <c r="F700" s="33"/>
      <c r="G700" s="33"/>
      <c r="H700" s="34"/>
      <c r="I700" s="34"/>
      <c r="J700" s="34"/>
      <c r="K700" s="34"/>
      <c r="L700" s="34"/>
      <c r="M700" s="34"/>
      <c r="N700" s="34"/>
      <c r="O700" s="34"/>
      <c r="P700" s="34"/>
      <c r="Q700" s="33"/>
      <c r="R700" s="33"/>
      <c r="S700" s="33"/>
      <c r="T700" s="35"/>
      <c r="U700" s="36"/>
      <c r="V700" s="36"/>
      <c r="W700" s="36"/>
      <c r="X700" s="35"/>
      <c r="Y700" s="34"/>
      <c r="Z700" s="34"/>
      <c r="AA700" s="34"/>
      <c r="AB700" s="34"/>
    </row>
    <row r="701" spans="1:28" ht="13.15" customHeight="1">
      <c r="A701" s="31"/>
      <c r="B701" s="48"/>
      <c r="C701" s="31"/>
      <c r="D701" s="32"/>
      <c r="E701" s="33"/>
      <c r="F701" s="33"/>
      <c r="G701" s="33"/>
      <c r="H701" s="34"/>
      <c r="I701" s="34"/>
      <c r="J701" s="34"/>
      <c r="K701" s="34"/>
      <c r="L701" s="34"/>
      <c r="M701" s="34"/>
      <c r="N701" s="34"/>
      <c r="O701" s="34"/>
      <c r="P701" s="34"/>
      <c r="Q701" s="33"/>
      <c r="R701" s="33"/>
      <c r="S701" s="33"/>
      <c r="T701" s="35"/>
      <c r="U701" s="36"/>
      <c r="V701" s="36"/>
      <c r="W701" s="36"/>
      <c r="X701" s="35"/>
      <c r="Y701" s="34"/>
      <c r="Z701" s="34"/>
      <c r="AA701" s="34"/>
      <c r="AB701" s="34"/>
    </row>
    <row r="702" spans="1:28" ht="13.15" customHeight="1">
      <c r="A702" s="31"/>
      <c r="B702" s="48"/>
      <c r="C702" s="31"/>
      <c r="D702" s="32"/>
      <c r="E702" s="33"/>
      <c r="F702" s="33"/>
      <c r="G702" s="33"/>
      <c r="H702" s="34"/>
      <c r="I702" s="34"/>
      <c r="J702" s="34"/>
      <c r="K702" s="34"/>
      <c r="L702" s="34"/>
      <c r="M702" s="34"/>
      <c r="N702" s="34"/>
      <c r="O702" s="34"/>
      <c r="P702" s="34"/>
      <c r="Q702" s="33"/>
      <c r="R702" s="33"/>
      <c r="S702" s="33"/>
      <c r="T702" s="35"/>
      <c r="U702" s="36"/>
      <c r="V702" s="36"/>
      <c r="W702" s="36"/>
      <c r="X702" s="35"/>
      <c r="Y702" s="34"/>
      <c r="Z702" s="34"/>
      <c r="AA702" s="34"/>
      <c r="AB702" s="34"/>
    </row>
    <row r="703" spans="1:28" ht="13.15" customHeight="1">
      <c r="A703" s="31"/>
      <c r="B703" s="48"/>
      <c r="C703" s="31"/>
      <c r="D703" s="32"/>
      <c r="E703" s="33"/>
      <c r="F703" s="33"/>
      <c r="G703" s="33"/>
      <c r="H703" s="34"/>
      <c r="I703" s="34"/>
      <c r="J703" s="34"/>
      <c r="K703" s="34"/>
      <c r="L703" s="34"/>
      <c r="M703" s="34"/>
      <c r="N703" s="34"/>
      <c r="O703" s="34"/>
      <c r="P703" s="34"/>
      <c r="Q703" s="33"/>
      <c r="R703" s="33"/>
      <c r="S703" s="33"/>
      <c r="T703" s="35"/>
      <c r="U703" s="36"/>
      <c r="V703" s="36"/>
      <c r="W703" s="36"/>
      <c r="X703" s="35"/>
      <c r="Y703" s="34"/>
      <c r="Z703" s="34"/>
      <c r="AA703" s="34"/>
      <c r="AB703" s="34"/>
    </row>
    <row r="704" spans="1:28" ht="13.15" customHeight="1">
      <c r="A704" s="31"/>
      <c r="B704" s="48"/>
      <c r="C704" s="31"/>
      <c r="D704" s="32"/>
      <c r="E704" s="33"/>
      <c r="F704" s="33"/>
      <c r="G704" s="33"/>
      <c r="H704" s="34"/>
      <c r="I704" s="34"/>
      <c r="J704" s="34"/>
      <c r="K704" s="34"/>
      <c r="L704" s="34"/>
      <c r="M704" s="34"/>
      <c r="N704" s="34"/>
      <c r="O704" s="34"/>
      <c r="P704" s="34"/>
      <c r="Q704" s="33"/>
      <c r="R704" s="33"/>
      <c r="S704" s="33"/>
      <c r="T704" s="35"/>
      <c r="U704" s="36"/>
      <c r="V704" s="36"/>
      <c r="W704" s="36"/>
      <c r="X704" s="35"/>
      <c r="Y704" s="34"/>
      <c r="Z704" s="34"/>
      <c r="AA704" s="34"/>
      <c r="AB704" s="34"/>
    </row>
    <row r="705" spans="1:28" ht="13.15" customHeight="1">
      <c r="A705" s="31"/>
      <c r="B705" s="48"/>
      <c r="C705" s="31"/>
      <c r="D705" s="32"/>
      <c r="E705" s="33"/>
      <c r="F705" s="33"/>
      <c r="G705" s="33"/>
      <c r="H705" s="34"/>
      <c r="I705" s="34"/>
      <c r="J705" s="34"/>
      <c r="K705" s="34"/>
      <c r="L705" s="34"/>
      <c r="M705" s="34"/>
      <c r="N705" s="34"/>
      <c r="O705" s="34"/>
      <c r="P705" s="34"/>
      <c r="Q705" s="33"/>
      <c r="R705" s="33"/>
      <c r="S705" s="33"/>
      <c r="T705" s="35"/>
      <c r="U705" s="36"/>
      <c r="V705" s="36"/>
      <c r="W705" s="36"/>
      <c r="X705" s="35"/>
      <c r="Y705" s="34"/>
      <c r="Z705" s="34"/>
      <c r="AA705" s="34"/>
      <c r="AB705" s="34"/>
    </row>
    <row r="706" spans="1:28" ht="13.15" customHeight="1">
      <c r="A706" s="31"/>
      <c r="B706" s="48"/>
      <c r="C706" s="31"/>
      <c r="D706" s="32"/>
      <c r="E706" s="33"/>
      <c r="F706" s="33"/>
      <c r="G706" s="33"/>
      <c r="H706" s="34"/>
      <c r="I706" s="34"/>
      <c r="J706" s="34"/>
      <c r="K706" s="34"/>
      <c r="L706" s="34"/>
      <c r="M706" s="34"/>
      <c r="N706" s="34"/>
      <c r="O706" s="34"/>
      <c r="P706" s="34"/>
      <c r="Q706" s="33"/>
      <c r="R706" s="33"/>
      <c r="S706" s="33"/>
      <c r="T706" s="35"/>
      <c r="U706" s="36"/>
      <c r="V706" s="36"/>
      <c r="W706" s="36"/>
      <c r="X706" s="35"/>
      <c r="Y706" s="34"/>
      <c r="Z706" s="34"/>
      <c r="AA706" s="34"/>
      <c r="AB706" s="34"/>
    </row>
    <row r="707" spans="1:28" ht="13.15" customHeight="1">
      <c r="A707" s="31"/>
      <c r="B707" s="48"/>
      <c r="C707" s="31"/>
      <c r="D707" s="32"/>
      <c r="E707" s="33"/>
      <c r="F707" s="33"/>
      <c r="G707" s="33"/>
      <c r="H707" s="34"/>
      <c r="I707" s="34"/>
      <c r="J707" s="34"/>
      <c r="K707" s="34"/>
      <c r="L707" s="34"/>
      <c r="M707" s="34"/>
      <c r="N707" s="34"/>
      <c r="O707" s="34"/>
      <c r="P707" s="34"/>
      <c r="Q707" s="33"/>
      <c r="R707" s="33"/>
      <c r="S707" s="33"/>
      <c r="T707" s="35"/>
      <c r="U707" s="36"/>
      <c r="V707" s="36"/>
      <c r="W707" s="36"/>
      <c r="X707" s="35"/>
      <c r="Y707" s="34"/>
      <c r="Z707" s="34"/>
      <c r="AA707" s="34"/>
      <c r="AB707" s="34"/>
    </row>
    <row r="708" spans="1:28" ht="13.15" customHeight="1">
      <c r="A708" s="31"/>
      <c r="B708" s="48"/>
      <c r="C708" s="31"/>
      <c r="D708" s="32"/>
      <c r="E708" s="33"/>
      <c r="F708" s="33"/>
      <c r="G708" s="33"/>
      <c r="H708" s="34"/>
      <c r="I708" s="34"/>
      <c r="J708" s="34"/>
      <c r="K708" s="34"/>
      <c r="L708" s="34"/>
      <c r="M708" s="34"/>
      <c r="N708" s="34"/>
      <c r="O708" s="34"/>
      <c r="P708" s="34"/>
      <c r="Q708" s="33"/>
      <c r="R708" s="33"/>
      <c r="S708" s="33"/>
      <c r="T708" s="35"/>
      <c r="U708" s="36"/>
      <c r="V708" s="36"/>
      <c r="W708" s="36"/>
      <c r="X708" s="35"/>
      <c r="Y708" s="34"/>
      <c r="Z708" s="34"/>
      <c r="AA708" s="34"/>
      <c r="AB708" s="34"/>
    </row>
    <row r="709" spans="1:28" ht="13.15" customHeight="1">
      <c r="A709" s="31"/>
      <c r="B709" s="48"/>
      <c r="C709" s="31"/>
      <c r="D709" s="32"/>
      <c r="E709" s="33"/>
      <c r="F709" s="33"/>
      <c r="G709" s="33"/>
      <c r="H709" s="34"/>
      <c r="I709" s="34"/>
      <c r="J709" s="34"/>
      <c r="K709" s="34"/>
      <c r="L709" s="34"/>
      <c r="M709" s="34"/>
      <c r="N709" s="34"/>
      <c r="O709" s="34"/>
      <c r="P709" s="34"/>
      <c r="Q709" s="33"/>
      <c r="R709" s="33"/>
      <c r="S709" s="33"/>
      <c r="T709" s="35"/>
      <c r="U709" s="36"/>
      <c r="V709" s="36"/>
      <c r="W709" s="36"/>
      <c r="X709" s="35"/>
      <c r="Y709" s="34"/>
      <c r="Z709" s="34"/>
      <c r="AA709" s="34"/>
      <c r="AB709" s="34"/>
    </row>
    <row r="710" spans="1:28" ht="13.15" customHeight="1">
      <c r="A710" s="31"/>
      <c r="B710" s="48"/>
      <c r="C710" s="31"/>
      <c r="D710" s="32"/>
      <c r="E710" s="33"/>
      <c r="F710" s="33"/>
      <c r="G710" s="33"/>
      <c r="H710" s="34"/>
      <c r="I710" s="34"/>
      <c r="J710" s="34"/>
      <c r="K710" s="34"/>
      <c r="L710" s="34"/>
      <c r="M710" s="34"/>
      <c r="N710" s="34"/>
      <c r="O710" s="34"/>
      <c r="P710" s="34"/>
      <c r="Q710" s="33"/>
      <c r="R710" s="33"/>
      <c r="S710" s="33"/>
      <c r="T710" s="35"/>
      <c r="U710" s="36"/>
      <c r="V710" s="36"/>
      <c r="W710" s="36"/>
      <c r="X710" s="35"/>
      <c r="Y710" s="34"/>
      <c r="Z710" s="34"/>
      <c r="AA710" s="34"/>
      <c r="AB710" s="34"/>
    </row>
    <row r="711" spans="1:28" ht="13.15" customHeight="1">
      <c r="A711" s="31"/>
      <c r="B711" s="48"/>
      <c r="C711" s="31"/>
      <c r="D711" s="32"/>
      <c r="E711" s="33"/>
      <c r="F711" s="33"/>
      <c r="G711" s="33"/>
      <c r="H711" s="34"/>
      <c r="I711" s="34"/>
      <c r="J711" s="34"/>
      <c r="K711" s="34"/>
      <c r="L711" s="34"/>
      <c r="M711" s="34"/>
      <c r="N711" s="34"/>
      <c r="O711" s="34"/>
      <c r="P711" s="34"/>
      <c r="Q711" s="33"/>
      <c r="R711" s="33"/>
      <c r="S711" s="33"/>
      <c r="T711" s="35"/>
      <c r="U711" s="36"/>
      <c r="V711" s="36"/>
      <c r="W711" s="36"/>
      <c r="X711" s="35"/>
      <c r="Y711" s="34"/>
      <c r="Z711" s="34"/>
      <c r="AA711" s="34"/>
      <c r="AB711" s="34"/>
    </row>
    <row r="712" spans="1:28" ht="13.15" customHeight="1">
      <c r="A712" s="31"/>
      <c r="B712" s="48"/>
      <c r="C712" s="31"/>
      <c r="D712" s="32"/>
      <c r="E712" s="33"/>
      <c r="F712" s="33"/>
      <c r="G712" s="33"/>
      <c r="H712" s="34"/>
      <c r="I712" s="34"/>
      <c r="J712" s="34"/>
      <c r="K712" s="34"/>
      <c r="L712" s="34"/>
      <c r="M712" s="34"/>
      <c r="N712" s="34"/>
      <c r="O712" s="34"/>
      <c r="P712" s="34"/>
      <c r="Q712" s="33"/>
      <c r="R712" s="33"/>
      <c r="S712" s="33"/>
      <c r="T712" s="35"/>
      <c r="U712" s="36"/>
      <c r="V712" s="36"/>
      <c r="W712" s="36"/>
      <c r="X712" s="35"/>
      <c r="Y712" s="34"/>
      <c r="Z712" s="34"/>
      <c r="AA712" s="34"/>
      <c r="AB712" s="34"/>
    </row>
    <row r="713" spans="1:28" ht="13.15" customHeight="1">
      <c r="A713" s="31"/>
      <c r="B713" s="48"/>
      <c r="C713" s="31"/>
      <c r="D713" s="32"/>
      <c r="E713" s="33"/>
      <c r="F713" s="33"/>
      <c r="G713" s="33"/>
      <c r="H713" s="34"/>
      <c r="I713" s="34"/>
      <c r="J713" s="34"/>
      <c r="K713" s="34"/>
      <c r="L713" s="34"/>
      <c r="M713" s="34"/>
      <c r="N713" s="34"/>
      <c r="O713" s="34"/>
      <c r="P713" s="34"/>
      <c r="Q713" s="33"/>
      <c r="R713" s="33"/>
      <c r="S713" s="33"/>
      <c r="T713" s="35"/>
      <c r="U713" s="36"/>
      <c r="V713" s="36"/>
      <c r="W713" s="36"/>
      <c r="X713" s="35"/>
      <c r="Y713" s="34"/>
      <c r="Z713" s="34"/>
      <c r="AA713" s="34"/>
      <c r="AB713" s="34"/>
    </row>
    <row r="714" spans="1:28" ht="13.15" customHeight="1">
      <c r="A714" s="31"/>
      <c r="B714" s="48"/>
      <c r="C714" s="31"/>
      <c r="D714" s="32"/>
      <c r="E714" s="33"/>
      <c r="F714" s="33"/>
      <c r="G714" s="33"/>
      <c r="H714" s="34"/>
      <c r="I714" s="34"/>
      <c r="J714" s="34"/>
      <c r="K714" s="34"/>
      <c r="L714" s="34"/>
      <c r="M714" s="34"/>
      <c r="N714" s="34"/>
      <c r="O714" s="34"/>
      <c r="P714" s="34"/>
      <c r="Q714" s="33"/>
      <c r="R714" s="33"/>
      <c r="S714" s="33"/>
      <c r="T714" s="35"/>
      <c r="U714" s="36"/>
      <c r="V714" s="36"/>
      <c r="W714" s="36"/>
      <c r="X714" s="35"/>
      <c r="Y714" s="34"/>
      <c r="Z714" s="34"/>
      <c r="AA714" s="34"/>
      <c r="AB714" s="34"/>
    </row>
    <row r="715" spans="1:28" ht="13.15" customHeight="1">
      <c r="A715" s="31"/>
      <c r="B715" s="48"/>
      <c r="C715" s="31"/>
      <c r="D715" s="32"/>
      <c r="E715" s="33"/>
      <c r="F715" s="33"/>
      <c r="G715" s="33"/>
      <c r="H715" s="34"/>
      <c r="I715" s="34"/>
      <c r="J715" s="34"/>
      <c r="K715" s="34"/>
      <c r="L715" s="34"/>
      <c r="M715" s="34"/>
      <c r="N715" s="34"/>
      <c r="O715" s="34"/>
      <c r="P715" s="34"/>
      <c r="Q715" s="33"/>
      <c r="R715" s="33"/>
      <c r="S715" s="33"/>
      <c r="T715" s="35"/>
      <c r="U715" s="36"/>
      <c r="V715" s="36"/>
      <c r="W715" s="36"/>
      <c r="X715" s="35"/>
      <c r="Y715" s="34"/>
      <c r="Z715" s="34"/>
      <c r="AA715" s="34"/>
      <c r="AB715" s="34"/>
    </row>
    <row r="716" spans="1:28" ht="13.15" customHeight="1">
      <c r="A716" s="31"/>
      <c r="B716" s="48"/>
      <c r="C716" s="31"/>
      <c r="D716" s="32"/>
      <c r="E716" s="33"/>
      <c r="F716" s="33"/>
      <c r="G716" s="33"/>
      <c r="H716" s="34"/>
      <c r="I716" s="34"/>
      <c r="J716" s="34"/>
      <c r="K716" s="34"/>
      <c r="L716" s="34"/>
      <c r="M716" s="34"/>
      <c r="N716" s="34"/>
      <c r="O716" s="34"/>
      <c r="P716" s="34"/>
      <c r="Q716" s="33"/>
      <c r="R716" s="33"/>
      <c r="S716" s="33"/>
      <c r="T716" s="35"/>
      <c r="U716" s="36"/>
      <c r="V716" s="36"/>
      <c r="W716" s="36"/>
      <c r="X716" s="35"/>
      <c r="Y716" s="34"/>
      <c r="Z716" s="34"/>
      <c r="AA716" s="34"/>
      <c r="AB716" s="34"/>
    </row>
    <row r="717" spans="1:28" ht="13.15" customHeight="1">
      <c r="A717" s="31"/>
      <c r="B717" s="48"/>
      <c r="C717" s="31"/>
      <c r="D717" s="32"/>
      <c r="E717" s="33"/>
      <c r="F717" s="33"/>
      <c r="G717" s="33"/>
      <c r="H717" s="34"/>
      <c r="I717" s="34"/>
      <c r="J717" s="34"/>
      <c r="K717" s="34"/>
      <c r="L717" s="34"/>
      <c r="M717" s="34"/>
      <c r="N717" s="34"/>
      <c r="O717" s="34"/>
      <c r="P717" s="34"/>
      <c r="Q717" s="33"/>
      <c r="R717" s="33"/>
      <c r="S717" s="33"/>
      <c r="T717" s="35"/>
      <c r="U717" s="36"/>
      <c r="V717" s="36"/>
      <c r="W717" s="36"/>
      <c r="X717" s="35"/>
      <c r="Y717" s="34"/>
      <c r="Z717" s="34"/>
      <c r="AA717" s="34"/>
      <c r="AB717" s="34"/>
    </row>
    <row r="718" spans="1:28" s="176" customFormat="1" ht="13.15" customHeight="1">
      <c r="A718" s="172"/>
      <c r="B718" s="173"/>
      <c r="C718" s="172"/>
      <c r="D718" s="174"/>
      <c r="E718" s="44"/>
      <c r="F718" s="44"/>
      <c r="G718" s="44"/>
      <c r="H718" s="44"/>
      <c r="I718" s="44"/>
      <c r="J718" s="44"/>
      <c r="K718" s="44"/>
      <c r="L718" s="44"/>
      <c r="M718" s="44"/>
      <c r="N718" s="44"/>
      <c r="O718" s="44"/>
      <c r="P718" s="44"/>
      <c r="Q718" s="44"/>
      <c r="R718" s="44"/>
      <c r="S718" s="44"/>
      <c r="T718" s="44"/>
      <c r="U718" s="175"/>
      <c r="V718" s="175"/>
      <c r="W718" s="175"/>
      <c r="X718" s="44"/>
      <c r="Y718" s="44"/>
      <c r="Z718" s="44"/>
      <c r="AA718" s="44"/>
      <c r="AB718" s="44"/>
    </row>
    <row r="719" spans="1:28" ht="13.15" customHeight="1">
      <c r="A719" s="31"/>
      <c r="B719" s="48"/>
      <c r="C719" s="31"/>
      <c r="D719" s="32"/>
      <c r="E719" s="33"/>
      <c r="F719" s="33"/>
      <c r="G719" s="33"/>
      <c r="H719" s="34"/>
      <c r="I719" s="34"/>
      <c r="J719" s="34"/>
      <c r="K719" s="34"/>
      <c r="L719" s="34"/>
      <c r="M719" s="34"/>
      <c r="N719" s="34"/>
      <c r="O719" s="34"/>
      <c r="P719" s="34"/>
      <c r="Q719" s="33"/>
      <c r="R719" s="33"/>
      <c r="S719" s="33"/>
      <c r="T719" s="35"/>
      <c r="U719" s="36"/>
      <c r="V719" s="36"/>
      <c r="W719" s="36"/>
      <c r="X719" s="35"/>
      <c r="Y719" s="34"/>
      <c r="Z719" s="34"/>
      <c r="AA719" s="34"/>
      <c r="AB719" s="34"/>
    </row>
    <row r="720" spans="1:28" ht="13.15" customHeight="1">
      <c r="A720" s="31"/>
      <c r="B720" s="48"/>
      <c r="C720" s="31"/>
      <c r="D720" s="32"/>
      <c r="E720" s="33"/>
      <c r="F720" s="33"/>
      <c r="G720" s="33"/>
      <c r="H720" s="34"/>
      <c r="I720" s="34"/>
      <c r="J720" s="34"/>
      <c r="K720" s="34"/>
      <c r="L720" s="34"/>
      <c r="M720" s="34"/>
      <c r="N720" s="247"/>
      <c r="O720" s="247"/>
      <c r="P720" s="247"/>
      <c r="Q720" s="33"/>
      <c r="R720" s="33"/>
      <c r="S720" s="33"/>
      <c r="T720" s="35"/>
      <c r="U720" s="36"/>
      <c r="V720" s="36"/>
      <c r="W720" s="36"/>
      <c r="X720" s="35"/>
      <c r="Y720" s="34"/>
      <c r="Z720" s="34"/>
      <c r="AA720" s="34"/>
      <c r="AB720" s="34"/>
    </row>
    <row r="721" spans="1:28" ht="13.15" customHeight="1">
      <c r="A721" s="31"/>
      <c r="B721" s="48"/>
      <c r="C721" s="31"/>
      <c r="D721" s="32"/>
      <c r="E721" s="33"/>
      <c r="F721" s="33"/>
      <c r="G721" s="33"/>
      <c r="H721" s="34"/>
      <c r="I721" s="34"/>
      <c r="J721" s="34"/>
      <c r="K721" s="34"/>
      <c r="L721" s="34"/>
      <c r="M721" s="34"/>
      <c r="N721" s="247"/>
      <c r="O721" s="247"/>
      <c r="P721" s="247"/>
      <c r="Q721" s="33"/>
      <c r="R721" s="33"/>
      <c r="S721" s="33"/>
      <c r="T721" s="35"/>
      <c r="U721" s="36"/>
      <c r="V721" s="36"/>
      <c r="W721" s="36"/>
      <c r="X721" s="35"/>
      <c r="Y721" s="34"/>
      <c r="Z721" s="34"/>
      <c r="AA721" s="34"/>
      <c r="AB721" s="34"/>
    </row>
    <row r="722" spans="1:28" ht="13.15" customHeight="1">
      <c r="A722" s="31"/>
      <c r="B722" s="48"/>
      <c r="C722" s="31"/>
      <c r="D722" s="32"/>
      <c r="E722" s="33"/>
      <c r="F722" s="33"/>
      <c r="G722" s="33"/>
      <c r="H722" s="34"/>
      <c r="I722" s="34"/>
      <c r="J722" s="34"/>
      <c r="K722" s="34"/>
      <c r="L722" s="34"/>
      <c r="M722" s="34"/>
      <c r="N722" s="34"/>
      <c r="O722" s="34"/>
      <c r="P722" s="34"/>
      <c r="Q722" s="33"/>
      <c r="R722" s="33"/>
      <c r="S722" s="33"/>
      <c r="T722" s="35"/>
      <c r="U722" s="36"/>
      <c r="V722" s="36"/>
      <c r="W722" s="36"/>
      <c r="X722" s="35"/>
      <c r="Y722" s="34"/>
      <c r="Z722" s="34"/>
      <c r="AA722" s="34"/>
      <c r="AB722" s="34"/>
    </row>
    <row r="723" spans="1:28" ht="13.15" customHeight="1">
      <c r="A723" s="31"/>
      <c r="B723" s="48"/>
      <c r="C723" s="31"/>
      <c r="D723" s="32"/>
      <c r="E723" s="33"/>
      <c r="F723" s="33"/>
      <c r="G723" s="33"/>
      <c r="H723" s="34"/>
      <c r="I723" s="34"/>
      <c r="J723" s="34"/>
      <c r="K723" s="34"/>
      <c r="L723" s="34"/>
      <c r="M723" s="34"/>
      <c r="N723" s="34"/>
      <c r="O723" s="34"/>
      <c r="P723" s="34"/>
      <c r="Q723" s="33"/>
      <c r="R723" s="33"/>
      <c r="S723" s="33"/>
      <c r="T723" s="35"/>
      <c r="U723" s="36"/>
      <c r="V723" s="36"/>
      <c r="W723" s="36"/>
      <c r="X723" s="35"/>
      <c r="Y723" s="34"/>
      <c r="Z723" s="34"/>
      <c r="AA723" s="34"/>
      <c r="AB723" s="34"/>
    </row>
    <row r="724" spans="1:28" ht="13.15" customHeight="1">
      <c r="A724" s="31"/>
      <c r="B724" s="48"/>
      <c r="C724" s="31"/>
      <c r="D724" s="32"/>
      <c r="E724" s="33"/>
      <c r="F724" s="33"/>
      <c r="G724" s="33"/>
      <c r="H724" s="34"/>
      <c r="I724" s="34"/>
      <c r="J724" s="34"/>
      <c r="K724" s="34"/>
      <c r="L724" s="34"/>
      <c r="M724" s="34"/>
      <c r="N724" s="34"/>
      <c r="O724" s="34"/>
      <c r="P724" s="34"/>
      <c r="Q724" s="33"/>
      <c r="R724" s="33"/>
      <c r="S724" s="33"/>
      <c r="T724" s="35"/>
      <c r="U724" s="36"/>
      <c r="V724" s="36"/>
      <c r="W724" s="36"/>
      <c r="X724" s="35"/>
      <c r="Y724" s="34"/>
      <c r="Z724" s="34"/>
      <c r="AA724" s="34"/>
      <c r="AB724" s="34"/>
    </row>
    <row r="725" spans="1:28" ht="13.15" customHeight="1">
      <c r="A725" s="31"/>
      <c r="B725" s="48"/>
      <c r="C725" s="31"/>
      <c r="D725" s="32"/>
      <c r="E725" s="33"/>
      <c r="F725" s="33"/>
      <c r="G725" s="33"/>
      <c r="H725" s="34"/>
      <c r="I725" s="34"/>
      <c r="J725" s="34"/>
      <c r="K725" s="34"/>
      <c r="L725" s="34"/>
      <c r="M725" s="34"/>
      <c r="N725" s="34"/>
      <c r="O725" s="34"/>
      <c r="P725" s="34"/>
      <c r="Q725" s="33"/>
      <c r="R725" s="33"/>
      <c r="S725" s="33"/>
      <c r="T725" s="35"/>
      <c r="U725" s="36"/>
      <c r="V725" s="36"/>
      <c r="W725" s="36"/>
      <c r="X725" s="35"/>
      <c r="Y725" s="34"/>
      <c r="Z725" s="34"/>
      <c r="AA725" s="34"/>
      <c r="AB725" s="34"/>
    </row>
    <row r="726" spans="1:28" ht="13.15" customHeight="1">
      <c r="A726" s="31"/>
      <c r="B726" s="48"/>
      <c r="C726" s="31"/>
      <c r="D726" s="32"/>
      <c r="E726" s="33"/>
      <c r="F726" s="33"/>
      <c r="G726" s="33"/>
      <c r="H726" s="34"/>
      <c r="I726" s="34"/>
      <c r="J726" s="34"/>
      <c r="K726" s="34"/>
      <c r="L726" s="34"/>
      <c r="M726" s="34"/>
      <c r="N726" s="34"/>
      <c r="O726" s="34"/>
      <c r="P726" s="34"/>
      <c r="Q726" s="33"/>
      <c r="R726" s="33"/>
      <c r="S726" s="33"/>
      <c r="T726" s="35"/>
      <c r="U726" s="36"/>
      <c r="V726" s="36"/>
      <c r="W726" s="36"/>
      <c r="X726" s="35"/>
      <c r="Y726" s="34"/>
      <c r="Z726" s="34"/>
      <c r="AA726" s="34"/>
      <c r="AB726" s="34"/>
    </row>
    <row r="727" spans="1:28" ht="13.15" customHeight="1">
      <c r="A727" s="2"/>
      <c r="B727" s="49"/>
      <c r="D727" s="50"/>
      <c r="E727" s="51"/>
      <c r="F727" s="51"/>
      <c r="G727" s="51"/>
      <c r="T727" s="52"/>
      <c r="U727" s="53"/>
      <c r="V727" s="53"/>
      <c r="W727" s="53"/>
      <c r="X727" s="52"/>
    </row>
    <row r="728" spans="1:28" ht="13.15" customHeight="1">
      <c r="A728" s="2"/>
      <c r="B728" s="49"/>
      <c r="D728" s="50"/>
      <c r="E728" s="51"/>
      <c r="F728" s="51"/>
      <c r="G728" s="51"/>
      <c r="T728" s="52"/>
      <c r="U728" s="53"/>
      <c r="V728" s="53"/>
      <c r="W728" s="53"/>
      <c r="X728" s="52"/>
    </row>
    <row r="729" spans="1:28" ht="13.15" customHeight="1">
      <c r="A729" s="2"/>
      <c r="B729" s="49"/>
      <c r="D729" s="50"/>
      <c r="E729" s="51"/>
      <c r="F729" s="51"/>
      <c r="G729" s="51"/>
      <c r="T729" s="52"/>
      <c r="U729" s="53"/>
      <c r="V729" s="53"/>
      <c r="W729" s="53"/>
      <c r="X729" s="52"/>
    </row>
    <row r="730" spans="1:28" ht="13.15" customHeight="1">
      <c r="A730" s="2"/>
      <c r="B730" s="49"/>
      <c r="D730" s="50"/>
      <c r="E730" s="51"/>
      <c r="F730" s="51"/>
      <c r="G730" s="51"/>
      <c r="T730" s="52"/>
      <c r="U730" s="53"/>
      <c r="V730" s="53"/>
      <c r="W730" s="53"/>
      <c r="X730" s="52"/>
    </row>
    <row r="731" spans="1:28" ht="13.15" customHeight="1">
      <c r="A731" s="2"/>
      <c r="B731" s="49"/>
      <c r="D731" s="50"/>
      <c r="E731" s="51"/>
      <c r="F731" s="51"/>
      <c r="G731" s="51"/>
      <c r="T731" s="52"/>
      <c r="U731" s="53"/>
      <c r="V731" s="53"/>
      <c r="W731" s="53"/>
      <c r="X731" s="52"/>
    </row>
    <row r="732" spans="1:28" ht="13.15" customHeight="1">
      <c r="A732" s="2"/>
      <c r="B732" s="49"/>
      <c r="D732" s="50"/>
      <c r="E732" s="51"/>
      <c r="F732" s="51"/>
      <c r="G732" s="51"/>
      <c r="T732" s="52"/>
      <c r="U732" s="53"/>
      <c r="V732" s="53"/>
      <c r="W732" s="53"/>
      <c r="X732" s="52"/>
    </row>
    <row r="733" spans="1:28" ht="13.15" customHeight="1">
      <c r="A733" s="2"/>
      <c r="B733" s="49"/>
      <c r="D733" s="50"/>
      <c r="E733" s="51"/>
      <c r="F733" s="51"/>
      <c r="G733" s="51"/>
      <c r="T733" s="52"/>
      <c r="U733" s="53"/>
      <c r="V733" s="53"/>
      <c r="W733" s="53"/>
      <c r="X733" s="52"/>
    </row>
    <row r="734" spans="1:28" ht="13.15" customHeight="1">
      <c r="A734" s="2"/>
      <c r="B734" s="49"/>
      <c r="D734" s="50"/>
      <c r="E734" s="51"/>
      <c r="F734" s="51"/>
      <c r="G734" s="51"/>
      <c r="T734" s="52"/>
      <c r="U734" s="53"/>
      <c r="V734" s="53"/>
      <c r="W734" s="53"/>
      <c r="X734" s="52"/>
    </row>
    <row r="735" spans="1:28" ht="13.15" customHeight="1">
      <c r="A735" s="2"/>
      <c r="B735" s="49"/>
      <c r="D735" s="50"/>
      <c r="E735" s="51"/>
      <c r="F735" s="51"/>
      <c r="G735" s="51"/>
      <c r="T735" s="52"/>
      <c r="U735" s="53"/>
      <c r="V735" s="53"/>
      <c r="W735" s="53"/>
      <c r="X735" s="52"/>
    </row>
    <row r="736" spans="1:28" ht="13.15" customHeight="1">
      <c r="A736" s="2"/>
      <c r="B736" s="49"/>
      <c r="D736" s="50"/>
      <c r="E736" s="51"/>
      <c r="F736" s="51"/>
      <c r="G736" s="51"/>
      <c r="T736" s="52"/>
      <c r="U736" s="53"/>
      <c r="V736" s="53"/>
      <c r="W736" s="53"/>
      <c r="X736" s="52"/>
    </row>
    <row r="737" spans="1:24" ht="13.15" customHeight="1">
      <c r="A737" s="2"/>
      <c r="B737" s="49"/>
      <c r="D737" s="50"/>
      <c r="E737" s="51"/>
      <c r="F737" s="51"/>
      <c r="G737" s="51"/>
      <c r="T737" s="52"/>
      <c r="U737" s="53"/>
      <c r="V737" s="53"/>
      <c r="W737" s="53"/>
      <c r="X737" s="52"/>
    </row>
    <row r="738" spans="1:24" ht="13.15" customHeight="1">
      <c r="A738" s="2"/>
      <c r="B738" s="49"/>
      <c r="D738" s="50"/>
      <c r="E738" s="51"/>
      <c r="F738" s="51"/>
      <c r="G738" s="51"/>
      <c r="T738" s="52"/>
      <c r="U738" s="53"/>
      <c r="V738" s="53"/>
      <c r="W738" s="53"/>
      <c r="X738" s="52"/>
    </row>
    <row r="739" spans="1:24" ht="13.15" customHeight="1">
      <c r="A739" s="2"/>
      <c r="B739" s="49"/>
      <c r="D739" s="50"/>
      <c r="E739" s="51"/>
      <c r="F739" s="51"/>
      <c r="G739" s="51"/>
      <c r="T739" s="52"/>
      <c r="U739" s="53"/>
      <c r="V739" s="53"/>
      <c r="W739" s="53"/>
      <c r="X739" s="52"/>
    </row>
    <row r="740" spans="1:24" ht="13.15" customHeight="1">
      <c r="A740" s="2"/>
      <c r="B740" s="49"/>
      <c r="D740" s="50"/>
      <c r="E740" s="51"/>
      <c r="F740" s="51"/>
      <c r="G740" s="51"/>
      <c r="T740" s="52"/>
      <c r="U740" s="53"/>
      <c r="V740" s="53"/>
      <c r="W740" s="53"/>
      <c r="X740" s="52"/>
    </row>
    <row r="741" spans="1:24" ht="13.15" customHeight="1">
      <c r="A741" s="2"/>
      <c r="B741" s="49"/>
      <c r="D741" s="50"/>
      <c r="E741" s="51"/>
      <c r="F741" s="51"/>
      <c r="G741" s="51"/>
      <c r="T741" s="52"/>
      <c r="U741" s="53"/>
      <c r="V741" s="53"/>
      <c r="W741" s="53"/>
      <c r="X741" s="52"/>
    </row>
    <row r="742" spans="1:24" ht="13.15" customHeight="1">
      <c r="A742" s="2"/>
      <c r="B742" s="49"/>
      <c r="D742" s="50"/>
      <c r="E742" s="51"/>
      <c r="F742" s="51"/>
      <c r="G742" s="51"/>
      <c r="T742" s="52"/>
      <c r="U742" s="53"/>
      <c r="V742" s="53"/>
      <c r="W742" s="53"/>
      <c r="X742" s="52"/>
    </row>
    <row r="743" spans="1:24" ht="13.15" customHeight="1">
      <c r="A743" s="2"/>
      <c r="B743" s="49"/>
      <c r="D743" s="50"/>
      <c r="E743" s="51"/>
      <c r="F743" s="51"/>
      <c r="G743" s="51"/>
      <c r="T743" s="52"/>
      <c r="U743" s="53"/>
      <c r="V743" s="53"/>
      <c r="W743" s="53"/>
      <c r="X743" s="52"/>
    </row>
    <row r="744" spans="1:24" ht="13.15" customHeight="1">
      <c r="A744" s="2"/>
      <c r="B744" s="49"/>
      <c r="D744" s="50"/>
      <c r="E744" s="51"/>
      <c r="F744" s="51"/>
      <c r="G744" s="51"/>
      <c r="T744" s="52"/>
      <c r="U744" s="53"/>
      <c r="V744" s="53"/>
      <c r="W744" s="53"/>
      <c r="X744" s="52"/>
    </row>
    <row r="745" spans="1:24" ht="13.15" customHeight="1">
      <c r="A745" s="2"/>
      <c r="B745" s="49"/>
      <c r="D745" s="50"/>
      <c r="E745" s="51"/>
      <c r="F745" s="51"/>
      <c r="G745" s="51"/>
      <c r="T745" s="52"/>
      <c r="U745" s="53"/>
      <c r="V745" s="53"/>
      <c r="W745" s="53"/>
      <c r="X745" s="52"/>
    </row>
    <row r="746" spans="1:24" ht="13.15" customHeight="1">
      <c r="A746" s="2"/>
      <c r="B746" s="49"/>
      <c r="D746" s="50"/>
      <c r="E746" s="51"/>
      <c r="F746" s="51"/>
      <c r="G746" s="51"/>
      <c r="T746" s="52"/>
      <c r="U746" s="53"/>
      <c r="V746" s="53"/>
      <c r="W746" s="53"/>
      <c r="X746" s="52"/>
    </row>
    <row r="747" spans="1:24" ht="13.15" customHeight="1">
      <c r="A747" s="2"/>
      <c r="B747" s="49"/>
      <c r="D747" s="50"/>
      <c r="E747" s="51"/>
      <c r="F747" s="51"/>
      <c r="G747" s="51"/>
      <c r="T747" s="52"/>
      <c r="U747" s="53"/>
      <c r="V747" s="53"/>
      <c r="W747" s="53"/>
      <c r="X747" s="52"/>
    </row>
    <row r="748" spans="1:24" ht="13.15" customHeight="1">
      <c r="A748" s="2"/>
      <c r="B748" s="49"/>
      <c r="D748" s="50"/>
      <c r="E748" s="51"/>
      <c r="F748" s="51"/>
      <c r="G748" s="51"/>
      <c r="T748" s="52"/>
      <c r="U748" s="53"/>
      <c r="V748" s="53"/>
      <c r="W748" s="53"/>
      <c r="X748" s="52"/>
    </row>
    <row r="749" spans="1:24" ht="13.15" customHeight="1">
      <c r="A749" s="2"/>
      <c r="B749" s="49"/>
      <c r="D749" s="50"/>
      <c r="E749" s="51"/>
      <c r="F749" s="51"/>
      <c r="G749" s="51"/>
      <c r="T749" s="52"/>
      <c r="U749" s="53"/>
      <c r="V749" s="53"/>
      <c r="W749" s="53"/>
      <c r="X749" s="52"/>
    </row>
    <row r="750" spans="1:24" ht="13.15" customHeight="1">
      <c r="A750" s="2"/>
      <c r="B750" s="49"/>
      <c r="D750" s="50"/>
      <c r="E750" s="51"/>
      <c r="F750" s="51"/>
      <c r="G750" s="51"/>
      <c r="T750" s="52"/>
      <c r="U750" s="53"/>
      <c r="V750" s="53"/>
      <c r="W750" s="53"/>
      <c r="X750" s="52"/>
    </row>
    <row r="751" spans="1:24" ht="13.15" customHeight="1">
      <c r="A751" s="2"/>
      <c r="B751" s="49"/>
      <c r="D751" s="50"/>
      <c r="E751" s="51"/>
      <c r="F751" s="51"/>
      <c r="G751" s="51"/>
      <c r="T751" s="52"/>
      <c r="U751" s="53"/>
      <c r="V751" s="53"/>
      <c r="W751" s="53"/>
      <c r="X751" s="52"/>
    </row>
    <row r="752" spans="1:24" ht="13.15" customHeight="1">
      <c r="A752" s="2"/>
      <c r="B752" s="49"/>
      <c r="D752" s="50"/>
      <c r="E752" s="51"/>
      <c r="F752" s="51"/>
      <c r="G752" s="51"/>
      <c r="T752" s="52"/>
      <c r="U752" s="53"/>
      <c r="V752" s="53"/>
      <c r="W752" s="53"/>
      <c r="X752" s="52"/>
    </row>
    <row r="753" spans="1:24" ht="13.15" customHeight="1">
      <c r="A753" s="2"/>
      <c r="B753" s="49"/>
      <c r="D753" s="50"/>
      <c r="E753" s="51"/>
      <c r="F753" s="51"/>
      <c r="G753" s="51"/>
      <c r="T753" s="52"/>
      <c r="U753" s="53"/>
      <c r="V753" s="53"/>
      <c r="W753" s="53"/>
      <c r="X753" s="52"/>
    </row>
    <row r="754" spans="1:24" ht="13.15" customHeight="1">
      <c r="A754" s="2"/>
      <c r="B754" s="49"/>
      <c r="D754" s="50"/>
      <c r="E754" s="51"/>
      <c r="F754" s="51"/>
      <c r="G754" s="51"/>
      <c r="T754" s="52"/>
      <c r="U754" s="53"/>
      <c r="V754" s="53"/>
      <c r="W754" s="53"/>
      <c r="X754" s="52"/>
    </row>
    <row r="755" spans="1:24" ht="13.15" customHeight="1">
      <c r="A755" s="2"/>
      <c r="B755" s="49"/>
      <c r="D755" s="50"/>
      <c r="E755" s="51"/>
      <c r="F755" s="51"/>
      <c r="G755" s="51"/>
      <c r="T755" s="52"/>
      <c r="U755" s="53"/>
      <c r="V755" s="53"/>
      <c r="W755" s="53"/>
      <c r="X755" s="52"/>
    </row>
    <row r="756" spans="1:24" ht="13.15" customHeight="1">
      <c r="A756" s="2"/>
      <c r="B756" s="49"/>
      <c r="D756" s="50"/>
      <c r="E756" s="51"/>
      <c r="F756" s="51"/>
      <c r="G756" s="51"/>
      <c r="T756" s="52"/>
      <c r="U756" s="53"/>
      <c r="V756" s="53"/>
      <c r="W756" s="53"/>
      <c r="X756" s="52"/>
    </row>
    <row r="757" spans="1:24" ht="13.15" customHeight="1">
      <c r="A757" s="2"/>
      <c r="B757" s="49"/>
      <c r="D757" s="50"/>
      <c r="E757" s="51"/>
      <c r="F757" s="51"/>
      <c r="G757" s="51"/>
      <c r="T757" s="52"/>
      <c r="U757" s="53"/>
      <c r="V757" s="53"/>
      <c r="W757" s="53"/>
      <c r="X757" s="52"/>
    </row>
    <row r="758" spans="1:24" ht="13.15" customHeight="1">
      <c r="A758" s="2"/>
      <c r="B758" s="49"/>
      <c r="D758" s="50"/>
      <c r="E758" s="51"/>
      <c r="F758" s="51"/>
      <c r="G758" s="51"/>
      <c r="T758" s="52"/>
      <c r="U758" s="53"/>
      <c r="V758" s="53"/>
      <c r="W758" s="53"/>
      <c r="X758" s="52"/>
    </row>
    <row r="759" spans="1:24" ht="13.15" customHeight="1">
      <c r="A759" s="2"/>
      <c r="B759" s="49"/>
      <c r="D759" s="50"/>
      <c r="E759" s="51"/>
      <c r="F759" s="51"/>
      <c r="G759" s="51"/>
      <c r="T759" s="52"/>
      <c r="U759" s="53"/>
      <c r="V759" s="53"/>
      <c r="W759" s="53"/>
      <c r="X759" s="52"/>
    </row>
    <row r="760" spans="1:24" ht="13.15" customHeight="1">
      <c r="A760" s="2"/>
      <c r="B760" s="49"/>
      <c r="D760" s="50"/>
      <c r="E760" s="51"/>
      <c r="F760" s="51"/>
      <c r="G760" s="51"/>
      <c r="T760" s="52"/>
      <c r="U760" s="53"/>
      <c r="V760" s="53"/>
      <c r="W760" s="53"/>
      <c r="X760" s="52"/>
    </row>
    <row r="761" spans="1:24" ht="13.15" customHeight="1">
      <c r="A761" s="2"/>
      <c r="B761" s="49"/>
      <c r="D761" s="50"/>
      <c r="E761" s="51"/>
      <c r="F761" s="51"/>
      <c r="G761" s="51"/>
      <c r="T761" s="52"/>
      <c r="U761" s="53"/>
      <c r="V761" s="53"/>
      <c r="W761" s="53"/>
      <c r="X761" s="52"/>
    </row>
    <row r="762" spans="1:24" ht="13.15" customHeight="1">
      <c r="A762" s="2"/>
      <c r="B762" s="49"/>
      <c r="D762" s="50"/>
      <c r="E762" s="51"/>
      <c r="F762" s="51"/>
      <c r="G762" s="51"/>
      <c r="T762" s="52"/>
      <c r="U762" s="53"/>
      <c r="V762" s="53"/>
      <c r="W762" s="53"/>
      <c r="X762" s="52"/>
    </row>
    <row r="763" spans="1:24" ht="13.15" customHeight="1">
      <c r="A763" s="2"/>
      <c r="B763" s="49"/>
      <c r="D763" s="50"/>
      <c r="E763" s="51"/>
      <c r="F763" s="51"/>
      <c r="G763" s="51"/>
      <c r="T763" s="52"/>
      <c r="U763" s="53"/>
      <c r="V763" s="53"/>
      <c r="W763" s="53"/>
      <c r="X763" s="52"/>
    </row>
    <row r="764" spans="1:24" ht="13.15" customHeight="1">
      <c r="A764" s="2"/>
      <c r="B764" s="49"/>
      <c r="D764" s="50"/>
      <c r="E764" s="51"/>
      <c r="F764" s="51"/>
      <c r="G764" s="51"/>
      <c r="T764" s="52"/>
      <c r="U764" s="53"/>
      <c r="V764" s="53"/>
      <c r="W764" s="53"/>
      <c r="X764" s="52"/>
    </row>
    <row r="765" spans="1:24" ht="13.15" customHeight="1">
      <c r="A765" s="2"/>
      <c r="B765" s="49"/>
      <c r="D765" s="50"/>
      <c r="E765" s="51"/>
      <c r="F765" s="51"/>
      <c r="G765" s="51"/>
      <c r="T765" s="52"/>
      <c r="U765" s="53"/>
      <c r="V765" s="53"/>
      <c r="W765" s="53"/>
      <c r="X765" s="52"/>
    </row>
    <row r="766" spans="1:24" ht="13.15" customHeight="1">
      <c r="A766" s="2"/>
      <c r="B766" s="49"/>
      <c r="D766" s="50"/>
      <c r="E766" s="51"/>
      <c r="F766" s="51"/>
      <c r="G766" s="51"/>
      <c r="T766" s="52"/>
      <c r="U766" s="53"/>
      <c r="V766" s="53"/>
      <c r="W766" s="53"/>
      <c r="X766" s="52"/>
    </row>
    <row r="767" spans="1:24" ht="13.15" customHeight="1">
      <c r="A767" s="2"/>
      <c r="B767" s="49"/>
      <c r="D767" s="50"/>
      <c r="E767" s="51"/>
      <c r="F767" s="51"/>
      <c r="G767" s="51"/>
      <c r="T767" s="52"/>
      <c r="U767" s="53"/>
      <c r="V767" s="53"/>
      <c r="W767" s="53"/>
      <c r="X767" s="52"/>
    </row>
    <row r="768" spans="1:24" ht="13.15" customHeight="1">
      <c r="A768" s="2"/>
      <c r="B768" s="49"/>
      <c r="D768" s="50"/>
      <c r="E768" s="51"/>
      <c r="F768" s="51"/>
      <c r="G768" s="51"/>
      <c r="T768" s="52"/>
      <c r="U768" s="53"/>
      <c r="V768" s="53"/>
      <c r="W768" s="53"/>
      <c r="X768" s="52"/>
    </row>
    <row r="769" spans="1:24" ht="13.15" customHeight="1">
      <c r="A769" s="2"/>
      <c r="B769" s="49"/>
      <c r="D769" s="50"/>
      <c r="E769" s="51"/>
      <c r="F769" s="51"/>
      <c r="G769" s="51"/>
      <c r="T769" s="52"/>
      <c r="U769" s="53"/>
      <c r="V769" s="53"/>
      <c r="W769" s="53"/>
      <c r="X769" s="52"/>
    </row>
    <row r="770" spans="1:24" ht="13.15" customHeight="1">
      <c r="A770" s="2"/>
      <c r="B770" s="49"/>
      <c r="D770" s="50"/>
      <c r="E770" s="51"/>
      <c r="F770" s="51"/>
      <c r="G770" s="51"/>
      <c r="T770" s="52"/>
      <c r="U770" s="53"/>
      <c r="V770" s="53"/>
      <c r="W770" s="53"/>
      <c r="X770" s="52"/>
    </row>
    <row r="771" spans="1:24" ht="13.15" customHeight="1">
      <c r="A771" s="2"/>
      <c r="B771" s="49"/>
      <c r="D771" s="50"/>
      <c r="E771" s="51"/>
      <c r="F771" s="51"/>
      <c r="G771" s="51"/>
      <c r="T771" s="52"/>
      <c r="U771" s="53"/>
      <c r="V771" s="53"/>
      <c r="W771" s="53"/>
      <c r="X771" s="52"/>
    </row>
    <row r="772" spans="1:24" ht="13.15" customHeight="1">
      <c r="A772" s="2"/>
      <c r="B772" s="49"/>
      <c r="D772" s="50"/>
      <c r="E772" s="51"/>
      <c r="F772" s="51"/>
      <c r="G772" s="51"/>
      <c r="T772" s="52"/>
      <c r="U772" s="53"/>
      <c r="V772" s="53"/>
      <c r="W772" s="53"/>
      <c r="X772" s="52"/>
    </row>
    <row r="773" spans="1:24" ht="13.15" customHeight="1">
      <c r="A773" s="2"/>
      <c r="B773" s="49"/>
      <c r="D773" s="50"/>
      <c r="E773" s="51"/>
      <c r="F773" s="51"/>
      <c r="G773" s="51"/>
      <c r="T773" s="52"/>
      <c r="U773" s="53"/>
      <c r="V773" s="53"/>
      <c r="W773" s="53"/>
      <c r="X773" s="52"/>
    </row>
    <row r="774" spans="1:24" ht="13.15" customHeight="1">
      <c r="A774" s="2"/>
      <c r="B774" s="49"/>
      <c r="D774" s="50"/>
      <c r="E774" s="51"/>
      <c r="F774" s="51"/>
      <c r="G774" s="51"/>
      <c r="T774" s="52"/>
      <c r="U774" s="53"/>
      <c r="V774" s="53"/>
      <c r="W774" s="53"/>
      <c r="X774" s="52"/>
    </row>
    <row r="775" spans="1:24" ht="13.15" customHeight="1">
      <c r="A775" s="2"/>
      <c r="B775" s="49"/>
      <c r="D775" s="50"/>
      <c r="E775" s="51"/>
      <c r="F775" s="51"/>
      <c r="G775" s="51"/>
      <c r="T775" s="52"/>
      <c r="U775" s="53"/>
      <c r="V775" s="53"/>
      <c r="W775" s="53"/>
      <c r="X775" s="52"/>
    </row>
    <row r="776" spans="1:24" ht="13.15" customHeight="1">
      <c r="A776" s="2"/>
      <c r="B776" s="49"/>
      <c r="D776" s="50"/>
      <c r="E776" s="51"/>
      <c r="F776" s="51"/>
      <c r="G776" s="51"/>
      <c r="T776" s="52"/>
      <c r="U776" s="53"/>
      <c r="V776" s="53"/>
      <c r="W776" s="53"/>
      <c r="X776" s="52"/>
    </row>
    <row r="777" spans="1:24" ht="13.15" customHeight="1">
      <c r="A777" s="2"/>
      <c r="B777" s="49"/>
      <c r="D777" s="50"/>
      <c r="E777" s="51"/>
      <c r="F777" s="51"/>
      <c r="G777" s="51"/>
      <c r="T777" s="52"/>
      <c r="U777" s="53"/>
      <c r="V777" s="53"/>
      <c r="W777" s="53"/>
      <c r="X777" s="52"/>
    </row>
    <row r="778" spans="1:24" ht="13.15" customHeight="1">
      <c r="A778" s="2"/>
      <c r="B778" s="49"/>
      <c r="D778" s="50"/>
      <c r="E778" s="51"/>
      <c r="F778" s="51"/>
      <c r="G778" s="51"/>
      <c r="T778" s="52"/>
      <c r="U778" s="53"/>
      <c r="V778" s="53"/>
      <c r="W778" s="53"/>
      <c r="X778" s="52"/>
    </row>
  </sheetData>
  <mergeCells count="27">
    <mergeCell ref="X12:X13"/>
    <mergeCell ref="Y12:Y13"/>
    <mergeCell ref="Z12:Z13"/>
    <mergeCell ref="AA12:AA13"/>
    <mergeCell ref="AB12:AB13"/>
    <mergeCell ref="U12:W12"/>
    <mergeCell ref="A6:H6"/>
    <mergeCell ref="I6:R6"/>
    <mergeCell ref="S6:AB6"/>
    <mergeCell ref="A7:AB7"/>
    <mergeCell ref="M10:N10"/>
    <mergeCell ref="A12:A13"/>
    <mergeCell ref="B12:B13"/>
    <mergeCell ref="C12:C13"/>
    <mergeCell ref="D12:D13"/>
    <mergeCell ref="E12:G12"/>
    <mergeCell ref="H12:J12"/>
    <mergeCell ref="K12:M12"/>
    <mergeCell ref="N12:P12"/>
    <mergeCell ref="Q12:S12"/>
    <mergeCell ref="T12:T13"/>
    <mergeCell ref="A2:AB2"/>
    <mergeCell ref="A3:AB3"/>
    <mergeCell ref="A4:AB4"/>
    <mergeCell ref="A5:H5"/>
    <mergeCell ref="I5:R5"/>
    <mergeCell ref="S5:AB5"/>
  </mergeCells>
  <printOptions horizontalCentered="1"/>
  <pageMargins left="0.39370078740157483" right="0.39370078740157483" top="0.78740157480314965" bottom="0.39370078740157483" header="0.31496062992125984" footer="0.31496062992125984"/>
  <pageSetup paperSize="9" scale="55" fitToHeight="0" orientation="landscape" blackAndWhite="1" r:id="rId1"/>
  <colBreaks count="1" manualBreakCount="1">
    <brk id="28"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69902-3C6F-4668-A1A5-CEF245E92724}">
  <sheetPr>
    <tabColor theme="6" tint="0.39997558519241921"/>
    <pageSetUpPr fitToPage="1"/>
  </sheetPr>
  <dimension ref="A1:AF729"/>
  <sheetViews>
    <sheetView view="pageBreakPreview" topLeftCell="B11" zoomScale="130" zoomScaleNormal="80" zoomScaleSheetLayoutView="130" workbookViewId="0">
      <selection activeCell="F27" sqref="F27"/>
    </sheetView>
  </sheetViews>
  <sheetFormatPr defaultColWidth="9.140625" defaultRowHeight="15.75"/>
  <cols>
    <col min="1" max="1" width="6.42578125" style="57" hidden="1" customWidth="1"/>
    <col min="2" max="2" width="11.85546875" style="129" customWidth="1"/>
    <col min="3" max="3" width="9.28515625" style="130" customWidth="1"/>
    <col min="4" max="4" width="7.42578125" style="130" customWidth="1"/>
    <col min="5" max="5" width="9.42578125" style="131" customWidth="1"/>
    <col min="6" max="6" width="8.28515625" style="131" customWidth="1"/>
    <col min="7" max="8" width="8.140625" style="132" customWidth="1"/>
    <col min="9" max="9" width="9.140625" style="132" customWidth="1"/>
    <col min="10" max="10" width="11.140625" style="133" bestFit="1" customWidth="1"/>
    <col min="11" max="12" width="8.140625" style="134" customWidth="1"/>
    <col min="13" max="13" width="8.140625" style="135" customWidth="1"/>
    <col min="14" max="14" width="8.140625" style="134" customWidth="1"/>
    <col min="15" max="15" width="8.85546875" style="134" customWidth="1"/>
    <col min="16" max="17" width="8.140625" style="135" customWidth="1"/>
    <col min="18" max="18" width="8.140625" style="134" customWidth="1"/>
    <col min="19" max="20" width="8.140625" style="135" customWidth="1"/>
    <col min="21" max="21" width="9.42578125" style="135" customWidth="1"/>
    <col min="22" max="22" width="8.140625" style="136" customWidth="1"/>
    <col min="23" max="23" width="8.140625" style="137" customWidth="1"/>
    <col min="24" max="24" width="6.5703125" style="136" customWidth="1"/>
    <col min="25" max="25" width="5.7109375" style="138" customWidth="1"/>
    <col min="26" max="26" width="10.140625" style="56" bestFit="1" customWidth="1"/>
    <col min="27" max="27" width="9.140625" style="55"/>
    <col min="28" max="28" width="9.140625" style="55" customWidth="1"/>
    <col min="29" max="30" width="9.140625" style="55"/>
    <col min="31" max="31" width="9.140625" style="56"/>
    <col min="32" max="16384" width="9.140625" style="57"/>
  </cols>
  <sheetData>
    <row r="1" spans="1:31" ht="24" hidden="1" customHeight="1" thickTop="1">
      <c r="A1" s="54">
        <v>13</v>
      </c>
      <c r="B1" s="279"/>
      <c r="C1" s="280"/>
      <c r="D1" s="280"/>
      <c r="E1" s="280"/>
      <c r="F1" s="280"/>
      <c r="G1" s="280"/>
      <c r="H1" s="280"/>
      <c r="I1" s="280"/>
      <c r="J1" s="280"/>
      <c r="K1" s="280"/>
      <c r="L1" s="280"/>
      <c r="M1" s="280"/>
      <c r="N1" s="280"/>
      <c r="O1" s="280"/>
      <c r="P1" s="280"/>
      <c r="Q1" s="280"/>
      <c r="R1" s="280"/>
      <c r="S1" s="280"/>
      <c r="T1" s="280"/>
      <c r="U1" s="280"/>
      <c r="V1" s="280"/>
      <c r="W1" s="280"/>
      <c r="X1" s="280"/>
      <c r="Y1" s="280"/>
      <c r="Z1" s="280"/>
      <c r="AA1" s="280"/>
      <c r="AB1" s="281"/>
    </row>
    <row r="2" spans="1:31" s="59" customFormat="1" ht="24" hidden="1" customHeight="1">
      <c r="A2" s="58"/>
      <c r="B2" s="282"/>
      <c r="C2" s="283"/>
      <c r="D2" s="283"/>
      <c r="E2" s="283"/>
      <c r="F2" s="283"/>
      <c r="G2" s="283"/>
      <c r="H2" s="283"/>
      <c r="I2" s="283"/>
      <c r="J2" s="283"/>
      <c r="K2" s="283"/>
      <c r="L2" s="283"/>
      <c r="M2" s="283"/>
      <c r="N2" s="283"/>
      <c r="O2" s="283"/>
      <c r="P2" s="283"/>
      <c r="Q2" s="283"/>
      <c r="R2" s="283"/>
      <c r="S2" s="283"/>
      <c r="T2" s="283"/>
      <c r="U2" s="283"/>
      <c r="V2" s="283"/>
      <c r="W2" s="283"/>
      <c r="X2" s="283"/>
      <c r="Y2" s="283"/>
      <c r="Z2" s="283"/>
      <c r="AA2" s="283"/>
      <c r="AB2" s="284"/>
      <c r="AC2" s="55"/>
      <c r="AD2" s="55"/>
      <c r="AE2" s="55"/>
    </row>
    <row r="3" spans="1:31" s="59" customFormat="1" ht="24" hidden="1" customHeight="1">
      <c r="A3" s="58"/>
      <c r="B3" s="282"/>
      <c r="C3" s="283"/>
      <c r="D3" s="283"/>
      <c r="E3" s="283"/>
      <c r="F3" s="283"/>
      <c r="G3" s="283"/>
      <c r="H3" s="283"/>
      <c r="I3" s="283"/>
      <c r="J3" s="283"/>
      <c r="K3" s="283"/>
      <c r="L3" s="283"/>
      <c r="M3" s="283"/>
      <c r="N3" s="283"/>
      <c r="O3" s="283"/>
      <c r="P3" s="283"/>
      <c r="Q3" s="283"/>
      <c r="R3" s="283"/>
      <c r="S3" s="283"/>
      <c r="T3" s="283"/>
      <c r="U3" s="283"/>
      <c r="V3" s="283"/>
      <c r="W3" s="283"/>
      <c r="X3" s="283"/>
      <c r="Y3" s="283"/>
      <c r="Z3" s="283"/>
      <c r="AA3" s="283"/>
      <c r="AB3" s="284"/>
      <c r="AC3" s="55"/>
      <c r="AD3" s="55"/>
      <c r="AE3" s="55"/>
    </row>
    <row r="4" spans="1:31" s="59" customFormat="1" ht="24" hidden="1" customHeight="1">
      <c r="A4" s="58"/>
      <c r="B4" s="249" t="s">
        <v>2</v>
      </c>
      <c r="C4" s="250"/>
      <c r="D4" s="250"/>
      <c r="E4" s="250"/>
      <c r="F4" s="250"/>
      <c r="G4" s="250"/>
      <c r="H4" s="250"/>
      <c r="I4" s="251"/>
      <c r="J4" s="285" t="s">
        <v>3</v>
      </c>
      <c r="K4" s="286"/>
      <c r="L4" s="286"/>
      <c r="M4" s="286"/>
      <c r="N4" s="286"/>
      <c r="O4" s="286"/>
      <c r="P4" s="286"/>
      <c r="Q4" s="286"/>
      <c r="R4" s="286"/>
      <c r="S4" s="287"/>
      <c r="T4" s="285" t="s">
        <v>4</v>
      </c>
      <c r="U4" s="286"/>
      <c r="V4" s="286"/>
      <c r="W4" s="286"/>
      <c r="X4" s="286"/>
      <c r="Y4" s="286"/>
      <c r="Z4" s="286"/>
      <c r="AA4" s="286"/>
      <c r="AB4" s="287"/>
      <c r="AC4" s="55"/>
      <c r="AD4" s="55"/>
      <c r="AE4" s="55"/>
    </row>
    <row r="5" spans="1:31" s="59" customFormat="1" ht="37.5" hidden="1" customHeight="1">
      <c r="A5" s="58"/>
      <c r="B5" s="258"/>
      <c r="C5" s="259"/>
      <c r="D5" s="259"/>
      <c r="E5" s="259"/>
      <c r="F5" s="259"/>
      <c r="G5" s="259"/>
      <c r="H5" s="259"/>
      <c r="I5" s="260"/>
      <c r="J5" s="291"/>
      <c r="K5" s="292"/>
      <c r="L5" s="292"/>
      <c r="M5" s="292"/>
      <c r="N5" s="292"/>
      <c r="O5" s="292"/>
      <c r="P5" s="292"/>
      <c r="Q5" s="292"/>
      <c r="R5" s="292"/>
      <c r="S5" s="293"/>
      <c r="T5" s="294"/>
      <c r="U5" s="295"/>
      <c r="V5" s="295"/>
      <c r="W5" s="295"/>
      <c r="X5" s="295"/>
      <c r="Y5" s="295"/>
      <c r="Z5" s="295"/>
      <c r="AA5" s="295"/>
      <c r="AB5" s="296"/>
      <c r="AC5" s="55"/>
      <c r="AD5" s="55"/>
      <c r="AE5" s="55"/>
    </row>
    <row r="6" spans="1:31" s="59" customFormat="1" ht="24" customHeight="1">
      <c r="A6" s="58"/>
      <c r="B6" s="297" t="s">
        <v>7</v>
      </c>
      <c r="C6" s="298"/>
      <c r="D6" s="298"/>
      <c r="E6" s="298"/>
      <c r="F6" s="298"/>
      <c r="G6" s="298"/>
      <c r="H6" s="298"/>
      <c r="I6" s="298"/>
      <c r="J6" s="298"/>
      <c r="K6" s="298"/>
      <c r="L6" s="298"/>
      <c r="M6" s="298"/>
      <c r="N6" s="298"/>
      <c r="O6" s="298"/>
      <c r="P6" s="298"/>
      <c r="Q6" s="298"/>
      <c r="R6" s="298"/>
      <c r="S6" s="298"/>
      <c r="T6" s="298"/>
      <c r="U6" s="298"/>
      <c r="V6" s="298"/>
      <c r="W6" s="298"/>
      <c r="X6" s="298"/>
      <c r="Y6" s="298"/>
      <c r="Z6" s="298"/>
      <c r="AA6" s="298"/>
      <c r="AB6" s="299"/>
      <c r="AC6" s="55"/>
      <c r="AD6" s="55"/>
      <c r="AE6" s="55"/>
    </row>
    <row r="7" spans="1:31" s="59" customFormat="1" ht="15">
      <c r="A7" s="58"/>
      <c r="B7" s="3" t="s">
        <v>8</v>
      </c>
      <c r="C7" s="4">
        <f>'MC 114+220'!C8</f>
        <v>0</v>
      </c>
      <c r="D7" s="4"/>
      <c r="E7" s="4"/>
      <c r="F7" s="4"/>
      <c r="G7" s="4"/>
      <c r="H7" s="4"/>
      <c r="I7" s="4"/>
      <c r="J7" s="4"/>
      <c r="K7" s="5"/>
      <c r="L7" s="5" t="s">
        <v>9</v>
      </c>
      <c r="M7" s="5"/>
      <c r="N7" s="5">
        <f>'MC 114+220'!M8</f>
        <v>0</v>
      </c>
      <c r="O7" s="5"/>
      <c r="P7" s="4"/>
      <c r="Q7" s="4"/>
      <c r="R7" s="4"/>
      <c r="S7" s="4"/>
      <c r="T7" s="4"/>
      <c r="U7" s="4"/>
      <c r="V7" s="6"/>
      <c r="W7" s="6"/>
      <c r="X7" s="6"/>
      <c r="Y7" s="6"/>
      <c r="Z7" s="6"/>
      <c r="AA7" s="60"/>
      <c r="AB7" s="61"/>
      <c r="AC7" s="55"/>
      <c r="AD7" s="55"/>
      <c r="AE7" s="55"/>
    </row>
    <row r="8" spans="1:31" s="59" customFormat="1" ht="15">
      <c r="A8" s="58"/>
      <c r="B8" s="8" t="s">
        <v>10</v>
      </c>
      <c r="C8" s="9" t="str">
        <f>'MC 114+220'!C9</f>
        <v>Nắng</v>
      </c>
      <c r="D8" s="9"/>
      <c r="E8" s="9"/>
      <c r="F8" s="9"/>
      <c r="G8" s="9"/>
      <c r="H8" s="9"/>
      <c r="I8" s="9"/>
      <c r="J8" s="9"/>
      <c r="K8" s="10"/>
      <c r="L8" s="10" t="s">
        <v>12</v>
      </c>
      <c r="M8" s="10"/>
      <c r="N8" s="10">
        <f>'MC 114+220'!M9</f>
        <v>842</v>
      </c>
      <c r="O8" s="10"/>
      <c r="P8" s="9"/>
      <c r="Q8" s="9"/>
      <c r="R8" s="9"/>
      <c r="S8" s="9"/>
      <c r="T8" s="9"/>
      <c r="U8" s="9"/>
      <c r="V8" s="12"/>
      <c r="W8" s="12"/>
      <c r="X8" s="12"/>
      <c r="Y8" s="12"/>
      <c r="Z8" s="12"/>
      <c r="AA8" s="62"/>
      <c r="AB8" s="63"/>
      <c r="AC8" s="55"/>
      <c r="AD8" s="55"/>
      <c r="AE8" s="55"/>
    </row>
    <row r="9" spans="1:31" s="59" customFormat="1" ht="15">
      <c r="A9" s="58"/>
      <c r="B9" s="64" t="s">
        <v>13</v>
      </c>
      <c r="C9" s="65" t="str">
        <f>'MC 114+220'!C10</f>
        <v>Km114+220</v>
      </c>
      <c r="D9" s="65"/>
      <c r="E9" s="65"/>
      <c r="F9" s="65"/>
      <c r="G9" s="65"/>
      <c r="H9" s="65"/>
      <c r="I9" s="65"/>
      <c r="J9" s="65"/>
      <c r="K9" s="66"/>
      <c r="L9" s="66" t="s">
        <v>15</v>
      </c>
      <c r="M9" s="66"/>
      <c r="N9" s="300">
        <f>'MC 114+220'!M10</f>
        <v>45043</v>
      </c>
      <c r="O9" s="300"/>
      <c r="P9" s="65"/>
      <c r="Q9" s="65"/>
      <c r="R9" s="65"/>
      <c r="S9" s="65"/>
      <c r="T9" s="65"/>
      <c r="U9" s="65"/>
      <c r="V9" s="67"/>
      <c r="W9" s="67"/>
      <c r="X9" s="67"/>
      <c r="Y9" s="67"/>
      <c r="Z9" s="67"/>
      <c r="AA9" s="68"/>
      <c r="AB9" s="69"/>
      <c r="AC9" s="55"/>
      <c r="AD9" s="55"/>
      <c r="AE9" s="55"/>
    </row>
    <row r="10" spans="1:31" s="59" customFormat="1" ht="12.75">
      <c r="A10" s="58"/>
      <c r="B10" s="70"/>
      <c r="C10" s="71"/>
      <c r="D10" s="71"/>
      <c r="E10" s="72"/>
      <c r="F10" s="72"/>
      <c r="G10" s="72"/>
      <c r="H10" s="72"/>
      <c r="I10" s="72"/>
      <c r="J10" s="73"/>
      <c r="K10" s="73"/>
      <c r="L10" s="73"/>
      <c r="M10" s="73"/>
      <c r="N10" s="73"/>
      <c r="O10" s="73"/>
      <c r="P10" s="73"/>
      <c r="Q10" s="73"/>
      <c r="R10" s="73"/>
      <c r="S10" s="73"/>
      <c r="T10" s="73"/>
      <c r="U10" s="73"/>
      <c r="V10" s="74"/>
      <c r="W10" s="74"/>
      <c r="X10" s="74"/>
      <c r="Y10" s="75"/>
      <c r="Z10" s="55"/>
      <c r="AA10" s="76"/>
      <c r="AB10" s="76"/>
      <c r="AC10" s="55"/>
      <c r="AD10" s="55"/>
      <c r="AE10" s="55"/>
    </row>
    <row r="11" spans="1:31" s="79" customFormat="1" ht="16.5" customHeight="1">
      <c r="A11" s="77"/>
      <c r="B11" s="288" t="s">
        <v>36</v>
      </c>
      <c r="C11" s="289" t="s">
        <v>37</v>
      </c>
      <c r="D11" s="289" t="s">
        <v>38</v>
      </c>
      <c r="E11" s="290" t="s">
        <v>39</v>
      </c>
      <c r="F11" s="290" t="s">
        <v>40</v>
      </c>
      <c r="G11" s="302" t="s">
        <v>41</v>
      </c>
      <c r="H11" s="302"/>
      <c r="I11" s="302"/>
      <c r="J11" s="302"/>
      <c r="K11" s="302"/>
      <c r="L11" s="302"/>
      <c r="M11" s="303" t="s">
        <v>42</v>
      </c>
      <c r="N11" s="303"/>
      <c r="O11" s="303"/>
      <c r="P11" s="303"/>
      <c r="Q11" s="303"/>
      <c r="R11" s="303"/>
      <c r="S11" s="304" t="s">
        <v>34</v>
      </c>
      <c r="T11" s="304"/>
      <c r="U11" s="304"/>
      <c r="V11" s="304"/>
      <c r="W11" s="304"/>
      <c r="X11" s="304"/>
      <c r="Y11" s="305"/>
      <c r="Z11" s="301" t="s">
        <v>27</v>
      </c>
      <c r="AA11" s="301" t="s">
        <v>43</v>
      </c>
      <c r="AB11" s="301" t="s">
        <v>44</v>
      </c>
      <c r="AC11" s="55"/>
      <c r="AD11" s="55"/>
      <c r="AE11" s="78"/>
    </row>
    <row r="12" spans="1:31" s="85" customFormat="1" ht="73.150000000000006" customHeight="1">
      <c r="A12" s="80"/>
      <c r="B12" s="288"/>
      <c r="C12" s="289"/>
      <c r="D12" s="289"/>
      <c r="E12" s="290"/>
      <c r="F12" s="290"/>
      <c r="G12" s="81" t="s">
        <v>45</v>
      </c>
      <c r="H12" s="81" t="s">
        <v>46</v>
      </c>
      <c r="I12" s="81" t="s">
        <v>47</v>
      </c>
      <c r="J12" s="81" t="s">
        <v>48</v>
      </c>
      <c r="K12" s="82" t="s">
        <v>49</v>
      </c>
      <c r="L12" s="82" t="s">
        <v>50</v>
      </c>
      <c r="M12" s="81" t="s">
        <v>45</v>
      </c>
      <c r="N12" s="81" t="s">
        <v>46</v>
      </c>
      <c r="O12" s="81" t="s">
        <v>47</v>
      </c>
      <c r="P12" s="81" t="s">
        <v>48</v>
      </c>
      <c r="Q12" s="82" t="s">
        <v>49</v>
      </c>
      <c r="R12" s="82" t="s">
        <v>50</v>
      </c>
      <c r="S12" s="81" t="s">
        <v>45</v>
      </c>
      <c r="T12" s="81" t="s">
        <v>46</v>
      </c>
      <c r="U12" s="81" t="s">
        <v>47</v>
      </c>
      <c r="V12" s="83" t="s">
        <v>48</v>
      </c>
      <c r="W12" s="84" t="s">
        <v>49</v>
      </c>
      <c r="X12" s="84" t="s">
        <v>50</v>
      </c>
      <c r="Y12" s="305"/>
      <c r="Z12" s="301"/>
      <c r="AA12" s="301"/>
      <c r="AB12" s="301"/>
      <c r="AC12" s="55"/>
      <c r="AD12" s="55"/>
      <c r="AE12" s="55"/>
    </row>
    <row r="13" spans="1:31" s="85" customFormat="1" ht="15" customHeight="1">
      <c r="A13" s="80"/>
      <c r="B13" s="86">
        <f>'MC 114+220'!B14</f>
        <v>45043</v>
      </c>
      <c r="C13" s="87">
        <v>0</v>
      </c>
      <c r="D13" s="88">
        <f>VLOOKUP(B13,'MC 114+220'!B14:AB115,2,FALSE)</f>
        <v>842</v>
      </c>
      <c r="E13" s="89">
        <f>VLOOKUP(B13,'MC 114+220'!B14:AB115,3,FALSE)</f>
        <v>1625</v>
      </c>
      <c r="F13" s="89">
        <f t="shared" ref="F13:F76" si="0">D13+E13</f>
        <v>2467</v>
      </c>
      <c r="G13" s="90">
        <f>VLOOKUP(B13,'MC 114+220'!$B$14:$AB$115,20,FALSE)</f>
        <v>2</v>
      </c>
      <c r="H13" s="90">
        <f>VLOOKUP(B13,'MC 114+220'!$B$14:$AB$115,4,FALSE)</f>
        <v>465</v>
      </c>
      <c r="I13" s="91">
        <f t="shared" ref="I13:I76" si="1">F13-H13</f>
        <v>2002</v>
      </c>
      <c r="J13" s="91">
        <f>VLOOKUP(B13,'MC 114+220'!$B$14:$AB$115,13,FALSE)</f>
        <v>2</v>
      </c>
      <c r="K13" s="92">
        <f>'MC 114+220'!Q14</f>
        <v>0</v>
      </c>
      <c r="L13" s="93">
        <v>0</v>
      </c>
      <c r="M13" s="94">
        <f>VLOOKUP(B13,'MC 114+220'!$B$14:$AB$115,21,FALSE)</f>
        <v>1</v>
      </c>
      <c r="N13" s="89">
        <f>VLOOKUP(B13,'MC 114+220'!$B$14:$AB$115,5,FALSE)</f>
        <v>466</v>
      </c>
      <c r="O13" s="91">
        <f t="shared" ref="O13:O76" si="2">F13-N13</f>
        <v>2001</v>
      </c>
      <c r="P13" s="91">
        <f>VLOOKUP(B13,'MC 114+220'!$B$14:$AB$115,14,FALSE)</f>
        <v>1</v>
      </c>
      <c r="Q13" s="92">
        <f>'MC 114+220'!R14</f>
        <v>0</v>
      </c>
      <c r="R13" s="93">
        <v>0</v>
      </c>
      <c r="S13" s="94">
        <f>VLOOKUP(B13,'MC 114+220'!$B$14:$AB$115,22,FALSE)</f>
        <v>1</v>
      </c>
      <c r="T13" s="89">
        <f>VLOOKUP(B13,'MC 114+220'!$B$13:$AB$115,6,FALSE)</f>
        <v>466</v>
      </c>
      <c r="U13" s="91">
        <f t="shared" ref="U13:U76" si="3">F13-T13</f>
        <v>2001</v>
      </c>
      <c r="V13" s="95">
        <f>VLOOKUP(B13,'MC 114+220'!$B$14:$AB$115,15,FALSE)</f>
        <v>1</v>
      </c>
      <c r="W13" s="96">
        <f>'MC 114+220'!S14</f>
        <v>0</v>
      </c>
      <c r="X13" s="97">
        <v>0</v>
      </c>
      <c r="Y13" s="98">
        <v>0</v>
      </c>
      <c r="Z13" s="99">
        <f>IF(Y13&gt;0,Y13,0)</f>
        <v>0</v>
      </c>
      <c r="AA13" s="100">
        <f>Z13</f>
        <v>0</v>
      </c>
      <c r="AB13" s="100">
        <v>0</v>
      </c>
      <c r="AC13" s="55"/>
      <c r="AD13" s="55"/>
      <c r="AE13" s="55"/>
    </row>
    <row r="14" spans="1:31" s="85" customFormat="1" ht="15" customHeight="1">
      <c r="A14" s="80"/>
      <c r="B14" s="86">
        <f>'MC 114+220'!B15</f>
        <v>0</v>
      </c>
      <c r="C14" s="101">
        <f>B14-B13</f>
        <v>-45043</v>
      </c>
      <c r="D14" s="102">
        <f t="shared" ref="D14:D77" si="4">D13</f>
        <v>842</v>
      </c>
      <c r="E14" s="89" t="e">
        <f>VLOOKUP(B14,'MC 114+220'!B15:AB116,3,FALSE)</f>
        <v>#N/A</v>
      </c>
      <c r="F14" s="103" t="e">
        <f t="shared" si="0"/>
        <v>#N/A</v>
      </c>
      <c r="G14" s="104" t="e">
        <f>VLOOKUP(B14,'MC 114+220'!$B$15:$AB$115,20,FALSE)</f>
        <v>#N/A</v>
      </c>
      <c r="H14" s="104" t="e">
        <f>VLOOKUP(B14,'MC 114+220'!$B$15:$AB$115,4,FALSE)</f>
        <v>#N/A</v>
      </c>
      <c r="I14" s="105" t="e">
        <f t="shared" si="1"/>
        <v>#N/A</v>
      </c>
      <c r="J14" s="105" t="e">
        <f>VLOOKUP(B14,'MC 114+220'!$B$15:$AB$115,13,FALSE)</f>
        <v>#N/A</v>
      </c>
      <c r="K14" s="92">
        <f>'MC 114+220'!Q15</f>
        <v>0</v>
      </c>
      <c r="L14" s="106">
        <f t="shared" ref="L14:L77" si="5">+K14+L13</f>
        <v>0</v>
      </c>
      <c r="M14" s="94" t="e">
        <f>VLOOKUP(B14,'MC 114+220'!$B$14:$AB$115,21,FALSE)</f>
        <v>#N/A</v>
      </c>
      <c r="N14" s="103" t="e">
        <f>VLOOKUP(B14,'MC 114+220'!$B$15:$AB$115,5,FALSE)</f>
        <v>#N/A</v>
      </c>
      <c r="O14" s="105" t="e">
        <f t="shared" si="2"/>
        <v>#N/A</v>
      </c>
      <c r="P14" s="105" t="e">
        <f>VLOOKUP(B14,'MC 114+220'!$B$15:$AB$115,14,FALSE)</f>
        <v>#N/A</v>
      </c>
      <c r="Q14" s="92">
        <f>'MC 114+220'!R15</f>
        <v>0</v>
      </c>
      <c r="R14" s="106">
        <f t="shared" ref="R14:R77" si="6">+Q14+R13</f>
        <v>0</v>
      </c>
      <c r="S14" s="94" t="e">
        <f>VLOOKUP(B14,'MC 114+220'!$B$14:$AB$115,22,FALSE)</f>
        <v>#N/A</v>
      </c>
      <c r="T14" s="103" t="e">
        <f>VLOOKUP(B14,'MC 114+220'!$B$15:$AB$115,6,FALSE)</f>
        <v>#N/A</v>
      </c>
      <c r="U14" s="105" t="e">
        <f t="shared" si="3"/>
        <v>#N/A</v>
      </c>
      <c r="V14" s="107" t="e">
        <f>VLOOKUP(B14,'MC 114+220'!$B$15:$AB$115,15,FALSE)</f>
        <v>#N/A</v>
      </c>
      <c r="W14" s="96">
        <f>'MC 114+220'!S15</f>
        <v>0</v>
      </c>
      <c r="X14" s="106">
        <f t="shared" ref="X14:X77" si="7">+W14+X13</f>
        <v>0</v>
      </c>
      <c r="Y14" s="108" t="e">
        <f>M14-M13</f>
        <v>#N/A</v>
      </c>
      <c r="Z14" s="99" t="e">
        <f t="shared" ref="Z14:Z77" si="8">IF(Y14&gt;0,Y14,0)/1000</f>
        <v>#N/A</v>
      </c>
      <c r="AA14" s="100" t="e">
        <f t="shared" ref="AA14:AA77" si="9">AA13+Z14</f>
        <v>#N/A</v>
      </c>
      <c r="AB14" s="109" t="e">
        <f t="shared" ref="AB14:AB77" si="10">(M14-$M$14-R14)/1000</f>
        <v>#N/A</v>
      </c>
      <c r="AC14" s="55"/>
      <c r="AD14" s="55"/>
      <c r="AE14" s="55"/>
    </row>
    <row r="15" spans="1:31" s="85" customFormat="1" ht="15" customHeight="1">
      <c r="A15" s="80">
        <v>1</v>
      </c>
      <c r="B15" s="86">
        <f>'MC 114+220'!B16</f>
        <v>0</v>
      </c>
      <c r="C15" s="101">
        <f t="shared" ref="C15:C77" si="11">B15-B14</f>
        <v>0</v>
      </c>
      <c r="D15" s="102">
        <f t="shared" si="4"/>
        <v>842</v>
      </c>
      <c r="E15" s="89" t="e">
        <f>VLOOKUP(B15,'MC 114+220'!B16:AB117,3,FALSE)</f>
        <v>#N/A</v>
      </c>
      <c r="F15" s="103" t="e">
        <f t="shared" si="0"/>
        <v>#N/A</v>
      </c>
      <c r="G15" s="104" t="e">
        <f>VLOOKUP(B15,'MC 114+220'!$B$15:$AB$115,20,FALSE)</f>
        <v>#N/A</v>
      </c>
      <c r="H15" s="104" t="e">
        <f>VLOOKUP(B15,'MC 114+220'!$B$15:$AB$115,4,FALSE)</f>
        <v>#N/A</v>
      </c>
      <c r="I15" s="105" t="e">
        <f t="shared" si="1"/>
        <v>#N/A</v>
      </c>
      <c r="J15" s="105" t="e">
        <f>VLOOKUP(B15,'MC 114+220'!$B$15:$AB$115,13,FALSE)</f>
        <v>#N/A</v>
      </c>
      <c r="K15" s="92">
        <f>'MC 114+220'!Q16</f>
        <v>0</v>
      </c>
      <c r="L15" s="106">
        <f t="shared" si="5"/>
        <v>0</v>
      </c>
      <c r="M15" s="94" t="e">
        <f>VLOOKUP(B15,'MC 114+220'!$B$14:$AB$115,21,FALSE)</f>
        <v>#N/A</v>
      </c>
      <c r="N15" s="103" t="e">
        <f>VLOOKUP(B15,'MC 114+220'!$B$15:$AB$115,5,FALSE)</f>
        <v>#N/A</v>
      </c>
      <c r="O15" s="105" t="e">
        <f t="shared" si="2"/>
        <v>#N/A</v>
      </c>
      <c r="P15" s="105" t="e">
        <f>VLOOKUP(B15,'MC 114+220'!$B$15:$AB$115,14,FALSE)</f>
        <v>#N/A</v>
      </c>
      <c r="Q15" s="92">
        <f>'MC 114+220'!R16</f>
        <v>0</v>
      </c>
      <c r="R15" s="106">
        <f t="shared" si="6"/>
        <v>0</v>
      </c>
      <c r="S15" s="94" t="e">
        <f>VLOOKUP(B15,'MC 114+220'!$B$14:$AB$115,22,FALSE)</f>
        <v>#N/A</v>
      </c>
      <c r="T15" s="103" t="e">
        <f>VLOOKUP(B15,'MC 114+220'!$B$15:$AB$115,6,FALSE)</f>
        <v>#N/A</v>
      </c>
      <c r="U15" s="105" t="e">
        <f t="shared" si="3"/>
        <v>#N/A</v>
      </c>
      <c r="V15" s="107" t="e">
        <f>VLOOKUP(B15,'MC 114+220'!$B$15:$AB$115,15,FALSE)</f>
        <v>#N/A</v>
      </c>
      <c r="W15" s="96">
        <f>'MC 114+220'!S16</f>
        <v>0</v>
      </c>
      <c r="X15" s="106">
        <f t="shared" si="7"/>
        <v>0</v>
      </c>
      <c r="Y15" s="108" t="e">
        <f t="shared" ref="Y15:Y78" si="12">M15-M14</f>
        <v>#N/A</v>
      </c>
      <c r="Z15" s="99" t="e">
        <f t="shared" si="8"/>
        <v>#N/A</v>
      </c>
      <c r="AA15" s="100" t="e">
        <f t="shared" si="9"/>
        <v>#N/A</v>
      </c>
      <c r="AB15" s="109" t="e">
        <f t="shared" si="10"/>
        <v>#N/A</v>
      </c>
      <c r="AC15" s="55"/>
      <c r="AD15" s="55"/>
      <c r="AE15" s="55"/>
    </row>
    <row r="16" spans="1:31" s="85" customFormat="1" ht="15" customHeight="1">
      <c r="A16" s="80">
        <f t="shared" ref="A16:A21" si="13">A15+1</f>
        <v>2</v>
      </c>
      <c r="B16" s="86">
        <f>'MC 114+220'!B17</f>
        <v>0</v>
      </c>
      <c r="C16" s="101">
        <f t="shared" si="11"/>
        <v>0</v>
      </c>
      <c r="D16" s="102">
        <f t="shared" si="4"/>
        <v>842</v>
      </c>
      <c r="E16" s="89" t="e">
        <f>VLOOKUP(B16,'MC 114+220'!B17:AB118,3,FALSE)</f>
        <v>#N/A</v>
      </c>
      <c r="F16" s="103" t="e">
        <f t="shared" si="0"/>
        <v>#N/A</v>
      </c>
      <c r="G16" s="104" t="e">
        <f>VLOOKUP(B16,'MC 114+220'!$B$15:$AB$115,20,FALSE)</f>
        <v>#N/A</v>
      </c>
      <c r="H16" s="104" t="e">
        <f>VLOOKUP(B16,'MC 114+220'!$B$15:$AB$115,4,FALSE)</f>
        <v>#N/A</v>
      </c>
      <c r="I16" s="105" t="e">
        <f t="shared" si="1"/>
        <v>#N/A</v>
      </c>
      <c r="J16" s="105" t="e">
        <f>VLOOKUP(B16,'MC 114+220'!$B$15:$AB$115,13,FALSE)</f>
        <v>#N/A</v>
      </c>
      <c r="K16" s="92">
        <f>'MC 114+220'!Q17</f>
        <v>0</v>
      </c>
      <c r="L16" s="106">
        <f t="shared" si="5"/>
        <v>0</v>
      </c>
      <c r="M16" s="94" t="e">
        <f>VLOOKUP(B16,'MC 114+220'!$B$14:$AB$115,21,FALSE)</f>
        <v>#N/A</v>
      </c>
      <c r="N16" s="103" t="e">
        <f>VLOOKUP(B16,'MC 114+220'!$B$15:$AB$115,5,FALSE)</f>
        <v>#N/A</v>
      </c>
      <c r="O16" s="105" t="e">
        <f t="shared" si="2"/>
        <v>#N/A</v>
      </c>
      <c r="P16" s="105" t="e">
        <f>VLOOKUP(B16,'MC 114+220'!$B$15:$AB$115,14,FALSE)</f>
        <v>#N/A</v>
      </c>
      <c r="Q16" s="92">
        <f>'MC 114+220'!R17</f>
        <v>0</v>
      </c>
      <c r="R16" s="106">
        <f t="shared" si="6"/>
        <v>0</v>
      </c>
      <c r="S16" s="94" t="e">
        <f>VLOOKUP(B16,'MC 114+220'!$B$14:$AB$115,22,FALSE)</f>
        <v>#N/A</v>
      </c>
      <c r="T16" s="103" t="e">
        <f>VLOOKUP(B16,'MC 114+220'!$B$15:$AB$115,6,FALSE)</f>
        <v>#N/A</v>
      </c>
      <c r="U16" s="105" t="e">
        <f t="shared" si="3"/>
        <v>#N/A</v>
      </c>
      <c r="V16" s="107" t="e">
        <f>VLOOKUP(B16,'MC 114+220'!$B$15:$AB$115,15,FALSE)</f>
        <v>#N/A</v>
      </c>
      <c r="W16" s="96">
        <f>'MC 114+220'!S17</f>
        <v>0</v>
      </c>
      <c r="X16" s="106">
        <f t="shared" si="7"/>
        <v>0</v>
      </c>
      <c r="Y16" s="108" t="e">
        <f t="shared" si="12"/>
        <v>#N/A</v>
      </c>
      <c r="Z16" s="99" t="e">
        <f t="shared" si="8"/>
        <v>#N/A</v>
      </c>
      <c r="AA16" s="100" t="e">
        <f t="shared" si="9"/>
        <v>#N/A</v>
      </c>
      <c r="AB16" s="109" t="e">
        <f t="shared" si="10"/>
        <v>#N/A</v>
      </c>
      <c r="AC16" s="55"/>
      <c r="AD16" s="55"/>
      <c r="AE16" s="110"/>
    </row>
    <row r="17" spans="1:31" s="85" customFormat="1" ht="15" customHeight="1">
      <c r="A17" s="80">
        <f t="shared" si="13"/>
        <v>3</v>
      </c>
      <c r="B17" s="86">
        <f>'MC 114+220'!B18</f>
        <v>0</v>
      </c>
      <c r="C17" s="101">
        <f t="shared" si="11"/>
        <v>0</v>
      </c>
      <c r="D17" s="102">
        <f t="shared" si="4"/>
        <v>842</v>
      </c>
      <c r="E17" s="89" t="e">
        <f>VLOOKUP(B17,'MC 114+220'!B18:AB119,3,FALSE)</f>
        <v>#N/A</v>
      </c>
      <c r="F17" s="103" t="e">
        <f t="shared" si="0"/>
        <v>#N/A</v>
      </c>
      <c r="G17" s="104" t="e">
        <f>VLOOKUP(B17,'MC 114+220'!$B$15:$AB$115,20,FALSE)</f>
        <v>#N/A</v>
      </c>
      <c r="H17" s="104" t="e">
        <f>VLOOKUP(B17,'MC 114+220'!$B$15:$AB$115,4,FALSE)</f>
        <v>#N/A</v>
      </c>
      <c r="I17" s="105" t="e">
        <f t="shared" si="1"/>
        <v>#N/A</v>
      </c>
      <c r="J17" s="105" t="e">
        <f>VLOOKUP(B17,'MC 114+220'!$B$15:$AB$115,13,FALSE)</f>
        <v>#N/A</v>
      </c>
      <c r="K17" s="92">
        <f>'MC 114+220'!Q18</f>
        <v>0</v>
      </c>
      <c r="L17" s="106">
        <f t="shared" si="5"/>
        <v>0</v>
      </c>
      <c r="M17" s="94" t="e">
        <f>VLOOKUP(B17,'MC 114+220'!$B$14:$AB$115,21,FALSE)</f>
        <v>#N/A</v>
      </c>
      <c r="N17" s="103" t="e">
        <f>VLOOKUP(B17,'MC 114+220'!$B$15:$AB$115,5,FALSE)</f>
        <v>#N/A</v>
      </c>
      <c r="O17" s="105" t="e">
        <f t="shared" si="2"/>
        <v>#N/A</v>
      </c>
      <c r="P17" s="105" t="e">
        <f>VLOOKUP(B17,'MC 114+220'!$B$15:$AB$115,14,FALSE)</f>
        <v>#N/A</v>
      </c>
      <c r="Q17" s="92">
        <f>'MC 114+220'!R18</f>
        <v>0</v>
      </c>
      <c r="R17" s="106">
        <f t="shared" si="6"/>
        <v>0</v>
      </c>
      <c r="S17" s="94" t="e">
        <f>VLOOKUP(B17,'MC 114+220'!$B$14:$AB$115,22,FALSE)</f>
        <v>#N/A</v>
      </c>
      <c r="T17" s="103" t="e">
        <f>VLOOKUP(B17,'MC 114+220'!$B$15:$AB$115,6,FALSE)</f>
        <v>#N/A</v>
      </c>
      <c r="U17" s="105" t="e">
        <f t="shared" si="3"/>
        <v>#N/A</v>
      </c>
      <c r="V17" s="107" t="e">
        <f>VLOOKUP(B17,'MC 114+220'!$B$15:$AB$115,15,FALSE)</f>
        <v>#N/A</v>
      </c>
      <c r="W17" s="96">
        <f>'MC 114+220'!S18</f>
        <v>0</v>
      </c>
      <c r="X17" s="106">
        <f t="shared" si="7"/>
        <v>0</v>
      </c>
      <c r="Y17" s="108" t="e">
        <f t="shared" si="12"/>
        <v>#N/A</v>
      </c>
      <c r="Z17" s="99" t="e">
        <f t="shared" si="8"/>
        <v>#N/A</v>
      </c>
      <c r="AA17" s="100" t="e">
        <f t="shared" si="9"/>
        <v>#N/A</v>
      </c>
      <c r="AB17" s="109" t="e">
        <f t="shared" si="10"/>
        <v>#N/A</v>
      </c>
      <c r="AC17" s="55"/>
      <c r="AD17" s="55"/>
      <c r="AE17" s="110"/>
    </row>
    <row r="18" spans="1:31" s="85" customFormat="1" ht="15" customHeight="1">
      <c r="A18" s="80">
        <f t="shared" si="13"/>
        <v>4</v>
      </c>
      <c r="B18" s="86">
        <f>'MC 114+220'!B19</f>
        <v>0</v>
      </c>
      <c r="C18" s="101">
        <f t="shared" si="11"/>
        <v>0</v>
      </c>
      <c r="D18" s="102">
        <f t="shared" si="4"/>
        <v>842</v>
      </c>
      <c r="E18" s="89" t="e">
        <f>VLOOKUP(B18,'MC 114+220'!B19:AB120,3,FALSE)</f>
        <v>#N/A</v>
      </c>
      <c r="F18" s="103" t="e">
        <f t="shared" si="0"/>
        <v>#N/A</v>
      </c>
      <c r="G18" s="104" t="e">
        <f>VLOOKUP(B18,'MC 114+220'!$B$15:$AB$115,20,FALSE)</f>
        <v>#N/A</v>
      </c>
      <c r="H18" s="104" t="e">
        <f>VLOOKUP(B18,'MC 114+220'!$B$15:$AB$115,4,FALSE)</f>
        <v>#N/A</v>
      </c>
      <c r="I18" s="105" t="e">
        <f t="shared" si="1"/>
        <v>#N/A</v>
      </c>
      <c r="J18" s="105" t="e">
        <f>VLOOKUP(B18,'MC 114+220'!$B$15:$AB$115,13,FALSE)</f>
        <v>#N/A</v>
      </c>
      <c r="K18" s="92">
        <f>'MC 114+220'!Q19</f>
        <v>0</v>
      </c>
      <c r="L18" s="106">
        <f t="shared" si="5"/>
        <v>0</v>
      </c>
      <c r="M18" s="94" t="e">
        <f>VLOOKUP(B18,'MC 114+220'!$B$14:$AB$115,21,FALSE)</f>
        <v>#N/A</v>
      </c>
      <c r="N18" s="103" t="e">
        <f>VLOOKUP(B18,'MC 114+220'!$B$15:$AB$115,5,FALSE)</f>
        <v>#N/A</v>
      </c>
      <c r="O18" s="105" t="e">
        <f t="shared" si="2"/>
        <v>#N/A</v>
      </c>
      <c r="P18" s="105" t="e">
        <f>VLOOKUP(B18,'MC 114+220'!$B$15:$AB$115,14,FALSE)</f>
        <v>#N/A</v>
      </c>
      <c r="Q18" s="92">
        <f>'MC 114+220'!R19</f>
        <v>0</v>
      </c>
      <c r="R18" s="106">
        <f t="shared" si="6"/>
        <v>0</v>
      </c>
      <c r="S18" s="94" t="e">
        <f>VLOOKUP(B18,'MC 114+220'!$B$14:$AB$115,22,FALSE)</f>
        <v>#N/A</v>
      </c>
      <c r="T18" s="103" t="e">
        <f>VLOOKUP(B18,'MC 114+220'!$B$15:$AB$115,6,FALSE)</f>
        <v>#N/A</v>
      </c>
      <c r="U18" s="105" t="e">
        <f t="shared" si="3"/>
        <v>#N/A</v>
      </c>
      <c r="V18" s="107" t="e">
        <f>VLOOKUP(B18,'MC 114+220'!$B$15:$AB$115,15,FALSE)</f>
        <v>#N/A</v>
      </c>
      <c r="W18" s="96">
        <f>'MC 114+220'!S19</f>
        <v>0</v>
      </c>
      <c r="X18" s="106">
        <f t="shared" si="7"/>
        <v>0</v>
      </c>
      <c r="Y18" s="108" t="e">
        <f t="shared" si="12"/>
        <v>#N/A</v>
      </c>
      <c r="Z18" s="99" t="e">
        <f t="shared" si="8"/>
        <v>#N/A</v>
      </c>
      <c r="AA18" s="100" t="e">
        <f t="shared" si="9"/>
        <v>#N/A</v>
      </c>
      <c r="AB18" s="109" t="e">
        <f t="shared" si="10"/>
        <v>#N/A</v>
      </c>
      <c r="AC18" s="55"/>
      <c r="AD18" s="55"/>
      <c r="AE18" s="110"/>
    </row>
    <row r="19" spans="1:31" s="85" customFormat="1" ht="15" customHeight="1">
      <c r="A19" s="80">
        <f t="shared" si="13"/>
        <v>5</v>
      </c>
      <c r="B19" s="86">
        <f>'MC 114+220'!B20</f>
        <v>0</v>
      </c>
      <c r="C19" s="101">
        <f t="shared" si="11"/>
        <v>0</v>
      </c>
      <c r="D19" s="102">
        <f t="shared" si="4"/>
        <v>842</v>
      </c>
      <c r="E19" s="89" t="e">
        <f>VLOOKUP(B19,'MC 114+220'!B20:AB121,3,FALSE)</f>
        <v>#N/A</v>
      </c>
      <c r="F19" s="103" t="e">
        <f t="shared" si="0"/>
        <v>#N/A</v>
      </c>
      <c r="G19" s="104" t="e">
        <f>VLOOKUP(B19,'MC 114+220'!$B$15:$AB$115,20,FALSE)</f>
        <v>#N/A</v>
      </c>
      <c r="H19" s="104" t="e">
        <f>VLOOKUP(B19,'MC 114+220'!$B$15:$AB$115,4,FALSE)</f>
        <v>#N/A</v>
      </c>
      <c r="I19" s="105" t="e">
        <f t="shared" si="1"/>
        <v>#N/A</v>
      </c>
      <c r="J19" s="105" t="e">
        <f>VLOOKUP(B19,'MC 114+220'!$B$15:$AB$115,13,FALSE)</f>
        <v>#N/A</v>
      </c>
      <c r="K19" s="92">
        <f>'MC 114+220'!Q20</f>
        <v>0</v>
      </c>
      <c r="L19" s="106">
        <f t="shared" si="5"/>
        <v>0</v>
      </c>
      <c r="M19" s="94" t="e">
        <f>VLOOKUP(B19,'MC 114+220'!$B$14:$AB$115,21,FALSE)</f>
        <v>#N/A</v>
      </c>
      <c r="N19" s="103" t="e">
        <f>VLOOKUP(B19,'MC 114+220'!$B$15:$AB$115,5,FALSE)</f>
        <v>#N/A</v>
      </c>
      <c r="O19" s="105" t="e">
        <f t="shared" si="2"/>
        <v>#N/A</v>
      </c>
      <c r="P19" s="105" t="e">
        <f>VLOOKUP(B19,'MC 114+220'!$B$15:$AB$115,14,FALSE)</f>
        <v>#N/A</v>
      </c>
      <c r="Q19" s="92">
        <f>'MC 114+220'!R20</f>
        <v>0</v>
      </c>
      <c r="R19" s="106">
        <f t="shared" si="6"/>
        <v>0</v>
      </c>
      <c r="S19" s="94" t="e">
        <f>VLOOKUP(B19,'MC 114+220'!$B$14:$AB$115,22,FALSE)</f>
        <v>#N/A</v>
      </c>
      <c r="T19" s="103" t="e">
        <f>VLOOKUP(B19,'MC 114+220'!$B$15:$AB$115,6,FALSE)</f>
        <v>#N/A</v>
      </c>
      <c r="U19" s="105" t="e">
        <f t="shared" si="3"/>
        <v>#N/A</v>
      </c>
      <c r="V19" s="107" t="e">
        <f>VLOOKUP(B19,'MC 114+220'!$B$15:$AB$115,15,FALSE)</f>
        <v>#N/A</v>
      </c>
      <c r="W19" s="96">
        <f>'MC 114+220'!S20</f>
        <v>0</v>
      </c>
      <c r="X19" s="106">
        <f t="shared" si="7"/>
        <v>0</v>
      </c>
      <c r="Y19" s="108" t="e">
        <f t="shared" si="12"/>
        <v>#N/A</v>
      </c>
      <c r="Z19" s="99" t="e">
        <f t="shared" si="8"/>
        <v>#N/A</v>
      </c>
      <c r="AA19" s="100" t="e">
        <f t="shared" si="9"/>
        <v>#N/A</v>
      </c>
      <c r="AB19" s="109" t="e">
        <f t="shared" si="10"/>
        <v>#N/A</v>
      </c>
      <c r="AC19" s="55"/>
      <c r="AD19" s="55"/>
      <c r="AE19" s="110"/>
    </row>
    <row r="20" spans="1:31" s="85" customFormat="1" ht="15" customHeight="1">
      <c r="A20" s="80">
        <f t="shared" si="13"/>
        <v>6</v>
      </c>
      <c r="B20" s="86">
        <f>'MC 114+220'!B21</f>
        <v>0</v>
      </c>
      <c r="C20" s="101">
        <f t="shared" si="11"/>
        <v>0</v>
      </c>
      <c r="D20" s="102">
        <f t="shared" si="4"/>
        <v>842</v>
      </c>
      <c r="E20" s="89" t="e">
        <f>VLOOKUP(B20,'MC 114+220'!B21:AB122,3,FALSE)</f>
        <v>#N/A</v>
      </c>
      <c r="F20" s="103" t="e">
        <f t="shared" si="0"/>
        <v>#N/A</v>
      </c>
      <c r="G20" s="104" t="e">
        <f>VLOOKUP(B20,'MC 114+220'!$B$15:$AB$115,20,FALSE)</f>
        <v>#N/A</v>
      </c>
      <c r="H20" s="104" t="e">
        <f>VLOOKUP(B20,'MC 114+220'!$B$15:$AB$115,4,FALSE)</f>
        <v>#N/A</v>
      </c>
      <c r="I20" s="105" t="e">
        <f t="shared" si="1"/>
        <v>#N/A</v>
      </c>
      <c r="J20" s="105" t="e">
        <f>VLOOKUP(B20,'MC 114+220'!$B$15:$AB$115,13,FALSE)</f>
        <v>#N/A</v>
      </c>
      <c r="K20" s="92">
        <f>'MC 114+220'!Q21</f>
        <v>0</v>
      </c>
      <c r="L20" s="106">
        <f t="shared" si="5"/>
        <v>0</v>
      </c>
      <c r="M20" s="94" t="e">
        <f>VLOOKUP(B20,'MC 114+220'!$B$14:$AB$115,21,FALSE)</f>
        <v>#N/A</v>
      </c>
      <c r="N20" s="103" t="e">
        <f>VLOOKUP(B20,'MC 114+220'!$B$15:$AB$115,5,FALSE)</f>
        <v>#N/A</v>
      </c>
      <c r="O20" s="105" t="e">
        <f t="shared" si="2"/>
        <v>#N/A</v>
      </c>
      <c r="P20" s="105" t="e">
        <f>VLOOKUP(B20,'MC 114+220'!$B$15:$AB$115,14,FALSE)</f>
        <v>#N/A</v>
      </c>
      <c r="Q20" s="92">
        <f>'MC 114+220'!R21</f>
        <v>0</v>
      </c>
      <c r="R20" s="106">
        <f t="shared" si="6"/>
        <v>0</v>
      </c>
      <c r="S20" s="94" t="e">
        <f>VLOOKUP(B20,'MC 114+220'!$B$14:$AB$115,22,FALSE)</f>
        <v>#N/A</v>
      </c>
      <c r="T20" s="103" t="e">
        <f>VLOOKUP(B20,'MC 114+220'!$B$15:$AB$115,6,FALSE)</f>
        <v>#N/A</v>
      </c>
      <c r="U20" s="105" t="e">
        <f t="shared" si="3"/>
        <v>#N/A</v>
      </c>
      <c r="V20" s="107" t="e">
        <f>VLOOKUP(B20,'MC 114+220'!$B$15:$AB$115,15,FALSE)</f>
        <v>#N/A</v>
      </c>
      <c r="W20" s="96">
        <f>'MC 114+220'!S21</f>
        <v>0</v>
      </c>
      <c r="X20" s="106">
        <f t="shared" si="7"/>
        <v>0</v>
      </c>
      <c r="Y20" s="108" t="e">
        <f t="shared" si="12"/>
        <v>#N/A</v>
      </c>
      <c r="Z20" s="99" t="e">
        <f t="shared" si="8"/>
        <v>#N/A</v>
      </c>
      <c r="AA20" s="100" t="e">
        <f t="shared" si="9"/>
        <v>#N/A</v>
      </c>
      <c r="AB20" s="109" t="e">
        <f t="shared" si="10"/>
        <v>#N/A</v>
      </c>
      <c r="AC20" s="55"/>
      <c r="AD20" s="55"/>
      <c r="AE20" s="110"/>
    </row>
    <row r="21" spans="1:31" s="112" customFormat="1" ht="15" customHeight="1">
      <c r="A21" s="80">
        <f t="shared" si="13"/>
        <v>7</v>
      </c>
      <c r="B21" s="86">
        <f>'MC 114+220'!B22</f>
        <v>0</v>
      </c>
      <c r="C21" s="101">
        <f t="shared" si="11"/>
        <v>0</v>
      </c>
      <c r="D21" s="102">
        <f t="shared" si="4"/>
        <v>842</v>
      </c>
      <c r="E21" s="89" t="e">
        <f>VLOOKUP(B21,'MC 114+220'!B22:AB123,3,FALSE)</f>
        <v>#N/A</v>
      </c>
      <c r="F21" s="103" t="e">
        <f t="shared" si="0"/>
        <v>#N/A</v>
      </c>
      <c r="G21" s="104" t="e">
        <f>VLOOKUP(B21,'MC 114+220'!$B$15:$AB$115,20,FALSE)</f>
        <v>#N/A</v>
      </c>
      <c r="H21" s="104" t="e">
        <f>VLOOKUP(B21,'MC 114+220'!$B$15:$AB$115,4,FALSE)</f>
        <v>#N/A</v>
      </c>
      <c r="I21" s="105" t="e">
        <f t="shared" si="1"/>
        <v>#N/A</v>
      </c>
      <c r="J21" s="105" t="e">
        <f>VLOOKUP(B21,'MC 114+220'!$B$15:$AB$115,13,FALSE)</f>
        <v>#N/A</v>
      </c>
      <c r="K21" s="92">
        <f>'MC 114+220'!Q22</f>
        <v>0</v>
      </c>
      <c r="L21" s="106">
        <f t="shared" si="5"/>
        <v>0</v>
      </c>
      <c r="M21" s="94" t="e">
        <f>VLOOKUP(B21,'MC 114+220'!$B$14:$AB$115,21,FALSE)</f>
        <v>#N/A</v>
      </c>
      <c r="N21" s="103" t="e">
        <f>VLOOKUP(B21,'MC 114+220'!$B$15:$AB$115,5,FALSE)</f>
        <v>#N/A</v>
      </c>
      <c r="O21" s="105" t="e">
        <f t="shared" si="2"/>
        <v>#N/A</v>
      </c>
      <c r="P21" s="105" t="e">
        <f>VLOOKUP(B21,'MC 114+220'!$B$15:$AB$115,14,FALSE)</f>
        <v>#N/A</v>
      </c>
      <c r="Q21" s="92">
        <f>'MC 114+220'!R22</f>
        <v>0</v>
      </c>
      <c r="R21" s="106">
        <f t="shared" si="6"/>
        <v>0</v>
      </c>
      <c r="S21" s="94" t="e">
        <f>VLOOKUP(B21,'MC 114+220'!$B$14:$AB$115,22,FALSE)</f>
        <v>#N/A</v>
      </c>
      <c r="T21" s="103" t="e">
        <f>VLOOKUP(B21,'MC 114+220'!$B$15:$AB$115,6,FALSE)</f>
        <v>#N/A</v>
      </c>
      <c r="U21" s="105" t="e">
        <f t="shared" si="3"/>
        <v>#N/A</v>
      </c>
      <c r="V21" s="107" t="e">
        <f>VLOOKUP(B21,'MC 114+220'!$B$15:$AB$115,15,FALSE)</f>
        <v>#N/A</v>
      </c>
      <c r="W21" s="96">
        <f>'MC 114+220'!S22</f>
        <v>0</v>
      </c>
      <c r="X21" s="106">
        <f t="shared" si="7"/>
        <v>0</v>
      </c>
      <c r="Y21" s="108" t="e">
        <f t="shared" si="12"/>
        <v>#N/A</v>
      </c>
      <c r="Z21" s="99" t="e">
        <f t="shared" si="8"/>
        <v>#N/A</v>
      </c>
      <c r="AA21" s="100" t="e">
        <f t="shared" si="9"/>
        <v>#N/A</v>
      </c>
      <c r="AB21" s="109" t="e">
        <f t="shared" si="10"/>
        <v>#N/A</v>
      </c>
      <c r="AC21" s="75"/>
      <c r="AD21" s="75"/>
      <c r="AE21" s="111"/>
    </row>
    <row r="22" spans="1:31" s="112" customFormat="1" ht="15" customHeight="1">
      <c r="A22" s="80"/>
      <c r="B22" s="86">
        <f>'MC 114+220'!B23</f>
        <v>0</v>
      </c>
      <c r="C22" s="101">
        <f t="shared" si="11"/>
        <v>0</v>
      </c>
      <c r="D22" s="102">
        <f t="shared" si="4"/>
        <v>842</v>
      </c>
      <c r="E22" s="89" t="e">
        <f>VLOOKUP(B22,'MC 114+220'!B23:AB124,3,FALSE)</f>
        <v>#N/A</v>
      </c>
      <c r="F22" s="103" t="e">
        <f t="shared" si="0"/>
        <v>#N/A</v>
      </c>
      <c r="G22" s="104" t="e">
        <f>VLOOKUP(B22,'MC 114+220'!$B$15:$AB$115,20,FALSE)</f>
        <v>#N/A</v>
      </c>
      <c r="H22" s="104" t="e">
        <f>VLOOKUP(B22,'MC 114+220'!$B$15:$AB$115,4,FALSE)</f>
        <v>#N/A</v>
      </c>
      <c r="I22" s="105" t="e">
        <f t="shared" si="1"/>
        <v>#N/A</v>
      </c>
      <c r="J22" s="105" t="e">
        <f>VLOOKUP(B22,'MC 114+220'!$B$15:$AB$115,13,FALSE)</f>
        <v>#N/A</v>
      </c>
      <c r="K22" s="92">
        <f>'MC 114+220'!Q23</f>
        <v>0</v>
      </c>
      <c r="L22" s="106">
        <f t="shared" si="5"/>
        <v>0</v>
      </c>
      <c r="M22" s="94" t="e">
        <f>VLOOKUP(B22,'MC 114+220'!$B$14:$AB$115,21,FALSE)</f>
        <v>#N/A</v>
      </c>
      <c r="N22" s="103" t="e">
        <f>VLOOKUP(B22,'MC 114+220'!$B$15:$AB$115,5,FALSE)</f>
        <v>#N/A</v>
      </c>
      <c r="O22" s="105" t="e">
        <f t="shared" si="2"/>
        <v>#N/A</v>
      </c>
      <c r="P22" s="105" t="e">
        <f>VLOOKUP(B22,'MC 114+220'!$B$15:$AB$115,14,FALSE)</f>
        <v>#N/A</v>
      </c>
      <c r="Q22" s="92">
        <f>'MC 114+220'!R23</f>
        <v>0</v>
      </c>
      <c r="R22" s="106">
        <f t="shared" si="6"/>
        <v>0</v>
      </c>
      <c r="S22" s="94" t="e">
        <f>VLOOKUP(B22,'MC 114+220'!$B$14:$AB$115,22,FALSE)</f>
        <v>#N/A</v>
      </c>
      <c r="T22" s="103" t="e">
        <f>VLOOKUP(B22,'MC 114+220'!$B$15:$AB$115,6,FALSE)</f>
        <v>#N/A</v>
      </c>
      <c r="U22" s="105" t="e">
        <f t="shared" si="3"/>
        <v>#N/A</v>
      </c>
      <c r="V22" s="107" t="e">
        <f>VLOOKUP(B22,'MC 114+220'!$B$15:$AB$115,15,FALSE)</f>
        <v>#N/A</v>
      </c>
      <c r="W22" s="96">
        <f>'MC 114+220'!S23</f>
        <v>0</v>
      </c>
      <c r="X22" s="106">
        <f t="shared" si="7"/>
        <v>0</v>
      </c>
      <c r="Y22" s="108" t="e">
        <f t="shared" si="12"/>
        <v>#N/A</v>
      </c>
      <c r="Z22" s="99" t="e">
        <f t="shared" si="8"/>
        <v>#N/A</v>
      </c>
      <c r="AA22" s="100" t="e">
        <f t="shared" si="9"/>
        <v>#N/A</v>
      </c>
      <c r="AB22" s="109" t="e">
        <f t="shared" si="10"/>
        <v>#N/A</v>
      </c>
      <c r="AC22" s="75"/>
      <c r="AD22" s="75"/>
      <c r="AE22" s="111"/>
    </row>
    <row r="23" spans="1:31" s="112" customFormat="1" ht="15" customHeight="1">
      <c r="A23" s="80"/>
      <c r="B23" s="86">
        <f>'MC 114+220'!B24</f>
        <v>0</v>
      </c>
      <c r="C23" s="101">
        <f t="shared" si="11"/>
        <v>0</v>
      </c>
      <c r="D23" s="102">
        <f t="shared" si="4"/>
        <v>842</v>
      </c>
      <c r="E23" s="89" t="e">
        <f>VLOOKUP(B23,'MC 114+220'!B24:AB125,3,FALSE)</f>
        <v>#N/A</v>
      </c>
      <c r="F23" s="103" t="e">
        <f t="shared" si="0"/>
        <v>#N/A</v>
      </c>
      <c r="G23" s="104" t="e">
        <f>VLOOKUP(B23,'MC 114+220'!$B$15:$AB$115,20,FALSE)</f>
        <v>#N/A</v>
      </c>
      <c r="H23" s="104" t="e">
        <f>VLOOKUP(B23,'MC 114+220'!$B$15:$AB$115,4,FALSE)</f>
        <v>#N/A</v>
      </c>
      <c r="I23" s="105" t="e">
        <f t="shared" si="1"/>
        <v>#N/A</v>
      </c>
      <c r="J23" s="105" t="e">
        <f>VLOOKUP(B23,'MC 114+220'!$B$15:$AB$115,13,FALSE)</f>
        <v>#N/A</v>
      </c>
      <c r="K23" s="92">
        <f>'MC 114+220'!Q24</f>
        <v>0</v>
      </c>
      <c r="L23" s="106">
        <f t="shared" si="5"/>
        <v>0</v>
      </c>
      <c r="M23" s="94" t="e">
        <f>VLOOKUP(B23,'MC 114+220'!$B$14:$AB$115,21,FALSE)</f>
        <v>#N/A</v>
      </c>
      <c r="N23" s="103" t="e">
        <f>VLOOKUP(B23,'MC 114+220'!$B$15:$AB$115,5,FALSE)</f>
        <v>#N/A</v>
      </c>
      <c r="O23" s="105" t="e">
        <f t="shared" si="2"/>
        <v>#N/A</v>
      </c>
      <c r="P23" s="105" t="e">
        <f>VLOOKUP(B23,'MC 114+220'!$B$15:$AB$115,14,FALSE)</f>
        <v>#N/A</v>
      </c>
      <c r="Q23" s="92">
        <f>'MC 114+220'!R24</f>
        <v>0</v>
      </c>
      <c r="R23" s="106">
        <f t="shared" si="6"/>
        <v>0</v>
      </c>
      <c r="S23" s="94" t="e">
        <f>VLOOKUP(B23,'MC 114+220'!$B$14:$AB$115,22,FALSE)</f>
        <v>#N/A</v>
      </c>
      <c r="T23" s="103" t="e">
        <f>VLOOKUP(B23,'MC 114+220'!$B$15:$AB$115,6,FALSE)</f>
        <v>#N/A</v>
      </c>
      <c r="U23" s="105" t="e">
        <f t="shared" si="3"/>
        <v>#N/A</v>
      </c>
      <c r="V23" s="107" t="e">
        <f>VLOOKUP(B23,'MC 114+220'!$B$15:$AB$115,15,FALSE)</f>
        <v>#N/A</v>
      </c>
      <c r="W23" s="96">
        <f>'MC 114+220'!S24</f>
        <v>0</v>
      </c>
      <c r="X23" s="106">
        <f t="shared" si="7"/>
        <v>0</v>
      </c>
      <c r="Y23" s="108" t="e">
        <f t="shared" si="12"/>
        <v>#N/A</v>
      </c>
      <c r="Z23" s="99" t="e">
        <f t="shared" si="8"/>
        <v>#N/A</v>
      </c>
      <c r="AA23" s="100" t="e">
        <f t="shared" si="9"/>
        <v>#N/A</v>
      </c>
      <c r="AB23" s="109" t="e">
        <f t="shared" si="10"/>
        <v>#N/A</v>
      </c>
      <c r="AC23" s="75"/>
      <c r="AD23" s="75"/>
      <c r="AE23" s="111"/>
    </row>
    <row r="24" spans="1:31" s="112" customFormat="1" ht="15" customHeight="1">
      <c r="A24" s="80"/>
      <c r="B24" s="86">
        <f>'MC 114+220'!B25</f>
        <v>0</v>
      </c>
      <c r="C24" s="101">
        <f t="shared" si="11"/>
        <v>0</v>
      </c>
      <c r="D24" s="102">
        <f t="shared" si="4"/>
        <v>842</v>
      </c>
      <c r="E24" s="89" t="e">
        <f>VLOOKUP(B24,'MC 114+220'!B25:AB126,3,FALSE)</f>
        <v>#N/A</v>
      </c>
      <c r="F24" s="103" t="e">
        <f t="shared" si="0"/>
        <v>#N/A</v>
      </c>
      <c r="G24" s="104" t="e">
        <f>VLOOKUP(B24,'MC 114+220'!$B$15:$AB$115,20,FALSE)</f>
        <v>#N/A</v>
      </c>
      <c r="H24" s="104" t="e">
        <f>VLOOKUP(B24,'MC 114+220'!$B$15:$AB$115,4,FALSE)</f>
        <v>#N/A</v>
      </c>
      <c r="I24" s="105" t="e">
        <f t="shared" si="1"/>
        <v>#N/A</v>
      </c>
      <c r="J24" s="105" t="e">
        <f>VLOOKUP(B24,'MC 114+220'!$B$15:$AB$115,13,FALSE)</f>
        <v>#N/A</v>
      </c>
      <c r="K24" s="92">
        <f>'MC 114+220'!Q25</f>
        <v>0</v>
      </c>
      <c r="L24" s="106">
        <f t="shared" si="5"/>
        <v>0</v>
      </c>
      <c r="M24" s="94" t="e">
        <f>VLOOKUP(B24,'MC 114+220'!$B$14:$AB$115,21,FALSE)</f>
        <v>#N/A</v>
      </c>
      <c r="N24" s="103" t="e">
        <f>VLOOKUP(B24,'MC 114+220'!$B$15:$AB$115,5,FALSE)</f>
        <v>#N/A</v>
      </c>
      <c r="O24" s="105" t="e">
        <f t="shared" si="2"/>
        <v>#N/A</v>
      </c>
      <c r="P24" s="105" t="e">
        <f>VLOOKUP(B24,'MC 114+220'!$B$15:$AB$115,14,FALSE)</f>
        <v>#N/A</v>
      </c>
      <c r="Q24" s="92">
        <f>'MC 114+220'!R25</f>
        <v>0</v>
      </c>
      <c r="R24" s="106">
        <f t="shared" si="6"/>
        <v>0</v>
      </c>
      <c r="S24" s="94" t="e">
        <f>VLOOKUP(B24,'MC 114+220'!$B$14:$AB$115,22,FALSE)</f>
        <v>#N/A</v>
      </c>
      <c r="T24" s="103" t="e">
        <f>VLOOKUP(B24,'MC 114+220'!$B$15:$AB$115,6,FALSE)</f>
        <v>#N/A</v>
      </c>
      <c r="U24" s="105" t="e">
        <f t="shared" si="3"/>
        <v>#N/A</v>
      </c>
      <c r="V24" s="107" t="e">
        <f>VLOOKUP(B24,'MC 114+220'!$B$15:$AB$115,15,FALSE)</f>
        <v>#N/A</v>
      </c>
      <c r="W24" s="96">
        <f>'MC 114+220'!S25</f>
        <v>0</v>
      </c>
      <c r="X24" s="106">
        <f t="shared" si="7"/>
        <v>0</v>
      </c>
      <c r="Y24" s="108" t="e">
        <f t="shared" si="12"/>
        <v>#N/A</v>
      </c>
      <c r="Z24" s="99" t="e">
        <f t="shared" si="8"/>
        <v>#N/A</v>
      </c>
      <c r="AA24" s="100" t="e">
        <f t="shared" si="9"/>
        <v>#N/A</v>
      </c>
      <c r="AB24" s="109" t="e">
        <f t="shared" si="10"/>
        <v>#N/A</v>
      </c>
      <c r="AC24" s="75"/>
      <c r="AD24" s="75"/>
      <c r="AE24" s="111"/>
    </row>
    <row r="25" spans="1:31" s="112" customFormat="1" ht="15" customHeight="1">
      <c r="A25" s="80"/>
      <c r="B25" s="86">
        <f>'MC 114+220'!B26</f>
        <v>0</v>
      </c>
      <c r="C25" s="101">
        <f t="shared" si="11"/>
        <v>0</v>
      </c>
      <c r="D25" s="102">
        <f t="shared" si="4"/>
        <v>842</v>
      </c>
      <c r="E25" s="89" t="e">
        <f>VLOOKUP(B25,'MC 114+220'!B26:AB127,3,FALSE)</f>
        <v>#N/A</v>
      </c>
      <c r="F25" s="103" t="e">
        <f t="shared" si="0"/>
        <v>#N/A</v>
      </c>
      <c r="G25" s="104" t="e">
        <f>VLOOKUP(B25,'MC 114+220'!$B$15:$AB$115,20,FALSE)</f>
        <v>#N/A</v>
      </c>
      <c r="H25" s="104" t="e">
        <f>VLOOKUP(B25,'MC 114+220'!$B$15:$AB$115,4,FALSE)</f>
        <v>#N/A</v>
      </c>
      <c r="I25" s="105" t="e">
        <f t="shared" si="1"/>
        <v>#N/A</v>
      </c>
      <c r="J25" s="105" t="e">
        <f>VLOOKUP(B25,'MC 114+220'!$B$15:$AB$115,13,FALSE)</f>
        <v>#N/A</v>
      </c>
      <c r="K25" s="92">
        <f>'MC 114+220'!Q26</f>
        <v>0</v>
      </c>
      <c r="L25" s="106">
        <f t="shared" si="5"/>
        <v>0</v>
      </c>
      <c r="M25" s="94" t="e">
        <f>VLOOKUP(B25,'MC 114+220'!$B$14:$AB$115,21,FALSE)</f>
        <v>#N/A</v>
      </c>
      <c r="N25" s="103" t="e">
        <f>VLOOKUP(B25,'MC 114+220'!$B$15:$AB$115,5,FALSE)</f>
        <v>#N/A</v>
      </c>
      <c r="O25" s="105" t="e">
        <f t="shared" si="2"/>
        <v>#N/A</v>
      </c>
      <c r="P25" s="105" t="e">
        <f>VLOOKUP(B25,'MC 114+220'!$B$15:$AB$115,14,FALSE)</f>
        <v>#N/A</v>
      </c>
      <c r="Q25" s="92">
        <f>'MC 114+220'!R26</f>
        <v>0</v>
      </c>
      <c r="R25" s="106">
        <f t="shared" si="6"/>
        <v>0</v>
      </c>
      <c r="S25" s="94" t="e">
        <f>VLOOKUP(B25,'MC 114+220'!$B$14:$AB$115,22,FALSE)</f>
        <v>#N/A</v>
      </c>
      <c r="T25" s="103" t="e">
        <f>VLOOKUP(B25,'MC 114+220'!$B$15:$AB$115,6,FALSE)</f>
        <v>#N/A</v>
      </c>
      <c r="U25" s="105" t="e">
        <f t="shared" si="3"/>
        <v>#N/A</v>
      </c>
      <c r="V25" s="107" t="e">
        <f>VLOOKUP(B25,'MC 114+220'!$B$15:$AB$115,15,FALSE)</f>
        <v>#N/A</v>
      </c>
      <c r="W25" s="96">
        <f>'MC 114+220'!S26</f>
        <v>0</v>
      </c>
      <c r="X25" s="106">
        <f t="shared" si="7"/>
        <v>0</v>
      </c>
      <c r="Y25" s="108" t="e">
        <f t="shared" si="12"/>
        <v>#N/A</v>
      </c>
      <c r="Z25" s="99" t="e">
        <f t="shared" si="8"/>
        <v>#N/A</v>
      </c>
      <c r="AA25" s="100" t="e">
        <f t="shared" si="9"/>
        <v>#N/A</v>
      </c>
      <c r="AB25" s="109" t="e">
        <f t="shared" si="10"/>
        <v>#N/A</v>
      </c>
      <c r="AC25" s="75"/>
      <c r="AD25" s="75"/>
      <c r="AE25" s="111"/>
    </row>
    <row r="26" spans="1:31" s="112" customFormat="1" ht="15" customHeight="1">
      <c r="A26" s="80"/>
      <c r="B26" s="86">
        <f>'MC 114+220'!B27</f>
        <v>0</v>
      </c>
      <c r="C26" s="101">
        <f t="shared" si="11"/>
        <v>0</v>
      </c>
      <c r="D26" s="102">
        <f t="shared" si="4"/>
        <v>842</v>
      </c>
      <c r="E26" s="89" t="e">
        <f>VLOOKUP(B26,'MC 114+220'!B27:AB128,3,FALSE)</f>
        <v>#N/A</v>
      </c>
      <c r="F26" s="103" t="e">
        <f t="shared" si="0"/>
        <v>#N/A</v>
      </c>
      <c r="G26" s="104" t="e">
        <f>VLOOKUP(B26,'MC 114+220'!$B$15:$AB$115,20,FALSE)</f>
        <v>#N/A</v>
      </c>
      <c r="H26" s="104" t="e">
        <f>VLOOKUP(B26,'MC 114+220'!$B$15:$AB$115,4,FALSE)</f>
        <v>#N/A</v>
      </c>
      <c r="I26" s="105" t="e">
        <f t="shared" si="1"/>
        <v>#N/A</v>
      </c>
      <c r="J26" s="105" t="e">
        <f>VLOOKUP(B26,'MC 114+220'!$B$15:$AB$115,13,FALSE)</f>
        <v>#N/A</v>
      </c>
      <c r="K26" s="92">
        <f>'MC 114+220'!Q27</f>
        <v>0</v>
      </c>
      <c r="L26" s="106">
        <f t="shared" si="5"/>
        <v>0</v>
      </c>
      <c r="M26" s="94" t="e">
        <f>VLOOKUP(B26,'MC 114+220'!$B$14:$AB$115,21,FALSE)</f>
        <v>#N/A</v>
      </c>
      <c r="N26" s="103" t="e">
        <f>VLOOKUP(B26,'MC 114+220'!$B$15:$AB$115,5,FALSE)</f>
        <v>#N/A</v>
      </c>
      <c r="O26" s="105" t="e">
        <f t="shared" si="2"/>
        <v>#N/A</v>
      </c>
      <c r="P26" s="105" t="e">
        <f>VLOOKUP(B26,'MC 114+220'!$B$15:$AB$115,14,FALSE)</f>
        <v>#N/A</v>
      </c>
      <c r="Q26" s="92">
        <f>'MC 114+220'!R27</f>
        <v>0</v>
      </c>
      <c r="R26" s="106">
        <f t="shared" si="6"/>
        <v>0</v>
      </c>
      <c r="S26" s="94" t="e">
        <f>VLOOKUP(B26,'MC 114+220'!$B$14:$AB$115,22,FALSE)</f>
        <v>#N/A</v>
      </c>
      <c r="T26" s="103" t="e">
        <f>VLOOKUP(B26,'MC 114+220'!$B$15:$AB$115,6,FALSE)</f>
        <v>#N/A</v>
      </c>
      <c r="U26" s="105" t="e">
        <f t="shared" si="3"/>
        <v>#N/A</v>
      </c>
      <c r="V26" s="107" t="e">
        <f>VLOOKUP(B26,'MC 114+220'!$B$15:$AB$115,15,FALSE)</f>
        <v>#N/A</v>
      </c>
      <c r="W26" s="96">
        <f>'MC 114+220'!S27</f>
        <v>0</v>
      </c>
      <c r="X26" s="106">
        <f t="shared" si="7"/>
        <v>0</v>
      </c>
      <c r="Y26" s="108" t="e">
        <f t="shared" si="12"/>
        <v>#N/A</v>
      </c>
      <c r="Z26" s="99" t="e">
        <f t="shared" si="8"/>
        <v>#N/A</v>
      </c>
      <c r="AA26" s="100" t="e">
        <f t="shared" si="9"/>
        <v>#N/A</v>
      </c>
      <c r="AB26" s="109" t="e">
        <f t="shared" si="10"/>
        <v>#N/A</v>
      </c>
      <c r="AC26" s="75"/>
      <c r="AD26" s="75"/>
      <c r="AE26" s="111"/>
    </row>
    <row r="27" spans="1:31" s="112" customFormat="1" ht="15" customHeight="1">
      <c r="A27" s="80"/>
      <c r="B27" s="86">
        <f>'MC 114+220'!B28</f>
        <v>0</v>
      </c>
      <c r="C27" s="101">
        <f t="shared" si="11"/>
        <v>0</v>
      </c>
      <c r="D27" s="102">
        <f t="shared" si="4"/>
        <v>842</v>
      </c>
      <c r="E27" s="89" t="e">
        <f>VLOOKUP(B27,'MC 114+220'!B28:AB129,3,FALSE)</f>
        <v>#N/A</v>
      </c>
      <c r="F27" s="103" t="e">
        <f t="shared" si="0"/>
        <v>#N/A</v>
      </c>
      <c r="G27" s="104" t="e">
        <f>VLOOKUP(B27,'MC 114+220'!$B$15:$AB$115,20,FALSE)</f>
        <v>#N/A</v>
      </c>
      <c r="H27" s="104" t="e">
        <f>VLOOKUP(B27,'MC 114+220'!$B$15:$AB$115,4,FALSE)</f>
        <v>#N/A</v>
      </c>
      <c r="I27" s="105" t="e">
        <f t="shared" si="1"/>
        <v>#N/A</v>
      </c>
      <c r="J27" s="105" t="e">
        <f>VLOOKUP(B27,'MC 114+220'!$B$15:$AB$115,13,FALSE)</f>
        <v>#N/A</v>
      </c>
      <c r="K27" s="92">
        <f>'MC 114+220'!Q28</f>
        <v>0</v>
      </c>
      <c r="L27" s="106">
        <f t="shared" si="5"/>
        <v>0</v>
      </c>
      <c r="M27" s="94" t="e">
        <f>VLOOKUP(B27,'MC 114+220'!$B$14:$AB$115,21,FALSE)</f>
        <v>#N/A</v>
      </c>
      <c r="N27" s="103" t="e">
        <f>VLOOKUP(B27,'MC 114+220'!$B$15:$AB$115,5,FALSE)</f>
        <v>#N/A</v>
      </c>
      <c r="O27" s="105" t="e">
        <f t="shared" si="2"/>
        <v>#N/A</v>
      </c>
      <c r="P27" s="105" t="e">
        <f>VLOOKUP(B27,'MC 114+220'!$B$15:$AB$115,14,FALSE)</f>
        <v>#N/A</v>
      </c>
      <c r="Q27" s="92">
        <f>'MC 114+220'!R28</f>
        <v>0</v>
      </c>
      <c r="R27" s="106">
        <f t="shared" si="6"/>
        <v>0</v>
      </c>
      <c r="S27" s="94" t="e">
        <f>VLOOKUP(B27,'MC 114+220'!$B$14:$AB$115,22,FALSE)</f>
        <v>#N/A</v>
      </c>
      <c r="T27" s="103" t="e">
        <f>VLOOKUP(B27,'MC 114+220'!$B$15:$AB$115,6,FALSE)</f>
        <v>#N/A</v>
      </c>
      <c r="U27" s="105" t="e">
        <f t="shared" si="3"/>
        <v>#N/A</v>
      </c>
      <c r="V27" s="107" t="e">
        <f>VLOOKUP(B27,'MC 114+220'!$B$15:$AB$115,15,FALSE)</f>
        <v>#N/A</v>
      </c>
      <c r="W27" s="96">
        <f>'MC 114+220'!S28</f>
        <v>0</v>
      </c>
      <c r="X27" s="106">
        <f t="shared" si="7"/>
        <v>0</v>
      </c>
      <c r="Y27" s="108" t="e">
        <f t="shared" si="12"/>
        <v>#N/A</v>
      </c>
      <c r="Z27" s="99" t="e">
        <f t="shared" si="8"/>
        <v>#N/A</v>
      </c>
      <c r="AA27" s="100" t="e">
        <f t="shared" si="9"/>
        <v>#N/A</v>
      </c>
      <c r="AB27" s="109" t="e">
        <f t="shared" si="10"/>
        <v>#N/A</v>
      </c>
      <c r="AC27" s="75"/>
      <c r="AD27" s="75"/>
      <c r="AE27" s="111"/>
    </row>
    <row r="28" spans="1:31" s="112" customFormat="1" ht="15" customHeight="1">
      <c r="A28" s="80"/>
      <c r="B28" s="86">
        <f>'MC 114+220'!B29</f>
        <v>0</v>
      </c>
      <c r="C28" s="101">
        <f t="shared" si="11"/>
        <v>0</v>
      </c>
      <c r="D28" s="102">
        <f t="shared" si="4"/>
        <v>842</v>
      </c>
      <c r="E28" s="89" t="e">
        <f>VLOOKUP(B28,'MC 114+220'!B29:AB130,3,FALSE)</f>
        <v>#N/A</v>
      </c>
      <c r="F28" s="103" t="e">
        <f t="shared" si="0"/>
        <v>#N/A</v>
      </c>
      <c r="G28" s="104" t="e">
        <f>VLOOKUP(B28,'MC 114+220'!$B$15:$AB$115,20,FALSE)</f>
        <v>#N/A</v>
      </c>
      <c r="H28" s="104" t="e">
        <f>VLOOKUP(B28,'MC 114+220'!$B$15:$AB$115,4,FALSE)</f>
        <v>#N/A</v>
      </c>
      <c r="I28" s="105" t="e">
        <f t="shared" si="1"/>
        <v>#N/A</v>
      </c>
      <c r="J28" s="105" t="e">
        <f>VLOOKUP(B28,'MC 114+220'!$B$15:$AB$115,13,FALSE)</f>
        <v>#N/A</v>
      </c>
      <c r="K28" s="92">
        <f>'MC 114+220'!Q29</f>
        <v>0</v>
      </c>
      <c r="L28" s="106">
        <f t="shared" si="5"/>
        <v>0</v>
      </c>
      <c r="M28" s="94" t="e">
        <f>VLOOKUP(B28,'MC 114+220'!$B$14:$AB$115,21,FALSE)</f>
        <v>#N/A</v>
      </c>
      <c r="N28" s="103" t="e">
        <f>VLOOKUP(B28,'MC 114+220'!$B$15:$AB$115,5,FALSE)</f>
        <v>#N/A</v>
      </c>
      <c r="O28" s="105" t="e">
        <f t="shared" si="2"/>
        <v>#N/A</v>
      </c>
      <c r="P28" s="105" t="e">
        <f>VLOOKUP(B28,'MC 114+220'!$B$15:$AB$115,14,FALSE)</f>
        <v>#N/A</v>
      </c>
      <c r="Q28" s="92">
        <f>'MC 114+220'!R29</f>
        <v>0</v>
      </c>
      <c r="R28" s="106">
        <f t="shared" si="6"/>
        <v>0</v>
      </c>
      <c r="S28" s="94" t="e">
        <f>VLOOKUP(B28,'MC 114+220'!$B$14:$AB$115,22,FALSE)</f>
        <v>#N/A</v>
      </c>
      <c r="T28" s="103" t="e">
        <f>VLOOKUP(B28,'MC 114+220'!$B$15:$AB$115,6,FALSE)</f>
        <v>#N/A</v>
      </c>
      <c r="U28" s="105" t="e">
        <f t="shared" si="3"/>
        <v>#N/A</v>
      </c>
      <c r="V28" s="107" t="e">
        <f>VLOOKUP(B28,'MC 114+220'!$B$15:$AB$115,15,FALSE)</f>
        <v>#N/A</v>
      </c>
      <c r="W28" s="96">
        <f>'MC 114+220'!S29</f>
        <v>0</v>
      </c>
      <c r="X28" s="106">
        <f t="shared" si="7"/>
        <v>0</v>
      </c>
      <c r="Y28" s="108" t="e">
        <f t="shared" si="12"/>
        <v>#N/A</v>
      </c>
      <c r="Z28" s="99" t="e">
        <f t="shared" si="8"/>
        <v>#N/A</v>
      </c>
      <c r="AA28" s="100" t="e">
        <f t="shared" si="9"/>
        <v>#N/A</v>
      </c>
      <c r="AB28" s="109" t="e">
        <f t="shared" si="10"/>
        <v>#N/A</v>
      </c>
      <c r="AC28" s="75"/>
      <c r="AD28" s="75"/>
      <c r="AE28" s="111"/>
    </row>
    <row r="29" spans="1:31" s="112" customFormat="1" ht="15" customHeight="1">
      <c r="A29" s="80"/>
      <c r="B29" s="86">
        <f>'MC 114+220'!B30</f>
        <v>0</v>
      </c>
      <c r="C29" s="101">
        <f t="shared" si="11"/>
        <v>0</v>
      </c>
      <c r="D29" s="102">
        <f t="shared" si="4"/>
        <v>842</v>
      </c>
      <c r="E29" s="89" t="e">
        <f>VLOOKUP(B29,'MC 114+220'!B30:AB131,3,FALSE)</f>
        <v>#N/A</v>
      </c>
      <c r="F29" s="103" t="e">
        <f t="shared" si="0"/>
        <v>#N/A</v>
      </c>
      <c r="G29" s="104" t="e">
        <f>VLOOKUP(B29,'MC 114+220'!$B$15:$AB$115,20,FALSE)</f>
        <v>#N/A</v>
      </c>
      <c r="H29" s="104" t="e">
        <f>VLOOKUP(B29,'MC 114+220'!$B$15:$AB$115,4,FALSE)</f>
        <v>#N/A</v>
      </c>
      <c r="I29" s="105" t="e">
        <f t="shared" si="1"/>
        <v>#N/A</v>
      </c>
      <c r="J29" s="105" t="e">
        <f>VLOOKUP(B29,'MC 114+220'!$B$15:$AB$115,13,FALSE)</f>
        <v>#N/A</v>
      </c>
      <c r="K29" s="92">
        <f>'MC 114+220'!Q30</f>
        <v>0</v>
      </c>
      <c r="L29" s="106">
        <f t="shared" si="5"/>
        <v>0</v>
      </c>
      <c r="M29" s="94" t="e">
        <f>VLOOKUP(B29,'MC 114+220'!$B$14:$AB$115,21,FALSE)</f>
        <v>#N/A</v>
      </c>
      <c r="N29" s="103" t="e">
        <f>VLOOKUP(B29,'MC 114+220'!$B$15:$AB$115,5,FALSE)</f>
        <v>#N/A</v>
      </c>
      <c r="O29" s="105" t="e">
        <f t="shared" si="2"/>
        <v>#N/A</v>
      </c>
      <c r="P29" s="105" t="e">
        <f>VLOOKUP(B29,'MC 114+220'!$B$15:$AB$115,14,FALSE)</f>
        <v>#N/A</v>
      </c>
      <c r="Q29" s="92">
        <f>'MC 114+220'!R30</f>
        <v>0</v>
      </c>
      <c r="R29" s="106">
        <f t="shared" si="6"/>
        <v>0</v>
      </c>
      <c r="S29" s="94" t="e">
        <f>VLOOKUP(B29,'MC 114+220'!$B$14:$AB$115,22,FALSE)</f>
        <v>#N/A</v>
      </c>
      <c r="T29" s="103" t="e">
        <f>VLOOKUP(B29,'MC 114+220'!$B$15:$AB$115,6,FALSE)</f>
        <v>#N/A</v>
      </c>
      <c r="U29" s="105" t="e">
        <f t="shared" si="3"/>
        <v>#N/A</v>
      </c>
      <c r="V29" s="107" t="e">
        <f>VLOOKUP(B29,'MC 114+220'!$B$15:$AB$115,15,FALSE)</f>
        <v>#N/A</v>
      </c>
      <c r="W29" s="96">
        <f>'MC 114+220'!S30</f>
        <v>0</v>
      </c>
      <c r="X29" s="106">
        <f t="shared" si="7"/>
        <v>0</v>
      </c>
      <c r="Y29" s="108" t="e">
        <f t="shared" si="12"/>
        <v>#N/A</v>
      </c>
      <c r="Z29" s="99" t="e">
        <f t="shared" si="8"/>
        <v>#N/A</v>
      </c>
      <c r="AA29" s="100" t="e">
        <f t="shared" si="9"/>
        <v>#N/A</v>
      </c>
      <c r="AB29" s="109" t="e">
        <f t="shared" si="10"/>
        <v>#N/A</v>
      </c>
      <c r="AC29" s="75"/>
      <c r="AD29" s="75"/>
      <c r="AE29" s="111"/>
    </row>
    <row r="30" spans="1:31" s="112" customFormat="1" ht="15" customHeight="1">
      <c r="A30" s="80"/>
      <c r="B30" s="86">
        <f>'MC 114+220'!B31</f>
        <v>0</v>
      </c>
      <c r="C30" s="101">
        <f t="shared" si="11"/>
        <v>0</v>
      </c>
      <c r="D30" s="102">
        <f t="shared" si="4"/>
        <v>842</v>
      </c>
      <c r="E30" s="89" t="e">
        <f>VLOOKUP(B30,'MC 114+220'!B31:AB132,3,FALSE)</f>
        <v>#N/A</v>
      </c>
      <c r="F30" s="103" t="e">
        <f t="shared" si="0"/>
        <v>#N/A</v>
      </c>
      <c r="G30" s="104" t="e">
        <f>VLOOKUP(B30,'MC 114+220'!$B$15:$AB$115,20,FALSE)</f>
        <v>#N/A</v>
      </c>
      <c r="H30" s="104" t="e">
        <f>VLOOKUP(B30,'MC 114+220'!$B$15:$AB$115,4,FALSE)</f>
        <v>#N/A</v>
      </c>
      <c r="I30" s="105" t="e">
        <f t="shared" si="1"/>
        <v>#N/A</v>
      </c>
      <c r="J30" s="105" t="e">
        <f>VLOOKUP(B30,'MC 114+220'!$B$15:$AB$115,13,FALSE)</f>
        <v>#N/A</v>
      </c>
      <c r="K30" s="92">
        <f>'MC 114+220'!Q31</f>
        <v>0</v>
      </c>
      <c r="L30" s="106">
        <f t="shared" si="5"/>
        <v>0</v>
      </c>
      <c r="M30" s="94" t="e">
        <f>VLOOKUP(B30,'MC 114+220'!$B$14:$AB$115,21,FALSE)</f>
        <v>#N/A</v>
      </c>
      <c r="N30" s="103" t="e">
        <f>VLOOKUP(B30,'MC 114+220'!$B$15:$AB$115,5,FALSE)</f>
        <v>#N/A</v>
      </c>
      <c r="O30" s="105" t="e">
        <f t="shared" si="2"/>
        <v>#N/A</v>
      </c>
      <c r="P30" s="105" t="e">
        <f>VLOOKUP(B30,'MC 114+220'!$B$15:$AB$115,14,FALSE)</f>
        <v>#N/A</v>
      </c>
      <c r="Q30" s="92">
        <f>'MC 114+220'!R31</f>
        <v>0</v>
      </c>
      <c r="R30" s="106">
        <f t="shared" si="6"/>
        <v>0</v>
      </c>
      <c r="S30" s="94" t="e">
        <f>VLOOKUP(B30,'MC 114+220'!$B$14:$AB$115,22,FALSE)</f>
        <v>#N/A</v>
      </c>
      <c r="T30" s="103" t="e">
        <f>VLOOKUP(B30,'MC 114+220'!$B$15:$AB$115,6,FALSE)</f>
        <v>#N/A</v>
      </c>
      <c r="U30" s="105" t="e">
        <f t="shared" si="3"/>
        <v>#N/A</v>
      </c>
      <c r="V30" s="107" t="e">
        <f>VLOOKUP(B30,'MC 114+220'!$B$15:$AB$115,15,FALSE)</f>
        <v>#N/A</v>
      </c>
      <c r="W30" s="96">
        <f>'MC 114+220'!S31</f>
        <v>0</v>
      </c>
      <c r="X30" s="106">
        <f t="shared" si="7"/>
        <v>0</v>
      </c>
      <c r="Y30" s="108" t="e">
        <f t="shared" si="12"/>
        <v>#N/A</v>
      </c>
      <c r="Z30" s="99" t="e">
        <f t="shared" si="8"/>
        <v>#N/A</v>
      </c>
      <c r="AA30" s="100" t="e">
        <f t="shared" si="9"/>
        <v>#N/A</v>
      </c>
      <c r="AB30" s="109" t="e">
        <f t="shared" si="10"/>
        <v>#N/A</v>
      </c>
      <c r="AC30" s="75"/>
      <c r="AD30" s="75"/>
      <c r="AE30" s="111"/>
    </row>
    <row r="31" spans="1:31" s="115" customFormat="1" ht="15" customHeight="1">
      <c r="A31" s="80"/>
      <c r="B31" s="86">
        <f>'MC 114+220'!B32</f>
        <v>0</v>
      </c>
      <c r="C31" s="101">
        <f t="shared" si="11"/>
        <v>0</v>
      </c>
      <c r="D31" s="102">
        <f t="shared" si="4"/>
        <v>842</v>
      </c>
      <c r="E31" s="89" t="e">
        <f>VLOOKUP(B31,'MC 114+220'!B32:AB133,3,FALSE)</f>
        <v>#N/A</v>
      </c>
      <c r="F31" s="103" t="e">
        <f t="shared" si="0"/>
        <v>#N/A</v>
      </c>
      <c r="G31" s="104" t="e">
        <f>VLOOKUP(B31,'MC 114+220'!$B$15:$AB$115,20,FALSE)</f>
        <v>#N/A</v>
      </c>
      <c r="H31" s="104" t="e">
        <f>VLOOKUP(B31,'MC 114+220'!$B$15:$AB$115,4,FALSE)</f>
        <v>#N/A</v>
      </c>
      <c r="I31" s="105" t="e">
        <f t="shared" si="1"/>
        <v>#N/A</v>
      </c>
      <c r="J31" s="105" t="e">
        <f>VLOOKUP(B31,'MC 114+220'!$B$15:$AB$115,13,FALSE)</f>
        <v>#N/A</v>
      </c>
      <c r="K31" s="92">
        <f>'MC 114+220'!Q32</f>
        <v>0</v>
      </c>
      <c r="L31" s="106">
        <f t="shared" si="5"/>
        <v>0</v>
      </c>
      <c r="M31" s="94" t="e">
        <f>VLOOKUP(B31,'MC 114+220'!$B$14:$AB$115,21,FALSE)</f>
        <v>#N/A</v>
      </c>
      <c r="N31" s="103" t="e">
        <f>VLOOKUP(B31,'MC 114+220'!$B$15:$AB$115,5,FALSE)</f>
        <v>#N/A</v>
      </c>
      <c r="O31" s="105" t="e">
        <f t="shared" si="2"/>
        <v>#N/A</v>
      </c>
      <c r="P31" s="105" t="e">
        <f>VLOOKUP(B31,'MC 114+220'!$B$15:$AB$115,14,FALSE)</f>
        <v>#N/A</v>
      </c>
      <c r="Q31" s="92">
        <f>'MC 114+220'!R32</f>
        <v>0</v>
      </c>
      <c r="R31" s="106">
        <f t="shared" si="6"/>
        <v>0</v>
      </c>
      <c r="S31" s="94" t="e">
        <f>VLOOKUP(B31,'MC 114+220'!$B$14:$AB$115,22,FALSE)</f>
        <v>#N/A</v>
      </c>
      <c r="T31" s="103" t="e">
        <f>VLOOKUP(B31,'MC 114+220'!$B$15:$AB$115,6,FALSE)</f>
        <v>#N/A</v>
      </c>
      <c r="U31" s="105" t="e">
        <f t="shared" si="3"/>
        <v>#N/A</v>
      </c>
      <c r="V31" s="107" t="e">
        <f>VLOOKUP(B31,'MC 114+220'!$B$15:$AB$115,15,FALSE)</f>
        <v>#N/A</v>
      </c>
      <c r="W31" s="96">
        <f>'MC 114+220'!S32</f>
        <v>0</v>
      </c>
      <c r="X31" s="106">
        <f t="shared" si="7"/>
        <v>0</v>
      </c>
      <c r="Y31" s="108" t="e">
        <f t="shared" si="12"/>
        <v>#N/A</v>
      </c>
      <c r="Z31" s="99" t="e">
        <f t="shared" si="8"/>
        <v>#N/A</v>
      </c>
      <c r="AA31" s="100" t="e">
        <f t="shared" si="9"/>
        <v>#N/A</v>
      </c>
      <c r="AB31" s="109" t="e">
        <f t="shared" si="10"/>
        <v>#N/A</v>
      </c>
      <c r="AC31" s="113"/>
      <c r="AD31" s="113"/>
      <c r="AE31" s="114"/>
    </row>
    <row r="32" spans="1:31" s="112" customFormat="1" ht="15" customHeight="1">
      <c r="A32" s="80"/>
      <c r="B32" s="86">
        <f>'MC 114+220'!B33</f>
        <v>0</v>
      </c>
      <c r="C32" s="101">
        <f t="shared" si="11"/>
        <v>0</v>
      </c>
      <c r="D32" s="102">
        <f t="shared" si="4"/>
        <v>842</v>
      </c>
      <c r="E32" s="89" t="e">
        <f>VLOOKUP(B32,'MC 114+220'!B33:AB134,3,FALSE)</f>
        <v>#N/A</v>
      </c>
      <c r="F32" s="103" t="e">
        <f t="shared" si="0"/>
        <v>#N/A</v>
      </c>
      <c r="G32" s="104" t="e">
        <f>VLOOKUP(B32,'MC 114+220'!$B$15:$AB$115,20,FALSE)</f>
        <v>#N/A</v>
      </c>
      <c r="H32" s="104" t="e">
        <f>VLOOKUP(B32,'MC 114+220'!$B$15:$AB$115,4,FALSE)</f>
        <v>#N/A</v>
      </c>
      <c r="I32" s="105" t="e">
        <f t="shared" si="1"/>
        <v>#N/A</v>
      </c>
      <c r="J32" s="105" t="e">
        <f>VLOOKUP(B32,'MC 114+220'!$B$15:$AB$115,13,FALSE)</f>
        <v>#N/A</v>
      </c>
      <c r="K32" s="92">
        <f>'MC 114+220'!Q33</f>
        <v>0</v>
      </c>
      <c r="L32" s="106">
        <f t="shared" si="5"/>
        <v>0</v>
      </c>
      <c r="M32" s="94" t="e">
        <f>VLOOKUP(B32,'MC 114+220'!$B$14:$AB$115,21,FALSE)</f>
        <v>#N/A</v>
      </c>
      <c r="N32" s="103" t="e">
        <f>VLOOKUP(B32,'MC 114+220'!$B$15:$AB$115,5,FALSE)</f>
        <v>#N/A</v>
      </c>
      <c r="O32" s="105" t="e">
        <f t="shared" si="2"/>
        <v>#N/A</v>
      </c>
      <c r="P32" s="105" t="e">
        <f>VLOOKUP(B32,'MC 114+220'!$B$15:$AB$115,14,FALSE)</f>
        <v>#N/A</v>
      </c>
      <c r="Q32" s="92">
        <f>'MC 114+220'!R33</f>
        <v>0</v>
      </c>
      <c r="R32" s="106">
        <f t="shared" si="6"/>
        <v>0</v>
      </c>
      <c r="S32" s="94" t="e">
        <f>VLOOKUP(B32,'MC 114+220'!$B$14:$AB$115,22,FALSE)</f>
        <v>#N/A</v>
      </c>
      <c r="T32" s="103" t="e">
        <f>VLOOKUP(B32,'MC 114+220'!$B$15:$AB$115,6,FALSE)</f>
        <v>#N/A</v>
      </c>
      <c r="U32" s="105" t="e">
        <f t="shared" si="3"/>
        <v>#N/A</v>
      </c>
      <c r="V32" s="107" t="e">
        <f>VLOOKUP(B32,'MC 114+220'!$B$15:$AB$115,15,FALSE)</f>
        <v>#N/A</v>
      </c>
      <c r="W32" s="96">
        <f>'MC 114+220'!S33</f>
        <v>0</v>
      </c>
      <c r="X32" s="106">
        <f t="shared" si="7"/>
        <v>0</v>
      </c>
      <c r="Y32" s="108" t="e">
        <f t="shared" si="12"/>
        <v>#N/A</v>
      </c>
      <c r="Z32" s="99" t="e">
        <f t="shared" si="8"/>
        <v>#N/A</v>
      </c>
      <c r="AA32" s="100" t="e">
        <f t="shared" si="9"/>
        <v>#N/A</v>
      </c>
      <c r="AB32" s="109" t="e">
        <f t="shared" si="10"/>
        <v>#N/A</v>
      </c>
      <c r="AC32" s="75"/>
      <c r="AD32" s="75"/>
      <c r="AE32" s="111"/>
    </row>
    <row r="33" spans="1:31" s="112" customFormat="1" ht="15" customHeight="1">
      <c r="A33" s="80"/>
      <c r="B33" s="86">
        <f>'MC 114+220'!B34</f>
        <v>0</v>
      </c>
      <c r="C33" s="101">
        <f t="shared" si="11"/>
        <v>0</v>
      </c>
      <c r="D33" s="102">
        <f t="shared" si="4"/>
        <v>842</v>
      </c>
      <c r="E33" s="89" t="e">
        <f>VLOOKUP(B33,'MC 114+220'!B34:AB135,3,FALSE)</f>
        <v>#N/A</v>
      </c>
      <c r="F33" s="103" t="e">
        <f t="shared" si="0"/>
        <v>#N/A</v>
      </c>
      <c r="G33" s="104" t="e">
        <f>VLOOKUP(B33,'MC 114+220'!$B$15:$AB$115,20,FALSE)</f>
        <v>#N/A</v>
      </c>
      <c r="H33" s="104" t="e">
        <f>VLOOKUP(B33,'MC 114+220'!$B$15:$AB$115,4,FALSE)</f>
        <v>#N/A</v>
      </c>
      <c r="I33" s="105" t="e">
        <f t="shared" si="1"/>
        <v>#N/A</v>
      </c>
      <c r="J33" s="105" t="e">
        <f>VLOOKUP(B33,'MC 114+220'!$B$15:$AB$115,13,FALSE)</f>
        <v>#N/A</v>
      </c>
      <c r="K33" s="92">
        <f>'MC 114+220'!Q34</f>
        <v>0</v>
      </c>
      <c r="L33" s="106">
        <f t="shared" si="5"/>
        <v>0</v>
      </c>
      <c r="M33" s="94" t="e">
        <f>VLOOKUP(B33,'MC 114+220'!$B$14:$AB$115,21,FALSE)</f>
        <v>#N/A</v>
      </c>
      <c r="N33" s="103" t="e">
        <f>VLOOKUP(B33,'MC 114+220'!$B$15:$AB$115,5,FALSE)</f>
        <v>#N/A</v>
      </c>
      <c r="O33" s="105" t="e">
        <f t="shared" si="2"/>
        <v>#N/A</v>
      </c>
      <c r="P33" s="105" t="e">
        <f>VLOOKUP(B33,'MC 114+220'!$B$15:$AB$115,14,FALSE)</f>
        <v>#N/A</v>
      </c>
      <c r="Q33" s="92">
        <f>'MC 114+220'!R34</f>
        <v>0</v>
      </c>
      <c r="R33" s="106">
        <f t="shared" si="6"/>
        <v>0</v>
      </c>
      <c r="S33" s="94" t="e">
        <f>VLOOKUP(B33,'MC 114+220'!$B$14:$AB$115,22,FALSE)</f>
        <v>#N/A</v>
      </c>
      <c r="T33" s="103" t="e">
        <f>VLOOKUP(B33,'MC 114+220'!$B$15:$AB$115,6,FALSE)</f>
        <v>#N/A</v>
      </c>
      <c r="U33" s="105" t="e">
        <f t="shared" si="3"/>
        <v>#N/A</v>
      </c>
      <c r="V33" s="107" t="e">
        <f>VLOOKUP(B33,'MC 114+220'!$B$15:$AB$115,15,FALSE)</f>
        <v>#N/A</v>
      </c>
      <c r="W33" s="96">
        <f>'MC 114+220'!S34</f>
        <v>0</v>
      </c>
      <c r="X33" s="106">
        <f t="shared" si="7"/>
        <v>0</v>
      </c>
      <c r="Y33" s="108" t="e">
        <f t="shared" si="12"/>
        <v>#N/A</v>
      </c>
      <c r="Z33" s="99" t="e">
        <f t="shared" si="8"/>
        <v>#N/A</v>
      </c>
      <c r="AA33" s="100" t="e">
        <f t="shared" si="9"/>
        <v>#N/A</v>
      </c>
      <c r="AB33" s="109" t="e">
        <f t="shared" si="10"/>
        <v>#N/A</v>
      </c>
      <c r="AC33" s="75"/>
      <c r="AD33" s="75"/>
      <c r="AE33" s="111"/>
    </row>
    <row r="34" spans="1:31" s="112" customFormat="1" ht="15" customHeight="1">
      <c r="A34" s="80"/>
      <c r="B34" s="86">
        <f>'MC 114+220'!B35</f>
        <v>0</v>
      </c>
      <c r="C34" s="101">
        <f t="shared" si="11"/>
        <v>0</v>
      </c>
      <c r="D34" s="102">
        <f t="shared" si="4"/>
        <v>842</v>
      </c>
      <c r="E34" s="89" t="e">
        <f>VLOOKUP(B34,'MC 114+220'!B35:AB136,3,FALSE)</f>
        <v>#N/A</v>
      </c>
      <c r="F34" s="103" t="e">
        <f t="shared" si="0"/>
        <v>#N/A</v>
      </c>
      <c r="G34" s="104" t="e">
        <f>VLOOKUP(B34,'MC 114+220'!$B$15:$AB$115,20,FALSE)</f>
        <v>#N/A</v>
      </c>
      <c r="H34" s="104" t="e">
        <f>VLOOKUP(B34,'MC 114+220'!$B$15:$AB$115,4,FALSE)</f>
        <v>#N/A</v>
      </c>
      <c r="I34" s="105" t="e">
        <f t="shared" si="1"/>
        <v>#N/A</v>
      </c>
      <c r="J34" s="105" t="e">
        <f>VLOOKUP(B34,'MC 114+220'!$B$15:$AB$115,13,FALSE)</f>
        <v>#N/A</v>
      </c>
      <c r="K34" s="92">
        <f>'MC 114+220'!Q35</f>
        <v>0</v>
      </c>
      <c r="L34" s="106">
        <f t="shared" si="5"/>
        <v>0</v>
      </c>
      <c r="M34" s="94" t="e">
        <f>VLOOKUP(B34,'MC 114+220'!$B$14:$AB$115,21,FALSE)</f>
        <v>#N/A</v>
      </c>
      <c r="N34" s="103" t="e">
        <f>VLOOKUP(B34,'MC 114+220'!$B$15:$AB$115,5,FALSE)</f>
        <v>#N/A</v>
      </c>
      <c r="O34" s="105" t="e">
        <f t="shared" si="2"/>
        <v>#N/A</v>
      </c>
      <c r="P34" s="105" t="e">
        <f>VLOOKUP(B34,'MC 114+220'!$B$15:$AB$115,14,FALSE)</f>
        <v>#N/A</v>
      </c>
      <c r="Q34" s="92">
        <f>'MC 114+220'!R35</f>
        <v>0</v>
      </c>
      <c r="R34" s="106">
        <f t="shared" si="6"/>
        <v>0</v>
      </c>
      <c r="S34" s="94" t="e">
        <f>VLOOKUP(B34,'MC 114+220'!$B$14:$AB$115,22,FALSE)</f>
        <v>#N/A</v>
      </c>
      <c r="T34" s="103" t="e">
        <f>VLOOKUP(B34,'MC 114+220'!$B$15:$AB$115,6,FALSE)</f>
        <v>#N/A</v>
      </c>
      <c r="U34" s="105" t="e">
        <f t="shared" si="3"/>
        <v>#N/A</v>
      </c>
      <c r="V34" s="107" t="e">
        <f>VLOOKUP(B34,'MC 114+220'!$B$15:$AB$115,15,FALSE)</f>
        <v>#N/A</v>
      </c>
      <c r="W34" s="96">
        <f>'MC 114+220'!S35</f>
        <v>0</v>
      </c>
      <c r="X34" s="106">
        <f t="shared" si="7"/>
        <v>0</v>
      </c>
      <c r="Y34" s="108" t="e">
        <f t="shared" si="12"/>
        <v>#N/A</v>
      </c>
      <c r="Z34" s="99" t="e">
        <f t="shared" si="8"/>
        <v>#N/A</v>
      </c>
      <c r="AA34" s="100" t="e">
        <f t="shared" si="9"/>
        <v>#N/A</v>
      </c>
      <c r="AB34" s="109" t="e">
        <f t="shared" si="10"/>
        <v>#N/A</v>
      </c>
      <c r="AC34" s="75"/>
      <c r="AD34" s="75"/>
      <c r="AE34" s="111"/>
    </row>
    <row r="35" spans="1:31" s="112" customFormat="1" ht="15" customHeight="1">
      <c r="A35" s="80"/>
      <c r="B35" s="86">
        <f>'MC 114+220'!B36</f>
        <v>0</v>
      </c>
      <c r="C35" s="101">
        <f t="shared" si="11"/>
        <v>0</v>
      </c>
      <c r="D35" s="102">
        <f t="shared" si="4"/>
        <v>842</v>
      </c>
      <c r="E35" s="89" t="e">
        <f>VLOOKUP(B35,'MC 114+220'!B36:AB137,3,FALSE)</f>
        <v>#N/A</v>
      </c>
      <c r="F35" s="103" t="e">
        <f t="shared" si="0"/>
        <v>#N/A</v>
      </c>
      <c r="G35" s="104" t="e">
        <f>VLOOKUP(B35,'MC 114+220'!$B$15:$AB$115,20,FALSE)</f>
        <v>#N/A</v>
      </c>
      <c r="H35" s="104" t="e">
        <f>VLOOKUP(B35,'MC 114+220'!$B$15:$AB$115,4,FALSE)</f>
        <v>#N/A</v>
      </c>
      <c r="I35" s="105" t="e">
        <f t="shared" si="1"/>
        <v>#N/A</v>
      </c>
      <c r="J35" s="105" t="e">
        <f>VLOOKUP(B35,'MC 114+220'!$B$15:$AB$115,13,FALSE)</f>
        <v>#N/A</v>
      </c>
      <c r="K35" s="92">
        <f>'MC 114+220'!Q36</f>
        <v>0</v>
      </c>
      <c r="L35" s="106">
        <f t="shared" si="5"/>
        <v>0</v>
      </c>
      <c r="M35" s="94" t="e">
        <f>VLOOKUP(B35,'MC 114+220'!$B$14:$AB$115,21,FALSE)</f>
        <v>#N/A</v>
      </c>
      <c r="N35" s="103" t="e">
        <f>VLOOKUP(B35,'MC 114+220'!$B$15:$AB$115,5,FALSE)</f>
        <v>#N/A</v>
      </c>
      <c r="O35" s="105" t="e">
        <f t="shared" si="2"/>
        <v>#N/A</v>
      </c>
      <c r="P35" s="105" t="e">
        <f>VLOOKUP(B35,'MC 114+220'!$B$15:$AB$115,14,FALSE)</f>
        <v>#N/A</v>
      </c>
      <c r="Q35" s="92">
        <f>'MC 114+220'!R36</f>
        <v>0</v>
      </c>
      <c r="R35" s="106">
        <f t="shared" si="6"/>
        <v>0</v>
      </c>
      <c r="S35" s="94" t="e">
        <f>VLOOKUP(B35,'MC 114+220'!$B$14:$AB$115,22,FALSE)</f>
        <v>#N/A</v>
      </c>
      <c r="T35" s="103" t="e">
        <f>VLOOKUP(B35,'MC 114+220'!$B$15:$AB$115,6,FALSE)</f>
        <v>#N/A</v>
      </c>
      <c r="U35" s="105" t="e">
        <f t="shared" si="3"/>
        <v>#N/A</v>
      </c>
      <c r="V35" s="107" t="e">
        <f>VLOOKUP(B35,'MC 114+220'!$B$15:$AB$115,15,FALSE)</f>
        <v>#N/A</v>
      </c>
      <c r="W35" s="96">
        <f>'MC 114+220'!S36</f>
        <v>0</v>
      </c>
      <c r="X35" s="106">
        <f t="shared" si="7"/>
        <v>0</v>
      </c>
      <c r="Y35" s="108" t="e">
        <f t="shared" si="12"/>
        <v>#N/A</v>
      </c>
      <c r="Z35" s="99" t="e">
        <f t="shared" si="8"/>
        <v>#N/A</v>
      </c>
      <c r="AA35" s="100" t="e">
        <f t="shared" si="9"/>
        <v>#N/A</v>
      </c>
      <c r="AB35" s="109" t="e">
        <f t="shared" si="10"/>
        <v>#N/A</v>
      </c>
      <c r="AC35" s="75"/>
      <c r="AD35" s="75"/>
      <c r="AE35" s="111"/>
    </row>
    <row r="36" spans="1:31" s="112" customFormat="1" ht="15" customHeight="1">
      <c r="A36" s="80"/>
      <c r="B36" s="86">
        <f>'MC 114+220'!B37</f>
        <v>0</v>
      </c>
      <c r="C36" s="101">
        <f t="shared" si="11"/>
        <v>0</v>
      </c>
      <c r="D36" s="102">
        <f t="shared" si="4"/>
        <v>842</v>
      </c>
      <c r="E36" s="89" t="e">
        <f>VLOOKUP(B36,'MC 114+220'!B37:AB138,3,FALSE)</f>
        <v>#N/A</v>
      </c>
      <c r="F36" s="103" t="e">
        <f t="shared" si="0"/>
        <v>#N/A</v>
      </c>
      <c r="G36" s="104" t="e">
        <f>VLOOKUP(B36,'MC 114+220'!$B$15:$AB$115,20,FALSE)</f>
        <v>#N/A</v>
      </c>
      <c r="H36" s="104" t="e">
        <f>VLOOKUP(B36,'MC 114+220'!$B$15:$AB$115,4,FALSE)</f>
        <v>#N/A</v>
      </c>
      <c r="I36" s="105" t="e">
        <f t="shared" si="1"/>
        <v>#N/A</v>
      </c>
      <c r="J36" s="105" t="e">
        <f>VLOOKUP(B36,'MC 114+220'!$B$15:$AB$115,13,FALSE)</f>
        <v>#N/A</v>
      </c>
      <c r="K36" s="92">
        <f>'MC 114+220'!Q37</f>
        <v>0</v>
      </c>
      <c r="L36" s="106">
        <f t="shared" si="5"/>
        <v>0</v>
      </c>
      <c r="M36" s="94" t="e">
        <f>VLOOKUP(B36,'MC 114+220'!$B$14:$AB$115,21,FALSE)</f>
        <v>#N/A</v>
      </c>
      <c r="N36" s="103" t="e">
        <f>VLOOKUP(B36,'MC 114+220'!$B$15:$AB$115,5,FALSE)</f>
        <v>#N/A</v>
      </c>
      <c r="O36" s="105" t="e">
        <f t="shared" si="2"/>
        <v>#N/A</v>
      </c>
      <c r="P36" s="105" t="e">
        <f>VLOOKUP(B36,'MC 114+220'!$B$15:$AB$115,14,FALSE)</f>
        <v>#N/A</v>
      </c>
      <c r="Q36" s="92">
        <f>'MC 114+220'!R37</f>
        <v>0</v>
      </c>
      <c r="R36" s="106">
        <f t="shared" si="6"/>
        <v>0</v>
      </c>
      <c r="S36" s="94" t="e">
        <f>VLOOKUP(B36,'MC 114+220'!$B$14:$AB$115,22,FALSE)</f>
        <v>#N/A</v>
      </c>
      <c r="T36" s="103" t="e">
        <f>VLOOKUP(B36,'MC 114+220'!$B$15:$AB$115,6,FALSE)</f>
        <v>#N/A</v>
      </c>
      <c r="U36" s="105" t="e">
        <f t="shared" si="3"/>
        <v>#N/A</v>
      </c>
      <c r="V36" s="107" t="e">
        <f>VLOOKUP(B36,'MC 114+220'!$B$15:$AB$115,15,FALSE)</f>
        <v>#N/A</v>
      </c>
      <c r="W36" s="96">
        <f>'MC 114+220'!S37</f>
        <v>0</v>
      </c>
      <c r="X36" s="106">
        <f t="shared" si="7"/>
        <v>0</v>
      </c>
      <c r="Y36" s="108" t="e">
        <f t="shared" si="12"/>
        <v>#N/A</v>
      </c>
      <c r="Z36" s="99" t="e">
        <f t="shared" si="8"/>
        <v>#N/A</v>
      </c>
      <c r="AA36" s="100" t="e">
        <f t="shared" si="9"/>
        <v>#N/A</v>
      </c>
      <c r="AB36" s="109" t="e">
        <f t="shared" si="10"/>
        <v>#N/A</v>
      </c>
      <c r="AC36" s="75"/>
      <c r="AD36" s="75"/>
      <c r="AE36" s="111"/>
    </row>
    <row r="37" spans="1:31" s="112" customFormat="1" ht="15" customHeight="1">
      <c r="A37" s="80"/>
      <c r="B37" s="86">
        <f>'MC 114+220'!B38</f>
        <v>0</v>
      </c>
      <c r="C37" s="101">
        <f t="shared" si="11"/>
        <v>0</v>
      </c>
      <c r="D37" s="102">
        <f t="shared" si="4"/>
        <v>842</v>
      </c>
      <c r="E37" s="89" t="e">
        <f>VLOOKUP(B37,'MC 114+220'!B38:AB139,3,FALSE)</f>
        <v>#N/A</v>
      </c>
      <c r="F37" s="103" t="e">
        <f t="shared" si="0"/>
        <v>#N/A</v>
      </c>
      <c r="G37" s="104" t="e">
        <f>VLOOKUP(B37,'MC 114+220'!$B$15:$AB$115,20,FALSE)</f>
        <v>#N/A</v>
      </c>
      <c r="H37" s="104" t="e">
        <f>VLOOKUP(B37,'MC 114+220'!$B$15:$AB$115,4,FALSE)</f>
        <v>#N/A</v>
      </c>
      <c r="I37" s="105" t="e">
        <f t="shared" si="1"/>
        <v>#N/A</v>
      </c>
      <c r="J37" s="105" t="e">
        <f>VLOOKUP(B37,'MC 114+220'!$B$15:$AB$115,13,FALSE)</f>
        <v>#N/A</v>
      </c>
      <c r="K37" s="92">
        <f>'MC 114+220'!Q38</f>
        <v>0</v>
      </c>
      <c r="L37" s="106">
        <f t="shared" si="5"/>
        <v>0</v>
      </c>
      <c r="M37" s="94" t="e">
        <f>VLOOKUP(B37,'MC 114+220'!$B$14:$AB$115,21,FALSE)</f>
        <v>#N/A</v>
      </c>
      <c r="N37" s="103" t="e">
        <f>VLOOKUP(B37,'MC 114+220'!$B$15:$AB$115,5,FALSE)</f>
        <v>#N/A</v>
      </c>
      <c r="O37" s="105" t="e">
        <f t="shared" si="2"/>
        <v>#N/A</v>
      </c>
      <c r="P37" s="105" t="e">
        <f>VLOOKUP(B37,'MC 114+220'!$B$15:$AB$115,14,FALSE)</f>
        <v>#N/A</v>
      </c>
      <c r="Q37" s="92">
        <f>'MC 114+220'!R38</f>
        <v>0</v>
      </c>
      <c r="R37" s="106">
        <f t="shared" si="6"/>
        <v>0</v>
      </c>
      <c r="S37" s="94" t="e">
        <f>VLOOKUP(B37,'MC 114+220'!$B$14:$AB$115,22,FALSE)</f>
        <v>#N/A</v>
      </c>
      <c r="T37" s="103" t="e">
        <f>VLOOKUP(B37,'MC 114+220'!$B$15:$AB$115,6,FALSE)</f>
        <v>#N/A</v>
      </c>
      <c r="U37" s="105" t="e">
        <f t="shared" si="3"/>
        <v>#N/A</v>
      </c>
      <c r="V37" s="107" t="e">
        <f>VLOOKUP(B37,'MC 114+220'!$B$15:$AB$115,15,FALSE)</f>
        <v>#N/A</v>
      </c>
      <c r="W37" s="96">
        <f>'MC 114+220'!S38</f>
        <v>0</v>
      </c>
      <c r="X37" s="106">
        <f t="shared" si="7"/>
        <v>0</v>
      </c>
      <c r="Y37" s="108" t="e">
        <f t="shared" si="12"/>
        <v>#N/A</v>
      </c>
      <c r="Z37" s="99" t="e">
        <f t="shared" si="8"/>
        <v>#N/A</v>
      </c>
      <c r="AA37" s="100" t="e">
        <f t="shared" si="9"/>
        <v>#N/A</v>
      </c>
      <c r="AB37" s="109" t="e">
        <f t="shared" si="10"/>
        <v>#N/A</v>
      </c>
      <c r="AC37" s="75"/>
      <c r="AD37" s="75"/>
      <c r="AE37" s="111"/>
    </row>
    <row r="38" spans="1:31" s="85" customFormat="1" ht="15" customHeight="1">
      <c r="A38" s="80"/>
      <c r="B38" s="86">
        <f>'MC 114+220'!B39</f>
        <v>0</v>
      </c>
      <c r="C38" s="101">
        <f t="shared" si="11"/>
        <v>0</v>
      </c>
      <c r="D38" s="102">
        <f t="shared" si="4"/>
        <v>842</v>
      </c>
      <c r="E38" s="89" t="e">
        <f>VLOOKUP(B38,'MC 114+220'!B39:AB140,3,FALSE)</f>
        <v>#N/A</v>
      </c>
      <c r="F38" s="103" t="e">
        <f t="shared" si="0"/>
        <v>#N/A</v>
      </c>
      <c r="G38" s="104" t="e">
        <f>VLOOKUP(B38,'MC 114+220'!$B$15:$AB$115,20,FALSE)</f>
        <v>#N/A</v>
      </c>
      <c r="H38" s="104" t="e">
        <f>VLOOKUP(B38,'MC 114+220'!$B$15:$AB$115,4,FALSE)</f>
        <v>#N/A</v>
      </c>
      <c r="I38" s="105" t="e">
        <f t="shared" si="1"/>
        <v>#N/A</v>
      </c>
      <c r="J38" s="105" t="e">
        <f>VLOOKUP(B38,'MC 114+220'!$B$15:$AB$115,13,FALSE)</f>
        <v>#N/A</v>
      </c>
      <c r="K38" s="92">
        <f>'MC 114+220'!Q39</f>
        <v>0</v>
      </c>
      <c r="L38" s="106">
        <f t="shared" si="5"/>
        <v>0</v>
      </c>
      <c r="M38" s="94" t="e">
        <f>VLOOKUP(B38,'MC 114+220'!$B$14:$AB$115,21,FALSE)</f>
        <v>#N/A</v>
      </c>
      <c r="N38" s="103" t="e">
        <f>VLOOKUP(B38,'MC 114+220'!$B$15:$AB$115,5,FALSE)</f>
        <v>#N/A</v>
      </c>
      <c r="O38" s="105" t="e">
        <f t="shared" si="2"/>
        <v>#N/A</v>
      </c>
      <c r="P38" s="105" t="e">
        <f>VLOOKUP(B38,'MC 114+220'!$B$15:$AB$115,14,FALSE)</f>
        <v>#N/A</v>
      </c>
      <c r="Q38" s="92">
        <f>'MC 114+220'!R39</f>
        <v>0</v>
      </c>
      <c r="R38" s="106">
        <f t="shared" si="6"/>
        <v>0</v>
      </c>
      <c r="S38" s="94" t="e">
        <f>VLOOKUP(B38,'MC 114+220'!$B$14:$AB$115,22,FALSE)</f>
        <v>#N/A</v>
      </c>
      <c r="T38" s="103" t="e">
        <f>VLOOKUP(B38,'MC 114+220'!$B$15:$AB$115,6,FALSE)</f>
        <v>#N/A</v>
      </c>
      <c r="U38" s="105" t="e">
        <f t="shared" si="3"/>
        <v>#N/A</v>
      </c>
      <c r="V38" s="107" t="e">
        <f>VLOOKUP(B38,'MC 114+220'!$B$15:$AB$115,15,FALSE)</f>
        <v>#N/A</v>
      </c>
      <c r="W38" s="96">
        <f>'MC 114+220'!S39</f>
        <v>0</v>
      </c>
      <c r="X38" s="106">
        <f t="shared" si="7"/>
        <v>0</v>
      </c>
      <c r="Y38" s="108" t="e">
        <f t="shared" si="12"/>
        <v>#N/A</v>
      </c>
      <c r="Z38" s="99" t="e">
        <f t="shared" si="8"/>
        <v>#N/A</v>
      </c>
      <c r="AA38" s="100" t="e">
        <f t="shared" si="9"/>
        <v>#N/A</v>
      </c>
      <c r="AB38" s="109" t="e">
        <f t="shared" si="10"/>
        <v>#N/A</v>
      </c>
      <c r="AC38" s="55"/>
      <c r="AD38" s="55"/>
      <c r="AE38" s="110"/>
    </row>
    <row r="39" spans="1:31" s="85" customFormat="1" ht="15" customHeight="1">
      <c r="A39" s="80"/>
      <c r="B39" s="86">
        <f>'MC 114+220'!B40</f>
        <v>0</v>
      </c>
      <c r="C39" s="101">
        <f t="shared" si="11"/>
        <v>0</v>
      </c>
      <c r="D39" s="102">
        <f t="shared" si="4"/>
        <v>842</v>
      </c>
      <c r="E39" s="89" t="e">
        <f>VLOOKUP(B39,'MC 114+220'!B40:AB141,3,FALSE)</f>
        <v>#N/A</v>
      </c>
      <c r="F39" s="103" t="e">
        <f t="shared" si="0"/>
        <v>#N/A</v>
      </c>
      <c r="G39" s="104" t="e">
        <f>VLOOKUP(B39,'MC 114+220'!$B$15:$AB$115,20,FALSE)</f>
        <v>#N/A</v>
      </c>
      <c r="H39" s="104" t="e">
        <f>VLOOKUP(B39,'MC 114+220'!$B$15:$AB$115,4,FALSE)</f>
        <v>#N/A</v>
      </c>
      <c r="I39" s="105" t="e">
        <f t="shared" si="1"/>
        <v>#N/A</v>
      </c>
      <c r="J39" s="105" t="e">
        <f>VLOOKUP(B39,'MC 114+220'!$B$15:$AB$115,13,FALSE)</f>
        <v>#N/A</v>
      </c>
      <c r="K39" s="92">
        <f>'MC 114+220'!Q40</f>
        <v>0</v>
      </c>
      <c r="L39" s="106">
        <f t="shared" si="5"/>
        <v>0</v>
      </c>
      <c r="M39" s="94" t="e">
        <f>VLOOKUP(B39,'MC 114+220'!$B$14:$AB$115,21,FALSE)</f>
        <v>#N/A</v>
      </c>
      <c r="N39" s="103" t="e">
        <f>VLOOKUP(B39,'MC 114+220'!$B$15:$AB$115,5,FALSE)</f>
        <v>#N/A</v>
      </c>
      <c r="O39" s="105" t="e">
        <f t="shared" si="2"/>
        <v>#N/A</v>
      </c>
      <c r="P39" s="105" t="e">
        <f>VLOOKUP(B39,'MC 114+220'!$B$15:$AB$115,14,FALSE)</f>
        <v>#N/A</v>
      </c>
      <c r="Q39" s="92">
        <f>'MC 114+220'!R40</f>
        <v>0</v>
      </c>
      <c r="R39" s="106">
        <f t="shared" si="6"/>
        <v>0</v>
      </c>
      <c r="S39" s="94" t="e">
        <f>VLOOKUP(B39,'MC 114+220'!$B$14:$AB$115,22,FALSE)</f>
        <v>#N/A</v>
      </c>
      <c r="T39" s="103" t="e">
        <f>VLOOKUP(B39,'MC 114+220'!$B$15:$AB$115,6,FALSE)</f>
        <v>#N/A</v>
      </c>
      <c r="U39" s="105" t="e">
        <f t="shared" si="3"/>
        <v>#N/A</v>
      </c>
      <c r="V39" s="107" t="e">
        <f>VLOOKUP(B39,'MC 114+220'!$B$15:$AB$115,15,FALSE)</f>
        <v>#N/A</v>
      </c>
      <c r="W39" s="96">
        <f>'MC 114+220'!S40</f>
        <v>0</v>
      </c>
      <c r="X39" s="106">
        <f t="shared" si="7"/>
        <v>0</v>
      </c>
      <c r="Y39" s="108" t="e">
        <f t="shared" si="12"/>
        <v>#N/A</v>
      </c>
      <c r="Z39" s="99" t="e">
        <f t="shared" si="8"/>
        <v>#N/A</v>
      </c>
      <c r="AA39" s="100" t="e">
        <f t="shared" si="9"/>
        <v>#N/A</v>
      </c>
      <c r="AB39" s="109" t="e">
        <f t="shared" si="10"/>
        <v>#N/A</v>
      </c>
      <c r="AC39" s="55"/>
      <c r="AD39" s="55"/>
      <c r="AE39" s="110"/>
    </row>
    <row r="40" spans="1:31" s="85" customFormat="1" ht="15" customHeight="1">
      <c r="A40" s="80"/>
      <c r="B40" s="86">
        <f>'MC 114+220'!B41</f>
        <v>0</v>
      </c>
      <c r="C40" s="101">
        <f t="shared" si="11"/>
        <v>0</v>
      </c>
      <c r="D40" s="102">
        <f t="shared" si="4"/>
        <v>842</v>
      </c>
      <c r="E40" s="89" t="e">
        <f>VLOOKUP(B40,'MC 114+220'!B41:AB142,3,FALSE)</f>
        <v>#N/A</v>
      </c>
      <c r="F40" s="103" t="e">
        <f t="shared" si="0"/>
        <v>#N/A</v>
      </c>
      <c r="G40" s="104" t="e">
        <f>VLOOKUP(B40,'MC 114+220'!$B$15:$AB$115,20,FALSE)</f>
        <v>#N/A</v>
      </c>
      <c r="H40" s="104" t="e">
        <f>VLOOKUP(B40,'MC 114+220'!$B$15:$AB$115,4,FALSE)</f>
        <v>#N/A</v>
      </c>
      <c r="I40" s="105" t="e">
        <f t="shared" si="1"/>
        <v>#N/A</v>
      </c>
      <c r="J40" s="105" t="e">
        <f>VLOOKUP(B40,'MC 114+220'!$B$15:$AB$115,13,FALSE)</f>
        <v>#N/A</v>
      </c>
      <c r="K40" s="92">
        <f>'MC 114+220'!Q41</f>
        <v>0</v>
      </c>
      <c r="L40" s="106">
        <f t="shared" si="5"/>
        <v>0</v>
      </c>
      <c r="M40" s="94" t="e">
        <f>VLOOKUP(B40,'MC 114+220'!$B$14:$AB$115,21,FALSE)</f>
        <v>#N/A</v>
      </c>
      <c r="N40" s="103" t="e">
        <f>VLOOKUP(B40,'MC 114+220'!$B$15:$AB$115,5,FALSE)</f>
        <v>#N/A</v>
      </c>
      <c r="O40" s="105" t="e">
        <f t="shared" si="2"/>
        <v>#N/A</v>
      </c>
      <c r="P40" s="105" t="e">
        <f>VLOOKUP(B40,'MC 114+220'!$B$15:$AB$115,14,FALSE)</f>
        <v>#N/A</v>
      </c>
      <c r="Q40" s="92">
        <f>'MC 114+220'!R41</f>
        <v>0</v>
      </c>
      <c r="R40" s="106">
        <f t="shared" si="6"/>
        <v>0</v>
      </c>
      <c r="S40" s="94" t="e">
        <f>VLOOKUP(B40,'MC 114+220'!$B$14:$AB$115,22,FALSE)</f>
        <v>#N/A</v>
      </c>
      <c r="T40" s="103" t="e">
        <f>VLOOKUP(B40,'MC 114+220'!$B$15:$AB$115,6,FALSE)</f>
        <v>#N/A</v>
      </c>
      <c r="U40" s="105" t="e">
        <f t="shared" si="3"/>
        <v>#N/A</v>
      </c>
      <c r="V40" s="107" t="e">
        <f>VLOOKUP(B40,'MC 114+220'!$B$15:$AB$115,15,FALSE)</f>
        <v>#N/A</v>
      </c>
      <c r="W40" s="96">
        <f>'MC 114+220'!S41</f>
        <v>0</v>
      </c>
      <c r="X40" s="106">
        <f t="shared" si="7"/>
        <v>0</v>
      </c>
      <c r="Y40" s="108" t="e">
        <f t="shared" si="12"/>
        <v>#N/A</v>
      </c>
      <c r="Z40" s="99" t="e">
        <f t="shared" si="8"/>
        <v>#N/A</v>
      </c>
      <c r="AA40" s="100" t="e">
        <f t="shared" si="9"/>
        <v>#N/A</v>
      </c>
      <c r="AB40" s="109" t="e">
        <f t="shared" si="10"/>
        <v>#N/A</v>
      </c>
      <c r="AC40" s="55"/>
      <c r="AD40" s="55"/>
      <c r="AE40" s="110"/>
    </row>
    <row r="41" spans="1:31" s="85" customFormat="1" ht="15" customHeight="1">
      <c r="A41" s="80"/>
      <c r="B41" s="86">
        <f>'MC 114+220'!B42</f>
        <v>0</v>
      </c>
      <c r="C41" s="101">
        <f t="shared" si="11"/>
        <v>0</v>
      </c>
      <c r="D41" s="102">
        <f t="shared" si="4"/>
        <v>842</v>
      </c>
      <c r="E41" s="89" t="e">
        <f>VLOOKUP(B41,'MC 114+220'!B42:AB143,3,FALSE)</f>
        <v>#N/A</v>
      </c>
      <c r="F41" s="103" t="e">
        <f t="shared" si="0"/>
        <v>#N/A</v>
      </c>
      <c r="G41" s="104" t="e">
        <f>VLOOKUP(B41,'MC 114+220'!$B$15:$AB$115,20,FALSE)</f>
        <v>#N/A</v>
      </c>
      <c r="H41" s="104" t="e">
        <f>VLOOKUP(B41,'MC 114+220'!$B$15:$AB$115,4,FALSE)</f>
        <v>#N/A</v>
      </c>
      <c r="I41" s="105" t="e">
        <f t="shared" si="1"/>
        <v>#N/A</v>
      </c>
      <c r="J41" s="105" t="e">
        <f>VLOOKUP(B41,'MC 114+220'!$B$15:$AB$115,13,FALSE)</f>
        <v>#N/A</v>
      </c>
      <c r="K41" s="92">
        <f>'MC 114+220'!Q42</f>
        <v>0</v>
      </c>
      <c r="L41" s="106">
        <f t="shared" si="5"/>
        <v>0</v>
      </c>
      <c r="M41" s="94" t="e">
        <f>VLOOKUP(B41,'MC 114+220'!$B$14:$AB$115,21,FALSE)</f>
        <v>#N/A</v>
      </c>
      <c r="N41" s="103" t="e">
        <f>VLOOKUP(B41,'MC 114+220'!$B$15:$AB$115,5,FALSE)</f>
        <v>#N/A</v>
      </c>
      <c r="O41" s="105" t="e">
        <f t="shared" si="2"/>
        <v>#N/A</v>
      </c>
      <c r="P41" s="105" t="e">
        <f>VLOOKUP(B41,'MC 114+220'!$B$15:$AB$115,14,FALSE)</f>
        <v>#N/A</v>
      </c>
      <c r="Q41" s="92">
        <f>'MC 114+220'!R42</f>
        <v>0</v>
      </c>
      <c r="R41" s="106">
        <f t="shared" si="6"/>
        <v>0</v>
      </c>
      <c r="S41" s="94" t="e">
        <f>VLOOKUP(B41,'MC 114+220'!$B$14:$AB$115,22,FALSE)</f>
        <v>#N/A</v>
      </c>
      <c r="T41" s="103" t="e">
        <f>VLOOKUP(B41,'MC 114+220'!$B$15:$AB$115,6,FALSE)</f>
        <v>#N/A</v>
      </c>
      <c r="U41" s="105" t="e">
        <f t="shared" si="3"/>
        <v>#N/A</v>
      </c>
      <c r="V41" s="107" t="e">
        <f>VLOOKUP(B41,'MC 114+220'!$B$15:$AB$115,15,FALSE)</f>
        <v>#N/A</v>
      </c>
      <c r="W41" s="96">
        <f>'MC 114+220'!S42</f>
        <v>0</v>
      </c>
      <c r="X41" s="106">
        <f t="shared" si="7"/>
        <v>0</v>
      </c>
      <c r="Y41" s="108" t="e">
        <f t="shared" si="12"/>
        <v>#N/A</v>
      </c>
      <c r="Z41" s="99" t="e">
        <f t="shared" si="8"/>
        <v>#N/A</v>
      </c>
      <c r="AA41" s="100" t="e">
        <f t="shared" si="9"/>
        <v>#N/A</v>
      </c>
      <c r="AB41" s="109" t="e">
        <f t="shared" si="10"/>
        <v>#N/A</v>
      </c>
      <c r="AC41" s="55"/>
      <c r="AD41" s="55"/>
      <c r="AE41" s="110"/>
    </row>
    <row r="42" spans="1:31" s="85" customFormat="1" ht="15" customHeight="1">
      <c r="A42" s="80"/>
      <c r="B42" s="86">
        <f>'MC 114+220'!B43</f>
        <v>0</v>
      </c>
      <c r="C42" s="101">
        <f t="shared" si="11"/>
        <v>0</v>
      </c>
      <c r="D42" s="102">
        <f t="shared" si="4"/>
        <v>842</v>
      </c>
      <c r="E42" s="89" t="e">
        <f>VLOOKUP(B42,'MC 114+220'!B43:AB144,3,FALSE)</f>
        <v>#N/A</v>
      </c>
      <c r="F42" s="103" t="e">
        <f t="shared" si="0"/>
        <v>#N/A</v>
      </c>
      <c r="G42" s="104" t="e">
        <f>VLOOKUP(B42,'MC 114+220'!$B$15:$AB$115,20,FALSE)</f>
        <v>#N/A</v>
      </c>
      <c r="H42" s="104" t="e">
        <f>VLOOKUP(B42,'MC 114+220'!$B$15:$AB$115,4,FALSE)</f>
        <v>#N/A</v>
      </c>
      <c r="I42" s="105" t="e">
        <f t="shared" si="1"/>
        <v>#N/A</v>
      </c>
      <c r="J42" s="105" t="e">
        <f>VLOOKUP(B42,'MC 114+220'!$B$15:$AB$115,13,FALSE)</f>
        <v>#N/A</v>
      </c>
      <c r="K42" s="92">
        <f>'MC 114+220'!Q43</f>
        <v>0</v>
      </c>
      <c r="L42" s="106">
        <f t="shared" si="5"/>
        <v>0</v>
      </c>
      <c r="M42" s="94" t="e">
        <f>VLOOKUP(B42,'MC 114+220'!$B$14:$AB$115,21,FALSE)</f>
        <v>#N/A</v>
      </c>
      <c r="N42" s="103" t="e">
        <f>VLOOKUP(B42,'MC 114+220'!$B$15:$AB$115,5,FALSE)</f>
        <v>#N/A</v>
      </c>
      <c r="O42" s="105" t="e">
        <f t="shared" si="2"/>
        <v>#N/A</v>
      </c>
      <c r="P42" s="105" t="e">
        <f>VLOOKUP(B42,'MC 114+220'!$B$15:$AB$115,14,FALSE)</f>
        <v>#N/A</v>
      </c>
      <c r="Q42" s="92">
        <f>'MC 114+220'!R43</f>
        <v>0</v>
      </c>
      <c r="R42" s="106">
        <f t="shared" si="6"/>
        <v>0</v>
      </c>
      <c r="S42" s="94" t="e">
        <f>VLOOKUP(B42,'MC 114+220'!$B$14:$AB$115,22,FALSE)</f>
        <v>#N/A</v>
      </c>
      <c r="T42" s="103" t="e">
        <f>VLOOKUP(B42,'MC 114+220'!$B$15:$AB$115,6,FALSE)</f>
        <v>#N/A</v>
      </c>
      <c r="U42" s="105" t="e">
        <f t="shared" si="3"/>
        <v>#N/A</v>
      </c>
      <c r="V42" s="107" t="e">
        <f>VLOOKUP(B42,'MC 114+220'!$B$15:$AB$115,15,FALSE)</f>
        <v>#N/A</v>
      </c>
      <c r="W42" s="96">
        <f>'MC 114+220'!S43</f>
        <v>0</v>
      </c>
      <c r="X42" s="106">
        <f t="shared" si="7"/>
        <v>0</v>
      </c>
      <c r="Y42" s="108" t="e">
        <f t="shared" si="12"/>
        <v>#N/A</v>
      </c>
      <c r="Z42" s="99" t="e">
        <f t="shared" si="8"/>
        <v>#N/A</v>
      </c>
      <c r="AA42" s="100" t="e">
        <f t="shared" si="9"/>
        <v>#N/A</v>
      </c>
      <c r="AB42" s="109" t="e">
        <f t="shared" si="10"/>
        <v>#N/A</v>
      </c>
      <c r="AC42" s="55"/>
      <c r="AD42" s="55"/>
      <c r="AE42" s="110"/>
    </row>
    <row r="43" spans="1:31" s="85" customFormat="1" ht="15" customHeight="1">
      <c r="A43" s="80"/>
      <c r="B43" s="86">
        <f>'MC 114+220'!B44</f>
        <v>0</v>
      </c>
      <c r="C43" s="101">
        <f t="shared" si="11"/>
        <v>0</v>
      </c>
      <c r="D43" s="102">
        <f t="shared" si="4"/>
        <v>842</v>
      </c>
      <c r="E43" s="89" t="e">
        <f>VLOOKUP(B43,'MC 114+220'!B44:AB145,3,FALSE)</f>
        <v>#N/A</v>
      </c>
      <c r="F43" s="103" t="e">
        <f t="shared" si="0"/>
        <v>#N/A</v>
      </c>
      <c r="G43" s="104" t="e">
        <f>VLOOKUP(B43,'MC 114+220'!$B$15:$AB$115,20,FALSE)</f>
        <v>#N/A</v>
      </c>
      <c r="H43" s="104" t="e">
        <f>VLOOKUP(B43,'MC 114+220'!$B$15:$AB$115,4,FALSE)</f>
        <v>#N/A</v>
      </c>
      <c r="I43" s="105" t="e">
        <f t="shared" si="1"/>
        <v>#N/A</v>
      </c>
      <c r="J43" s="105" t="e">
        <f>VLOOKUP(B43,'MC 114+220'!$B$15:$AB$115,13,FALSE)</f>
        <v>#N/A</v>
      </c>
      <c r="K43" s="92">
        <f>'MC 114+220'!Q44</f>
        <v>0</v>
      </c>
      <c r="L43" s="106">
        <f t="shared" si="5"/>
        <v>0</v>
      </c>
      <c r="M43" s="94" t="e">
        <f>VLOOKUP(B43,'MC 114+220'!$B$14:$AB$115,21,FALSE)</f>
        <v>#N/A</v>
      </c>
      <c r="N43" s="103" t="e">
        <f>VLOOKUP(B43,'MC 114+220'!$B$15:$AB$115,5,FALSE)</f>
        <v>#N/A</v>
      </c>
      <c r="O43" s="105" t="e">
        <f t="shared" si="2"/>
        <v>#N/A</v>
      </c>
      <c r="P43" s="105" t="e">
        <f>VLOOKUP(B43,'MC 114+220'!$B$15:$AB$115,14,FALSE)</f>
        <v>#N/A</v>
      </c>
      <c r="Q43" s="92">
        <f>'MC 114+220'!R44</f>
        <v>0</v>
      </c>
      <c r="R43" s="106">
        <f t="shared" si="6"/>
        <v>0</v>
      </c>
      <c r="S43" s="94" t="e">
        <f>VLOOKUP(B43,'MC 114+220'!$B$14:$AB$115,22,FALSE)</f>
        <v>#N/A</v>
      </c>
      <c r="T43" s="103" t="e">
        <f>VLOOKUP(B43,'MC 114+220'!$B$15:$AB$115,6,FALSE)</f>
        <v>#N/A</v>
      </c>
      <c r="U43" s="105" t="e">
        <f t="shared" si="3"/>
        <v>#N/A</v>
      </c>
      <c r="V43" s="107" t="e">
        <f>VLOOKUP(B43,'MC 114+220'!$B$15:$AB$115,15,FALSE)</f>
        <v>#N/A</v>
      </c>
      <c r="W43" s="96">
        <f>'MC 114+220'!S44</f>
        <v>0</v>
      </c>
      <c r="X43" s="106">
        <f t="shared" si="7"/>
        <v>0</v>
      </c>
      <c r="Y43" s="108" t="e">
        <f t="shared" si="12"/>
        <v>#N/A</v>
      </c>
      <c r="Z43" s="99" t="e">
        <f t="shared" si="8"/>
        <v>#N/A</v>
      </c>
      <c r="AA43" s="100" t="e">
        <f t="shared" si="9"/>
        <v>#N/A</v>
      </c>
      <c r="AB43" s="109" t="e">
        <f t="shared" si="10"/>
        <v>#N/A</v>
      </c>
      <c r="AC43" s="55"/>
      <c r="AD43" s="55"/>
      <c r="AE43" s="110"/>
    </row>
    <row r="44" spans="1:31" s="85" customFormat="1" ht="15" customHeight="1">
      <c r="A44" s="80"/>
      <c r="B44" s="86">
        <f>'MC 114+220'!B45</f>
        <v>0</v>
      </c>
      <c r="C44" s="101">
        <f t="shared" si="11"/>
        <v>0</v>
      </c>
      <c r="D44" s="102">
        <f t="shared" si="4"/>
        <v>842</v>
      </c>
      <c r="E44" s="89" t="e">
        <f>VLOOKUP(B44,'MC 114+220'!B45:AB146,3,FALSE)</f>
        <v>#N/A</v>
      </c>
      <c r="F44" s="103" t="e">
        <f t="shared" si="0"/>
        <v>#N/A</v>
      </c>
      <c r="G44" s="104" t="e">
        <f>VLOOKUP(B44,'MC 114+220'!$B$15:$AB$115,20,FALSE)</f>
        <v>#N/A</v>
      </c>
      <c r="H44" s="104" t="e">
        <f>VLOOKUP(B44,'MC 114+220'!$B$15:$AB$115,4,FALSE)</f>
        <v>#N/A</v>
      </c>
      <c r="I44" s="105" t="e">
        <f t="shared" si="1"/>
        <v>#N/A</v>
      </c>
      <c r="J44" s="105" t="e">
        <f>VLOOKUP(B44,'MC 114+220'!$B$15:$AB$115,13,FALSE)</f>
        <v>#N/A</v>
      </c>
      <c r="K44" s="92">
        <f>'MC 114+220'!Q45</f>
        <v>0</v>
      </c>
      <c r="L44" s="106">
        <f t="shared" si="5"/>
        <v>0</v>
      </c>
      <c r="M44" s="94" t="e">
        <f>VLOOKUP(B44,'MC 114+220'!$B$14:$AB$115,21,FALSE)</f>
        <v>#N/A</v>
      </c>
      <c r="N44" s="103" t="e">
        <f>VLOOKUP(B44,'MC 114+220'!$B$15:$AB$115,5,FALSE)</f>
        <v>#N/A</v>
      </c>
      <c r="O44" s="105" t="e">
        <f t="shared" si="2"/>
        <v>#N/A</v>
      </c>
      <c r="P44" s="105" t="e">
        <f>VLOOKUP(B44,'MC 114+220'!$B$15:$AB$115,14,FALSE)</f>
        <v>#N/A</v>
      </c>
      <c r="Q44" s="92">
        <f>'MC 114+220'!R45</f>
        <v>0</v>
      </c>
      <c r="R44" s="106">
        <f t="shared" si="6"/>
        <v>0</v>
      </c>
      <c r="S44" s="94" t="e">
        <f>VLOOKUP(B44,'MC 114+220'!$B$14:$AB$115,22,FALSE)</f>
        <v>#N/A</v>
      </c>
      <c r="T44" s="103" t="e">
        <f>VLOOKUP(B44,'MC 114+220'!$B$15:$AB$115,6,FALSE)</f>
        <v>#N/A</v>
      </c>
      <c r="U44" s="105" t="e">
        <f t="shared" si="3"/>
        <v>#N/A</v>
      </c>
      <c r="V44" s="107" t="e">
        <f>VLOOKUP(B44,'MC 114+220'!$B$15:$AB$115,15,FALSE)</f>
        <v>#N/A</v>
      </c>
      <c r="W44" s="96">
        <f>'MC 114+220'!S45</f>
        <v>0</v>
      </c>
      <c r="X44" s="106">
        <f t="shared" si="7"/>
        <v>0</v>
      </c>
      <c r="Y44" s="108" t="e">
        <f t="shared" si="12"/>
        <v>#N/A</v>
      </c>
      <c r="Z44" s="99" t="e">
        <f t="shared" si="8"/>
        <v>#N/A</v>
      </c>
      <c r="AA44" s="100" t="e">
        <f t="shared" si="9"/>
        <v>#N/A</v>
      </c>
      <c r="AB44" s="109" t="e">
        <f>(M44-$M$14-R44)/1000</f>
        <v>#N/A</v>
      </c>
      <c r="AC44" s="55"/>
      <c r="AD44" s="55"/>
      <c r="AE44" s="110"/>
    </row>
    <row r="45" spans="1:31" s="115" customFormat="1" ht="15" customHeight="1">
      <c r="A45" s="80"/>
      <c r="B45" s="86">
        <f>'MC 114+220'!B46</f>
        <v>0</v>
      </c>
      <c r="C45" s="101">
        <f t="shared" si="11"/>
        <v>0</v>
      </c>
      <c r="D45" s="102">
        <f t="shared" si="4"/>
        <v>842</v>
      </c>
      <c r="E45" s="89" t="e">
        <f>VLOOKUP(B45,'MC 114+220'!B46:AB147,3,FALSE)</f>
        <v>#N/A</v>
      </c>
      <c r="F45" s="103" t="e">
        <f t="shared" si="0"/>
        <v>#N/A</v>
      </c>
      <c r="G45" s="104" t="e">
        <f>VLOOKUP(B45,'MC 114+220'!$B$15:$AB$115,20,FALSE)</f>
        <v>#N/A</v>
      </c>
      <c r="H45" s="104" t="e">
        <f>VLOOKUP(B45,'MC 114+220'!$B$15:$AB$115,4,FALSE)</f>
        <v>#N/A</v>
      </c>
      <c r="I45" s="105" t="e">
        <f t="shared" si="1"/>
        <v>#N/A</v>
      </c>
      <c r="J45" s="105" t="e">
        <f>VLOOKUP(B45,'MC 114+220'!$B$15:$AB$115,13,FALSE)</f>
        <v>#N/A</v>
      </c>
      <c r="K45" s="92">
        <f>'MC 114+220'!Q46</f>
        <v>0</v>
      </c>
      <c r="L45" s="106">
        <f t="shared" si="5"/>
        <v>0</v>
      </c>
      <c r="M45" s="94" t="e">
        <f>VLOOKUP(B45,'MC 114+220'!$B$14:$AB$115,21,FALSE)</f>
        <v>#N/A</v>
      </c>
      <c r="N45" s="103" t="e">
        <f>VLOOKUP(B45,'MC 114+220'!$B$15:$AB$115,5,FALSE)</f>
        <v>#N/A</v>
      </c>
      <c r="O45" s="105" t="e">
        <f t="shared" si="2"/>
        <v>#N/A</v>
      </c>
      <c r="P45" s="105" t="e">
        <f>VLOOKUP(B45,'MC 114+220'!$B$15:$AB$115,14,FALSE)</f>
        <v>#N/A</v>
      </c>
      <c r="Q45" s="92">
        <f>'MC 114+220'!R46</f>
        <v>0</v>
      </c>
      <c r="R45" s="106">
        <f t="shared" si="6"/>
        <v>0</v>
      </c>
      <c r="S45" s="94" t="e">
        <f>VLOOKUP(B45,'MC 114+220'!$B$14:$AB$115,22,FALSE)</f>
        <v>#N/A</v>
      </c>
      <c r="T45" s="103" t="e">
        <f>VLOOKUP(B45,'MC 114+220'!$B$15:$AB$115,6,FALSE)</f>
        <v>#N/A</v>
      </c>
      <c r="U45" s="105" t="e">
        <f t="shared" si="3"/>
        <v>#N/A</v>
      </c>
      <c r="V45" s="107" t="e">
        <f>VLOOKUP(B45,'MC 114+220'!$B$15:$AB$115,15,FALSE)</f>
        <v>#N/A</v>
      </c>
      <c r="W45" s="96">
        <f>'MC 114+220'!S46</f>
        <v>0</v>
      </c>
      <c r="X45" s="106">
        <f t="shared" si="7"/>
        <v>0</v>
      </c>
      <c r="Y45" s="108" t="e">
        <f t="shared" si="12"/>
        <v>#N/A</v>
      </c>
      <c r="Z45" s="99" t="e">
        <f t="shared" si="8"/>
        <v>#N/A</v>
      </c>
      <c r="AA45" s="100" t="e">
        <f t="shared" si="9"/>
        <v>#N/A</v>
      </c>
      <c r="AB45" s="109" t="e">
        <f t="shared" si="10"/>
        <v>#N/A</v>
      </c>
      <c r="AC45" s="113"/>
      <c r="AD45" s="113"/>
      <c r="AE45" s="114"/>
    </row>
    <row r="46" spans="1:31" s="115" customFormat="1" ht="15" customHeight="1">
      <c r="A46" s="80"/>
      <c r="B46" s="86">
        <f>'MC 114+220'!B47</f>
        <v>0</v>
      </c>
      <c r="C46" s="101">
        <f t="shared" si="11"/>
        <v>0</v>
      </c>
      <c r="D46" s="102">
        <f t="shared" si="4"/>
        <v>842</v>
      </c>
      <c r="E46" s="89" t="e">
        <f>VLOOKUP(B46,'MC 114+220'!B47:AB148,3,FALSE)</f>
        <v>#N/A</v>
      </c>
      <c r="F46" s="103" t="e">
        <f t="shared" si="0"/>
        <v>#N/A</v>
      </c>
      <c r="G46" s="104" t="e">
        <f>VLOOKUP(B46,'MC 114+220'!$B$15:$AB$115,20,FALSE)</f>
        <v>#N/A</v>
      </c>
      <c r="H46" s="104" t="e">
        <f>VLOOKUP(B46,'MC 114+220'!$B$15:$AB$115,4,FALSE)</f>
        <v>#N/A</v>
      </c>
      <c r="I46" s="105" t="e">
        <f t="shared" si="1"/>
        <v>#N/A</v>
      </c>
      <c r="J46" s="105" t="e">
        <f>VLOOKUP(B46,'MC 114+220'!$B$15:$AB$115,13,FALSE)</f>
        <v>#N/A</v>
      </c>
      <c r="K46" s="92">
        <f>'MC 114+220'!Q47</f>
        <v>0</v>
      </c>
      <c r="L46" s="106">
        <f t="shared" si="5"/>
        <v>0</v>
      </c>
      <c r="M46" s="94" t="e">
        <f>VLOOKUP(B46,'MC 114+220'!$B$14:$AB$115,21,FALSE)</f>
        <v>#N/A</v>
      </c>
      <c r="N46" s="103" t="e">
        <f>VLOOKUP(B46,'MC 114+220'!$B$15:$AB$115,5,FALSE)</f>
        <v>#N/A</v>
      </c>
      <c r="O46" s="105" t="e">
        <f t="shared" si="2"/>
        <v>#N/A</v>
      </c>
      <c r="P46" s="105" t="e">
        <f>VLOOKUP(B46,'MC 114+220'!$B$15:$AB$115,14,FALSE)</f>
        <v>#N/A</v>
      </c>
      <c r="Q46" s="92">
        <f>'MC 114+220'!R47</f>
        <v>0</v>
      </c>
      <c r="R46" s="106">
        <f t="shared" si="6"/>
        <v>0</v>
      </c>
      <c r="S46" s="94" t="e">
        <f>VLOOKUP(B46,'MC 114+220'!$B$14:$AB$115,22,FALSE)</f>
        <v>#N/A</v>
      </c>
      <c r="T46" s="103" t="e">
        <f>VLOOKUP(B46,'MC 114+220'!$B$15:$AB$115,6,FALSE)</f>
        <v>#N/A</v>
      </c>
      <c r="U46" s="105" t="e">
        <f t="shared" si="3"/>
        <v>#N/A</v>
      </c>
      <c r="V46" s="107" t="e">
        <f>VLOOKUP(B46,'MC 114+220'!$B$15:$AB$115,15,FALSE)</f>
        <v>#N/A</v>
      </c>
      <c r="W46" s="96">
        <f>'MC 114+220'!S47</f>
        <v>0</v>
      </c>
      <c r="X46" s="106">
        <f t="shared" si="7"/>
        <v>0</v>
      </c>
      <c r="Y46" s="108" t="e">
        <f t="shared" si="12"/>
        <v>#N/A</v>
      </c>
      <c r="Z46" s="99" t="e">
        <f t="shared" si="8"/>
        <v>#N/A</v>
      </c>
      <c r="AA46" s="100" t="e">
        <f t="shared" si="9"/>
        <v>#N/A</v>
      </c>
      <c r="AB46" s="109" t="e">
        <f t="shared" si="10"/>
        <v>#N/A</v>
      </c>
      <c r="AC46" s="113"/>
      <c r="AD46" s="113"/>
      <c r="AE46" s="114"/>
    </row>
    <row r="47" spans="1:31" s="85" customFormat="1" ht="15" customHeight="1">
      <c r="A47" s="80"/>
      <c r="B47" s="86">
        <f>'MC 114+220'!B48</f>
        <v>0</v>
      </c>
      <c r="C47" s="101">
        <f t="shared" si="11"/>
        <v>0</v>
      </c>
      <c r="D47" s="102">
        <f t="shared" si="4"/>
        <v>842</v>
      </c>
      <c r="E47" s="89" t="e">
        <f>VLOOKUP(B47,'MC 114+220'!B48:AB149,3,FALSE)</f>
        <v>#N/A</v>
      </c>
      <c r="F47" s="103" t="e">
        <f t="shared" si="0"/>
        <v>#N/A</v>
      </c>
      <c r="G47" s="104" t="e">
        <f>VLOOKUP(B47,'MC 114+220'!$B$15:$AB$115,20,FALSE)</f>
        <v>#N/A</v>
      </c>
      <c r="H47" s="104" t="e">
        <f>VLOOKUP(B47,'MC 114+220'!$B$15:$AB$115,4,FALSE)</f>
        <v>#N/A</v>
      </c>
      <c r="I47" s="105" t="e">
        <f t="shared" si="1"/>
        <v>#N/A</v>
      </c>
      <c r="J47" s="105" t="e">
        <f>VLOOKUP(B47,'MC 114+220'!$B$15:$AB$115,13,FALSE)</f>
        <v>#N/A</v>
      </c>
      <c r="K47" s="92">
        <f>'MC 114+220'!Q48</f>
        <v>0</v>
      </c>
      <c r="L47" s="106">
        <f t="shared" si="5"/>
        <v>0</v>
      </c>
      <c r="M47" s="94" t="e">
        <f>VLOOKUP(B47,'MC 114+220'!$B$14:$AB$115,21,FALSE)</f>
        <v>#N/A</v>
      </c>
      <c r="N47" s="103" t="e">
        <f>VLOOKUP(B47,'MC 114+220'!$B$15:$AB$115,5,FALSE)</f>
        <v>#N/A</v>
      </c>
      <c r="O47" s="105" t="e">
        <f t="shared" si="2"/>
        <v>#N/A</v>
      </c>
      <c r="P47" s="105" t="e">
        <f>VLOOKUP(B47,'MC 114+220'!$B$15:$AB$115,14,FALSE)</f>
        <v>#N/A</v>
      </c>
      <c r="Q47" s="92">
        <f>'MC 114+220'!R48</f>
        <v>0</v>
      </c>
      <c r="R47" s="106">
        <f t="shared" si="6"/>
        <v>0</v>
      </c>
      <c r="S47" s="94" t="e">
        <f>VLOOKUP(B47,'MC 114+220'!$B$14:$AB$115,22,FALSE)</f>
        <v>#N/A</v>
      </c>
      <c r="T47" s="103" t="e">
        <f>VLOOKUP(B47,'MC 114+220'!$B$15:$AB$115,6,FALSE)</f>
        <v>#N/A</v>
      </c>
      <c r="U47" s="105" t="e">
        <f t="shared" si="3"/>
        <v>#N/A</v>
      </c>
      <c r="V47" s="107" t="e">
        <f>VLOOKUP(B47,'MC 114+220'!$B$15:$AB$115,15,FALSE)</f>
        <v>#N/A</v>
      </c>
      <c r="W47" s="96">
        <f>'MC 114+220'!S48</f>
        <v>0</v>
      </c>
      <c r="X47" s="106">
        <f t="shared" si="7"/>
        <v>0</v>
      </c>
      <c r="Y47" s="108" t="e">
        <f t="shared" si="12"/>
        <v>#N/A</v>
      </c>
      <c r="Z47" s="99" t="e">
        <f t="shared" si="8"/>
        <v>#N/A</v>
      </c>
      <c r="AA47" s="100" t="e">
        <f t="shared" si="9"/>
        <v>#N/A</v>
      </c>
      <c r="AB47" s="109" t="e">
        <f t="shared" si="10"/>
        <v>#N/A</v>
      </c>
      <c r="AC47" s="55"/>
      <c r="AD47" s="55"/>
      <c r="AE47" s="110"/>
    </row>
    <row r="48" spans="1:31" s="85" customFormat="1" ht="15" customHeight="1">
      <c r="A48" s="80"/>
      <c r="B48" s="86">
        <f>'MC 114+220'!B49</f>
        <v>0</v>
      </c>
      <c r="C48" s="101">
        <f t="shared" si="11"/>
        <v>0</v>
      </c>
      <c r="D48" s="102">
        <f t="shared" si="4"/>
        <v>842</v>
      </c>
      <c r="E48" s="89" t="e">
        <f>VLOOKUP(B48,'MC 114+220'!B49:AB150,3,FALSE)</f>
        <v>#N/A</v>
      </c>
      <c r="F48" s="103" t="e">
        <f t="shared" si="0"/>
        <v>#N/A</v>
      </c>
      <c r="G48" s="104" t="e">
        <f>VLOOKUP(B48,'MC 114+220'!$B$15:$AB$115,20,FALSE)</f>
        <v>#N/A</v>
      </c>
      <c r="H48" s="104" t="e">
        <f>VLOOKUP(B48,'MC 114+220'!$B$15:$AB$115,4,FALSE)</f>
        <v>#N/A</v>
      </c>
      <c r="I48" s="105" t="e">
        <f t="shared" si="1"/>
        <v>#N/A</v>
      </c>
      <c r="J48" s="105" t="e">
        <f>VLOOKUP(B48,'MC 114+220'!$B$15:$AB$115,13,FALSE)</f>
        <v>#N/A</v>
      </c>
      <c r="K48" s="92">
        <f>'MC 114+220'!Q49</f>
        <v>0</v>
      </c>
      <c r="L48" s="106">
        <f t="shared" si="5"/>
        <v>0</v>
      </c>
      <c r="M48" s="94" t="e">
        <f>VLOOKUP(B48,'MC 114+220'!$B$14:$AB$115,21,FALSE)</f>
        <v>#N/A</v>
      </c>
      <c r="N48" s="103" t="e">
        <f>VLOOKUP(B48,'MC 114+220'!$B$15:$AB$115,5,FALSE)</f>
        <v>#N/A</v>
      </c>
      <c r="O48" s="105" t="e">
        <f t="shared" si="2"/>
        <v>#N/A</v>
      </c>
      <c r="P48" s="105" t="e">
        <f>VLOOKUP(B48,'MC 114+220'!$B$15:$AB$115,14,FALSE)</f>
        <v>#N/A</v>
      </c>
      <c r="Q48" s="92">
        <f>'MC 114+220'!R49</f>
        <v>0</v>
      </c>
      <c r="R48" s="106">
        <f t="shared" si="6"/>
        <v>0</v>
      </c>
      <c r="S48" s="94" t="e">
        <f>VLOOKUP(B48,'MC 114+220'!$B$14:$AB$115,22,FALSE)</f>
        <v>#N/A</v>
      </c>
      <c r="T48" s="103" t="e">
        <f>VLOOKUP(B48,'MC 114+220'!$B$15:$AB$115,6,FALSE)</f>
        <v>#N/A</v>
      </c>
      <c r="U48" s="105" t="e">
        <f t="shared" si="3"/>
        <v>#N/A</v>
      </c>
      <c r="V48" s="107" t="e">
        <f>VLOOKUP(B48,'MC 114+220'!$B$15:$AB$115,15,FALSE)</f>
        <v>#N/A</v>
      </c>
      <c r="W48" s="96">
        <f>'MC 114+220'!S49</f>
        <v>0</v>
      </c>
      <c r="X48" s="106">
        <f t="shared" si="7"/>
        <v>0</v>
      </c>
      <c r="Y48" s="108" t="e">
        <f t="shared" si="12"/>
        <v>#N/A</v>
      </c>
      <c r="Z48" s="99" t="e">
        <f t="shared" si="8"/>
        <v>#N/A</v>
      </c>
      <c r="AA48" s="100" t="e">
        <f t="shared" si="9"/>
        <v>#N/A</v>
      </c>
      <c r="AB48" s="109" t="e">
        <f t="shared" si="10"/>
        <v>#N/A</v>
      </c>
      <c r="AC48" s="55"/>
      <c r="AD48" s="55"/>
      <c r="AE48" s="110"/>
    </row>
    <row r="49" spans="1:31" s="85" customFormat="1" ht="15" customHeight="1">
      <c r="A49" s="80"/>
      <c r="B49" s="86">
        <f>'MC 114+220'!B50</f>
        <v>0</v>
      </c>
      <c r="C49" s="101">
        <f t="shared" si="11"/>
        <v>0</v>
      </c>
      <c r="D49" s="102">
        <f t="shared" si="4"/>
        <v>842</v>
      </c>
      <c r="E49" s="89" t="e">
        <f>VLOOKUP(B49,'MC 114+220'!B50:AB151,3,FALSE)</f>
        <v>#N/A</v>
      </c>
      <c r="F49" s="103" t="e">
        <f t="shared" si="0"/>
        <v>#N/A</v>
      </c>
      <c r="G49" s="104" t="e">
        <f>VLOOKUP(B49,'MC 114+220'!$B$15:$AB$115,20,FALSE)</f>
        <v>#N/A</v>
      </c>
      <c r="H49" s="104" t="e">
        <f>VLOOKUP(B49,'MC 114+220'!$B$15:$AB$115,4,FALSE)</f>
        <v>#N/A</v>
      </c>
      <c r="I49" s="105" t="e">
        <f t="shared" si="1"/>
        <v>#N/A</v>
      </c>
      <c r="J49" s="105" t="e">
        <f>VLOOKUP(B49,'MC 114+220'!$B$15:$AB$115,13,FALSE)</f>
        <v>#N/A</v>
      </c>
      <c r="K49" s="92">
        <f>'MC 114+220'!Q50</f>
        <v>0</v>
      </c>
      <c r="L49" s="106">
        <f t="shared" si="5"/>
        <v>0</v>
      </c>
      <c r="M49" s="94" t="e">
        <f>VLOOKUP(B49,'MC 114+220'!$B$14:$AB$115,21,FALSE)</f>
        <v>#N/A</v>
      </c>
      <c r="N49" s="103" t="e">
        <f>VLOOKUP(B49,'MC 114+220'!$B$15:$AB$115,5,FALSE)</f>
        <v>#N/A</v>
      </c>
      <c r="O49" s="105" t="e">
        <f t="shared" si="2"/>
        <v>#N/A</v>
      </c>
      <c r="P49" s="105" t="e">
        <f>VLOOKUP(B49,'MC 114+220'!$B$15:$AB$115,14,FALSE)</f>
        <v>#N/A</v>
      </c>
      <c r="Q49" s="92">
        <f>'MC 114+220'!R50</f>
        <v>0</v>
      </c>
      <c r="R49" s="106">
        <f t="shared" si="6"/>
        <v>0</v>
      </c>
      <c r="S49" s="94" t="e">
        <f>VLOOKUP(B49,'MC 114+220'!$B$14:$AB$115,22,FALSE)</f>
        <v>#N/A</v>
      </c>
      <c r="T49" s="103" t="e">
        <f>VLOOKUP(B49,'MC 114+220'!$B$15:$AB$115,6,FALSE)</f>
        <v>#N/A</v>
      </c>
      <c r="U49" s="105" t="e">
        <f t="shared" si="3"/>
        <v>#N/A</v>
      </c>
      <c r="V49" s="107" t="e">
        <f>VLOOKUP(B49,'MC 114+220'!$B$15:$AB$115,15,FALSE)</f>
        <v>#N/A</v>
      </c>
      <c r="W49" s="96">
        <f>'MC 114+220'!S50</f>
        <v>0</v>
      </c>
      <c r="X49" s="106">
        <f t="shared" si="7"/>
        <v>0</v>
      </c>
      <c r="Y49" s="108" t="e">
        <f t="shared" si="12"/>
        <v>#N/A</v>
      </c>
      <c r="Z49" s="99" t="e">
        <f t="shared" si="8"/>
        <v>#N/A</v>
      </c>
      <c r="AA49" s="100" t="e">
        <f t="shared" si="9"/>
        <v>#N/A</v>
      </c>
      <c r="AB49" s="109" t="e">
        <f t="shared" si="10"/>
        <v>#N/A</v>
      </c>
      <c r="AC49" s="55"/>
      <c r="AD49" s="55"/>
      <c r="AE49" s="110"/>
    </row>
    <row r="50" spans="1:31" s="85" customFormat="1" ht="15" customHeight="1">
      <c r="A50" s="80"/>
      <c r="B50" s="86">
        <f>'MC 114+220'!B51</f>
        <v>0</v>
      </c>
      <c r="C50" s="101">
        <f t="shared" si="11"/>
        <v>0</v>
      </c>
      <c r="D50" s="102">
        <f t="shared" si="4"/>
        <v>842</v>
      </c>
      <c r="E50" s="89" t="e">
        <f>VLOOKUP(B50,'MC 114+220'!B51:AB152,3,FALSE)</f>
        <v>#N/A</v>
      </c>
      <c r="F50" s="103" t="e">
        <f t="shared" si="0"/>
        <v>#N/A</v>
      </c>
      <c r="G50" s="104" t="e">
        <f>VLOOKUP(B50,'MC 114+220'!$B$15:$AB$115,20,FALSE)</f>
        <v>#N/A</v>
      </c>
      <c r="H50" s="104" t="e">
        <f>VLOOKUP(B50,'MC 114+220'!$B$15:$AB$115,4,FALSE)</f>
        <v>#N/A</v>
      </c>
      <c r="I50" s="105" t="e">
        <f t="shared" si="1"/>
        <v>#N/A</v>
      </c>
      <c r="J50" s="105" t="e">
        <f>VLOOKUP(B50,'MC 114+220'!$B$15:$AB$115,13,FALSE)</f>
        <v>#N/A</v>
      </c>
      <c r="K50" s="92">
        <f>'MC 114+220'!Q51</f>
        <v>0</v>
      </c>
      <c r="L50" s="106">
        <f t="shared" si="5"/>
        <v>0</v>
      </c>
      <c r="M50" s="94" t="e">
        <f>VLOOKUP(B50,'MC 114+220'!$B$14:$AB$115,21,FALSE)</f>
        <v>#N/A</v>
      </c>
      <c r="N50" s="103" t="e">
        <f>VLOOKUP(B50,'MC 114+220'!$B$15:$AB$115,5,FALSE)</f>
        <v>#N/A</v>
      </c>
      <c r="O50" s="105" t="e">
        <f t="shared" si="2"/>
        <v>#N/A</v>
      </c>
      <c r="P50" s="105" t="e">
        <f>VLOOKUP(B50,'MC 114+220'!$B$15:$AB$115,14,FALSE)</f>
        <v>#N/A</v>
      </c>
      <c r="Q50" s="92">
        <f>'MC 114+220'!R51</f>
        <v>0</v>
      </c>
      <c r="R50" s="106">
        <f t="shared" si="6"/>
        <v>0</v>
      </c>
      <c r="S50" s="94" t="e">
        <f>VLOOKUP(B50,'MC 114+220'!$B$14:$AB$115,22,FALSE)</f>
        <v>#N/A</v>
      </c>
      <c r="T50" s="103" t="e">
        <f>VLOOKUP(B50,'MC 114+220'!$B$15:$AB$115,6,FALSE)</f>
        <v>#N/A</v>
      </c>
      <c r="U50" s="105" t="e">
        <f t="shared" si="3"/>
        <v>#N/A</v>
      </c>
      <c r="V50" s="107" t="e">
        <f>VLOOKUP(B50,'MC 114+220'!$B$15:$AB$115,15,FALSE)</f>
        <v>#N/A</v>
      </c>
      <c r="W50" s="96">
        <f>'MC 114+220'!S51</f>
        <v>0</v>
      </c>
      <c r="X50" s="106">
        <f t="shared" si="7"/>
        <v>0</v>
      </c>
      <c r="Y50" s="108" t="e">
        <f t="shared" si="12"/>
        <v>#N/A</v>
      </c>
      <c r="Z50" s="99" t="e">
        <f t="shared" si="8"/>
        <v>#N/A</v>
      </c>
      <c r="AA50" s="100" t="e">
        <f t="shared" si="9"/>
        <v>#N/A</v>
      </c>
      <c r="AB50" s="109" t="e">
        <f t="shared" si="10"/>
        <v>#N/A</v>
      </c>
      <c r="AC50" s="55"/>
      <c r="AD50" s="55"/>
      <c r="AE50" s="110"/>
    </row>
    <row r="51" spans="1:31" s="85" customFormat="1" ht="15" customHeight="1">
      <c r="A51" s="80"/>
      <c r="B51" s="86">
        <f>'MC 114+220'!B52</f>
        <v>0</v>
      </c>
      <c r="C51" s="101">
        <f t="shared" si="11"/>
        <v>0</v>
      </c>
      <c r="D51" s="102">
        <f t="shared" si="4"/>
        <v>842</v>
      </c>
      <c r="E51" s="89" t="e">
        <f>VLOOKUP(B51,'MC 114+220'!B52:AB153,3,FALSE)</f>
        <v>#N/A</v>
      </c>
      <c r="F51" s="103" t="e">
        <f t="shared" si="0"/>
        <v>#N/A</v>
      </c>
      <c r="G51" s="104" t="e">
        <f>VLOOKUP(B51,'MC 114+220'!$B$15:$AB$115,20,FALSE)</f>
        <v>#N/A</v>
      </c>
      <c r="H51" s="104" t="e">
        <f>VLOOKUP(B51,'MC 114+220'!$B$15:$AB$115,4,FALSE)</f>
        <v>#N/A</v>
      </c>
      <c r="I51" s="105" t="e">
        <f t="shared" si="1"/>
        <v>#N/A</v>
      </c>
      <c r="J51" s="105" t="e">
        <f>VLOOKUP(B51,'MC 114+220'!$B$15:$AB$115,13,FALSE)</f>
        <v>#N/A</v>
      </c>
      <c r="K51" s="92">
        <f>'MC 114+220'!Q52</f>
        <v>0</v>
      </c>
      <c r="L51" s="106">
        <f t="shared" si="5"/>
        <v>0</v>
      </c>
      <c r="M51" s="94" t="e">
        <f>VLOOKUP(B51,'MC 114+220'!$B$14:$AB$115,21,FALSE)</f>
        <v>#N/A</v>
      </c>
      <c r="N51" s="103" t="e">
        <f>VLOOKUP(B51,'MC 114+220'!$B$15:$AB$115,5,FALSE)</f>
        <v>#N/A</v>
      </c>
      <c r="O51" s="105" t="e">
        <f t="shared" si="2"/>
        <v>#N/A</v>
      </c>
      <c r="P51" s="105" t="e">
        <f>VLOOKUP(B51,'MC 114+220'!$B$15:$AB$115,14,FALSE)</f>
        <v>#N/A</v>
      </c>
      <c r="Q51" s="92">
        <f>'MC 114+220'!R52</f>
        <v>0</v>
      </c>
      <c r="R51" s="106">
        <f t="shared" si="6"/>
        <v>0</v>
      </c>
      <c r="S51" s="94" t="e">
        <f>VLOOKUP(B51,'MC 114+220'!$B$14:$AB$115,22,FALSE)</f>
        <v>#N/A</v>
      </c>
      <c r="T51" s="103" t="e">
        <f>VLOOKUP(B51,'MC 114+220'!$B$15:$AB$115,6,FALSE)</f>
        <v>#N/A</v>
      </c>
      <c r="U51" s="105" t="e">
        <f t="shared" si="3"/>
        <v>#N/A</v>
      </c>
      <c r="V51" s="107" t="e">
        <f>VLOOKUP(B51,'MC 114+220'!$B$15:$AB$115,15,FALSE)</f>
        <v>#N/A</v>
      </c>
      <c r="W51" s="96">
        <f>'MC 114+220'!S52</f>
        <v>0</v>
      </c>
      <c r="X51" s="106">
        <f t="shared" si="7"/>
        <v>0</v>
      </c>
      <c r="Y51" s="108" t="e">
        <f t="shared" si="12"/>
        <v>#N/A</v>
      </c>
      <c r="Z51" s="99" t="e">
        <f t="shared" si="8"/>
        <v>#N/A</v>
      </c>
      <c r="AA51" s="100" t="e">
        <f t="shared" si="9"/>
        <v>#N/A</v>
      </c>
      <c r="AB51" s="109" t="e">
        <f t="shared" si="10"/>
        <v>#N/A</v>
      </c>
      <c r="AC51" s="55"/>
      <c r="AD51" s="55"/>
      <c r="AE51" s="110"/>
    </row>
    <row r="52" spans="1:31" s="85" customFormat="1" ht="15" customHeight="1">
      <c r="A52" s="80"/>
      <c r="B52" s="86">
        <f>'MC 114+220'!B53</f>
        <v>0</v>
      </c>
      <c r="C52" s="101">
        <f t="shared" si="11"/>
        <v>0</v>
      </c>
      <c r="D52" s="102">
        <f t="shared" si="4"/>
        <v>842</v>
      </c>
      <c r="E52" s="89" t="e">
        <f>VLOOKUP(B52,'MC 114+220'!B53:AB154,3,FALSE)</f>
        <v>#N/A</v>
      </c>
      <c r="F52" s="103" t="e">
        <f t="shared" si="0"/>
        <v>#N/A</v>
      </c>
      <c r="G52" s="104" t="e">
        <f>VLOOKUP(B52,'MC 114+220'!$B$15:$AB$115,20,FALSE)</f>
        <v>#N/A</v>
      </c>
      <c r="H52" s="104" t="e">
        <f>VLOOKUP(B52,'MC 114+220'!$B$15:$AB$115,4,FALSE)</f>
        <v>#N/A</v>
      </c>
      <c r="I52" s="105" t="e">
        <f t="shared" si="1"/>
        <v>#N/A</v>
      </c>
      <c r="J52" s="105" t="e">
        <f>VLOOKUP(B52,'MC 114+220'!$B$15:$AB$115,13,FALSE)</f>
        <v>#N/A</v>
      </c>
      <c r="K52" s="92">
        <f>'MC 114+220'!Q53</f>
        <v>0</v>
      </c>
      <c r="L52" s="106">
        <f t="shared" si="5"/>
        <v>0</v>
      </c>
      <c r="M52" s="94" t="e">
        <f>VLOOKUP(B52,'MC 114+220'!$B$14:$AB$115,21,FALSE)</f>
        <v>#N/A</v>
      </c>
      <c r="N52" s="103" t="e">
        <f>VLOOKUP(B52,'MC 114+220'!$B$15:$AB$115,5,FALSE)</f>
        <v>#N/A</v>
      </c>
      <c r="O52" s="105" t="e">
        <f t="shared" si="2"/>
        <v>#N/A</v>
      </c>
      <c r="P52" s="105" t="e">
        <f>VLOOKUP(B52,'MC 114+220'!$B$15:$AB$115,14,FALSE)</f>
        <v>#N/A</v>
      </c>
      <c r="Q52" s="92">
        <f>'MC 114+220'!R53</f>
        <v>0</v>
      </c>
      <c r="R52" s="106">
        <f t="shared" si="6"/>
        <v>0</v>
      </c>
      <c r="S52" s="94" t="e">
        <f>VLOOKUP(B52,'MC 114+220'!$B$14:$AB$115,22,FALSE)</f>
        <v>#N/A</v>
      </c>
      <c r="T52" s="103" t="e">
        <f>VLOOKUP(B52,'MC 114+220'!$B$15:$AB$115,6,FALSE)</f>
        <v>#N/A</v>
      </c>
      <c r="U52" s="105" t="e">
        <f t="shared" si="3"/>
        <v>#N/A</v>
      </c>
      <c r="V52" s="107" t="e">
        <f>VLOOKUP(B52,'MC 114+220'!$B$15:$AB$115,15,FALSE)</f>
        <v>#N/A</v>
      </c>
      <c r="W52" s="96">
        <f>'MC 114+220'!S53</f>
        <v>0</v>
      </c>
      <c r="X52" s="106">
        <f t="shared" si="7"/>
        <v>0</v>
      </c>
      <c r="Y52" s="108" t="e">
        <f t="shared" si="12"/>
        <v>#N/A</v>
      </c>
      <c r="Z52" s="99" t="e">
        <f t="shared" si="8"/>
        <v>#N/A</v>
      </c>
      <c r="AA52" s="100" t="e">
        <f t="shared" si="9"/>
        <v>#N/A</v>
      </c>
      <c r="AB52" s="109" t="e">
        <f t="shared" si="10"/>
        <v>#N/A</v>
      </c>
      <c r="AC52" s="55"/>
      <c r="AD52" s="55"/>
      <c r="AE52" s="110"/>
    </row>
    <row r="53" spans="1:31" s="85" customFormat="1" ht="15" customHeight="1">
      <c r="A53" s="80"/>
      <c r="B53" s="86">
        <f>'MC 114+220'!B54</f>
        <v>0</v>
      </c>
      <c r="C53" s="101">
        <f t="shared" si="11"/>
        <v>0</v>
      </c>
      <c r="D53" s="102">
        <f t="shared" si="4"/>
        <v>842</v>
      </c>
      <c r="E53" s="89" t="e">
        <f>VLOOKUP(B53,'MC 114+220'!B54:AB155,3,FALSE)</f>
        <v>#N/A</v>
      </c>
      <c r="F53" s="103" t="e">
        <f t="shared" si="0"/>
        <v>#N/A</v>
      </c>
      <c r="G53" s="104" t="e">
        <f>VLOOKUP(B53,'MC 114+220'!$B$15:$AB$115,20,FALSE)</f>
        <v>#N/A</v>
      </c>
      <c r="H53" s="104" t="e">
        <f>VLOOKUP(B53,'MC 114+220'!$B$15:$AB$115,4,FALSE)</f>
        <v>#N/A</v>
      </c>
      <c r="I53" s="105" t="e">
        <f t="shared" si="1"/>
        <v>#N/A</v>
      </c>
      <c r="J53" s="105" t="e">
        <f>VLOOKUP(B53,'MC 114+220'!$B$15:$AB$115,13,FALSE)</f>
        <v>#N/A</v>
      </c>
      <c r="K53" s="92">
        <f>'MC 114+220'!Q54</f>
        <v>0</v>
      </c>
      <c r="L53" s="106">
        <f t="shared" si="5"/>
        <v>0</v>
      </c>
      <c r="M53" s="94" t="e">
        <f>VLOOKUP(B53,'MC 114+220'!$B$14:$AB$115,21,FALSE)</f>
        <v>#N/A</v>
      </c>
      <c r="N53" s="103" t="e">
        <f>VLOOKUP(B53,'MC 114+220'!$B$15:$AB$115,5,FALSE)</f>
        <v>#N/A</v>
      </c>
      <c r="O53" s="105" t="e">
        <f t="shared" si="2"/>
        <v>#N/A</v>
      </c>
      <c r="P53" s="105" t="e">
        <f>VLOOKUP(B53,'MC 114+220'!$B$15:$AB$115,14,FALSE)</f>
        <v>#N/A</v>
      </c>
      <c r="Q53" s="92">
        <f>'MC 114+220'!R54</f>
        <v>0</v>
      </c>
      <c r="R53" s="106">
        <f t="shared" si="6"/>
        <v>0</v>
      </c>
      <c r="S53" s="94" t="e">
        <f>VLOOKUP(B53,'MC 114+220'!$B$14:$AB$115,22,FALSE)</f>
        <v>#N/A</v>
      </c>
      <c r="T53" s="103" t="e">
        <f>VLOOKUP(B53,'MC 114+220'!$B$15:$AB$115,6,FALSE)</f>
        <v>#N/A</v>
      </c>
      <c r="U53" s="105" t="e">
        <f t="shared" si="3"/>
        <v>#N/A</v>
      </c>
      <c r="V53" s="107" t="e">
        <f>VLOOKUP(B53,'MC 114+220'!$B$15:$AB$115,15,FALSE)</f>
        <v>#N/A</v>
      </c>
      <c r="W53" s="96">
        <f>'MC 114+220'!S54</f>
        <v>0</v>
      </c>
      <c r="X53" s="106">
        <f t="shared" si="7"/>
        <v>0</v>
      </c>
      <c r="Y53" s="108" t="e">
        <f t="shared" si="12"/>
        <v>#N/A</v>
      </c>
      <c r="Z53" s="99" t="e">
        <f t="shared" si="8"/>
        <v>#N/A</v>
      </c>
      <c r="AA53" s="100" t="e">
        <f t="shared" si="9"/>
        <v>#N/A</v>
      </c>
      <c r="AB53" s="109" t="e">
        <f t="shared" si="10"/>
        <v>#N/A</v>
      </c>
      <c r="AC53" s="55"/>
      <c r="AD53" s="55"/>
      <c r="AE53" s="110"/>
    </row>
    <row r="54" spans="1:31" s="118" customFormat="1" ht="15" customHeight="1">
      <c r="A54" s="80"/>
      <c r="B54" s="86">
        <f>'MC 114+220'!B55</f>
        <v>0</v>
      </c>
      <c r="C54" s="101">
        <f t="shared" si="11"/>
        <v>0</v>
      </c>
      <c r="D54" s="102">
        <f t="shared" si="4"/>
        <v>842</v>
      </c>
      <c r="E54" s="89" t="e">
        <f>VLOOKUP(B54,'MC 114+220'!B55:AB156,3,FALSE)</f>
        <v>#N/A</v>
      </c>
      <c r="F54" s="103" t="e">
        <f t="shared" si="0"/>
        <v>#N/A</v>
      </c>
      <c r="G54" s="104" t="e">
        <f>VLOOKUP(B54,'MC 114+220'!$B$15:$AB$115,20,FALSE)</f>
        <v>#N/A</v>
      </c>
      <c r="H54" s="104" t="e">
        <f>VLOOKUP(B54,'MC 114+220'!$B$15:$AB$115,4,FALSE)</f>
        <v>#N/A</v>
      </c>
      <c r="I54" s="105" t="e">
        <f t="shared" si="1"/>
        <v>#N/A</v>
      </c>
      <c r="J54" s="105" t="e">
        <f>VLOOKUP(B54,'MC 114+220'!$B$15:$AB$115,13,FALSE)</f>
        <v>#N/A</v>
      </c>
      <c r="K54" s="92">
        <f>'MC 114+220'!Q55</f>
        <v>0</v>
      </c>
      <c r="L54" s="106">
        <f t="shared" si="5"/>
        <v>0</v>
      </c>
      <c r="M54" s="94" t="e">
        <f>VLOOKUP(B54,'MC 114+220'!$B$14:$AB$115,21,FALSE)</f>
        <v>#N/A</v>
      </c>
      <c r="N54" s="103" t="e">
        <f>VLOOKUP(B54,'MC 114+220'!$B$15:$AB$115,5,FALSE)</f>
        <v>#N/A</v>
      </c>
      <c r="O54" s="105" t="e">
        <f t="shared" si="2"/>
        <v>#N/A</v>
      </c>
      <c r="P54" s="105" t="e">
        <f>VLOOKUP(B54,'MC 114+220'!$B$15:$AB$115,14,FALSE)</f>
        <v>#N/A</v>
      </c>
      <c r="Q54" s="92">
        <f>'MC 114+220'!R55</f>
        <v>0</v>
      </c>
      <c r="R54" s="106">
        <f t="shared" si="6"/>
        <v>0</v>
      </c>
      <c r="S54" s="94" t="e">
        <f>VLOOKUP(B54,'MC 114+220'!$B$14:$AB$115,22,FALSE)</f>
        <v>#N/A</v>
      </c>
      <c r="T54" s="103" t="e">
        <f>VLOOKUP(B54,'MC 114+220'!$B$15:$AB$115,6,FALSE)</f>
        <v>#N/A</v>
      </c>
      <c r="U54" s="105" t="e">
        <f t="shared" si="3"/>
        <v>#N/A</v>
      </c>
      <c r="V54" s="107" t="e">
        <f>VLOOKUP(B54,'MC 114+220'!$B$15:$AB$115,15,FALSE)</f>
        <v>#N/A</v>
      </c>
      <c r="W54" s="96">
        <f>'MC 114+220'!S55</f>
        <v>0</v>
      </c>
      <c r="X54" s="106">
        <f t="shared" si="7"/>
        <v>0</v>
      </c>
      <c r="Y54" s="108" t="e">
        <f t="shared" si="12"/>
        <v>#N/A</v>
      </c>
      <c r="Z54" s="99" t="e">
        <f t="shared" si="8"/>
        <v>#N/A</v>
      </c>
      <c r="AA54" s="100" t="e">
        <f t="shared" si="9"/>
        <v>#N/A</v>
      </c>
      <c r="AB54" s="109" t="e">
        <f t="shared" si="10"/>
        <v>#N/A</v>
      </c>
      <c r="AC54" s="116"/>
      <c r="AD54" s="116"/>
      <c r="AE54" s="117"/>
    </row>
    <row r="55" spans="1:31" s="85" customFormat="1" ht="15" customHeight="1">
      <c r="A55" s="80"/>
      <c r="B55" s="86">
        <f>'MC 114+220'!B56</f>
        <v>0</v>
      </c>
      <c r="C55" s="101">
        <f t="shared" si="11"/>
        <v>0</v>
      </c>
      <c r="D55" s="102">
        <f t="shared" si="4"/>
        <v>842</v>
      </c>
      <c r="E55" s="89" t="e">
        <f>VLOOKUP(B55,'MC 114+220'!B56:AB157,3,FALSE)</f>
        <v>#N/A</v>
      </c>
      <c r="F55" s="103" t="e">
        <f t="shared" si="0"/>
        <v>#N/A</v>
      </c>
      <c r="G55" s="104" t="e">
        <f>VLOOKUP(B55,'MC 114+220'!$B$15:$AB$115,20,FALSE)</f>
        <v>#N/A</v>
      </c>
      <c r="H55" s="104" t="e">
        <f>VLOOKUP(B55,'MC 114+220'!$B$15:$AB$115,4,FALSE)</f>
        <v>#N/A</v>
      </c>
      <c r="I55" s="105" t="e">
        <f t="shared" si="1"/>
        <v>#N/A</v>
      </c>
      <c r="J55" s="105" t="e">
        <f>VLOOKUP(B55,'MC 114+220'!$B$15:$AB$115,13,FALSE)</f>
        <v>#N/A</v>
      </c>
      <c r="K55" s="92">
        <f>'MC 114+220'!Q56</f>
        <v>0</v>
      </c>
      <c r="L55" s="106">
        <f t="shared" si="5"/>
        <v>0</v>
      </c>
      <c r="M55" s="94" t="e">
        <f>VLOOKUP(B55,'MC 114+220'!$B$14:$AB$115,21,FALSE)</f>
        <v>#N/A</v>
      </c>
      <c r="N55" s="103" t="e">
        <f>VLOOKUP(B55,'MC 114+220'!$B$15:$AB$115,5,FALSE)</f>
        <v>#N/A</v>
      </c>
      <c r="O55" s="105" t="e">
        <f t="shared" si="2"/>
        <v>#N/A</v>
      </c>
      <c r="P55" s="105" t="e">
        <f>VLOOKUP(B55,'MC 114+220'!$B$15:$AB$115,14,FALSE)</f>
        <v>#N/A</v>
      </c>
      <c r="Q55" s="92">
        <f>'MC 114+220'!R56</f>
        <v>0</v>
      </c>
      <c r="R55" s="106">
        <f t="shared" si="6"/>
        <v>0</v>
      </c>
      <c r="S55" s="94" t="e">
        <f>VLOOKUP(B55,'MC 114+220'!$B$14:$AB$115,22,FALSE)</f>
        <v>#N/A</v>
      </c>
      <c r="T55" s="103" t="e">
        <f>VLOOKUP(B55,'MC 114+220'!$B$15:$AB$115,6,FALSE)</f>
        <v>#N/A</v>
      </c>
      <c r="U55" s="105" t="e">
        <f t="shared" si="3"/>
        <v>#N/A</v>
      </c>
      <c r="V55" s="107" t="e">
        <f>VLOOKUP(B55,'MC 114+220'!$B$15:$AB$115,15,FALSE)</f>
        <v>#N/A</v>
      </c>
      <c r="W55" s="96">
        <f>'MC 114+220'!S56</f>
        <v>0</v>
      </c>
      <c r="X55" s="106">
        <f t="shared" si="7"/>
        <v>0</v>
      </c>
      <c r="Y55" s="108" t="e">
        <f t="shared" si="12"/>
        <v>#N/A</v>
      </c>
      <c r="Z55" s="99" t="e">
        <f t="shared" si="8"/>
        <v>#N/A</v>
      </c>
      <c r="AA55" s="100" t="e">
        <f t="shared" si="9"/>
        <v>#N/A</v>
      </c>
      <c r="AB55" s="109" t="e">
        <f t="shared" si="10"/>
        <v>#N/A</v>
      </c>
      <c r="AC55" s="55"/>
      <c r="AD55" s="55"/>
      <c r="AE55" s="110"/>
    </row>
    <row r="56" spans="1:31" s="85" customFormat="1" ht="15" customHeight="1">
      <c r="A56" s="80"/>
      <c r="B56" s="86">
        <f>'MC 114+220'!B57</f>
        <v>0</v>
      </c>
      <c r="C56" s="101">
        <f t="shared" si="11"/>
        <v>0</v>
      </c>
      <c r="D56" s="102">
        <f t="shared" si="4"/>
        <v>842</v>
      </c>
      <c r="E56" s="89" t="e">
        <f>VLOOKUP(B56,'MC 114+220'!B57:AB158,3,FALSE)</f>
        <v>#N/A</v>
      </c>
      <c r="F56" s="103" t="e">
        <f t="shared" si="0"/>
        <v>#N/A</v>
      </c>
      <c r="G56" s="104" t="e">
        <f>VLOOKUP(B56,'MC 114+220'!$B$15:$AB$115,20,FALSE)</f>
        <v>#N/A</v>
      </c>
      <c r="H56" s="104" t="e">
        <f>VLOOKUP(B56,'MC 114+220'!$B$15:$AB$115,4,FALSE)</f>
        <v>#N/A</v>
      </c>
      <c r="I56" s="105" t="e">
        <f t="shared" si="1"/>
        <v>#N/A</v>
      </c>
      <c r="J56" s="105" t="e">
        <f>VLOOKUP(B56,'MC 114+220'!$B$15:$AB$115,13,FALSE)</f>
        <v>#N/A</v>
      </c>
      <c r="K56" s="92">
        <f>'MC 114+220'!Q57</f>
        <v>0</v>
      </c>
      <c r="L56" s="106">
        <f t="shared" si="5"/>
        <v>0</v>
      </c>
      <c r="M56" s="94" t="e">
        <f>VLOOKUP(B56,'MC 114+220'!$B$14:$AB$115,21,FALSE)</f>
        <v>#N/A</v>
      </c>
      <c r="N56" s="103" t="e">
        <f>VLOOKUP(B56,'MC 114+220'!$B$15:$AB$115,5,FALSE)</f>
        <v>#N/A</v>
      </c>
      <c r="O56" s="105" t="e">
        <f t="shared" si="2"/>
        <v>#N/A</v>
      </c>
      <c r="P56" s="105" t="e">
        <f>VLOOKUP(B56,'MC 114+220'!$B$15:$AB$115,14,FALSE)</f>
        <v>#N/A</v>
      </c>
      <c r="Q56" s="92">
        <f>'MC 114+220'!R57</f>
        <v>0</v>
      </c>
      <c r="R56" s="106">
        <f t="shared" si="6"/>
        <v>0</v>
      </c>
      <c r="S56" s="94" t="e">
        <f>VLOOKUP(B56,'MC 114+220'!$B$14:$AB$115,22,FALSE)</f>
        <v>#N/A</v>
      </c>
      <c r="T56" s="103" t="e">
        <f>VLOOKUP(B56,'MC 114+220'!$B$15:$AB$115,6,FALSE)</f>
        <v>#N/A</v>
      </c>
      <c r="U56" s="105" t="e">
        <f t="shared" si="3"/>
        <v>#N/A</v>
      </c>
      <c r="V56" s="107" t="e">
        <f>VLOOKUP(B56,'MC 114+220'!$B$15:$AB$115,15,FALSE)</f>
        <v>#N/A</v>
      </c>
      <c r="W56" s="96">
        <f>'MC 114+220'!S57</f>
        <v>0</v>
      </c>
      <c r="X56" s="106">
        <f t="shared" si="7"/>
        <v>0</v>
      </c>
      <c r="Y56" s="108" t="e">
        <f t="shared" si="12"/>
        <v>#N/A</v>
      </c>
      <c r="Z56" s="99" t="e">
        <f t="shared" si="8"/>
        <v>#N/A</v>
      </c>
      <c r="AA56" s="100" t="e">
        <f t="shared" si="9"/>
        <v>#N/A</v>
      </c>
      <c r="AB56" s="109" t="e">
        <f t="shared" si="10"/>
        <v>#N/A</v>
      </c>
      <c r="AC56" s="55"/>
      <c r="AD56" s="55"/>
      <c r="AE56" s="110"/>
    </row>
    <row r="57" spans="1:31" s="85" customFormat="1" ht="15" customHeight="1">
      <c r="A57" s="80"/>
      <c r="B57" s="86">
        <f>'MC 114+220'!B58</f>
        <v>0</v>
      </c>
      <c r="C57" s="101">
        <f t="shared" si="11"/>
        <v>0</v>
      </c>
      <c r="D57" s="102">
        <f t="shared" si="4"/>
        <v>842</v>
      </c>
      <c r="E57" s="89" t="e">
        <f>VLOOKUP(B57,'MC 114+220'!B58:AB159,3,FALSE)</f>
        <v>#N/A</v>
      </c>
      <c r="F57" s="103" t="e">
        <f t="shared" si="0"/>
        <v>#N/A</v>
      </c>
      <c r="G57" s="104" t="e">
        <f>VLOOKUP(B57,'MC 114+220'!$B$15:$AB$115,20,FALSE)</f>
        <v>#N/A</v>
      </c>
      <c r="H57" s="104" t="e">
        <f>VLOOKUP(B57,'MC 114+220'!$B$15:$AB$115,4,FALSE)</f>
        <v>#N/A</v>
      </c>
      <c r="I57" s="105" t="e">
        <f t="shared" si="1"/>
        <v>#N/A</v>
      </c>
      <c r="J57" s="105" t="e">
        <f>VLOOKUP(B57,'MC 114+220'!$B$15:$AB$115,13,FALSE)</f>
        <v>#N/A</v>
      </c>
      <c r="K57" s="92">
        <f>'MC 114+220'!Q58</f>
        <v>0</v>
      </c>
      <c r="L57" s="106">
        <f t="shared" si="5"/>
        <v>0</v>
      </c>
      <c r="M57" s="94" t="e">
        <f>VLOOKUP(B57,'MC 114+220'!$B$14:$AB$115,21,FALSE)</f>
        <v>#N/A</v>
      </c>
      <c r="N57" s="103" t="e">
        <f>VLOOKUP(B57,'MC 114+220'!$B$15:$AB$115,5,FALSE)</f>
        <v>#N/A</v>
      </c>
      <c r="O57" s="105" t="e">
        <f t="shared" si="2"/>
        <v>#N/A</v>
      </c>
      <c r="P57" s="105" t="e">
        <f>VLOOKUP(B57,'MC 114+220'!$B$15:$AB$115,14,FALSE)</f>
        <v>#N/A</v>
      </c>
      <c r="Q57" s="92">
        <f>'MC 114+220'!R58</f>
        <v>0</v>
      </c>
      <c r="R57" s="106">
        <f t="shared" si="6"/>
        <v>0</v>
      </c>
      <c r="S57" s="94" t="e">
        <f>VLOOKUP(B57,'MC 114+220'!$B$14:$AB$115,22,FALSE)</f>
        <v>#N/A</v>
      </c>
      <c r="T57" s="103" t="e">
        <f>VLOOKUP(B57,'MC 114+220'!$B$15:$AB$115,6,FALSE)</f>
        <v>#N/A</v>
      </c>
      <c r="U57" s="105" t="e">
        <f t="shared" si="3"/>
        <v>#N/A</v>
      </c>
      <c r="V57" s="107" t="e">
        <f>VLOOKUP(B57,'MC 114+220'!$B$15:$AB$115,15,FALSE)</f>
        <v>#N/A</v>
      </c>
      <c r="W57" s="96">
        <f>'MC 114+220'!S58</f>
        <v>0</v>
      </c>
      <c r="X57" s="106">
        <f t="shared" si="7"/>
        <v>0</v>
      </c>
      <c r="Y57" s="108" t="e">
        <f t="shared" si="12"/>
        <v>#N/A</v>
      </c>
      <c r="Z57" s="99" t="e">
        <f t="shared" si="8"/>
        <v>#N/A</v>
      </c>
      <c r="AA57" s="100" t="e">
        <f t="shared" si="9"/>
        <v>#N/A</v>
      </c>
      <c r="AB57" s="109" t="e">
        <f t="shared" si="10"/>
        <v>#N/A</v>
      </c>
      <c r="AC57" s="55"/>
      <c r="AD57" s="55"/>
      <c r="AE57" s="110"/>
    </row>
    <row r="58" spans="1:31" s="85" customFormat="1" ht="15" customHeight="1">
      <c r="A58" s="80"/>
      <c r="B58" s="86">
        <f>'MC 114+220'!B59</f>
        <v>0</v>
      </c>
      <c r="C58" s="101">
        <f t="shared" si="11"/>
        <v>0</v>
      </c>
      <c r="D58" s="102">
        <f t="shared" si="4"/>
        <v>842</v>
      </c>
      <c r="E58" s="89" t="e">
        <f>VLOOKUP(B58,'MC 114+220'!B59:AB160,3,FALSE)</f>
        <v>#N/A</v>
      </c>
      <c r="F58" s="103" t="e">
        <f t="shared" si="0"/>
        <v>#N/A</v>
      </c>
      <c r="G58" s="104" t="e">
        <f>VLOOKUP(B58,'MC 114+220'!$B$15:$AB$115,20,FALSE)</f>
        <v>#N/A</v>
      </c>
      <c r="H58" s="104" t="e">
        <f>VLOOKUP(B58,'MC 114+220'!$B$15:$AB$115,4,FALSE)</f>
        <v>#N/A</v>
      </c>
      <c r="I58" s="105" t="e">
        <f t="shared" si="1"/>
        <v>#N/A</v>
      </c>
      <c r="J58" s="105" t="e">
        <f>VLOOKUP(B58,'MC 114+220'!$B$15:$AB$115,13,FALSE)</f>
        <v>#N/A</v>
      </c>
      <c r="K58" s="92">
        <f>'MC 114+220'!Q59</f>
        <v>0</v>
      </c>
      <c r="L58" s="106">
        <f t="shared" si="5"/>
        <v>0</v>
      </c>
      <c r="M58" s="94" t="e">
        <f>VLOOKUP(B58,'MC 114+220'!$B$14:$AB$115,21,FALSE)</f>
        <v>#N/A</v>
      </c>
      <c r="N58" s="103" t="e">
        <f>VLOOKUP(B58,'MC 114+220'!$B$15:$AB$115,5,FALSE)</f>
        <v>#N/A</v>
      </c>
      <c r="O58" s="105" t="e">
        <f t="shared" si="2"/>
        <v>#N/A</v>
      </c>
      <c r="P58" s="105" t="e">
        <f>VLOOKUP(B58,'MC 114+220'!$B$15:$AB$115,14,FALSE)</f>
        <v>#N/A</v>
      </c>
      <c r="Q58" s="92">
        <f>'MC 114+220'!R59</f>
        <v>0</v>
      </c>
      <c r="R58" s="106">
        <f t="shared" si="6"/>
        <v>0</v>
      </c>
      <c r="S58" s="94" t="e">
        <f>VLOOKUP(B58,'MC 114+220'!$B$14:$AB$115,22,FALSE)</f>
        <v>#N/A</v>
      </c>
      <c r="T58" s="103" t="e">
        <f>VLOOKUP(B58,'MC 114+220'!$B$15:$AB$115,6,FALSE)</f>
        <v>#N/A</v>
      </c>
      <c r="U58" s="105" t="e">
        <f t="shared" si="3"/>
        <v>#N/A</v>
      </c>
      <c r="V58" s="107" t="e">
        <f>VLOOKUP(B58,'MC 114+220'!$B$15:$AB$115,15,FALSE)</f>
        <v>#N/A</v>
      </c>
      <c r="W58" s="96">
        <f>'MC 114+220'!S59</f>
        <v>0</v>
      </c>
      <c r="X58" s="106">
        <f t="shared" si="7"/>
        <v>0</v>
      </c>
      <c r="Y58" s="108" t="e">
        <f t="shared" si="12"/>
        <v>#N/A</v>
      </c>
      <c r="Z58" s="99" t="e">
        <f t="shared" si="8"/>
        <v>#N/A</v>
      </c>
      <c r="AA58" s="100" t="e">
        <f t="shared" si="9"/>
        <v>#N/A</v>
      </c>
      <c r="AB58" s="109" t="e">
        <f t="shared" si="10"/>
        <v>#N/A</v>
      </c>
      <c r="AC58" s="55"/>
      <c r="AD58" s="55"/>
      <c r="AE58" s="110"/>
    </row>
    <row r="59" spans="1:31" s="85" customFormat="1" ht="15" customHeight="1">
      <c r="A59" s="80"/>
      <c r="B59" s="86">
        <f>'MC 114+220'!B60</f>
        <v>0</v>
      </c>
      <c r="C59" s="101">
        <f t="shared" si="11"/>
        <v>0</v>
      </c>
      <c r="D59" s="102">
        <f t="shared" si="4"/>
        <v>842</v>
      </c>
      <c r="E59" s="89" t="e">
        <f>VLOOKUP(B59,'MC 114+220'!B60:AB161,3,FALSE)</f>
        <v>#N/A</v>
      </c>
      <c r="F59" s="103" t="e">
        <f t="shared" si="0"/>
        <v>#N/A</v>
      </c>
      <c r="G59" s="104" t="e">
        <f>VLOOKUP(B59,'MC 114+220'!$B$15:$AB$115,20,FALSE)</f>
        <v>#N/A</v>
      </c>
      <c r="H59" s="104" t="e">
        <f>VLOOKUP(B59,'MC 114+220'!$B$15:$AB$115,4,FALSE)</f>
        <v>#N/A</v>
      </c>
      <c r="I59" s="105" t="e">
        <f t="shared" si="1"/>
        <v>#N/A</v>
      </c>
      <c r="J59" s="105" t="e">
        <f>VLOOKUP(B59,'MC 114+220'!$B$15:$AB$115,13,FALSE)</f>
        <v>#N/A</v>
      </c>
      <c r="K59" s="92">
        <f>'MC 114+220'!Q60</f>
        <v>0</v>
      </c>
      <c r="L59" s="106">
        <f t="shared" si="5"/>
        <v>0</v>
      </c>
      <c r="M59" s="94" t="e">
        <f>VLOOKUP(B59,'MC 114+220'!$B$14:$AB$115,21,FALSE)</f>
        <v>#N/A</v>
      </c>
      <c r="N59" s="103" t="e">
        <f>VLOOKUP(B59,'MC 114+220'!$B$15:$AB$115,5,FALSE)</f>
        <v>#N/A</v>
      </c>
      <c r="O59" s="105" t="e">
        <f t="shared" si="2"/>
        <v>#N/A</v>
      </c>
      <c r="P59" s="105" t="e">
        <f>VLOOKUP(B59,'MC 114+220'!$B$15:$AB$115,14,FALSE)</f>
        <v>#N/A</v>
      </c>
      <c r="Q59" s="92">
        <f>'MC 114+220'!R60</f>
        <v>0</v>
      </c>
      <c r="R59" s="106">
        <f t="shared" si="6"/>
        <v>0</v>
      </c>
      <c r="S59" s="94" t="e">
        <f>VLOOKUP(B59,'MC 114+220'!$B$14:$AB$115,22,FALSE)</f>
        <v>#N/A</v>
      </c>
      <c r="T59" s="103" t="e">
        <f>VLOOKUP(B59,'MC 114+220'!$B$15:$AB$115,6,FALSE)</f>
        <v>#N/A</v>
      </c>
      <c r="U59" s="105" t="e">
        <f t="shared" si="3"/>
        <v>#N/A</v>
      </c>
      <c r="V59" s="107" t="e">
        <f>VLOOKUP(B59,'MC 114+220'!$B$15:$AB$115,15,FALSE)</f>
        <v>#N/A</v>
      </c>
      <c r="W59" s="96">
        <f>'MC 114+220'!S60</f>
        <v>0</v>
      </c>
      <c r="X59" s="106">
        <f t="shared" si="7"/>
        <v>0</v>
      </c>
      <c r="Y59" s="108" t="e">
        <f t="shared" si="12"/>
        <v>#N/A</v>
      </c>
      <c r="Z59" s="99" t="e">
        <f t="shared" si="8"/>
        <v>#N/A</v>
      </c>
      <c r="AA59" s="100" t="e">
        <f t="shared" si="9"/>
        <v>#N/A</v>
      </c>
      <c r="AB59" s="109" t="e">
        <f t="shared" si="10"/>
        <v>#N/A</v>
      </c>
      <c r="AC59" s="55"/>
      <c r="AD59" s="55"/>
      <c r="AE59" s="110"/>
    </row>
    <row r="60" spans="1:31" s="85" customFormat="1" ht="15" customHeight="1">
      <c r="A60" s="80"/>
      <c r="B60" s="86">
        <f>'MC 114+220'!B61</f>
        <v>0</v>
      </c>
      <c r="C60" s="101">
        <f t="shared" si="11"/>
        <v>0</v>
      </c>
      <c r="D60" s="102">
        <f t="shared" si="4"/>
        <v>842</v>
      </c>
      <c r="E60" s="89" t="e">
        <f>VLOOKUP(B60,'MC 114+220'!B61:AB162,3,FALSE)</f>
        <v>#N/A</v>
      </c>
      <c r="F60" s="103" t="e">
        <f t="shared" si="0"/>
        <v>#N/A</v>
      </c>
      <c r="G60" s="104" t="e">
        <f>VLOOKUP(B60,'MC 114+220'!$B$15:$AB$115,20,FALSE)</f>
        <v>#N/A</v>
      </c>
      <c r="H60" s="104" t="e">
        <f>VLOOKUP(B60,'MC 114+220'!$B$15:$AB$115,4,FALSE)</f>
        <v>#N/A</v>
      </c>
      <c r="I60" s="105" t="e">
        <f t="shared" si="1"/>
        <v>#N/A</v>
      </c>
      <c r="J60" s="105" t="e">
        <f>VLOOKUP(B60,'MC 114+220'!$B$15:$AB$115,13,FALSE)</f>
        <v>#N/A</v>
      </c>
      <c r="K60" s="92">
        <f>'MC 114+220'!Q61</f>
        <v>0</v>
      </c>
      <c r="L60" s="106">
        <f t="shared" si="5"/>
        <v>0</v>
      </c>
      <c r="M60" s="94" t="e">
        <f>VLOOKUP(B60,'MC 114+220'!$B$14:$AB$115,21,FALSE)</f>
        <v>#N/A</v>
      </c>
      <c r="N60" s="103" t="e">
        <f>VLOOKUP(B60,'MC 114+220'!$B$15:$AB$115,5,FALSE)</f>
        <v>#N/A</v>
      </c>
      <c r="O60" s="105" t="e">
        <f t="shared" si="2"/>
        <v>#N/A</v>
      </c>
      <c r="P60" s="105" t="e">
        <f>VLOOKUP(B60,'MC 114+220'!$B$15:$AB$115,14,FALSE)</f>
        <v>#N/A</v>
      </c>
      <c r="Q60" s="92">
        <f>'MC 114+220'!R61</f>
        <v>0</v>
      </c>
      <c r="R60" s="106">
        <f t="shared" si="6"/>
        <v>0</v>
      </c>
      <c r="S60" s="94" t="e">
        <f>VLOOKUP(B60,'MC 114+220'!$B$14:$AB$115,22,FALSE)</f>
        <v>#N/A</v>
      </c>
      <c r="T60" s="103" t="e">
        <f>VLOOKUP(B60,'MC 114+220'!$B$15:$AB$115,6,FALSE)</f>
        <v>#N/A</v>
      </c>
      <c r="U60" s="105" t="e">
        <f t="shared" si="3"/>
        <v>#N/A</v>
      </c>
      <c r="V60" s="107" t="e">
        <f>VLOOKUP(B60,'MC 114+220'!$B$15:$AB$115,15,FALSE)</f>
        <v>#N/A</v>
      </c>
      <c r="W60" s="96">
        <f>'MC 114+220'!S61</f>
        <v>0</v>
      </c>
      <c r="X60" s="106">
        <f t="shared" si="7"/>
        <v>0</v>
      </c>
      <c r="Y60" s="108" t="e">
        <f t="shared" si="12"/>
        <v>#N/A</v>
      </c>
      <c r="Z60" s="99" t="e">
        <f t="shared" si="8"/>
        <v>#N/A</v>
      </c>
      <c r="AA60" s="100" t="e">
        <f t="shared" si="9"/>
        <v>#N/A</v>
      </c>
      <c r="AB60" s="109" t="e">
        <f t="shared" si="10"/>
        <v>#N/A</v>
      </c>
      <c r="AC60" s="55"/>
      <c r="AD60" s="55"/>
      <c r="AE60" s="110"/>
    </row>
    <row r="61" spans="1:31" s="85" customFormat="1" ht="15" customHeight="1">
      <c r="A61" s="80"/>
      <c r="B61" s="86">
        <f>'MC 114+220'!B62</f>
        <v>0</v>
      </c>
      <c r="C61" s="101">
        <f t="shared" si="11"/>
        <v>0</v>
      </c>
      <c r="D61" s="102">
        <f t="shared" si="4"/>
        <v>842</v>
      </c>
      <c r="E61" s="89" t="e">
        <f>VLOOKUP(B61,'MC 114+220'!B62:AB163,3,FALSE)</f>
        <v>#N/A</v>
      </c>
      <c r="F61" s="103" t="e">
        <f t="shared" si="0"/>
        <v>#N/A</v>
      </c>
      <c r="G61" s="104" t="e">
        <f>VLOOKUP(B61,'MC 114+220'!$B$15:$AB$115,20,FALSE)</f>
        <v>#N/A</v>
      </c>
      <c r="H61" s="104" t="e">
        <f>VLOOKUP(B61,'MC 114+220'!$B$15:$AB$115,4,FALSE)</f>
        <v>#N/A</v>
      </c>
      <c r="I61" s="105" t="e">
        <f t="shared" si="1"/>
        <v>#N/A</v>
      </c>
      <c r="J61" s="105" t="e">
        <f>VLOOKUP(B61,'MC 114+220'!$B$15:$AB$115,13,FALSE)</f>
        <v>#N/A</v>
      </c>
      <c r="K61" s="92">
        <f>'MC 114+220'!Q62</f>
        <v>0</v>
      </c>
      <c r="L61" s="106">
        <f t="shared" si="5"/>
        <v>0</v>
      </c>
      <c r="M61" s="94" t="e">
        <f>VLOOKUP(B61,'MC 114+220'!$B$14:$AB$115,21,FALSE)</f>
        <v>#N/A</v>
      </c>
      <c r="N61" s="103" t="e">
        <f>VLOOKUP(B61,'MC 114+220'!$B$15:$AB$115,5,FALSE)</f>
        <v>#N/A</v>
      </c>
      <c r="O61" s="105" t="e">
        <f t="shared" si="2"/>
        <v>#N/A</v>
      </c>
      <c r="P61" s="105" t="e">
        <f>VLOOKUP(B61,'MC 114+220'!$B$15:$AB$115,14,FALSE)</f>
        <v>#N/A</v>
      </c>
      <c r="Q61" s="92">
        <f>'MC 114+220'!R62</f>
        <v>0</v>
      </c>
      <c r="R61" s="106">
        <f t="shared" si="6"/>
        <v>0</v>
      </c>
      <c r="S61" s="94" t="e">
        <f>VLOOKUP(B61,'MC 114+220'!$B$14:$AB$115,22,FALSE)</f>
        <v>#N/A</v>
      </c>
      <c r="T61" s="103" t="e">
        <f>VLOOKUP(B61,'MC 114+220'!$B$15:$AB$115,6,FALSE)</f>
        <v>#N/A</v>
      </c>
      <c r="U61" s="105" t="e">
        <f t="shared" si="3"/>
        <v>#N/A</v>
      </c>
      <c r="V61" s="107" t="e">
        <f>VLOOKUP(B61,'MC 114+220'!$B$15:$AB$115,15,FALSE)</f>
        <v>#N/A</v>
      </c>
      <c r="W61" s="96">
        <f>'MC 114+220'!S62</f>
        <v>0</v>
      </c>
      <c r="X61" s="106">
        <f t="shared" si="7"/>
        <v>0</v>
      </c>
      <c r="Y61" s="108" t="e">
        <f t="shared" si="12"/>
        <v>#N/A</v>
      </c>
      <c r="Z61" s="99" t="e">
        <f t="shared" si="8"/>
        <v>#N/A</v>
      </c>
      <c r="AA61" s="100" t="e">
        <f t="shared" si="9"/>
        <v>#N/A</v>
      </c>
      <c r="AB61" s="109" t="e">
        <f t="shared" si="10"/>
        <v>#N/A</v>
      </c>
      <c r="AC61" s="55"/>
      <c r="AD61" s="55"/>
      <c r="AE61" s="110"/>
    </row>
    <row r="62" spans="1:31" s="85" customFormat="1" ht="15" customHeight="1">
      <c r="A62" s="80"/>
      <c r="B62" s="86">
        <f>'MC 114+220'!B63</f>
        <v>0</v>
      </c>
      <c r="C62" s="101">
        <f t="shared" si="11"/>
        <v>0</v>
      </c>
      <c r="D62" s="102">
        <f t="shared" si="4"/>
        <v>842</v>
      </c>
      <c r="E62" s="89" t="e">
        <f>VLOOKUP(B62,'MC 114+220'!B63:AB164,3,FALSE)</f>
        <v>#N/A</v>
      </c>
      <c r="F62" s="103" t="e">
        <f t="shared" si="0"/>
        <v>#N/A</v>
      </c>
      <c r="G62" s="104" t="e">
        <f>VLOOKUP(B62,'MC 114+220'!$B$15:$AB$115,20,FALSE)</f>
        <v>#N/A</v>
      </c>
      <c r="H62" s="104" t="e">
        <f>VLOOKUP(B62,'MC 114+220'!$B$15:$AB$115,4,FALSE)</f>
        <v>#N/A</v>
      </c>
      <c r="I62" s="105" t="e">
        <f t="shared" si="1"/>
        <v>#N/A</v>
      </c>
      <c r="J62" s="105" t="e">
        <f>VLOOKUP(B62,'MC 114+220'!$B$15:$AB$115,13,FALSE)</f>
        <v>#N/A</v>
      </c>
      <c r="K62" s="92">
        <f>'MC 114+220'!Q63</f>
        <v>0</v>
      </c>
      <c r="L62" s="106">
        <f t="shared" si="5"/>
        <v>0</v>
      </c>
      <c r="M62" s="94" t="e">
        <f>VLOOKUP(B62,'MC 114+220'!$B$14:$AB$115,21,FALSE)</f>
        <v>#N/A</v>
      </c>
      <c r="N62" s="103" t="e">
        <f>VLOOKUP(B62,'MC 114+220'!$B$15:$AB$115,5,FALSE)</f>
        <v>#N/A</v>
      </c>
      <c r="O62" s="105" t="e">
        <f t="shared" si="2"/>
        <v>#N/A</v>
      </c>
      <c r="P62" s="105" t="e">
        <f>VLOOKUP(B62,'MC 114+220'!$B$15:$AB$115,14,FALSE)</f>
        <v>#N/A</v>
      </c>
      <c r="Q62" s="92">
        <f>'MC 114+220'!R63</f>
        <v>0</v>
      </c>
      <c r="R62" s="106">
        <f t="shared" si="6"/>
        <v>0</v>
      </c>
      <c r="S62" s="94" t="e">
        <f>VLOOKUP(B62,'MC 114+220'!$B$14:$AB$115,22,FALSE)</f>
        <v>#N/A</v>
      </c>
      <c r="T62" s="103" t="e">
        <f>VLOOKUP(B62,'MC 114+220'!$B$15:$AB$115,6,FALSE)</f>
        <v>#N/A</v>
      </c>
      <c r="U62" s="105" t="e">
        <f t="shared" si="3"/>
        <v>#N/A</v>
      </c>
      <c r="V62" s="107" t="e">
        <f>VLOOKUP(B62,'MC 114+220'!$B$15:$AB$115,15,FALSE)</f>
        <v>#N/A</v>
      </c>
      <c r="W62" s="96">
        <f>'MC 114+220'!S63</f>
        <v>0</v>
      </c>
      <c r="X62" s="106">
        <f t="shared" si="7"/>
        <v>0</v>
      </c>
      <c r="Y62" s="108" t="e">
        <f t="shared" si="12"/>
        <v>#N/A</v>
      </c>
      <c r="Z62" s="99" t="e">
        <f t="shared" si="8"/>
        <v>#N/A</v>
      </c>
      <c r="AA62" s="100" t="e">
        <f t="shared" si="9"/>
        <v>#N/A</v>
      </c>
      <c r="AB62" s="109" t="e">
        <f t="shared" si="10"/>
        <v>#N/A</v>
      </c>
      <c r="AC62" s="55"/>
      <c r="AD62" s="55"/>
      <c r="AE62" s="110"/>
    </row>
    <row r="63" spans="1:31" s="85" customFormat="1" ht="15" customHeight="1">
      <c r="A63" s="80"/>
      <c r="B63" s="86">
        <f>'MC 114+220'!B64</f>
        <v>0</v>
      </c>
      <c r="C63" s="101">
        <f t="shared" si="11"/>
        <v>0</v>
      </c>
      <c r="D63" s="102">
        <f t="shared" si="4"/>
        <v>842</v>
      </c>
      <c r="E63" s="89" t="e">
        <f>VLOOKUP(B63,'MC 114+220'!B64:AB165,3,FALSE)</f>
        <v>#N/A</v>
      </c>
      <c r="F63" s="103" t="e">
        <f t="shared" si="0"/>
        <v>#N/A</v>
      </c>
      <c r="G63" s="104" t="e">
        <f>VLOOKUP(B63,'MC 114+220'!$B$15:$AB$115,20,FALSE)</f>
        <v>#N/A</v>
      </c>
      <c r="H63" s="104" t="e">
        <f>VLOOKUP(B63,'MC 114+220'!$B$15:$AB$115,4,FALSE)</f>
        <v>#N/A</v>
      </c>
      <c r="I63" s="105" t="e">
        <f t="shared" si="1"/>
        <v>#N/A</v>
      </c>
      <c r="J63" s="105" t="e">
        <f>VLOOKUP(B63,'MC 114+220'!$B$15:$AB$115,13,FALSE)</f>
        <v>#N/A</v>
      </c>
      <c r="K63" s="92">
        <f>'MC 114+220'!Q64</f>
        <v>0</v>
      </c>
      <c r="L63" s="106">
        <f t="shared" si="5"/>
        <v>0</v>
      </c>
      <c r="M63" s="94" t="e">
        <f>VLOOKUP(B63,'MC 114+220'!$B$14:$AB$115,21,FALSE)</f>
        <v>#N/A</v>
      </c>
      <c r="N63" s="103" t="e">
        <f>VLOOKUP(B63,'MC 114+220'!$B$15:$AB$115,5,FALSE)</f>
        <v>#N/A</v>
      </c>
      <c r="O63" s="105" t="e">
        <f t="shared" si="2"/>
        <v>#N/A</v>
      </c>
      <c r="P63" s="105" t="e">
        <f>VLOOKUP(B63,'MC 114+220'!$B$15:$AB$115,14,FALSE)</f>
        <v>#N/A</v>
      </c>
      <c r="Q63" s="92">
        <f>'MC 114+220'!R64</f>
        <v>0</v>
      </c>
      <c r="R63" s="106">
        <f t="shared" si="6"/>
        <v>0</v>
      </c>
      <c r="S63" s="94" t="e">
        <f>VLOOKUP(B63,'MC 114+220'!$B$14:$AB$115,22,FALSE)</f>
        <v>#N/A</v>
      </c>
      <c r="T63" s="103" t="e">
        <f>VLOOKUP(B63,'MC 114+220'!$B$15:$AB$115,6,FALSE)</f>
        <v>#N/A</v>
      </c>
      <c r="U63" s="105" t="e">
        <f t="shared" si="3"/>
        <v>#N/A</v>
      </c>
      <c r="V63" s="107" t="e">
        <f>VLOOKUP(B63,'MC 114+220'!$B$15:$AB$115,15,FALSE)</f>
        <v>#N/A</v>
      </c>
      <c r="W63" s="96">
        <f>'MC 114+220'!S64</f>
        <v>0</v>
      </c>
      <c r="X63" s="106">
        <f t="shared" si="7"/>
        <v>0</v>
      </c>
      <c r="Y63" s="108" t="e">
        <f t="shared" si="12"/>
        <v>#N/A</v>
      </c>
      <c r="Z63" s="99" t="e">
        <f t="shared" si="8"/>
        <v>#N/A</v>
      </c>
      <c r="AA63" s="100" t="e">
        <f t="shared" si="9"/>
        <v>#N/A</v>
      </c>
      <c r="AB63" s="109" t="e">
        <f t="shared" si="10"/>
        <v>#N/A</v>
      </c>
      <c r="AC63" s="55"/>
      <c r="AD63" s="55"/>
      <c r="AE63" s="110"/>
    </row>
    <row r="64" spans="1:31" s="85" customFormat="1" ht="15" customHeight="1">
      <c r="A64" s="80"/>
      <c r="B64" s="86">
        <f>'MC 114+220'!B65</f>
        <v>0</v>
      </c>
      <c r="C64" s="101">
        <f t="shared" si="11"/>
        <v>0</v>
      </c>
      <c r="D64" s="102">
        <f t="shared" si="4"/>
        <v>842</v>
      </c>
      <c r="E64" s="89" t="e">
        <f>VLOOKUP(B64,'MC 114+220'!B65:AB166,3,FALSE)</f>
        <v>#N/A</v>
      </c>
      <c r="F64" s="103" t="e">
        <f t="shared" si="0"/>
        <v>#N/A</v>
      </c>
      <c r="G64" s="104" t="e">
        <f>VLOOKUP(B64,'MC 114+220'!$B$15:$AB$115,20,FALSE)</f>
        <v>#N/A</v>
      </c>
      <c r="H64" s="104" t="e">
        <f>VLOOKUP(B64,'MC 114+220'!$B$15:$AB$115,4,FALSE)</f>
        <v>#N/A</v>
      </c>
      <c r="I64" s="105" t="e">
        <f t="shared" si="1"/>
        <v>#N/A</v>
      </c>
      <c r="J64" s="105" t="e">
        <f>VLOOKUP(B64,'MC 114+220'!$B$15:$AB$115,13,FALSE)</f>
        <v>#N/A</v>
      </c>
      <c r="K64" s="92">
        <f>'MC 114+220'!Q65</f>
        <v>0</v>
      </c>
      <c r="L64" s="106">
        <f t="shared" si="5"/>
        <v>0</v>
      </c>
      <c r="M64" s="94" t="e">
        <f>VLOOKUP(B64,'MC 114+220'!$B$14:$AB$115,21,FALSE)</f>
        <v>#N/A</v>
      </c>
      <c r="N64" s="103" t="e">
        <f>VLOOKUP(B64,'MC 114+220'!$B$15:$AB$115,5,FALSE)</f>
        <v>#N/A</v>
      </c>
      <c r="O64" s="105" t="e">
        <f t="shared" si="2"/>
        <v>#N/A</v>
      </c>
      <c r="P64" s="105" t="e">
        <f>VLOOKUP(B64,'MC 114+220'!$B$15:$AB$115,14,FALSE)</f>
        <v>#N/A</v>
      </c>
      <c r="Q64" s="92">
        <f>'MC 114+220'!R65</f>
        <v>0</v>
      </c>
      <c r="R64" s="106">
        <f t="shared" si="6"/>
        <v>0</v>
      </c>
      <c r="S64" s="94" t="e">
        <f>VLOOKUP(B64,'MC 114+220'!$B$14:$AB$115,22,FALSE)</f>
        <v>#N/A</v>
      </c>
      <c r="T64" s="103" t="e">
        <f>VLOOKUP(B64,'MC 114+220'!$B$15:$AB$115,6,FALSE)</f>
        <v>#N/A</v>
      </c>
      <c r="U64" s="105" t="e">
        <f t="shared" si="3"/>
        <v>#N/A</v>
      </c>
      <c r="V64" s="107" t="e">
        <f>VLOOKUP(B64,'MC 114+220'!$B$15:$AB$115,15,FALSE)</f>
        <v>#N/A</v>
      </c>
      <c r="W64" s="96">
        <f>'MC 114+220'!S65</f>
        <v>0</v>
      </c>
      <c r="X64" s="106">
        <f t="shared" si="7"/>
        <v>0</v>
      </c>
      <c r="Y64" s="108" t="e">
        <f t="shared" si="12"/>
        <v>#N/A</v>
      </c>
      <c r="Z64" s="99" t="e">
        <f t="shared" si="8"/>
        <v>#N/A</v>
      </c>
      <c r="AA64" s="100" t="e">
        <f t="shared" si="9"/>
        <v>#N/A</v>
      </c>
      <c r="AB64" s="109" t="e">
        <f t="shared" si="10"/>
        <v>#N/A</v>
      </c>
      <c r="AC64" s="55"/>
      <c r="AD64" s="55"/>
      <c r="AE64" s="110"/>
    </row>
    <row r="65" spans="1:32" s="85" customFormat="1" ht="15" customHeight="1">
      <c r="A65" s="80"/>
      <c r="B65" s="86">
        <f>'MC 114+220'!B66</f>
        <v>0</v>
      </c>
      <c r="C65" s="101">
        <f t="shared" si="11"/>
        <v>0</v>
      </c>
      <c r="D65" s="102">
        <f t="shared" si="4"/>
        <v>842</v>
      </c>
      <c r="E65" s="89" t="e">
        <f>VLOOKUP(B65,'MC 114+220'!B66:AB167,3,FALSE)</f>
        <v>#N/A</v>
      </c>
      <c r="F65" s="103" t="e">
        <f t="shared" si="0"/>
        <v>#N/A</v>
      </c>
      <c r="G65" s="104" t="e">
        <f>VLOOKUP(B65,'MC 114+220'!$B$15:$AB$115,20,FALSE)</f>
        <v>#N/A</v>
      </c>
      <c r="H65" s="104" t="e">
        <f>VLOOKUP(B65,'MC 114+220'!$B$15:$AB$115,4,FALSE)</f>
        <v>#N/A</v>
      </c>
      <c r="I65" s="105" t="e">
        <f t="shared" si="1"/>
        <v>#N/A</v>
      </c>
      <c r="J65" s="105" t="e">
        <f>VLOOKUP(B65,'MC 114+220'!$B$15:$AB$115,13,FALSE)</f>
        <v>#N/A</v>
      </c>
      <c r="K65" s="92">
        <f>'MC 114+220'!Q66</f>
        <v>0</v>
      </c>
      <c r="L65" s="106">
        <f t="shared" si="5"/>
        <v>0</v>
      </c>
      <c r="M65" s="94" t="e">
        <f>VLOOKUP(B65,'MC 114+220'!$B$14:$AB$115,21,FALSE)</f>
        <v>#N/A</v>
      </c>
      <c r="N65" s="103" t="e">
        <f>VLOOKUP(B65,'MC 114+220'!$B$15:$AB$115,5,FALSE)</f>
        <v>#N/A</v>
      </c>
      <c r="O65" s="105" t="e">
        <f t="shared" si="2"/>
        <v>#N/A</v>
      </c>
      <c r="P65" s="105" t="e">
        <f>VLOOKUP(B65,'MC 114+220'!$B$15:$AB$115,14,FALSE)</f>
        <v>#N/A</v>
      </c>
      <c r="Q65" s="92">
        <f>'MC 114+220'!R66</f>
        <v>0</v>
      </c>
      <c r="R65" s="106">
        <f t="shared" si="6"/>
        <v>0</v>
      </c>
      <c r="S65" s="94" t="e">
        <f>VLOOKUP(B65,'MC 114+220'!$B$14:$AB$115,22,FALSE)</f>
        <v>#N/A</v>
      </c>
      <c r="T65" s="103" t="e">
        <f>VLOOKUP(B65,'MC 114+220'!$B$15:$AB$115,6,FALSE)</f>
        <v>#N/A</v>
      </c>
      <c r="U65" s="105" t="e">
        <f t="shared" si="3"/>
        <v>#N/A</v>
      </c>
      <c r="V65" s="107" t="e">
        <f>VLOOKUP(B65,'MC 114+220'!$B$15:$AB$115,15,FALSE)</f>
        <v>#N/A</v>
      </c>
      <c r="W65" s="96">
        <f>'MC 114+220'!S66</f>
        <v>0</v>
      </c>
      <c r="X65" s="106">
        <f t="shared" si="7"/>
        <v>0</v>
      </c>
      <c r="Y65" s="108" t="e">
        <f t="shared" si="12"/>
        <v>#N/A</v>
      </c>
      <c r="Z65" s="99" t="e">
        <f t="shared" si="8"/>
        <v>#N/A</v>
      </c>
      <c r="AA65" s="100" t="e">
        <f t="shared" si="9"/>
        <v>#N/A</v>
      </c>
      <c r="AB65" s="109" t="e">
        <f t="shared" si="10"/>
        <v>#N/A</v>
      </c>
      <c r="AC65" s="55"/>
      <c r="AD65" s="55"/>
      <c r="AE65" s="110"/>
    </row>
    <row r="66" spans="1:32" s="112" customFormat="1" ht="15" customHeight="1">
      <c r="A66" s="80"/>
      <c r="B66" s="86">
        <f>'MC 114+220'!B67</f>
        <v>0</v>
      </c>
      <c r="C66" s="101">
        <f t="shared" si="11"/>
        <v>0</v>
      </c>
      <c r="D66" s="102">
        <f t="shared" si="4"/>
        <v>842</v>
      </c>
      <c r="E66" s="89" t="e">
        <f>VLOOKUP(B66,'MC 114+220'!B67:AB168,3,FALSE)</f>
        <v>#N/A</v>
      </c>
      <c r="F66" s="103" t="e">
        <f t="shared" si="0"/>
        <v>#N/A</v>
      </c>
      <c r="G66" s="104" t="e">
        <f>VLOOKUP(B66,'MC 114+220'!$B$15:$AB$115,20,FALSE)</f>
        <v>#N/A</v>
      </c>
      <c r="H66" s="104" t="e">
        <f>VLOOKUP(B66,'MC 114+220'!$B$15:$AB$115,4,FALSE)</f>
        <v>#N/A</v>
      </c>
      <c r="I66" s="105" t="e">
        <f t="shared" si="1"/>
        <v>#N/A</v>
      </c>
      <c r="J66" s="105" t="e">
        <f>VLOOKUP(B66,'MC 114+220'!$B$15:$AB$115,13,FALSE)</f>
        <v>#N/A</v>
      </c>
      <c r="K66" s="92">
        <f>'MC 114+220'!Q67</f>
        <v>0</v>
      </c>
      <c r="L66" s="106">
        <f t="shared" si="5"/>
        <v>0</v>
      </c>
      <c r="M66" s="94" t="e">
        <f>VLOOKUP(B66,'MC 114+220'!$B$14:$AB$115,21,FALSE)</f>
        <v>#N/A</v>
      </c>
      <c r="N66" s="103" t="e">
        <f>VLOOKUP(B66,'MC 114+220'!$B$15:$AB$115,5,FALSE)</f>
        <v>#N/A</v>
      </c>
      <c r="O66" s="105" t="e">
        <f t="shared" si="2"/>
        <v>#N/A</v>
      </c>
      <c r="P66" s="105" t="e">
        <f>VLOOKUP(B66,'MC 114+220'!$B$15:$AB$115,14,FALSE)</f>
        <v>#N/A</v>
      </c>
      <c r="Q66" s="92">
        <f>'MC 114+220'!R67</f>
        <v>0</v>
      </c>
      <c r="R66" s="106">
        <f t="shared" si="6"/>
        <v>0</v>
      </c>
      <c r="S66" s="94" t="e">
        <f>VLOOKUP(B66,'MC 114+220'!$B$14:$AB$115,22,FALSE)</f>
        <v>#N/A</v>
      </c>
      <c r="T66" s="103" t="e">
        <f>VLOOKUP(B66,'MC 114+220'!$B$15:$AB$115,6,FALSE)</f>
        <v>#N/A</v>
      </c>
      <c r="U66" s="105" t="e">
        <f t="shared" si="3"/>
        <v>#N/A</v>
      </c>
      <c r="V66" s="107" t="e">
        <f>VLOOKUP(B66,'MC 114+220'!$B$15:$AB$115,15,FALSE)</f>
        <v>#N/A</v>
      </c>
      <c r="W66" s="96">
        <f>'MC 114+220'!S67</f>
        <v>0</v>
      </c>
      <c r="X66" s="106">
        <f t="shared" si="7"/>
        <v>0</v>
      </c>
      <c r="Y66" s="108" t="e">
        <f t="shared" si="12"/>
        <v>#N/A</v>
      </c>
      <c r="Z66" s="99" t="e">
        <f t="shared" si="8"/>
        <v>#N/A</v>
      </c>
      <c r="AA66" s="100" t="e">
        <f t="shared" si="9"/>
        <v>#N/A</v>
      </c>
      <c r="AB66" s="109" t="e">
        <f t="shared" si="10"/>
        <v>#N/A</v>
      </c>
      <c r="AC66" s="75"/>
      <c r="AD66" s="75"/>
      <c r="AE66" s="111"/>
    </row>
    <row r="67" spans="1:32" s="115" customFormat="1" ht="15" customHeight="1">
      <c r="A67" s="80"/>
      <c r="B67" s="86">
        <f>'MC 114+220'!B68</f>
        <v>0</v>
      </c>
      <c r="C67" s="101">
        <f t="shared" si="11"/>
        <v>0</v>
      </c>
      <c r="D67" s="102">
        <f t="shared" si="4"/>
        <v>842</v>
      </c>
      <c r="E67" s="89" t="e">
        <f>VLOOKUP(B67,'MC 114+220'!B68:AB169,3,FALSE)</f>
        <v>#N/A</v>
      </c>
      <c r="F67" s="103" t="e">
        <f t="shared" si="0"/>
        <v>#N/A</v>
      </c>
      <c r="G67" s="104" t="e">
        <f>VLOOKUP(B67,'MC 114+220'!$B$15:$AB$115,20,FALSE)</f>
        <v>#N/A</v>
      </c>
      <c r="H67" s="104" t="e">
        <f>VLOOKUP(B67,'MC 114+220'!$B$15:$AB$115,4,FALSE)</f>
        <v>#N/A</v>
      </c>
      <c r="I67" s="105" t="e">
        <f t="shared" si="1"/>
        <v>#N/A</v>
      </c>
      <c r="J67" s="105" t="e">
        <f>VLOOKUP(B67,'MC 114+220'!$B$15:$AB$115,13,FALSE)</f>
        <v>#N/A</v>
      </c>
      <c r="K67" s="92">
        <f>'MC 114+220'!Q68</f>
        <v>0</v>
      </c>
      <c r="L67" s="106">
        <f t="shared" si="5"/>
        <v>0</v>
      </c>
      <c r="M67" s="94" t="e">
        <f>VLOOKUP(B67,'MC 114+220'!$B$14:$AB$115,21,FALSE)</f>
        <v>#N/A</v>
      </c>
      <c r="N67" s="103" t="e">
        <f>VLOOKUP(B67,'MC 114+220'!$B$15:$AB$115,5,FALSE)</f>
        <v>#N/A</v>
      </c>
      <c r="O67" s="105" t="e">
        <f t="shared" si="2"/>
        <v>#N/A</v>
      </c>
      <c r="P67" s="105" t="e">
        <f>VLOOKUP(B67,'MC 114+220'!$B$15:$AB$115,14,FALSE)</f>
        <v>#N/A</v>
      </c>
      <c r="Q67" s="92">
        <f>'MC 114+220'!R68</f>
        <v>0</v>
      </c>
      <c r="R67" s="106">
        <f t="shared" si="6"/>
        <v>0</v>
      </c>
      <c r="S67" s="94" t="e">
        <f>VLOOKUP(B67,'MC 114+220'!$B$14:$AB$115,22,FALSE)</f>
        <v>#N/A</v>
      </c>
      <c r="T67" s="103" t="e">
        <f>VLOOKUP(B67,'MC 114+220'!$B$15:$AB$115,6,FALSE)</f>
        <v>#N/A</v>
      </c>
      <c r="U67" s="105" t="e">
        <f t="shared" si="3"/>
        <v>#N/A</v>
      </c>
      <c r="V67" s="107" t="e">
        <f>VLOOKUP(B67,'MC 114+220'!$B$15:$AB$115,15,FALSE)</f>
        <v>#N/A</v>
      </c>
      <c r="W67" s="96">
        <f>'MC 114+220'!S68</f>
        <v>0</v>
      </c>
      <c r="X67" s="106">
        <f t="shared" si="7"/>
        <v>0</v>
      </c>
      <c r="Y67" s="108" t="e">
        <f t="shared" si="12"/>
        <v>#N/A</v>
      </c>
      <c r="Z67" s="99" t="e">
        <f t="shared" si="8"/>
        <v>#N/A</v>
      </c>
      <c r="AA67" s="100" t="e">
        <f t="shared" si="9"/>
        <v>#N/A</v>
      </c>
      <c r="AB67" s="109" t="e">
        <f t="shared" si="10"/>
        <v>#N/A</v>
      </c>
      <c r="AC67" s="113"/>
      <c r="AD67" s="113"/>
      <c r="AE67" s="114"/>
    </row>
    <row r="68" spans="1:32" s="121" customFormat="1" ht="15" customHeight="1">
      <c r="A68" s="80"/>
      <c r="B68" s="86">
        <f>'MC 114+220'!B69</f>
        <v>0</v>
      </c>
      <c r="C68" s="101">
        <f t="shared" si="11"/>
        <v>0</v>
      </c>
      <c r="D68" s="102">
        <f t="shared" si="4"/>
        <v>842</v>
      </c>
      <c r="E68" s="89" t="e">
        <f>VLOOKUP(B68,'MC 114+220'!B69:AB170,3,FALSE)</f>
        <v>#N/A</v>
      </c>
      <c r="F68" s="103" t="e">
        <f t="shared" si="0"/>
        <v>#N/A</v>
      </c>
      <c r="G68" s="104" t="e">
        <f>VLOOKUP(B68,'MC 114+220'!$B$15:$AB$115,20,FALSE)</f>
        <v>#N/A</v>
      </c>
      <c r="H68" s="104" t="e">
        <f>VLOOKUP(B68,'MC 114+220'!$B$15:$AB$115,4,FALSE)</f>
        <v>#N/A</v>
      </c>
      <c r="I68" s="105" t="e">
        <f t="shared" si="1"/>
        <v>#N/A</v>
      </c>
      <c r="J68" s="105" t="e">
        <f>VLOOKUP(B68,'MC 114+220'!$B$15:$AB$115,13,FALSE)</f>
        <v>#N/A</v>
      </c>
      <c r="K68" s="92">
        <f>'MC 114+220'!Q69</f>
        <v>0</v>
      </c>
      <c r="L68" s="106">
        <f t="shared" si="5"/>
        <v>0</v>
      </c>
      <c r="M68" s="94" t="e">
        <f>VLOOKUP(B68,'MC 114+220'!$B$14:$AB$115,21,FALSE)</f>
        <v>#N/A</v>
      </c>
      <c r="N68" s="103" t="e">
        <f>VLOOKUP(B68,'MC 114+220'!$B$15:$AB$115,5,FALSE)</f>
        <v>#N/A</v>
      </c>
      <c r="O68" s="105" t="e">
        <f t="shared" si="2"/>
        <v>#N/A</v>
      </c>
      <c r="P68" s="105" t="e">
        <f>VLOOKUP(B68,'MC 114+220'!$B$15:$AB$115,14,FALSE)</f>
        <v>#N/A</v>
      </c>
      <c r="Q68" s="92">
        <f>'MC 114+220'!R69</f>
        <v>0</v>
      </c>
      <c r="R68" s="106">
        <f t="shared" si="6"/>
        <v>0</v>
      </c>
      <c r="S68" s="94" t="e">
        <f>VLOOKUP(B68,'MC 114+220'!$B$14:$AB$115,22,FALSE)</f>
        <v>#N/A</v>
      </c>
      <c r="T68" s="103" t="e">
        <f>VLOOKUP(B68,'MC 114+220'!$B$15:$AB$115,6,FALSE)</f>
        <v>#N/A</v>
      </c>
      <c r="U68" s="105" t="e">
        <f t="shared" si="3"/>
        <v>#N/A</v>
      </c>
      <c r="V68" s="107" t="e">
        <f>VLOOKUP(B68,'MC 114+220'!$B$15:$AB$115,15,FALSE)</f>
        <v>#N/A</v>
      </c>
      <c r="W68" s="96">
        <f>'MC 114+220'!S69</f>
        <v>0</v>
      </c>
      <c r="X68" s="106">
        <f t="shared" si="7"/>
        <v>0</v>
      </c>
      <c r="Y68" s="108" t="e">
        <f t="shared" si="12"/>
        <v>#N/A</v>
      </c>
      <c r="Z68" s="99" t="e">
        <f t="shared" si="8"/>
        <v>#N/A</v>
      </c>
      <c r="AA68" s="100" t="e">
        <f t="shared" si="9"/>
        <v>#N/A</v>
      </c>
      <c r="AB68" s="109" t="e">
        <f t="shared" si="10"/>
        <v>#N/A</v>
      </c>
      <c r="AC68" s="119"/>
      <c r="AD68" s="119"/>
      <c r="AE68" s="120"/>
    </row>
    <row r="69" spans="1:32" s="85" customFormat="1" ht="15" customHeight="1">
      <c r="A69" s="80"/>
      <c r="B69" s="86">
        <f>'MC 114+220'!B70</f>
        <v>0</v>
      </c>
      <c r="C69" s="101">
        <f t="shared" si="11"/>
        <v>0</v>
      </c>
      <c r="D69" s="102">
        <f t="shared" si="4"/>
        <v>842</v>
      </c>
      <c r="E69" s="89" t="e">
        <f>VLOOKUP(B69,'MC 114+220'!B70:AB171,3,FALSE)</f>
        <v>#N/A</v>
      </c>
      <c r="F69" s="103" t="e">
        <f t="shared" si="0"/>
        <v>#N/A</v>
      </c>
      <c r="G69" s="104" t="e">
        <f>VLOOKUP(B69,'MC 114+220'!$B$15:$AB$115,20,FALSE)</f>
        <v>#N/A</v>
      </c>
      <c r="H69" s="104" t="e">
        <f>VLOOKUP(B69,'MC 114+220'!$B$15:$AB$115,4,FALSE)</f>
        <v>#N/A</v>
      </c>
      <c r="I69" s="105" t="e">
        <f t="shared" si="1"/>
        <v>#N/A</v>
      </c>
      <c r="J69" s="105" t="e">
        <f>VLOOKUP(B69,'MC 114+220'!$B$15:$AB$115,13,FALSE)</f>
        <v>#N/A</v>
      </c>
      <c r="K69" s="92">
        <f>'MC 114+220'!Q70</f>
        <v>0</v>
      </c>
      <c r="L69" s="106">
        <f t="shared" si="5"/>
        <v>0</v>
      </c>
      <c r="M69" s="94" t="e">
        <f>VLOOKUP(B69,'MC 114+220'!$B$14:$AB$115,21,FALSE)</f>
        <v>#N/A</v>
      </c>
      <c r="N69" s="103" t="e">
        <f>VLOOKUP(B69,'MC 114+220'!$B$15:$AB$115,5,FALSE)</f>
        <v>#N/A</v>
      </c>
      <c r="O69" s="105" t="e">
        <f t="shared" si="2"/>
        <v>#N/A</v>
      </c>
      <c r="P69" s="105" t="e">
        <f>VLOOKUP(B69,'MC 114+220'!$B$15:$AB$115,14,FALSE)</f>
        <v>#N/A</v>
      </c>
      <c r="Q69" s="92">
        <f>'MC 114+220'!R70</f>
        <v>0</v>
      </c>
      <c r="R69" s="106">
        <f t="shared" si="6"/>
        <v>0</v>
      </c>
      <c r="S69" s="94" t="e">
        <f>VLOOKUP(B69,'MC 114+220'!$B$14:$AB$115,22,FALSE)</f>
        <v>#N/A</v>
      </c>
      <c r="T69" s="103" t="e">
        <f>VLOOKUP(B69,'MC 114+220'!$B$15:$AB$115,6,FALSE)</f>
        <v>#N/A</v>
      </c>
      <c r="U69" s="105" t="e">
        <f t="shared" si="3"/>
        <v>#N/A</v>
      </c>
      <c r="V69" s="107" t="e">
        <f>VLOOKUP(B69,'MC 114+220'!$B$15:$AB$115,15,FALSE)</f>
        <v>#N/A</v>
      </c>
      <c r="W69" s="96">
        <f>'MC 114+220'!S70</f>
        <v>0</v>
      </c>
      <c r="X69" s="106">
        <f t="shared" si="7"/>
        <v>0</v>
      </c>
      <c r="Y69" s="108" t="e">
        <f t="shared" si="12"/>
        <v>#N/A</v>
      </c>
      <c r="Z69" s="99" t="e">
        <f t="shared" si="8"/>
        <v>#N/A</v>
      </c>
      <c r="AA69" s="100" t="e">
        <f t="shared" si="9"/>
        <v>#N/A</v>
      </c>
      <c r="AB69" s="109" t="e">
        <f t="shared" si="10"/>
        <v>#N/A</v>
      </c>
      <c r="AC69" s="55"/>
      <c r="AD69" s="55"/>
      <c r="AE69" s="110"/>
    </row>
    <row r="70" spans="1:32" s="85" customFormat="1" ht="15" customHeight="1">
      <c r="A70" s="80"/>
      <c r="B70" s="86">
        <f>'MC 114+220'!B71</f>
        <v>0</v>
      </c>
      <c r="C70" s="101">
        <f t="shared" si="11"/>
        <v>0</v>
      </c>
      <c r="D70" s="102">
        <f t="shared" si="4"/>
        <v>842</v>
      </c>
      <c r="E70" s="89" t="e">
        <f>VLOOKUP(B70,'MC 114+220'!B71:AB172,3,FALSE)</f>
        <v>#N/A</v>
      </c>
      <c r="F70" s="103" t="e">
        <f t="shared" si="0"/>
        <v>#N/A</v>
      </c>
      <c r="G70" s="104" t="e">
        <f>VLOOKUP(B70,'MC 114+220'!$B$15:$AB$115,20,FALSE)</f>
        <v>#N/A</v>
      </c>
      <c r="H70" s="104" t="e">
        <f>VLOOKUP(B70,'MC 114+220'!$B$15:$AB$115,4,FALSE)</f>
        <v>#N/A</v>
      </c>
      <c r="I70" s="105" t="e">
        <f t="shared" si="1"/>
        <v>#N/A</v>
      </c>
      <c r="J70" s="105" t="e">
        <f>VLOOKUP(B70,'MC 114+220'!$B$15:$AB$115,13,FALSE)</f>
        <v>#N/A</v>
      </c>
      <c r="K70" s="92">
        <f>'MC 114+220'!Q71</f>
        <v>0</v>
      </c>
      <c r="L70" s="106">
        <f t="shared" si="5"/>
        <v>0</v>
      </c>
      <c r="M70" s="94" t="e">
        <f>VLOOKUP(B70,'MC 114+220'!$B$14:$AB$115,21,FALSE)</f>
        <v>#N/A</v>
      </c>
      <c r="N70" s="103" t="e">
        <f>VLOOKUP(B70,'MC 114+220'!$B$15:$AB$115,5,FALSE)</f>
        <v>#N/A</v>
      </c>
      <c r="O70" s="105" t="e">
        <f t="shared" si="2"/>
        <v>#N/A</v>
      </c>
      <c r="P70" s="105" t="e">
        <f>VLOOKUP(B70,'MC 114+220'!$B$15:$AB$115,14,FALSE)</f>
        <v>#N/A</v>
      </c>
      <c r="Q70" s="92">
        <f>'MC 114+220'!R71</f>
        <v>0</v>
      </c>
      <c r="R70" s="106">
        <f t="shared" si="6"/>
        <v>0</v>
      </c>
      <c r="S70" s="94" t="e">
        <f>VLOOKUP(B70,'MC 114+220'!$B$14:$AB$115,22,FALSE)</f>
        <v>#N/A</v>
      </c>
      <c r="T70" s="103" t="e">
        <f>VLOOKUP(B70,'MC 114+220'!$B$15:$AB$115,6,FALSE)</f>
        <v>#N/A</v>
      </c>
      <c r="U70" s="105" t="e">
        <f t="shared" si="3"/>
        <v>#N/A</v>
      </c>
      <c r="V70" s="107" t="e">
        <f>VLOOKUP(B70,'MC 114+220'!$B$15:$AB$115,15,FALSE)</f>
        <v>#N/A</v>
      </c>
      <c r="W70" s="96">
        <f>'MC 114+220'!S71</f>
        <v>0</v>
      </c>
      <c r="X70" s="106">
        <f t="shared" si="7"/>
        <v>0</v>
      </c>
      <c r="Y70" s="108" t="e">
        <f t="shared" si="12"/>
        <v>#N/A</v>
      </c>
      <c r="Z70" s="99" t="e">
        <f t="shared" si="8"/>
        <v>#N/A</v>
      </c>
      <c r="AA70" s="100" t="e">
        <f t="shared" si="9"/>
        <v>#N/A</v>
      </c>
      <c r="AB70" s="109" t="e">
        <f t="shared" si="10"/>
        <v>#N/A</v>
      </c>
      <c r="AC70" s="55"/>
      <c r="AD70" s="55"/>
      <c r="AE70" s="110"/>
    </row>
    <row r="71" spans="1:32" s="85" customFormat="1" ht="15" customHeight="1">
      <c r="A71" s="80"/>
      <c r="B71" s="86">
        <f>'MC 114+220'!B72</f>
        <v>0</v>
      </c>
      <c r="C71" s="101">
        <f t="shared" si="11"/>
        <v>0</v>
      </c>
      <c r="D71" s="102">
        <f t="shared" si="4"/>
        <v>842</v>
      </c>
      <c r="E71" s="89" t="e">
        <f>VLOOKUP(B71,'MC 114+220'!B72:AB173,3,FALSE)</f>
        <v>#N/A</v>
      </c>
      <c r="F71" s="103" t="e">
        <f t="shared" si="0"/>
        <v>#N/A</v>
      </c>
      <c r="G71" s="104" t="e">
        <f>VLOOKUP(B71,'MC 114+220'!$B$15:$AB$115,20,FALSE)</f>
        <v>#N/A</v>
      </c>
      <c r="H71" s="104" t="e">
        <f>VLOOKUP(B71,'MC 114+220'!$B$15:$AB$115,4,FALSE)</f>
        <v>#N/A</v>
      </c>
      <c r="I71" s="105" t="e">
        <f t="shared" si="1"/>
        <v>#N/A</v>
      </c>
      <c r="J71" s="105" t="e">
        <f>VLOOKUP(B71,'MC 114+220'!$B$15:$AB$115,13,FALSE)</f>
        <v>#N/A</v>
      </c>
      <c r="K71" s="92">
        <f>'MC 114+220'!Q72</f>
        <v>0</v>
      </c>
      <c r="L71" s="106">
        <f t="shared" si="5"/>
        <v>0</v>
      </c>
      <c r="M71" s="94" t="e">
        <f>VLOOKUP(B71,'MC 114+220'!$B$14:$AB$115,21,FALSE)</f>
        <v>#N/A</v>
      </c>
      <c r="N71" s="103" t="e">
        <f>VLOOKUP(B71,'MC 114+220'!$B$15:$AB$115,5,FALSE)</f>
        <v>#N/A</v>
      </c>
      <c r="O71" s="105" t="e">
        <f t="shared" si="2"/>
        <v>#N/A</v>
      </c>
      <c r="P71" s="105" t="e">
        <f>VLOOKUP(B71,'MC 114+220'!$B$15:$AB$115,14,FALSE)</f>
        <v>#N/A</v>
      </c>
      <c r="Q71" s="92">
        <f>'MC 114+220'!R72</f>
        <v>0</v>
      </c>
      <c r="R71" s="106">
        <f t="shared" si="6"/>
        <v>0</v>
      </c>
      <c r="S71" s="94" t="e">
        <f>VLOOKUP(B71,'MC 114+220'!$B$14:$AB$115,22,FALSE)</f>
        <v>#N/A</v>
      </c>
      <c r="T71" s="103" t="e">
        <f>VLOOKUP(B71,'MC 114+220'!$B$15:$AB$115,6,FALSE)</f>
        <v>#N/A</v>
      </c>
      <c r="U71" s="105" t="e">
        <f t="shared" si="3"/>
        <v>#N/A</v>
      </c>
      <c r="V71" s="107" t="e">
        <f>VLOOKUP(B71,'MC 114+220'!$B$15:$AB$115,15,FALSE)</f>
        <v>#N/A</v>
      </c>
      <c r="W71" s="96">
        <f>'MC 114+220'!S72</f>
        <v>0</v>
      </c>
      <c r="X71" s="106">
        <f t="shared" si="7"/>
        <v>0</v>
      </c>
      <c r="Y71" s="108" t="e">
        <f t="shared" si="12"/>
        <v>#N/A</v>
      </c>
      <c r="Z71" s="99" t="e">
        <f t="shared" si="8"/>
        <v>#N/A</v>
      </c>
      <c r="AA71" s="100" t="e">
        <f t="shared" si="9"/>
        <v>#N/A</v>
      </c>
      <c r="AB71" s="109" t="e">
        <f t="shared" si="10"/>
        <v>#N/A</v>
      </c>
      <c r="AC71" s="55"/>
      <c r="AD71" s="55"/>
      <c r="AE71" s="110"/>
    </row>
    <row r="72" spans="1:32" s="85" customFormat="1" ht="15" customHeight="1">
      <c r="A72" s="80"/>
      <c r="B72" s="86">
        <f>'MC 114+220'!B73</f>
        <v>0</v>
      </c>
      <c r="C72" s="101">
        <f t="shared" si="11"/>
        <v>0</v>
      </c>
      <c r="D72" s="102">
        <f t="shared" si="4"/>
        <v>842</v>
      </c>
      <c r="E72" s="89" t="e">
        <f>VLOOKUP(B72,'MC 114+220'!B73:AB174,3,FALSE)</f>
        <v>#N/A</v>
      </c>
      <c r="F72" s="103" t="e">
        <f t="shared" si="0"/>
        <v>#N/A</v>
      </c>
      <c r="G72" s="104" t="e">
        <f>VLOOKUP(B72,'MC 114+220'!$B$15:$AB$115,20,FALSE)</f>
        <v>#N/A</v>
      </c>
      <c r="H72" s="104" t="e">
        <f>VLOOKUP(B72,'MC 114+220'!$B$15:$AB$115,4,FALSE)</f>
        <v>#N/A</v>
      </c>
      <c r="I72" s="105" t="e">
        <f t="shared" si="1"/>
        <v>#N/A</v>
      </c>
      <c r="J72" s="105" t="e">
        <f>VLOOKUP(B72,'MC 114+220'!$B$15:$AB$115,13,FALSE)</f>
        <v>#N/A</v>
      </c>
      <c r="K72" s="92">
        <f>'MC 114+220'!Q73</f>
        <v>0</v>
      </c>
      <c r="L72" s="106">
        <f t="shared" si="5"/>
        <v>0</v>
      </c>
      <c r="M72" s="94" t="e">
        <f>VLOOKUP(B72,'MC 114+220'!$B$14:$AB$115,21,FALSE)</f>
        <v>#N/A</v>
      </c>
      <c r="N72" s="103" t="e">
        <f>VLOOKUP(B72,'MC 114+220'!$B$15:$AB$115,5,FALSE)</f>
        <v>#N/A</v>
      </c>
      <c r="O72" s="105" t="e">
        <f t="shared" si="2"/>
        <v>#N/A</v>
      </c>
      <c r="P72" s="105" t="e">
        <f>VLOOKUP(B72,'MC 114+220'!$B$15:$AB$115,14,FALSE)</f>
        <v>#N/A</v>
      </c>
      <c r="Q72" s="92">
        <f>'MC 114+220'!R73</f>
        <v>0</v>
      </c>
      <c r="R72" s="106">
        <f t="shared" si="6"/>
        <v>0</v>
      </c>
      <c r="S72" s="94" t="e">
        <f>VLOOKUP(B72,'MC 114+220'!$B$14:$AB$115,22,FALSE)</f>
        <v>#N/A</v>
      </c>
      <c r="T72" s="103" t="e">
        <f>VLOOKUP(B72,'MC 114+220'!$B$15:$AB$115,6,FALSE)</f>
        <v>#N/A</v>
      </c>
      <c r="U72" s="105" t="e">
        <f t="shared" si="3"/>
        <v>#N/A</v>
      </c>
      <c r="V72" s="107" t="e">
        <f>VLOOKUP(B72,'MC 114+220'!$B$15:$AB$115,15,FALSE)</f>
        <v>#N/A</v>
      </c>
      <c r="W72" s="96">
        <f>'MC 114+220'!S73</f>
        <v>0</v>
      </c>
      <c r="X72" s="106">
        <f t="shared" si="7"/>
        <v>0</v>
      </c>
      <c r="Y72" s="108" t="e">
        <f t="shared" si="12"/>
        <v>#N/A</v>
      </c>
      <c r="Z72" s="99" t="e">
        <f t="shared" si="8"/>
        <v>#N/A</v>
      </c>
      <c r="AA72" s="100" t="e">
        <f t="shared" si="9"/>
        <v>#N/A</v>
      </c>
      <c r="AB72" s="109" t="e">
        <f t="shared" si="10"/>
        <v>#N/A</v>
      </c>
      <c r="AC72" s="55"/>
      <c r="AD72" s="55"/>
      <c r="AE72" s="110"/>
    </row>
    <row r="73" spans="1:32" s="85" customFormat="1" ht="15" customHeight="1">
      <c r="A73" s="80"/>
      <c r="B73" s="86">
        <f>'MC 114+220'!B74</f>
        <v>0</v>
      </c>
      <c r="C73" s="101">
        <f t="shared" si="11"/>
        <v>0</v>
      </c>
      <c r="D73" s="102">
        <f t="shared" si="4"/>
        <v>842</v>
      </c>
      <c r="E73" s="89" t="e">
        <f>VLOOKUP(B73,'MC 114+220'!B74:AB175,3,FALSE)</f>
        <v>#N/A</v>
      </c>
      <c r="F73" s="103" t="e">
        <f t="shared" si="0"/>
        <v>#N/A</v>
      </c>
      <c r="G73" s="104" t="e">
        <f>VLOOKUP(B73,'MC 114+220'!$B$15:$AB$115,20,FALSE)</f>
        <v>#N/A</v>
      </c>
      <c r="H73" s="104" t="e">
        <f>VLOOKUP(B73,'MC 114+220'!$B$15:$AB$115,4,FALSE)</f>
        <v>#N/A</v>
      </c>
      <c r="I73" s="105" t="e">
        <f t="shared" si="1"/>
        <v>#N/A</v>
      </c>
      <c r="J73" s="105" t="e">
        <f>VLOOKUP(B73,'MC 114+220'!$B$15:$AB$115,13,FALSE)</f>
        <v>#N/A</v>
      </c>
      <c r="K73" s="92">
        <f>'MC 114+220'!Q74</f>
        <v>0</v>
      </c>
      <c r="L73" s="106">
        <f t="shared" si="5"/>
        <v>0</v>
      </c>
      <c r="M73" s="94" t="e">
        <f>VLOOKUP(B73,'MC 114+220'!$B$14:$AB$115,21,FALSE)</f>
        <v>#N/A</v>
      </c>
      <c r="N73" s="103" t="e">
        <f>VLOOKUP(B73,'MC 114+220'!$B$15:$AB$115,5,FALSE)</f>
        <v>#N/A</v>
      </c>
      <c r="O73" s="105" t="e">
        <f t="shared" si="2"/>
        <v>#N/A</v>
      </c>
      <c r="P73" s="105" t="e">
        <f>VLOOKUP(B73,'MC 114+220'!$B$15:$AB$115,14,FALSE)</f>
        <v>#N/A</v>
      </c>
      <c r="Q73" s="92">
        <f>'MC 114+220'!R74</f>
        <v>0</v>
      </c>
      <c r="R73" s="106">
        <f t="shared" si="6"/>
        <v>0</v>
      </c>
      <c r="S73" s="94" t="e">
        <f>VLOOKUP(B73,'MC 114+220'!$B$14:$AB$115,22,FALSE)</f>
        <v>#N/A</v>
      </c>
      <c r="T73" s="103" t="e">
        <f>VLOOKUP(B73,'MC 114+220'!$B$15:$AB$115,6,FALSE)</f>
        <v>#N/A</v>
      </c>
      <c r="U73" s="105" t="e">
        <f t="shared" si="3"/>
        <v>#N/A</v>
      </c>
      <c r="V73" s="107" t="e">
        <f>VLOOKUP(B73,'MC 114+220'!$B$15:$AB$115,15,FALSE)</f>
        <v>#N/A</v>
      </c>
      <c r="W73" s="96">
        <f>'MC 114+220'!S74</f>
        <v>0</v>
      </c>
      <c r="X73" s="106">
        <f t="shared" si="7"/>
        <v>0</v>
      </c>
      <c r="Y73" s="108" t="e">
        <f t="shared" si="12"/>
        <v>#N/A</v>
      </c>
      <c r="Z73" s="99" t="e">
        <f t="shared" si="8"/>
        <v>#N/A</v>
      </c>
      <c r="AA73" s="100" t="e">
        <f t="shared" si="9"/>
        <v>#N/A</v>
      </c>
      <c r="AB73" s="109" t="e">
        <f t="shared" si="10"/>
        <v>#N/A</v>
      </c>
      <c r="AC73" s="55"/>
      <c r="AD73" s="55"/>
      <c r="AE73" s="110"/>
    </row>
    <row r="74" spans="1:32" s="115" customFormat="1" ht="15" customHeight="1">
      <c r="A74" s="80"/>
      <c r="B74" s="86">
        <f>'MC 114+220'!B75</f>
        <v>0</v>
      </c>
      <c r="C74" s="101">
        <f t="shared" si="11"/>
        <v>0</v>
      </c>
      <c r="D74" s="102">
        <f t="shared" si="4"/>
        <v>842</v>
      </c>
      <c r="E74" s="89" t="e">
        <f>VLOOKUP(B74,'MC 114+220'!B75:AB176,3,FALSE)</f>
        <v>#N/A</v>
      </c>
      <c r="F74" s="103" t="e">
        <f t="shared" si="0"/>
        <v>#N/A</v>
      </c>
      <c r="G74" s="104" t="e">
        <f>VLOOKUP(B74,'MC 114+220'!$B$15:$AB$115,20,FALSE)</f>
        <v>#N/A</v>
      </c>
      <c r="H74" s="104" t="e">
        <f>VLOOKUP(B74,'MC 114+220'!$B$15:$AB$115,4,FALSE)</f>
        <v>#N/A</v>
      </c>
      <c r="I74" s="105" t="e">
        <f t="shared" si="1"/>
        <v>#N/A</v>
      </c>
      <c r="J74" s="105" t="e">
        <f>VLOOKUP(B74,'MC 114+220'!$B$15:$AB$115,13,FALSE)</f>
        <v>#N/A</v>
      </c>
      <c r="K74" s="92">
        <f>'MC 114+220'!Q75</f>
        <v>0</v>
      </c>
      <c r="L74" s="106">
        <f t="shared" si="5"/>
        <v>0</v>
      </c>
      <c r="M74" s="94" t="e">
        <f>VLOOKUP(B74,'MC 114+220'!$B$14:$AB$115,21,FALSE)</f>
        <v>#N/A</v>
      </c>
      <c r="N74" s="103" t="e">
        <f>VLOOKUP(B74,'MC 114+220'!$B$15:$AB$115,5,FALSE)</f>
        <v>#N/A</v>
      </c>
      <c r="O74" s="105" t="e">
        <f t="shared" si="2"/>
        <v>#N/A</v>
      </c>
      <c r="P74" s="105" t="e">
        <f>VLOOKUP(B74,'MC 114+220'!$B$15:$AB$115,14,FALSE)</f>
        <v>#N/A</v>
      </c>
      <c r="Q74" s="92">
        <f>'MC 114+220'!R75</f>
        <v>0</v>
      </c>
      <c r="R74" s="106">
        <f t="shared" si="6"/>
        <v>0</v>
      </c>
      <c r="S74" s="94" t="e">
        <f>VLOOKUP(B74,'MC 114+220'!$B$14:$AB$115,22,FALSE)</f>
        <v>#N/A</v>
      </c>
      <c r="T74" s="103" t="e">
        <f>VLOOKUP(B74,'MC 114+220'!$B$15:$AB$115,6,FALSE)</f>
        <v>#N/A</v>
      </c>
      <c r="U74" s="105" t="e">
        <f t="shared" si="3"/>
        <v>#N/A</v>
      </c>
      <c r="V74" s="107" t="e">
        <f>VLOOKUP(B74,'MC 114+220'!$B$15:$AB$115,15,FALSE)</f>
        <v>#N/A</v>
      </c>
      <c r="W74" s="96">
        <f>'MC 114+220'!S75</f>
        <v>0</v>
      </c>
      <c r="X74" s="106">
        <f t="shared" si="7"/>
        <v>0</v>
      </c>
      <c r="Y74" s="108" t="e">
        <f t="shared" si="12"/>
        <v>#N/A</v>
      </c>
      <c r="Z74" s="99" t="e">
        <f t="shared" si="8"/>
        <v>#N/A</v>
      </c>
      <c r="AA74" s="100" t="e">
        <f t="shared" si="9"/>
        <v>#N/A</v>
      </c>
      <c r="AB74" s="109" t="e">
        <f t="shared" si="10"/>
        <v>#N/A</v>
      </c>
      <c r="AC74" s="113"/>
      <c r="AD74" s="113"/>
      <c r="AE74" s="114"/>
    </row>
    <row r="75" spans="1:32" s="85" customFormat="1" ht="15" customHeight="1">
      <c r="A75" s="80"/>
      <c r="B75" s="86">
        <f>'MC 114+220'!B76</f>
        <v>0</v>
      </c>
      <c r="C75" s="101">
        <f t="shared" si="11"/>
        <v>0</v>
      </c>
      <c r="D75" s="102">
        <f t="shared" si="4"/>
        <v>842</v>
      </c>
      <c r="E75" s="89" t="e">
        <f>VLOOKUP(B75,'MC 114+220'!B76:AB177,3,FALSE)</f>
        <v>#N/A</v>
      </c>
      <c r="F75" s="103" t="e">
        <f t="shared" si="0"/>
        <v>#N/A</v>
      </c>
      <c r="G75" s="104" t="e">
        <f>VLOOKUP(B75,'MC 114+220'!$B$15:$AB$115,20,FALSE)</f>
        <v>#N/A</v>
      </c>
      <c r="H75" s="104" t="e">
        <f>VLOOKUP(B75,'MC 114+220'!$B$15:$AB$115,4,FALSE)</f>
        <v>#N/A</v>
      </c>
      <c r="I75" s="105" t="e">
        <f t="shared" si="1"/>
        <v>#N/A</v>
      </c>
      <c r="J75" s="105" t="e">
        <f>VLOOKUP(B75,'MC 114+220'!$B$15:$AB$115,13,FALSE)</f>
        <v>#N/A</v>
      </c>
      <c r="K75" s="92">
        <f>'MC 114+220'!Q76</f>
        <v>0</v>
      </c>
      <c r="L75" s="106">
        <f t="shared" si="5"/>
        <v>0</v>
      </c>
      <c r="M75" s="94" t="e">
        <f>VLOOKUP(B75,'MC 114+220'!$B$14:$AB$115,21,FALSE)</f>
        <v>#N/A</v>
      </c>
      <c r="N75" s="103" t="e">
        <f>VLOOKUP(B75,'MC 114+220'!$B$15:$AB$115,5,FALSE)</f>
        <v>#N/A</v>
      </c>
      <c r="O75" s="105" t="e">
        <f t="shared" si="2"/>
        <v>#N/A</v>
      </c>
      <c r="P75" s="105" t="e">
        <f>VLOOKUP(B75,'MC 114+220'!$B$15:$AB$115,14,FALSE)</f>
        <v>#N/A</v>
      </c>
      <c r="Q75" s="92">
        <f>'MC 114+220'!R76</f>
        <v>0</v>
      </c>
      <c r="R75" s="106">
        <f t="shared" si="6"/>
        <v>0</v>
      </c>
      <c r="S75" s="94" t="e">
        <f>VLOOKUP(B75,'MC 114+220'!$B$14:$AB$115,22,FALSE)</f>
        <v>#N/A</v>
      </c>
      <c r="T75" s="103" t="e">
        <f>VLOOKUP(B75,'MC 114+220'!$B$15:$AB$115,6,FALSE)</f>
        <v>#N/A</v>
      </c>
      <c r="U75" s="105" t="e">
        <f t="shared" si="3"/>
        <v>#N/A</v>
      </c>
      <c r="V75" s="107" t="e">
        <f>VLOOKUP(B75,'MC 114+220'!$B$15:$AB$115,15,FALSE)</f>
        <v>#N/A</v>
      </c>
      <c r="W75" s="96">
        <f>'MC 114+220'!S76</f>
        <v>0</v>
      </c>
      <c r="X75" s="106">
        <f t="shared" si="7"/>
        <v>0</v>
      </c>
      <c r="Y75" s="108" t="e">
        <f t="shared" si="12"/>
        <v>#N/A</v>
      </c>
      <c r="Z75" s="99" t="e">
        <f t="shared" si="8"/>
        <v>#N/A</v>
      </c>
      <c r="AA75" s="100" t="e">
        <f t="shared" si="9"/>
        <v>#N/A</v>
      </c>
      <c r="AB75" s="109" t="e">
        <f t="shared" si="10"/>
        <v>#N/A</v>
      </c>
      <c r="AC75" s="55"/>
      <c r="AD75" s="55"/>
      <c r="AE75" s="110"/>
    </row>
    <row r="76" spans="1:32" s="123" customFormat="1" ht="15" customHeight="1">
      <c r="A76" s="122"/>
      <c r="B76" s="86">
        <f>'MC 114+220'!B77</f>
        <v>0</v>
      </c>
      <c r="C76" s="101">
        <f t="shared" si="11"/>
        <v>0</v>
      </c>
      <c r="D76" s="102">
        <f t="shared" si="4"/>
        <v>842</v>
      </c>
      <c r="E76" s="89" t="e">
        <f>VLOOKUP(B76,'MC 114+220'!B77:AB178,3,FALSE)</f>
        <v>#N/A</v>
      </c>
      <c r="F76" s="103" t="e">
        <f t="shared" si="0"/>
        <v>#N/A</v>
      </c>
      <c r="G76" s="104" t="e">
        <f>VLOOKUP(B76,'MC 114+220'!$B$15:$AB$115,20,FALSE)</f>
        <v>#N/A</v>
      </c>
      <c r="H76" s="104" t="e">
        <f>VLOOKUP(B76,'MC 114+220'!$B$15:$AB$115,4,FALSE)</f>
        <v>#N/A</v>
      </c>
      <c r="I76" s="105" t="e">
        <f t="shared" si="1"/>
        <v>#N/A</v>
      </c>
      <c r="J76" s="105" t="e">
        <f>VLOOKUP(B76,'MC 114+220'!$B$15:$AB$115,13,FALSE)</f>
        <v>#N/A</v>
      </c>
      <c r="K76" s="92">
        <f>'MC 114+220'!Q77</f>
        <v>0</v>
      </c>
      <c r="L76" s="106">
        <f t="shared" si="5"/>
        <v>0</v>
      </c>
      <c r="M76" s="94" t="e">
        <f>VLOOKUP(B76,'MC 114+220'!$B$14:$AB$115,21,FALSE)</f>
        <v>#N/A</v>
      </c>
      <c r="N76" s="103" t="e">
        <f>VLOOKUP(B76,'MC 114+220'!$B$15:$AB$115,5,FALSE)</f>
        <v>#N/A</v>
      </c>
      <c r="O76" s="105" t="e">
        <f t="shared" si="2"/>
        <v>#N/A</v>
      </c>
      <c r="P76" s="105" t="e">
        <f>VLOOKUP(B76,'MC 114+220'!$B$15:$AB$115,14,FALSE)</f>
        <v>#N/A</v>
      </c>
      <c r="Q76" s="92">
        <f>'MC 114+220'!R77</f>
        <v>0</v>
      </c>
      <c r="R76" s="106">
        <f t="shared" si="6"/>
        <v>0</v>
      </c>
      <c r="S76" s="94" t="e">
        <f>VLOOKUP(B76,'MC 114+220'!$B$14:$AB$115,22,FALSE)</f>
        <v>#N/A</v>
      </c>
      <c r="T76" s="103" t="e">
        <f>VLOOKUP(B76,'MC 114+220'!$B$15:$AB$115,6,FALSE)</f>
        <v>#N/A</v>
      </c>
      <c r="U76" s="105" t="e">
        <f t="shared" si="3"/>
        <v>#N/A</v>
      </c>
      <c r="V76" s="107" t="e">
        <f>VLOOKUP(B76,'MC 114+220'!$B$15:$AB$115,15,FALSE)</f>
        <v>#N/A</v>
      </c>
      <c r="W76" s="96">
        <f>'MC 114+220'!S77</f>
        <v>0</v>
      </c>
      <c r="X76" s="106">
        <f t="shared" si="7"/>
        <v>0</v>
      </c>
      <c r="Y76" s="108" t="e">
        <f t="shared" si="12"/>
        <v>#N/A</v>
      </c>
      <c r="Z76" s="99" t="e">
        <f t="shared" si="8"/>
        <v>#N/A</v>
      </c>
      <c r="AA76" s="100" t="e">
        <f t="shared" si="9"/>
        <v>#N/A</v>
      </c>
      <c r="AB76" s="109" t="e">
        <f t="shared" si="10"/>
        <v>#N/A</v>
      </c>
      <c r="AC76" s="55"/>
      <c r="AD76" s="55"/>
      <c r="AE76" s="55"/>
      <c r="AF76" s="55"/>
    </row>
    <row r="77" spans="1:32" s="123" customFormat="1" ht="15" customHeight="1">
      <c r="A77" s="122">
        <v>42307</v>
      </c>
      <c r="B77" s="86">
        <f>'MC 114+220'!B78</f>
        <v>0</v>
      </c>
      <c r="C77" s="101">
        <f t="shared" si="11"/>
        <v>0</v>
      </c>
      <c r="D77" s="102">
        <f t="shared" si="4"/>
        <v>842</v>
      </c>
      <c r="E77" s="89" t="e">
        <f>VLOOKUP(B77,'MC 114+220'!B78:AB179,3,FALSE)</f>
        <v>#N/A</v>
      </c>
      <c r="F77" s="103" t="e">
        <f t="shared" ref="F77:F140" si="14">D77+E77</f>
        <v>#N/A</v>
      </c>
      <c r="G77" s="104" t="e">
        <f>VLOOKUP(B77,'MC 114+220'!$B$15:$AB$115,20,FALSE)</f>
        <v>#N/A</v>
      </c>
      <c r="H77" s="104" t="e">
        <f>VLOOKUP(B77,'MC 114+220'!$B$15:$AB$115,4,FALSE)</f>
        <v>#N/A</v>
      </c>
      <c r="I77" s="105" t="e">
        <f t="shared" ref="I77:I140" si="15">F77-H77</f>
        <v>#N/A</v>
      </c>
      <c r="J77" s="105" t="e">
        <f>VLOOKUP(B77,'MC 114+220'!$B$15:$AB$115,13,FALSE)</f>
        <v>#N/A</v>
      </c>
      <c r="K77" s="92">
        <f>'MC 114+220'!Q78</f>
        <v>0</v>
      </c>
      <c r="L77" s="106">
        <f t="shared" si="5"/>
        <v>0</v>
      </c>
      <c r="M77" s="94" t="e">
        <f>VLOOKUP(B77,'MC 114+220'!$B$14:$AB$115,21,FALSE)</f>
        <v>#N/A</v>
      </c>
      <c r="N77" s="103" t="e">
        <f>VLOOKUP(B77,'MC 114+220'!$B$15:$AB$115,5,FALSE)</f>
        <v>#N/A</v>
      </c>
      <c r="O77" s="105" t="e">
        <f t="shared" ref="O77:O140" si="16">F77-N77</f>
        <v>#N/A</v>
      </c>
      <c r="P77" s="105" t="e">
        <f>VLOOKUP(B77,'MC 114+220'!$B$15:$AB$115,14,FALSE)</f>
        <v>#N/A</v>
      </c>
      <c r="Q77" s="92">
        <f>'MC 114+220'!R78</f>
        <v>0</v>
      </c>
      <c r="R77" s="106">
        <f t="shared" si="6"/>
        <v>0</v>
      </c>
      <c r="S77" s="94" t="e">
        <f>VLOOKUP(B77,'MC 114+220'!$B$14:$AB$115,22,FALSE)</f>
        <v>#N/A</v>
      </c>
      <c r="T77" s="103" t="e">
        <f>VLOOKUP(B77,'MC 114+220'!$B$15:$AB$115,6,FALSE)</f>
        <v>#N/A</v>
      </c>
      <c r="U77" s="105" t="e">
        <f t="shared" ref="U77:U140" si="17">F77-T77</f>
        <v>#N/A</v>
      </c>
      <c r="V77" s="107" t="e">
        <f>VLOOKUP(B77,'MC 114+220'!$B$15:$AB$115,15,FALSE)</f>
        <v>#N/A</v>
      </c>
      <c r="W77" s="96">
        <f>'MC 114+220'!S78</f>
        <v>0</v>
      </c>
      <c r="X77" s="106">
        <f t="shared" si="7"/>
        <v>0</v>
      </c>
      <c r="Y77" s="108" t="e">
        <f t="shared" si="12"/>
        <v>#N/A</v>
      </c>
      <c r="Z77" s="99" t="e">
        <f t="shared" si="8"/>
        <v>#N/A</v>
      </c>
      <c r="AA77" s="100" t="e">
        <f t="shared" si="9"/>
        <v>#N/A</v>
      </c>
      <c r="AB77" s="109" t="e">
        <f t="shared" si="10"/>
        <v>#N/A</v>
      </c>
      <c r="AC77" s="55"/>
      <c r="AD77" s="55"/>
      <c r="AE77" s="55"/>
      <c r="AF77" s="55"/>
    </row>
    <row r="78" spans="1:32" s="123" customFormat="1" ht="15" customHeight="1">
      <c r="A78" s="122" t="s">
        <v>51</v>
      </c>
      <c r="B78" s="86">
        <f>'MC 114+220'!B79</f>
        <v>0</v>
      </c>
      <c r="C78" s="101">
        <f t="shared" ref="C78:C141" si="18">B78-B77</f>
        <v>0</v>
      </c>
      <c r="D78" s="102">
        <f t="shared" ref="D78:D141" si="19">D77</f>
        <v>842</v>
      </c>
      <c r="E78" s="89" t="e">
        <f>VLOOKUP(B78,'MC 114+220'!B79:AB180,3,FALSE)</f>
        <v>#N/A</v>
      </c>
      <c r="F78" s="103" t="e">
        <f t="shared" si="14"/>
        <v>#N/A</v>
      </c>
      <c r="G78" s="104" t="e">
        <f>VLOOKUP(B78,'MC 114+220'!$B$15:$AB$115,20,FALSE)</f>
        <v>#N/A</v>
      </c>
      <c r="H78" s="104" t="e">
        <f>VLOOKUP(B78,'MC 114+220'!$B$15:$AB$115,4,FALSE)</f>
        <v>#N/A</v>
      </c>
      <c r="I78" s="105" t="e">
        <f t="shared" si="15"/>
        <v>#N/A</v>
      </c>
      <c r="J78" s="105" t="e">
        <f>VLOOKUP(B78,'MC 114+220'!$B$15:$AB$115,13,FALSE)</f>
        <v>#N/A</v>
      </c>
      <c r="K78" s="92">
        <f>'MC 114+220'!Q79</f>
        <v>0</v>
      </c>
      <c r="L78" s="106">
        <f t="shared" ref="L78:L141" si="20">+K78+L77</f>
        <v>0</v>
      </c>
      <c r="M78" s="94" t="e">
        <f>VLOOKUP(B78,'MC 114+220'!$B$14:$AB$115,21,FALSE)</f>
        <v>#N/A</v>
      </c>
      <c r="N78" s="103" t="e">
        <f>VLOOKUP(B78,'MC 114+220'!$B$15:$AB$115,5,FALSE)</f>
        <v>#N/A</v>
      </c>
      <c r="O78" s="105" t="e">
        <f t="shared" si="16"/>
        <v>#N/A</v>
      </c>
      <c r="P78" s="105" t="e">
        <f>VLOOKUP(B78,'MC 114+220'!$B$15:$AB$115,14,FALSE)</f>
        <v>#N/A</v>
      </c>
      <c r="Q78" s="92">
        <f>'MC 114+220'!R79</f>
        <v>0</v>
      </c>
      <c r="R78" s="106">
        <f t="shared" ref="R78:R141" si="21">+Q78+R77</f>
        <v>0</v>
      </c>
      <c r="S78" s="94" t="e">
        <f>VLOOKUP(B78,'MC 114+220'!$B$14:$AB$115,22,FALSE)</f>
        <v>#N/A</v>
      </c>
      <c r="T78" s="103" t="e">
        <f>VLOOKUP(B78,'MC 114+220'!$B$15:$AB$115,6,FALSE)</f>
        <v>#N/A</v>
      </c>
      <c r="U78" s="105" t="e">
        <f t="shared" si="17"/>
        <v>#N/A</v>
      </c>
      <c r="V78" s="107" t="e">
        <f>VLOOKUP(B78,'MC 114+220'!$B$15:$AB$115,15,FALSE)</f>
        <v>#N/A</v>
      </c>
      <c r="W78" s="96">
        <f>'MC 114+220'!S79</f>
        <v>0</v>
      </c>
      <c r="X78" s="106">
        <f t="shared" ref="X78:X141" si="22">+W78+X77</f>
        <v>0</v>
      </c>
      <c r="Y78" s="108" t="e">
        <f t="shared" si="12"/>
        <v>#N/A</v>
      </c>
      <c r="Z78" s="99" t="e">
        <f t="shared" ref="Z78:Z141" si="23">IF(Y78&gt;0,Y78,0)/1000</f>
        <v>#N/A</v>
      </c>
      <c r="AA78" s="100" t="e">
        <f t="shared" ref="AA78:AA141" si="24">AA77+Z78</f>
        <v>#N/A</v>
      </c>
      <c r="AB78" s="109" t="e">
        <f t="shared" ref="AB78:AB141" si="25">(M78-$M$14-R78)/1000</f>
        <v>#N/A</v>
      </c>
      <c r="AC78" s="55"/>
      <c r="AD78" s="55"/>
      <c r="AE78" s="55"/>
      <c r="AF78" s="55"/>
    </row>
    <row r="79" spans="1:32" s="123" customFormat="1" ht="15" customHeight="1">
      <c r="A79" s="122">
        <v>42313</v>
      </c>
      <c r="B79" s="86">
        <f>'MC 114+220'!B80</f>
        <v>0</v>
      </c>
      <c r="C79" s="101">
        <f t="shared" si="18"/>
        <v>0</v>
      </c>
      <c r="D79" s="102">
        <f t="shared" si="19"/>
        <v>842</v>
      </c>
      <c r="E79" s="89" t="e">
        <f>VLOOKUP(B79,'MC 114+220'!B80:AB181,3,FALSE)</f>
        <v>#N/A</v>
      </c>
      <c r="F79" s="103" t="e">
        <f t="shared" si="14"/>
        <v>#N/A</v>
      </c>
      <c r="G79" s="104" t="e">
        <f>VLOOKUP(B79,'MC 114+220'!$B$15:$AB$115,20,FALSE)</f>
        <v>#N/A</v>
      </c>
      <c r="H79" s="104" t="e">
        <f>VLOOKUP(B79,'MC 114+220'!$B$15:$AB$115,4,FALSE)</f>
        <v>#N/A</v>
      </c>
      <c r="I79" s="105" t="e">
        <f t="shared" si="15"/>
        <v>#N/A</v>
      </c>
      <c r="J79" s="105" t="e">
        <f>VLOOKUP(B79,'MC 114+220'!$B$15:$AB$115,13,FALSE)</f>
        <v>#N/A</v>
      </c>
      <c r="K79" s="92">
        <f>'MC 114+220'!Q80</f>
        <v>0</v>
      </c>
      <c r="L79" s="106">
        <f t="shared" si="20"/>
        <v>0</v>
      </c>
      <c r="M79" s="94" t="e">
        <f>VLOOKUP(B79,'MC 114+220'!$B$14:$AB$115,21,FALSE)</f>
        <v>#N/A</v>
      </c>
      <c r="N79" s="103" t="e">
        <f>VLOOKUP(B79,'MC 114+220'!$B$15:$AB$115,5,FALSE)</f>
        <v>#N/A</v>
      </c>
      <c r="O79" s="105" t="e">
        <f t="shared" si="16"/>
        <v>#N/A</v>
      </c>
      <c r="P79" s="105" t="e">
        <f>VLOOKUP(B79,'MC 114+220'!$B$15:$AB$115,14,FALSE)</f>
        <v>#N/A</v>
      </c>
      <c r="Q79" s="92">
        <f>'MC 114+220'!R80</f>
        <v>0</v>
      </c>
      <c r="R79" s="106">
        <f t="shared" si="21"/>
        <v>0</v>
      </c>
      <c r="S79" s="94" t="e">
        <f>VLOOKUP(B79,'MC 114+220'!$B$14:$AB$115,22,FALSE)</f>
        <v>#N/A</v>
      </c>
      <c r="T79" s="103" t="e">
        <f>VLOOKUP(B79,'MC 114+220'!$B$15:$AB$115,6,FALSE)</f>
        <v>#N/A</v>
      </c>
      <c r="U79" s="105" t="e">
        <f t="shared" si="17"/>
        <v>#N/A</v>
      </c>
      <c r="V79" s="107" t="e">
        <f>VLOOKUP(B79,'MC 114+220'!$B$15:$AB$115,15,FALSE)</f>
        <v>#N/A</v>
      </c>
      <c r="W79" s="96">
        <f>'MC 114+220'!S80</f>
        <v>0</v>
      </c>
      <c r="X79" s="106">
        <f t="shared" si="22"/>
        <v>0</v>
      </c>
      <c r="Y79" s="108" t="e">
        <f t="shared" ref="Y79:Y142" si="26">M79-M78</f>
        <v>#N/A</v>
      </c>
      <c r="Z79" s="99" t="e">
        <f t="shared" si="23"/>
        <v>#N/A</v>
      </c>
      <c r="AA79" s="100" t="e">
        <f t="shared" si="24"/>
        <v>#N/A</v>
      </c>
      <c r="AB79" s="109" t="e">
        <f t="shared" si="25"/>
        <v>#N/A</v>
      </c>
      <c r="AC79" s="55"/>
      <c r="AD79" s="55"/>
      <c r="AE79" s="55"/>
      <c r="AF79" s="55"/>
    </row>
    <row r="80" spans="1:32" s="123" customFormat="1" ht="15" customHeight="1">
      <c r="A80" s="122">
        <v>42319</v>
      </c>
      <c r="B80" s="86">
        <f>'MC 114+220'!B81</f>
        <v>0</v>
      </c>
      <c r="C80" s="101">
        <f t="shared" si="18"/>
        <v>0</v>
      </c>
      <c r="D80" s="102">
        <f t="shared" si="19"/>
        <v>842</v>
      </c>
      <c r="E80" s="89" t="e">
        <f>VLOOKUP(B80,'MC 114+220'!B81:AB182,3,FALSE)</f>
        <v>#N/A</v>
      </c>
      <c r="F80" s="103" t="e">
        <f t="shared" si="14"/>
        <v>#N/A</v>
      </c>
      <c r="G80" s="104" t="e">
        <f>VLOOKUP(B80,'MC 114+220'!$B$15:$AB$115,20,FALSE)</f>
        <v>#N/A</v>
      </c>
      <c r="H80" s="104" t="e">
        <f>VLOOKUP(B80,'MC 114+220'!$B$15:$AB$115,4,FALSE)</f>
        <v>#N/A</v>
      </c>
      <c r="I80" s="105" t="e">
        <f t="shared" si="15"/>
        <v>#N/A</v>
      </c>
      <c r="J80" s="105" t="e">
        <f>VLOOKUP(B80,'MC 114+220'!$B$15:$AB$115,13,FALSE)</f>
        <v>#N/A</v>
      </c>
      <c r="K80" s="92">
        <f>'MC 114+220'!Q81</f>
        <v>0</v>
      </c>
      <c r="L80" s="106">
        <f t="shared" si="20"/>
        <v>0</v>
      </c>
      <c r="M80" s="94" t="e">
        <f>VLOOKUP(B80,'MC 114+220'!$B$14:$AB$115,21,FALSE)</f>
        <v>#N/A</v>
      </c>
      <c r="N80" s="103" t="e">
        <f>VLOOKUP(B80,'MC 114+220'!$B$15:$AB$115,5,FALSE)</f>
        <v>#N/A</v>
      </c>
      <c r="O80" s="105" t="e">
        <f t="shared" si="16"/>
        <v>#N/A</v>
      </c>
      <c r="P80" s="105" t="e">
        <f>VLOOKUP(B80,'MC 114+220'!$B$15:$AB$115,14,FALSE)</f>
        <v>#N/A</v>
      </c>
      <c r="Q80" s="92">
        <f>'MC 114+220'!R81</f>
        <v>0</v>
      </c>
      <c r="R80" s="106">
        <f t="shared" si="21"/>
        <v>0</v>
      </c>
      <c r="S80" s="94" t="e">
        <f>VLOOKUP(B80,'MC 114+220'!$B$14:$AB$115,22,FALSE)</f>
        <v>#N/A</v>
      </c>
      <c r="T80" s="103" t="e">
        <f>VLOOKUP(B80,'MC 114+220'!$B$15:$AB$115,6,FALSE)</f>
        <v>#N/A</v>
      </c>
      <c r="U80" s="105" t="e">
        <f t="shared" si="17"/>
        <v>#N/A</v>
      </c>
      <c r="V80" s="107" t="e">
        <f>VLOOKUP(B80,'MC 114+220'!$B$15:$AB$115,15,FALSE)</f>
        <v>#N/A</v>
      </c>
      <c r="W80" s="96">
        <f>'MC 114+220'!S81</f>
        <v>0</v>
      </c>
      <c r="X80" s="106">
        <f t="shared" si="22"/>
        <v>0</v>
      </c>
      <c r="Y80" s="108" t="e">
        <f t="shared" si="26"/>
        <v>#N/A</v>
      </c>
      <c r="Z80" s="99" t="e">
        <f t="shared" si="23"/>
        <v>#N/A</v>
      </c>
      <c r="AA80" s="100" t="e">
        <f t="shared" si="24"/>
        <v>#N/A</v>
      </c>
      <c r="AB80" s="109" t="e">
        <f t="shared" si="25"/>
        <v>#N/A</v>
      </c>
      <c r="AC80" s="55"/>
      <c r="AD80" s="55"/>
      <c r="AE80" s="55"/>
      <c r="AF80" s="55"/>
    </row>
    <row r="81" spans="1:32" s="123" customFormat="1" ht="15" customHeight="1">
      <c r="A81" s="122">
        <v>42322</v>
      </c>
      <c r="B81" s="86">
        <f>'MC 114+220'!B82</f>
        <v>0</v>
      </c>
      <c r="C81" s="101">
        <f t="shared" si="18"/>
        <v>0</v>
      </c>
      <c r="D81" s="102">
        <f t="shared" si="19"/>
        <v>842</v>
      </c>
      <c r="E81" s="89" t="e">
        <f>VLOOKUP(B81,'MC 114+220'!B82:AB183,3,FALSE)</f>
        <v>#N/A</v>
      </c>
      <c r="F81" s="103" t="e">
        <f t="shared" si="14"/>
        <v>#N/A</v>
      </c>
      <c r="G81" s="104" t="e">
        <f>VLOOKUP(B81,'MC 114+220'!$B$15:$AB$115,20,FALSE)</f>
        <v>#N/A</v>
      </c>
      <c r="H81" s="104" t="e">
        <f>VLOOKUP(B81,'MC 114+220'!$B$15:$AB$115,4,FALSE)</f>
        <v>#N/A</v>
      </c>
      <c r="I81" s="105" t="e">
        <f t="shared" si="15"/>
        <v>#N/A</v>
      </c>
      <c r="J81" s="105" t="e">
        <f>VLOOKUP(B81,'MC 114+220'!$B$15:$AB$115,13,FALSE)</f>
        <v>#N/A</v>
      </c>
      <c r="K81" s="92">
        <f>'MC 114+220'!Q82</f>
        <v>0</v>
      </c>
      <c r="L81" s="106">
        <f t="shared" si="20"/>
        <v>0</v>
      </c>
      <c r="M81" s="94" t="e">
        <f>VLOOKUP(B81,'MC 114+220'!$B$14:$AB$115,21,FALSE)</f>
        <v>#N/A</v>
      </c>
      <c r="N81" s="103" t="e">
        <f>VLOOKUP(B81,'MC 114+220'!$B$15:$AB$115,5,FALSE)</f>
        <v>#N/A</v>
      </c>
      <c r="O81" s="105" t="e">
        <f t="shared" si="16"/>
        <v>#N/A</v>
      </c>
      <c r="P81" s="105" t="e">
        <f>VLOOKUP(B81,'MC 114+220'!$B$15:$AB$115,14,FALSE)</f>
        <v>#N/A</v>
      </c>
      <c r="Q81" s="92">
        <f>'MC 114+220'!R82</f>
        <v>0</v>
      </c>
      <c r="R81" s="106">
        <f t="shared" si="21"/>
        <v>0</v>
      </c>
      <c r="S81" s="94" t="e">
        <f>VLOOKUP(B81,'MC 114+220'!$B$14:$AB$115,22,FALSE)</f>
        <v>#N/A</v>
      </c>
      <c r="T81" s="103" t="e">
        <f>VLOOKUP(B81,'MC 114+220'!$B$15:$AB$115,6,FALSE)</f>
        <v>#N/A</v>
      </c>
      <c r="U81" s="105" t="e">
        <f t="shared" si="17"/>
        <v>#N/A</v>
      </c>
      <c r="V81" s="107" t="e">
        <f>VLOOKUP(B81,'MC 114+220'!$B$15:$AB$115,15,FALSE)</f>
        <v>#N/A</v>
      </c>
      <c r="W81" s="96">
        <f>'MC 114+220'!S82</f>
        <v>0</v>
      </c>
      <c r="X81" s="106">
        <f t="shared" si="22"/>
        <v>0</v>
      </c>
      <c r="Y81" s="108" t="e">
        <f t="shared" si="26"/>
        <v>#N/A</v>
      </c>
      <c r="Z81" s="99" t="e">
        <f t="shared" si="23"/>
        <v>#N/A</v>
      </c>
      <c r="AA81" s="100" t="e">
        <f t="shared" si="24"/>
        <v>#N/A</v>
      </c>
      <c r="AB81" s="109" t="e">
        <f t="shared" si="25"/>
        <v>#N/A</v>
      </c>
      <c r="AC81" s="55"/>
      <c r="AD81" s="55"/>
      <c r="AE81" s="55"/>
      <c r="AF81" s="55"/>
    </row>
    <row r="82" spans="1:32" s="123" customFormat="1" ht="15" customHeight="1">
      <c r="A82" s="122" t="s">
        <v>52</v>
      </c>
      <c r="B82" s="86">
        <f>'MC 114+220'!B83</f>
        <v>0</v>
      </c>
      <c r="C82" s="101">
        <f t="shared" si="18"/>
        <v>0</v>
      </c>
      <c r="D82" s="102">
        <f t="shared" si="19"/>
        <v>842</v>
      </c>
      <c r="E82" s="89" t="e">
        <f>VLOOKUP(B82,'MC 114+220'!B83:AB184,3,FALSE)</f>
        <v>#N/A</v>
      </c>
      <c r="F82" s="103" t="e">
        <f t="shared" si="14"/>
        <v>#N/A</v>
      </c>
      <c r="G82" s="104" t="e">
        <f>VLOOKUP(B82,'MC 114+220'!$B$15:$AB$115,20,FALSE)</f>
        <v>#N/A</v>
      </c>
      <c r="H82" s="104" t="e">
        <f>VLOOKUP(B82,'MC 114+220'!$B$15:$AB$115,4,FALSE)</f>
        <v>#N/A</v>
      </c>
      <c r="I82" s="105" t="e">
        <f t="shared" si="15"/>
        <v>#N/A</v>
      </c>
      <c r="J82" s="105" t="e">
        <f>VLOOKUP(B82,'MC 114+220'!$B$15:$AB$115,13,FALSE)</f>
        <v>#N/A</v>
      </c>
      <c r="K82" s="92">
        <f>'MC 114+220'!Q83</f>
        <v>0</v>
      </c>
      <c r="L82" s="106">
        <f t="shared" si="20"/>
        <v>0</v>
      </c>
      <c r="M82" s="94" t="e">
        <f>VLOOKUP(B82,'MC 114+220'!$B$14:$AB$115,21,FALSE)</f>
        <v>#N/A</v>
      </c>
      <c r="N82" s="103" t="e">
        <f>VLOOKUP(B82,'MC 114+220'!$B$15:$AB$115,5,FALSE)</f>
        <v>#N/A</v>
      </c>
      <c r="O82" s="105" t="e">
        <f t="shared" si="16"/>
        <v>#N/A</v>
      </c>
      <c r="P82" s="105" t="e">
        <f>VLOOKUP(B82,'MC 114+220'!$B$15:$AB$115,14,FALSE)</f>
        <v>#N/A</v>
      </c>
      <c r="Q82" s="92">
        <f>'MC 114+220'!R83</f>
        <v>0</v>
      </c>
      <c r="R82" s="106">
        <f t="shared" si="21"/>
        <v>0</v>
      </c>
      <c r="S82" s="94" t="e">
        <f>VLOOKUP(B82,'MC 114+220'!$B$14:$AB$115,22,FALSE)</f>
        <v>#N/A</v>
      </c>
      <c r="T82" s="103" t="e">
        <f>VLOOKUP(B82,'MC 114+220'!$B$15:$AB$115,6,FALSE)</f>
        <v>#N/A</v>
      </c>
      <c r="U82" s="105" t="e">
        <f t="shared" si="17"/>
        <v>#N/A</v>
      </c>
      <c r="V82" s="107" t="e">
        <f>VLOOKUP(B82,'MC 114+220'!$B$15:$AB$115,15,FALSE)</f>
        <v>#N/A</v>
      </c>
      <c r="W82" s="96">
        <f>'MC 114+220'!S83</f>
        <v>0</v>
      </c>
      <c r="X82" s="106">
        <f t="shared" si="22"/>
        <v>0</v>
      </c>
      <c r="Y82" s="108" t="e">
        <f t="shared" si="26"/>
        <v>#N/A</v>
      </c>
      <c r="Z82" s="99" t="e">
        <f t="shared" si="23"/>
        <v>#N/A</v>
      </c>
      <c r="AA82" s="100" t="e">
        <f t="shared" si="24"/>
        <v>#N/A</v>
      </c>
      <c r="AB82" s="109" t="e">
        <f t="shared" si="25"/>
        <v>#N/A</v>
      </c>
      <c r="AC82" s="55"/>
      <c r="AD82" s="55"/>
      <c r="AE82" s="55"/>
      <c r="AF82" s="55"/>
    </row>
    <row r="83" spans="1:32" s="123" customFormat="1" ht="15" customHeight="1">
      <c r="A83" s="122">
        <v>42328</v>
      </c>
      <c r="B83" s="86">
        <f>'MC 114+220'!B84</f>
        <v>0</v>
      </c>
      <c r="C83" s="101">
        <f t="shared" si="18"/>
        <v>0</v>
      </c>
      <c r="D83" s="102">
        <f t="shared" si="19"/>
        <v>842</v>
      </c>
      <c r="E83" s="89" t="e">
        <f>VLOOKUP(B83,'MC 114+220'!B84:AB185,3,FALSE)</f>
        <v>#N/A</v>
      </c>
      <c r="F83" s="103" t="e">
        <f t="shared" si="14"/>
        <v>#N/A</v>
      </c>
      <c r="G83" s="104" t="e">
        <f>VLOOKUP(B83,'MC 114+220'!$B$15:$AB$115,20,FALSE)</f>
        <v>#N/A</v>
      </c>
      <c r="H83" s="104" t="e">
        <f>VLOOKUP(B83,'MC 114+220'!$B$15:$AB$115,4,FALSE)</f>
        <v>#N/A</v>
      </c>
      <c r="I83" s="105" t="e">
        <f t="shared" si="15"/>
        <v>#N/A</v>
      </c>
      <c r="J83" s="105" t="e">
        <f>VLOOKUP(B83,'MC 114+220'!$B$15:$AB$115,13,FALSE)</f>
        <v>#N/A</v>
      </c>
      <c r="K83" s="92">
        <f>'MC 114+220'!Q84</f>
        <v>0</v>
      </c>
      <c r="L83" s="106">
        <f t="shared" si="20"/>
        <v>0</v>
      </c>
      <c r="M83" s="94" t="e">
        <f>VLOOKUP(B83,'MC 114+220'!$B$14:$AB$115,21,FALSE)</f>
        <v>#N/A</v>
      </c>
      <c r="N83" s="103" t="e">
        <f>VLOOKUP(B83,'MC 114+220'!$B$15:$AB$115,5,FALSE)</f>
        <v>#N/A</v>
      </c>
      <c r="O83" s="105" t="e">
        <f t="shared" si="16"/>
        <v>#N/A</v>
      </c>
      <c r="P83" s="105" t="e">
        <f>VLOOKUP(B83,'MC 114+220'!$B$15:$AB$115,14,FALSE)</f>
        <v>#N/A</v>
      </c>
      <c r="Q83" s="92">
        <f>'MC 114+220'!R84</f>
        <v>0</v>
      </c>
      <c r="R83" s="106">
        <f t="shared" si="21"/>
        <v>0</v>
      </c>
      <c r="S83" s="94" t="e">
        <f>VLOOKUP(B83,'MC 114+220'!$B$14:$AB$115,22,FALSE)</f>
        <v>#N/A</v>
      </c>
      <c r="T83" s="103" t="e">
        <f>VLOOKUP(B83,'MC 114+220'!$B$15:$AB$115,6,FALSE)</f>
        <v>#N/A</v>
      </c>
      <c r="U83" s="105" t="e">
        <f t="shared" si="17"/>
        <v>#N/A</v>
      </c>
      <c r="V83" s="107" t="e">
        <f>VLOOKUP(B83,'MC 114+220'!$B$15:$AB$115,15,FALSE)</f>
        <v>#N/A</v>
      </c>
      <c r="W83" s="96">
        <f>'MC 114+220'!S84</f>
        <v>0</v>
      </c>
      <c r="X83" s="106">
        <f t="shared" si="22"/>
        <v>0</v>
      </c>
      <c r="Y83" s="108" t="e">
        <f t="shared" si="26"/>
        <v>#N/A</v>
      </c>
      <c r="Z83" s="99" t="e">
        <f t="shared" si="23"/>
        <v>#N/A</v>
      </c>
      <c r="AA83" s="100" t="e">
        <f t="shared" si="24"/>
        <v>#N/A</v>
      </c>
      <c r="AB83" s="109" t="e">
        <f t="shared" si="25"/>
        <v>#N/A</v>
      </c>
      <c r="AC83" s="55"/>
      <c r="AD83" s="55"/>
      <c r="AE83" s="55"/>
      <c r="AF83" s="55"/>
    </row>
    <row r="84" spans="1:32" s="123" customFormat="1" ht="15" customHeight="1">
      <c r="A84" s="122">
        <v>42331</v>
      </c>
      <c r="B84" s="86">
        <f>'MC 114+220'!B85</f>
        <v>0</v>
      </c>
      <c r="C84" s="101">
        <f t="shared" si="18"/>
        <v>0</v>
      </c>
      <c r="D84" s="102">
        <f t="shared" si="19"/>
        <v>842</v>
      </c>
      <c r="E84" s="89" t="e">
        <f>VLOOKUP(B84,'MC 114+220'!B85:AB186,3,FALSE)</f>
        <v>#N/A</v>
      </c>
      <c r="F84" s="103" t="e">
        <f t="shared" si="14"/>
        <v>#N/A</v>
      </c>
      <c r="G84" s="104" t="e">
        <f>VLOOKUP(B84,'MC 114+220'!$B$15:$AB$115,20,FALSE)</f>
        <v>#N/A</v>
      </c>
      <c r="H84" s="104" t="e">
        <f>VLOOKUP(B84,'MC 114+220'!$B$15:$AB$115,4,FALSE)</f>
        <v>#N/A</v>
      </c>
      <c r="I84" s="105" t="e">
        <f t="shared" si="15"/>
        <v>#N/A</v>
      </c>
      <c r="J84" s="105" t="e">
        <f>VLOOKUP(B84,'MC 114+220'!$B$15:$AB$115,13,FALSE)</f>
        <v>#N/A</v>
      </c>
      <c r="K84" s="92">
        <f>'MC 114+220'!Q85</f>
        <v>0</v>
      </c>
      <c r="L84" s="106">
        <f t="shared" si="20"/>
        <v>0</v>
      </c>
      <c r="M84" s="94" t="e">
        <f>VLOOKUP(B84,'MC 114+220'!$B$14:$AB$115,21,FALSE)</f>
        <v>#N/A</v>
      </c>
      <c r="N84" s="103" t="e">
        <f>VLOOKUP(B84,'MC 114+220'!$B$15:$AB$115,5,FALSE)</f>
        <v>#N/A</v>
      </c>
      <c r="O84" s="105" t="e">
        <f t="shared" si="16"/>
        <v>#N/A</v>
      </c>
      <c r="P84" s="105" t="e">
        <f>VLOOKUP(B84,'MC 114+220'!$B$15:$AB$115,14,FALSE)</f>
        <v>#N/A</v>
      </c>
      <c r="Q84" s="92">
        <f>'MC 114+220'!R85</f>
        <v>0</v>
      </c>
      <c r="R84" s="106">
        <f t="shared" si="21"/>
        <v>0</v>
      </c>
      <c r="S84" s="94" t="e">
        <f>VLOOKUP(B84,'MC 114+220'!$B$14:$AB$115,22,FALSE)</f>
        <v>#N/A</v>
      </c>
      <c r="T84" s="103" t="e">
        <f>VLOOKUP(B84,'MC 114+220'!$B$15:$AB$115,6,FALSE)</f>
        <v>#N/A</v>
      </c>
      <c r="U84" s="105" t="e">
        <f t="shared" si="17"/>
        <v>#N/A</v>
      </c>
      <c r="V84" s="107" t="e">
        <f>VLOOKUP(B84,'MC 114+220'!$B$15:$AB$115,15,FALSE)</f>
        <v>#N/A</v>
      </c>
      <c r="W84" s="96">
        <f>'MC 114+220'!S85</f>
        <v>0</v>
      </c>
      <c r="X84" s="106">
        <f t="shared" si="22"/>
        <v>0</v>
      </c>
      <c r="Y84" s="108" t="e">
        <f t="shared" si="26"/>
        <v>#N/A</v>
      </c>
      <c r="Z84" s="99" t="e">
        <f t="shared" si="23"/>
        <v>#N/A</v>
      </c>
      <c r="AA84" s="100" t="e">
        <f t="shared" si="24"/>
        <v>#N/A</v>
      </c>
      <c r="AB84" s="109" t="e">
        <f t="shared" si="25"/>
        <v>#N/A</v>
      </c>
      <c r="AC84" s="55"/>
      <c r="AD84" s="55"/>
      <c r="AE84" s="55"/>
      <c r="AF84" s="55"/>
    </row>
    <row r="85" spans="1:32" s="123" customFormat="1" ht="15" customHeight="1">
      <c r="A85" s="122" t="s">
        <v>53</v>
      </c>
      <c r="B85" s="86">
        <f>'MC 114+220'!B86</f>
        <v>0</v>
      </c>
      <c r="C85" s="101">
        <f t="shared" si="18"/>
        <v>0</v>
      </c>
      <c r="D85" s="102">
        <f t="shared" si="19"/>
        <v>842</v>
      </c>
      <c r="E85" s="89" t="e">
        <f>VLOOKUP(B85,'MC 114+220'!B86:AB187,3,FALSE)</f>
        <v>#N/A</v>
      </c>
      <c r="F85" s="103" t="e">
        <f t="shared" si="14"/>
        <v>#N/A</v>
      </c>
      <c r="G85" s="104" t="e">
        <f>VLOOKUP(B85,'MC 114+220'!$B$15:$AB$115,20,FALSE)</f>
        <v>#N/A</v>
      </c>
      <c r="H85" s="104" t="e">
        <f>VLOOKUP(B85,'MC 114+220'!$B$15:$AB$115,4,FALSE)</f>
        <v>#N/A</v>
      </c>
      <c r="I85" s="105" t="e">
        <f t="shared" si="15"/>
        <v>#N/A</v>
      </c>
      <c r="J85" s="105" t="e">
        <f>VLOOKUP(B85,'MC 114+220'!$B$15:$AB$115,13,FALSE)</f>
        <v>#N/A</v>
      </c>
      <c r="K85" s="92">
        <f>'MC 114+220'!Q86</f>
        <v>0</v>
      </c>
      <c r="L85" s="106">
        <f t="shared" si="20"/>
        <v>0</v>
      </c>
      <c r="M85" s="94" t="e">
        <f>VLOOKUP(B85,'MC 114+220'!$B$14:$AB$115,21,FALSE)</f>
        <v>#N/A</v>
      </c>
      <c r="N85" s="103" t="e">
        <f>VLOOKUP(B85,'MC 114+220'!$B$15:$AB$115,5,FALSE)</f>
        <v>#N/A</v>
      </c>
      <c r="O85" s="105" t="e">
        <f t="shared" si="16"/>
        <v>#N/A</v>
      </c>
      <c r="P85" s="105" t="e">
        <f>VLOOKUP(B85,'MC 114+220'!$B$15:$AB$115,14,FALSE)</f>
        <v>#N/A</v>
      </c>
      <c r="Q85" s="92">
        <f>'MC 114+220'!R86</f>
        <v>0</v>
      </c>
      <c r="R85" s="106">
        <f t="shared" si="21"/>
        <v>0</v>
      </c>
      <c r="S85" s="94" t="e">
        <f>VLOOKUP(B85,'MC 114+220'!$B$14:$AB$115,22,FALSE)</f>
        <v>#N/A</v>
      </c>
      <c r="T85" s="103" t="e">
        <f>VLOOKUP(B85,'MC 114+220'!$B$15:$AB$115,6,FALSE)</f>
        <v>#N/A</v>
      </c>
      <c r="U85" s="105" t="e">
        <f t="shared" si="17"/>
        <v>#N/A</v>
      </c>
      <c r="V85" s="107" t="e">
        <f>VLOOKUP(B85,'MC 114+220'!$B$15:$AB$115,15,FALSE)</f>
        <v>#N/A</v>
      </c>
      <c r="W85" s="96">
        <f>'MC 114+220'!S86</f>
        <v>0</v>
      </c>
      <c r="X85" s="106">
        <f t="shared" si="22"/>
        <v>0</v>
      </c>
      <c r="Y85" s="108" t="e">
        <f t="shared" si="26"/>
        <v>#N/A</v>
      </c>
      <c r="Z85" s="99" t="e">
        <f t="shared" si="23"/>
        <v>#N/A</v>
      </c>
      <c r="AA85" s="100" t="e">
        <f t="shared" si="24"/>
        <v>#N/A</v>
      </c>
      <c r="AB85" s="109" t="e">
        <f t="shared" si="25"/>
        <v>#N/A</v>
      </c>
      <c r="AC85" s="55"/>
      <c r="AD85" s="55"/>
      <c r="AE85" s="55"/>
      <c r="AF85" s="55"/>
    </row>
    <row r="86" spans="1:32" s="123" customFormat="1" ht="15" customHeight="1">
      <c r="A86" s="122">
        <v>42337</v>
      </c>
      <c r="B86" s="86">
        <f>'MC 114+220'!B87</f>
        <v>0</v>
      </c>
      <c r="C86" s="101">
        <f t="shared" si="18"/>
        <v>0</v>
      </c>
      <c r="D86" s="102">
        <f t="shared" si="19"/>
        <v>842</v>
      </c>
      <c r="E86" s="89" t="e">
        <f>VLOOKUP(B86,'MC 114+220'!B87:AB188,3,FALSE)</f>
        <v>#N/A</v>
      </c>
      <c r="F86" s="103" t="e">
        <f t="shared" si="14"/>
        <v>#N/A</v>
      </c>
      <c r="G86" s="104" t="e">
        <f>VLOOKUP(B86,'MC 114+220'!$B$15:$AB$115,20,FALSE)</f>
        <v>#N/A</v>
      </c>
      <c r="H86" s="104" t="e">
        <f>VLOOKUP(B86,'MC 114+220'!$B$15:$AB$115,4,FALSE)</f>
        <v>#N/A</v>
      </c>
      <c r="I86" s="105" t="e">
        <f t="shared" si="15"/>
        <v>#N/A</v>
      </c>
      <c r="J86" s="105" t="e">
        <f>VLOOKUP(B86,'MC 114+220'!$B$15:$AB$115,13,FALSE)</f>
        <v>#N/A</v>
      </c>
      <c r="K86" s="92">
        <f>'MC 114+220'!Q87</f>
        <v>0</v>
      </c>
      <c r="L86" s="106">
        <f t="shared" si="20"/>
        <v>0</v>
      </c>
      <c r="M86" s="94" t="e">
        <f>VLOOKUP(B86,'MC 114+220'!$B$14:$AB$115,21,FALSE)</f>
        <v>#N/A</v>
      </c>
      <c r="N86" s="103" t="e">
        <f>VLOOKUP(B86,'MC 114+220'!$B$15:$AB$115,5,FALSE)</f>
        <v>#N/A</v>
      </c>
      <c r="O86" s="105" t="e">
        <f t="shared" si="16"/>
        <v>#N/A</v>
      </c>
      <c r="P86" s="105" t="e">
        <f>VLOOKUP(B86,'MC 114+220'!$B$15:$AB$115,14,FALSE)</f>
        <v>#N/A</v>
      </c>
      <c r="Q86" s="92">
        <f>'MC 114+220'!R87</f>
        <v>0</v>
      </c>
      <c r="R86" s="106">
        <f t="shared" si="21"/>
        <v>0</v>
      </c>
      <c r="S86" s="94" t="e">
        <f>VLOOKUP(B86,'MC 114+220'!$B$14:$AB$115,22,FALSE)</f>
        <v>#N/A</v>
      </c>
      <c r="T86" s="103" t="e">
        <f>VLOOKUP(B86,'MC 114+220'!$B$15:$AB$115,6,FALSE)</f>
        <v>#N/A</v>
      </c>
      <c r="U86" s="105" t="e">
        <f t="shared" si="17"/>
        <v>#N/A</v>
      </c>
      <c r="V86" s="107" t="e">
        <f>VLOOKUP(B86,'MC 114+220'!$B$15:$AB$115,15,FALSE)</f>
        <v>#N/A</v>
      </c>
      <c r="W86" s="96">
        <f>'MC 114+220'!S87</f>
        <v>0</v>
      </c>
      <c r="X86" s="106">
        <f t="shared" si="22"/>
        <v>0</v>
      </c>
      <c r="Y86" s="108" t="e">
        <f t="shared" si="26"/>
        <v>#N/A</v>
      </c>
      <c r="Z86" s="99" t="e">
        <f t="shared" si="23"/>
        <v>#N/A</v>
      </c>
      <c r="AA86" s="100" t="e">
        <f t="shared" si="24"/>
        <v>#N/A</v>
      </c>
      <c r="AB86" s="109" t="e">
        <f t="shared" si="25"/>
        <v>#N/A</v>
      </c>
      <c r="AC86" s="55"/>
      <c r="AD86" s="55"/>
      <c r="AE86" s="55"/>
      <c r="AF86" s="55"/>
    </row>
    <row r="87" spans="1:32" s="123" customFormat="1" ht="15" customHeight="1">
      <c r="A87" s="122">
        <v>42340</v>
      </c>
      <c r="B87" s="86">
        <f>'MC 114+220'!B88</f>
        <v>0</v>
      </c>
      <c r="C87" s="101">
        <f t="shared" si="18"/>
        <v>0</v>
      </c>
      <c r="D87" s="102">
        <f t="shared" si="19"/>
        <v>842</v>
      </c>
      <c r="E87" s="89" t="e">
        <f>VLOOKUP(B87,'MC 114+220'!B88:AB189,3,FALSE)</f>
        <v>#N/A</v>
      </c>
      <c r="F87" s="103" t="e">
        <f t="shared" si="14"/>
        <v>#N/A</v>
      </c>
      <c r="G87" s="104" t="e">
        <f>VLOOKUP(B87,'MC 114+220'!$B$15:$AB$115,20,FALSE)</f>
        <v>#N/A</v>
      </c>
      <c r="H87" s="104" t="e">
        <f>VLOOKUP(B87,'MC 114+220'!$B$15:$AB$115,4,FALSE)</f>
        <v>#N/A</v>
      </c>
      <c r="I87" s="105" t="e">
        <f t="shared" si="15"/>
        <v>#N/A</v>
      </c>
      <c r="J87" s="105" t="e">
        <f>VLOOKUP(B87,'MC 114+220'!$B$15:$AB$115,13,FALSE)</f>
        <v>#N/A</v>
      </c>
      <c r="K87" s="92">
        <f>'MC 114+220'!Q88</f>
        <v>0</v>
      </c>
      <c r="L87" s="106">
        <f t="shared" si="20"/>
        <v>0</v>
      </c>
      <c r="M87" s="94" t="e">
        <f>VLOOKUP(B87,'MC 114+220'!$B$14:$AB$115,21,FALSE)</f>
        <v>#N/A</v>
      </c>
      <c r="N87" s="103" t="e">
        <f>VLOOKUP(B87,'MC 114+220'!$B$15:$AB$115,5,FALSE)</f>
        <v>#N/A</v>
      </c>
      <c r="O87" s="105" t="e">
        <f t="shared" si="16"/>
        <v>#N/A</v>
      </c>
      <c r="P87" s="105" t="e">
        <f>VLOOKUP(B87,'MC 114+220'!$B$15:$AB$115,14,FALSE)</f>
        <v>#N/A</v>
      </c>
      <c r="Q87" s="92">
        <f>'MC 114+220'!R88</f>
        <v>0</v>
      </c>
      <c r="R87" s="106">
        <f t="shared" si="21"/>
        <v>0</v>
      </c>
      <c r="S87" s="94" t="e">
        <f>VLOOKUP(B87,'MC 114+220'!$B$14:$AB$115,22,FALSE)</f>
        <v>#N/A</v>
      </c>
      <c r="T87" s="103" t="e">
        <f>VLOOKUP(B87,'MC 114+220'!$B$15:$AB$115,6,FALSE)</f>
        <v>#N/A</v>
      </c>
      <c r="U87" s="105" t="e">
        <f t="shared" si="17"/>
        <v>#N/A</v>
      </c>
      <c r="V87" s="107" t="e">
        <f>VLOOKUP(B87,'MC 114+220'!$B$15:$AB$115,15,FALSE)</f>
        <v>#N/A</v>
      </c>
      <c r="W87" s="96">
        <f>'MC 114+220'!S88</f>
        <v>0</v>
      </c>
      <c r="X87" s="106">
        <f t="shared" si="22"/>
        <v>0</v>
      </c>
      <c r="Y87" s="108" t="e">
        <f t="shared" si="26"/>
        <v>#N/A</v>
      </c>
      <c r="Z87" s="99" t="e">
        <f t="shared" si="23"/>
        <v>#N/A</v>
      </c>
      <c r="AA87" s="100" t="e">
        <f t="shared" si="24"/>
        <v>#N/A</v>
      </c>
      <c r="AB87" s="109" t="e">
        <f t="shared" si="25"/>
        <v>#N/A</v>
      </c>
      <c r="AC87" s="55"/>
      <c r="AD87" s="55"/>
      <c r="AE87" s="55"/>
      <c r="AF87" s="55"/>
    </row>
    <row r="88" spans="1:32" s="123" customFormat="1" ht="15" customHeight="1">
      <c r="A88" s="122">
        <v>42343</v>
      </c>
      <c r="B88" s="86">
        <f>'MC 114+220'!B89</f>
        <v>0</v>
      </c>
      <c r="C88" s="101">
        <f t="shared" si="18"/>
        <v>0</v>
      </c>
      <c r="D88" s="102">
        <f t="shared" si="19"/>
        <v>842</v>
      </c>
      <c r="E88" s="89" t="e">
        <f>VLOOKUP(B88,'MC 114+220'!B89:AB190,3,FALSE)</f>
        <v>#N/A</v>
      </c>
      <c r="F88" s="103" t="e">
        <f t="shared" si="14"/>
        <v>#N/A</v>
      </c>
      <c r="G88" s="104" t="e">
        <f>VLOOKUP(B88,'MC 114+220'!$B$15:$AB$115,20,FALSE)</f>
        <v>#N/A</v>
      </c>
      <c r="H88" s="104" t="e">
        <f>VLOOKUP(B88,'MC 114+220'!$B$15:$AB$115,4,FALSE)</f>
        <v>#N/A</v>
      </c>
      <c r="I88" s="105" t="e">
        <f t="shared" si="15"/>
        <v>#N/A</v>
      </c>
      <c r="J88" s="105" t="e">
        <f>VLOOKUP(B88,'MC 114+220'!$B$15:$AB$115,13,FALSE)</f>
        <v>#N/A</v>
      </c>
      <c r="K88" s="92">
        <f>'MC 114+220'!Q89</f>
        <v>0</v>
      </c>
      <c r="L88" s="106">
        <f t="shared" si="20"/>
        <v>0</v>
      </c>
      <c r="M88" s="94" t="e">
        <f>VLOOKUP(B88,'MC 114+220'!$B$14:$AB$115,21,FALSE)</f>
        <v>#N/A</v>
      </c>
      <c r="N88" s="103" t="e">
        <f>VLOOKUP(B88,'MC 114+220'!$B$15:$AB$115,5,FALSE)</f>
        <v>#N/A</v>
      </c>
      <c r="O88" s="105" t="e">
        <f t="shared" si="16"/>
        <v>#N/A</v>
      </c>
      <c r="P88" s="105" t="e">
        <f>VLOOKUP(B88,'MC 114+220'!$B$15:$AB$115,14,FALSE)</f>
        <v>#N/A</v>
      </c>
      <c r="Q88" s="92">
        <f>'MC 114+220'!R89</f>
        <v>0</v>
      </c>
      <c r="R88" s="106">
        <f t="shared" si="21"/>
        <v>0</v>
      </c>
      <c r="S88" s="94" t="e">
        <f>VLOOKUP(B88,'MC 114+220'!$B$14:$AB$115,22,FALSE)</f>
        <v>#N/A</v>
      </c>
      <c r="T88" s="103" t="e">
        <f>VLOOKUP(B88,'MC 114+220'!$B$15:$AB$115,6,FALSE)</f>
        <v>#N/A</v>
      </c>
      <c r="U88" s="105" t="e">
        <f t="shared" si="17"/>
        <v>#N/A</v>
      </c>
      <c r="V88" s="107" t="e">
        <f>VLOOKUP(B88,'MC 114+220'!$B$15:$AB$115,15,FALSE)</f>
        <v>#N/A</v>
      </c>
      <c r="W88" s="96">
        <f>'MC 114+220'!S89</f>
        <v>0</v>
      </c>
      <c r="X88" s="106">
        <f t="shared" si="22"/>
        <v>0</v>
      </c>
      <c r="Y88" s="108" t="e">
        <f t="shared" si="26"/>
        <v>#N/A</v>
      </c>
      <c r="Z88" s="99" t="e">
        <f t="shared" si="23"/>
        <v>#N/A</v>
      </c>
      <c r="AA88" s="100" t="e">
        <f t="shared" si="24"/>
        <v>#N/A</v>
      </c>
      <c r="AB88" s="109" t="e">
        <f t="shared" si="25"/>
        <v>#N/A</v>
      </c>
      <c r="AC88" s="55"/>
      <c r="AD88" s="55"/>
      <c r="AE88" s="55"/>
      <c r="AF88" s="55"/>
    </row>
    <row r="89" spans="1:32" s="123" customFormat="1" ht="15" customHeight="1">
      <c r="A89" s="122" t="s">
        <v>54</v>
      </c>
      <c r="B89" s="86">
        <f>'MC 114+220'!B90</f>
        <v>0</v>
      </c>
      <c r="C89" s="101">
        <f t="shared" si="18"/>
        <v>0</v>
      </c>
      <c r="D89" s="102">
        <f t="shared" si="19"/>
        <v>842</v>
      </c>
      <c r="E89" s="89" t="e">
        <f>VLOOKUP(B89,'MC 114+220'!B90:AB191,3,FALSE)</f>
        <v>#N/A</v>
      </c>
      <c r="F89" s="103" t="e">
        <f t="shared" si="14"/>
        <v>#N/A</v>
      </c>
      <c r="G89" s="104" t="e">
        <f>VLOOKUP(B89,'MC 114+220'!$B$15:$AB$115,20,FALSE)</f>
        <v>#N/A</v>
      </c>
      <c r="H89" s="104" t="e">
        <f>VLOOKUP(B89,'MC 114+220'!$B$15:$AB$115,4,FALSE)</f>
        <v>#N/A</v>
      </c>
      <c r="I89" s="105" t="e">
        <f t="shared" si="15"/>
        <v>#N/A</v>
      </c>
      <c r="J89" s="105" t="e">
        <f>VLOOKUP(B89,'MC 114+220'!$B$15:$AB$115,13,FALSE)</f>
        <v>#N/A</v>
      </c>
      <c r="K89" s="92">
        <f>'MC 114+220'!Q90</f>
        <v>0</v>
      </c>
      <c r="L89" s="106">
        <f t="shared" si="20"/>
        <v>0</v>
      </c>
      <c r="M89" s="94" t="e">
        <f>VLOOKUP(B89,'MC 114+220'!$B$14:$AB$115,21,FALSE)</f>
        <v>#N/A</v>
      </c>
      <c r="N89" s="103" t="e">
        <f>VLOOKUP(B89,'MC 114+220'!$B$15:$AB$115,5,FALSE)</f>
        <v>#N/A</v>
      </c>
      <c r="O89" s="105" t="e">
        <f t="shared" si="16"/>
        <v>#N/A</v>
      </c>
      <c r="P89" s="105" t="e">
        <f>VLOOKUP(B89,'MC 114+220'!$B$15:$AB$115,14,FALSE)</f>
        <v>#N/A</v>
      </c>
      <c r="Q89" s="92">
        <f>'MC 114+220'!R90</f>
        <v>0</v>
      </c>
      <c r="R89" s="106">
        <f t="shared" si="21"/>
        <v>0</v>
      </c>
      <c r="S89" s="94" t="e">
        <f>VLOOKUP(B89,'MC 114+220'!$B$14:$AB$115,22,FALSE)</f>
        <v>#N/A</v>
      </c>
      <c r="T89" s="103" t="e">
        <f>VLOOKUP(B89,'MC 114+220'!$B$15:$AB$115,6,FALSE)</f>
        <v>#N/A</v>
      </c>
      <c r="U89" s="105" t="e">
        <f t="shared" si="17"/>
        <v>#N/A</v>
      </c>
      <c r="V89" s="107" t="e">
        <f>VLOOKUP(B89,'MC 114+220'!$B$15:$AB$115,15,FALSE)</f>
        <v>#N/A</v>
      </c>
      <c r="W89" s="96">
        <f>'MC 114+220'!S90</f>
        <v>0</v>
      </c>
      <c r="X89" s="106">
        <f t="shared" si="22"/>
        <v>0</v>
      </c>
      <c r="Y89" s="108" t="e">
        <f t="shared" si="26"/>
        <v>#N/A</v>
      </c>
      <c r="Z89" s="99" t="e">
        <f t="shared" si="23"/>
        <v>#N/A</v>
      </c>
      <c r="AA89" s="100" t="e">
        <f t="shared" si="24"/>
        <v>#N/A</v>
      </c>
      <c r="AB89" s="109" t="e">
        <f t="shared" si="25"/>
        <v>#N/A</v>
      </c>
      <c r="AC89" s="55"/>
      <c r="AD89" s="55"/>
      <c r="AE89" s="55"/>
      <c r="AF89" s="55"/>
    </row>
    <row r="90" spans="1:32" s="123" customFormat="1" ht="15" customHeight="1">
      <c r="A90" s="122">
        <v>42349</v>
      </c>
      <c r="B90" s="86">
        <f>'MC 114+220'!B91</f>
        <v>0</v>
      </c>
      <c r="C90" s="101">
        <f t="shared" si="18"/>
        <v>0</v>
      </c>
      <c r="D90" s="102">
        <f t="shared" si="19"/>
        <v>842</v>
      </c>
      <c r="E90" s="89" t="e">
        <f>VLOOKUP(B90,'MC 114+220'!B91:AB192,3,FALSE)</f>
        <v>#N/A</v>
      </c>
      <c r="F90" s="103" t="e">
        <f t="shared" si="14"/>
        <v>#N/A</v>
      </c>
      <c r="G90" s="104" t="e">
        <f>VLOOKUP(B90,'MC 114+220'!$B$15:$AB$115,20,FALSE)</f>
        <v>#N/A</v>
      </c>
      <c r="H90" s="104" t="e">
        <f>VLOOKUP(B90,'MC 114+220'!$B$15:$AB$115,4,FALSE)</f>
        <v>#N/A</v>
      </c>
      <c r="I90" s="105" t="e">
        <f t="shared" si="15"/>
        <v>#N/A</v>
      </c>
      <c r="J90" s="105" t="e">
        <f>VLOOKUP(B90,'MC 114+220'!$B$15:$AB$115,13,FALSE)</f>
        <v>#N/A</v>
      </c>
      <c r="K90" s="92">
        <f>'MC 114+220'!Q91</f>
        <v>0</v>
      </c>
      <c r="L90" s="106">
        <f t="shared" si="20"/>
        <v>0</v>
      </c>
      <c r="M90" s="94" t="e">
        <f>VLOOKUP(B90,'MC 114+220'!$B$14:$AB$115,21,FALSE)</f>
        <v>#N/A</v>
      </c>
      <c r="N90" s="103" t="e">
        <f>VLOOKUP(B90,'MC 114+220'!$B$15:$AB$115,5,FALSE)</f>
        <v>#N/A</v>
      </c>
      <c r="O90" s="105" t="e">
        <f t="shared" si="16"/>
        <v>#N/A</v>
      </c>
      <c r="P90" s="105" t="e">
        <f>VLOOKUP(B90,'MC 114+220'!$B$15:$AB$115,14,FALSE)</f>
        <v>#N/A</v>
      </c>
      <c r="Q90" s="92">
        <f>'MC 114+220'!R91</f>
        <v>0</v>
      </c>
      <c r="R90" s="106">
        <f t="shared" si="21"/>
        <v>0</v>
      </c>
      <c r="S90" s="94" t="e">
        <f>VLOOKUP(B90,'MC 114+220'!$B$14:$AB$115,22,FALSE)</f>
        <v>#N/A</v>
      </c>
      <c r="T90" s="103" t="e">
        <f>VLOOKUP(B90,'MC 114+220'!$B$15:$AB$115,6,FALSE)</f>
        <v>#N/A</v>
      </c>
      <c r="U90" s="105" t="e">
        <f t="shared" si="17"/>
        <v>#N/A</v>
      </c>
      <c r="V90" s="107" t="e">
        <f>VLOOKUP(B90,'MC 114+220'!$B$15:$AB$115,15,FALSE)</f>
        <v>#N/A</v>
      </c>
      <c r="W90" s="96">
        <f>'MC 114+220'!S91</f>
        <v>0</v>
      </c>
      <c r="X90" s="106">
        <f t="shared" si="22"/>
        <v>0</v>
      </c>
      <c r="Y90" s="108" t="e">
        <f t="shared" si="26"/>
        <v>#N/A</v>
      </c>
      <c r="Z90" s="99" t="e">
        <f t="shared" si="23"/>
        <v>#N/A</v>
      </c>
      <c r="AA90" s="100" t="e">
        <f t="shared" si="24"/>
        <v>#N/A</v>
      </c>
      <c r="AB90" s="109" t="e">
        <f t="shared" si="25"/>
        <v>#N/A</v>
      </c>
      <c r="AC90" s="55"/>
      <c r="AD90" s="55"/>
      <c r="AE90" s="55"/>
      <c r="AF90" s="55"/>
    </row>
    <row r="91" spans="1:32" s="123" customFormat="1" ht="15" customHeight="1">
      <c r="A91" s="122">
        <v>42352</v>
      </c>
      <c r="B91" s="86">
        <f>'MC 114+220'!B92</f>
        <v>0</v>
      </c>
      <c r="C91" s="101">
        <f t="shared" si="18"/>
        <v>0</v>
      </c>
      <c r="D91" s="102">
        <f t="shared" si="19"/>
        <v>842</v>
      </c>
      <c r="E91" s="89" t="e">
        <f>VLOOKUP(B91,'MC 114+220'!B92:AB193,3,FALSE)</f>
        <v>#N/A</v>
      </c>
      <c r="F91" s="103" t="e">
        <f t="shared" si="14"/>
        <v>#N/A</v>
      </c>
      <c r="G91" s="104" t="e">
        <f>VLOOKUP(B91,'MC 114+220'!$B$15:$AB$115,20,FALSE)</f>
        <v>#N/A</v>
      </c>
      <c r="H91" s="104" t="e">
        <f>VLOOKUP(B91,'MC 114+220'!$B$15:$AB$115,4,FALSE)</f>
        <v>#N/A</v>
      </c>
      <c r="I91" s="105" t="e">
        <f t="shared" si="15"/>
        <v>#N/A</v>
      </c>
      <c r="J91" s="105" t="e">
        <f>VLOOKUP(B91,'MC 114+220'!$B$15:$AB$115,13,FALSE)</f>
        <v>#N/A</v>
      </c>
      <c r="K91" s="92">
        <f>'MC 114+220'!Q92</f>
        <v>0</v>
      </c>
      <c r="L91" s="106">
        <f t="shared" si="20"/>
        <v>0</v>
      </c>
      <c r="M91" s="94" t="e">
        <f>VLOOKUP(B91,'MC 114+220'!$B$14:$AB$115,21,FALSE)</f>
        <v>#N/A</v>
      </c>
      <c r="N91" s="103" t="e">
        <f>VLOOKUP(B91,'MC 114+220'!$B$15:$AB$115,5,FALSE)</f>
        <v>#N/A</v>
      </c>
      <c r="O91" s="105" t="e">
        <f t="shared" si="16"/>
        <v>#N/A</v>
      </c>
      <c r="P91" s="105" t="e">
        <f>VLOOKUP(B91,'MC 114+220'!$B$15:$AB$115,14,FALSE)</f>
        <v>#N/A</v>
      </c>
      <c r="Q91" s="92">
        <f>'MC 114+220'!R92</f>
        <v>0</v>
      </c>
      <c r="R91" s="106">
        <f t="shared" si="21"/>
        <v>0</v>
      </c>
      <c r="S91" s="94" t="e">
        <f>VLOOKUP(B91,'MC 114+220'!$B$14:$AB$115,22,FALSE)</f>
        <v>#N/A</v>
      </c>
      <c r="T91" s="103" t="e">
        <f>VLOOKUP(B91,'MC 114+220'!$B$15:$AB$115,6,FALSE)</f>
        <v>#N/A</v>
      </c>
      <c r="U91" s="105" t="e">
        <f t="shared" si="17"/>
        <v>#N/A</v>
      </c>
      <c r="V91" s="107" t="e">
        <f>VLOOKUP(B91,'MC 114+220'!$B$15:$AB$115,15,FALSE)</f>
        <v>#N/A</v>
      </c>
      <c r="W91" s="96">
        <f>'MC 114+220'!S92</f>
        <v>0</v>
      </c>
      <c r="X91" s="106">
        <f t="shared" si="22"/>
        <v>0</v>
      </c>
      <c r="Y91" s="108" t="e">
        <f t="shared" si="26"/>
        <v>#N/A</v>
      </c>
      <c r="Z91" s="99" t="e">
        <f t="shared" si="23"/>
        <v>#N/A</v>
      </c>
      <c r="AA91" s="100" t="e">
        <f t="shared" si="24"/>
        <v>#N/A</v>
      </c>
      <c r="AB91" s="109" t="e">
        <f t="shared" si="25"/>
        <v>#N/A</v>
      </c>
      <c r="AC91" s="55"/>
      <c r="AD91" s="55"/>
      <c r="AE91" s="55"/>
      <c r="AF91" s="55"/>
    </row>
    <row r="92" spans="1:32" s="123" customFormat="1" ht="15" customHeight="1">
      <c r="A92" s="122">
        <v>42353</v>
      </c>
      <c r="B92" s="86">
        <f>'MC 114+220'!B93</f>
        <v>0</v>
      </c>
      <c r="C92" s="101">
        <f t="shared" si="18"/>
        <v>0</v>
      </c>
      <c r="D92" s="102">
        <f t="shared" si="19"/>
        <v>842</v>
      </c>
      <c r="E92" s="89" t="e">
        <f>VLOOKUP(B92,'MC 114+220'!B93:AB194,3,FALSE)</f>
        <v>#N/A</v>
      </c>
      <c r="F92" s="103" t="e">
        <f t="shared" si="14"/>
        <v>#N/A</v>
      </c>
      <c r="G92" s="104" t="e">
        <f>VLOOKUP(B92,'MC 114+220'!$B$15:$AB$115,20,FALSE)</f>
        <v>#N/A</v>
      </c>
      <c r="H92" s="104" t="e">
        <f>VLOOKUP(B92,'MC 114+220'!$B$15:$AB$115,4,FALSE)</f>
        <v>#N/A</v>
      </c>
      <c r="I92" s="105" t="e">
        <f t="shared" si="15"/>
        <v>#N/A</v>
      </c>
      <c r="J92" s="105" t="e">
        <f>VLOOKUP(B92,'MC 114+220'!$B$15:$AB$115,13,FALSE)</f>
        <v>#N/A</v>
      </c>
      <c r="K92" s="92">
        <f>'MC 114+220'!Q93</f>
        <v>0</v>
      </c>
      <c r="L92" s="106">
        <f t="shared" si="20"/>
        <v>0</v>
      </c>
      <c r="M92" s="94" t="e">
        <f>VLOOKUP(B92,'MC 114+220'!$B$14:$AB$115,21,FALSE)</f>
        <v>#N/A</v>
      </c>
      <c r="N92" s="103" t="e">
        <f>VLOOKUP(B92,'MC 114+220'!$B$15:$AB$115,5,FALSE)</f>
        <v>#N/A</v>
      </c>
      <c r="O92" s="105" t="e">
        <f t="shared" si="16"/>
        <v>#N/A</v>
      </c>
      <c r="P92" s="105" t="e">
        <f>VLOOKUP(B92,'MC 114+220'!$B$15:$AB$115,14,FALSE)</f>
        <v>#N/A</v>
      </c>
      <c r="Q92" s="92">
        <f>'MC 114+220'!R93</f>
        <v>0</v>
      </c>
      <c r="R92" s="106">
        <f t="shared" si="21"/>
        <v>0</v>
      </c>
      <c r="S92" s="94" t="e">
        <f>VLOOKUP(B92,'MC 114+220'!$B$14:$AB$115,22,FALSE)</f>
        <v>#N/A</v>
      </c>
      <c r="T92" s="103" t="e">
        <f>VLOOKUP(B92,'MC 114+220'!$B$15:$AB$115,6,FALSE)</f>
        <v>#N/A</v>
      </c>
      <c r="U92" s="105" t="e">
        <f t="shared" si="17"/>
        <v>#N/A</v>
      </c>
      <c r="V92" s="107" t="e">
        <f>VLOOKUP(B92,'MC 114+220'!$B$15:$AB$115,15,FALSE)</f>
        <v>#N/A</v>
      </c>
      <c r="W92" s="96">
        <f>'MC 114+220'!S93</f>
        <v>0</v>
      </c>
      <c r="X92" s="106">
        <f t="shared" si="22"/>
        <v>0</v>
      </c>
      <c r="Y92" s="108" t="e">
        <f t="shared" si="26"/>
        <v>#N/A</v>
      </c>
      <c r="Z92" s="99" t="e">
        <f t="shared" si="23"/>
        <v>#N/A</v>
      </c>
      <c r="AA92" s="100" t="e">
        <f t="shared" si="24"/>
        <v>#N/A</v>
      </c>
      <c r="AB92" s="109" t="e">
        <f t="shared" si="25"/>
        <v>#N/A</v>
      </c>
      <c r="AC92" s="55"/>
      <c r="AD92" s="55"/>
      <c r="AE92" s="55"/>
      <c r="AF92" s="55"/>
    </row>
    <row r="93" spans="1:32" s="123" customFormat="1" ht="15" customHeight="1" thickBot="1">
      <c r="A93" s="124">
        <v>42353</v>
      </c>
      <c r="B93" s="86">
        <f>'MC 114+220'!B94</f>
        <v>0</v>
      </c>
      <c r="C93" s="101">
        <f t="shared" si="18"/>
        <v>0</v>
      </c>
      <c r="D93" s="102">
        <f t="shared" si="19"/>
        <v>842</v>
      </c>
      <c r="E93" s="89" t="e">
        <f>VLOOKUP(B93,'MC 114+220'!B94:AB195,3,FALSE)</f>
        <v>#N/A</v>
      </c>
      <c r="F93" s="103" t="e">
        <f t="shared" si="14"/>
        <v>#N/A</v>
      </c>
      <c r="G93" s="104" t="e">
        <f>VLOOKUP(B93,'MC 114+220'!$B$15:$AB$115,20,FALSE)</f>
        <v>#N/A</v>
      </c>
      <c r="H93" s="104" t="e">
        <f>VLOOKUP(B93,'MC 114+220'!$B$15:$AB$115,4,FALSE)</f>
        <v>#N/A</v>
      </c>
      <c r="I93" s="105" t="e">
        <f t="shared" si="15"/>
        <v>#N/A</v>
      </c>
      <c r="J93" s="105" t="e">
        <f>VLOOKUP(B93,'MC 114+220'!$B$15:$AB$115,13,FALSE)</f>
        <v>#N/A</v>
      </c>
      <c r="K93" s="92">
        <f>'MC 114+220'!Q94</f>
        <v>0</v>
      </c>
      <c r="L93" s="106">
        <f t="shared" si="20"/>
        <v>0</v>
      </c>
      <c r="M93" s="94" t="e">
        <f>VLOOKUP(B93,'MC 114+220'!$B$14:$AB$115,21,FALSE)</f>
        <v>#N/A</v>
      </c>
      <c r="N93" s="103" t="e">
        <f>VLOOKUP(B93,'MC 114+220'!$B$15:$AB$115,5,FALSE)</f>
        <v>#N/A</v>
      </c>
      <c r="O93" s="105" t="e">
        <f t="shared" si="16"/>
        <v>#N/A</v>
      </c>
      <c r="P93" s="105" t="e">
        <f>VLOOKUP(B93,'MC 114+220'!$B$15:$AB$115,14,FALSE)</f>
        <v>#N/A</v>
      </c>
      <c r="Q93" s="92">
        <f>'MC 114+220'!R94</f>
        <v>0</v>
      </c>
      <c r="R93" s="106">
        <f t="shared" si="21"/>
        <v>0</v>
      </c>
      <c r="S93" s="94" t="e">
        <f>VLOOKUP(B93,'MC 114+220'!$B$14:$AB$115,22,FALSE)</f>
        <v>#N/A</v>
      </c>
      <c r="T93" s="103" t="e">
        <f>VLOOKUP(B93,'MC 114+220'!$B$15:$AB$115,6,FALSE)</f>
        <v>#N/A</v>
      </c>
      <c r="U93" s="105" t="e">
        <f t="shared" si="17"/>
        <v>#N/A</v>
      </c>
      <c r="V93" s="107" t="e">
        <f>VLOOKUP(B93,'MC 114+220'!$B$15:$AB$115,15,FALSE)</f>
        <v>#N/A</v>
      </c>
      <c r="W93" s="96">
        <f>'MC 114+220'!S94</f>
        <v>0</v>
      </c>
      <c r="X93" s="106">
        <f t="shared" si="22"/>
        <v>0</v>
      </c>
      <c r="Y93" s="108" t="e">
        <f t="shared" si="26"/>
        <v>#N/A</v>
      </c>
      <c r="Z93" s="99" t="e">
        <f t="shared" si="23"/>
        <v>#N/A</v>
      </c>
      <c r="AA93" s="100" t="e">
        <f t="shared" si="24"/>
        <v>#N/A</v>
      </c>
      <c r="AB93" s="109" t="e">
        <f t="shared" si="25"/>
        <v>#N/A</v>
      </c>
      <c r="AC93" s="55"/>
      <c r="AD93" s="55"/>
      <c r="AE93" s="55"/>
      <c r="AF93" s="55"/>
    </row>
    <row r="94" spans="1:32" s="123" customFormat="1" ht="15" customHeight="1" thickTop="1">
      <c r="A94" s="125"/>
      <c r="B94" s="86">
        <f>'MC 114+220'!B95</f>
        <v>0</v>
      </c>
      <c r="C94" s="101">
        <f t="shared" si="18"/>
        <v>0</v>
      </c>
      <c r="D94" s="102">
        <f t="shared" si="19"/>
        <v>842</v>
      </c>
      <c r="E94" s="89" t="e">
        <f>VLOOKUP(B94,'MC 114+220'!B95:AB196,3,FALSE)</f>
        <v>#N/A</v>
      </c>
      <c r="F94" s="103" t="e">
        <f t="shared" si="14"/>
        <v>#N/A</v>
      </c>
      <c r="G94" s="104" t="e">
        <f>VLOOKUP(B94,'MC 114+220'!$B$15:$AB$115,20,FALSE)</f>
        <v>#N/A</v>
      </c>
      <c r="H94" s="104" t="e">
        <f>VLOOKUP(B94,'MC 114+220'!$B$15:$AB$115,4,FALSE)</f>
        <v>#N/A</v>
      </c>
      <c r="I94" s="105" t="e">
        <f t="shared" si="15"/>
        <v>#N/A</v>
      </c>
      <c r="J94" s="105" t="e">
        <f>VLOOKUP(B94,'MC 114+220'!$B$15:$AB$115,13,FALSE)</f>
        <v>#N/A</v>
      </c>
      <c r="K94" s="92">
        <f>'MC 114+220'!Q95</f>
        <v>0</v>
      </c>
      <c r="L94" s="106">
        <f t="shared" si="20"/>
        <v>0</v>
      </c>
      <c r="M94" s="94" t="e">
        <f>VLOOKUP(B94,'MC 114+220'!$B$14:$AB$115,21,FALSE)</f>
        <v>#N/A</v>
      </c>
      <c r="N94" s="103" t="e">
        <f>VLOOKUP(B94,'MC 114+220'!$B$15:$AB$115,5,FALSE)</f>
        <v>#N/A</v>
      </c>
      <c r="O94" s="105" t="e">
        <f t="shared" si="16"/>
        <v>#N/A</v>
      </c>
      <c r="P94" s="105" t="e">
        <f>VLOOKUP(B94,'MC 114+220'!$B$15:$AB$115,14,FALSE)</f>
        <v>#N/A</v>
      </c>
      <c r="Q94" s="92">
        <f>'MC 114+220'!R95</f>
        <v>0</v>
      </c>
      <c r="R94" s="106">
        <f t="shared" si="21"/>
        <v>0</v>
      </c>
      <c r="S94" s="94" t="e">
        <f>VLOOKUP(B94,'MC 114+220'!$B$14:$AB$115,22,FALSE)</f>
        <v>#N/A</v>
      </c>
      <c r="T94" s="103" t="e">
        <f>VLOOKUP(B94,'MC 114+220'!$B$15:$AB$115,6,FALSE)</f>
        <v>#N/A</v>
      </c>
      <c r="U94" s="105" t="e">
        <f t="shared" si="17"/>
        <v>#N/A</v>
      </c>
      <c r="V94" s="107" t="e">
        <f>VLOOKUP(B94,'MC 114+220'!$B$15:$AB$115,15,FALSE)</f>
        <v>#N/A</v>
      </c>
      <c r="W94" s="96">
        <f>'MC 114+220'!S95</f>
        <v>0</v>
      </c>
      <c r="X94" s="106">
        <f t="shared" si="22"/>
        <v>0</v>
      </c>
      <c r="Y94" s="108" t="e">
        <f t="shared" si="26"/>
        <v>#N/A</v>
      </c>
      <c r="Z94" s="99" t="e">
        <f t="shared" si="23"/>
        <v>#N/A</v>
      </c>
      <c r="AA94" s="100" t="e">
        <f t="shared" si="24"/>
        <v>#N/A</v>
      </c>
      <c r="AB94" s="109" t="e">
        <f t="shared" si="25"/>
        <v>#N/A</v>
      </c>
      <c r="AC94" s="55"/>
      <c r="AD94" s="55"/>
      <c r="AE94" s="55"/>
      <c r="AF94" s="55"/>
    </row>
    <row r="95" spans="1:32" s="123" customFormat="1" ht="15" customHeight="1">
      <c r="A95" s="125"/>
      <c r="B95" s="86">
        <f>'MC 114+220'!B96</f>
        <v>0</v>
      </c>
      <c r="C95" s="101">
        <f t="shared" si="18"/>
        <v>0</v>
      </c>
      <c r="D95" s="102">
        <f t="shared" si="19"/>
        <v>842</v>
      </c>
      <c r="E95" s="89" t="e">
        <f>VLOOKUP(B95,'MC 114+220'!B96:AB197,3,FALSE)</f>
        <v>#N/A</v>
      </c>
      <c r="F95" s="103" t="e">
        <f t="shared" si="14"/>
        <v>#N/A</v>
      </c>
      <c r="G95" s="104" t="e">
        <f>VLOOKUP(B95,'MC 114+220'!$B$15:$AB$115,20,FALSE)</f>
        <v>#N/A</v>
      </c>
      <c r="H95" s="104" t="e">
        <f>VLOOKUP(B95,'MC 114+220'!$B$15:$AB$115,4,FALSE)</f>
        <v>#N/A</v>
      </c>
      <c r="I95" s="105" t="e">
        <f t="shared" si="15"/>
        <v>#N/A</v>
      </c>
      <c r="J95" s="105" t="e">
        <f>VLOOKUP(B95,'MC 114+220'!$B$15:$AB$115,13,FALSE)</f>
        <v>#N/A</v>
      </c>
      <c r="K95" s="92">
        <f>'MC 114+220'!Q96</f>
        <v>0</v>
      </c>
      <c r="L95" s="106">
        <f t="shared" si="20"/>
        <v>0</v>
      </c>
      <c r="M95" s="94" t="e">
        <f>VLOOKUP(B95,'MC 114+220'!$B$14:$AB$115,21,FALSE)</f>
        <v>#N/A</v>
      </c>
      <c r="N95" s="103" t="e">
        <f>VLOOKUP(B95,'MC 114+220'!$B$15:$AB$115,5,FALSE)</f>
        <v>#N/A</v>
      </c>
      <c r="O95" s="105" t="e">
        <f t="shared" si="16"/>
        <v>#N/A</v>
      </c>
      <c r="P95" s="105" t="e">
        <f>VLOOKUP(B95,'MC 114+220'!$B$15:$AB$115,14,FALSE)</f>
        <v>#N/A</v>
      </c>
      <c r="Q95" s="92">
        <f>'MC 114+220'!R96</f>
        <v>0</v>
      </c>
      <c r="R95" s="106">
        <f t="shared" si="21"/>
        <v>0</v>
      </c>
      <c r="S95" s="94" t="e">
        <f>VLOOKUP(B95,'MC 114+220'!$B$14:$AB$115,22,FALSE)</f>
        <v>#N/A</v>
      </c>
      <c r="T95" s="103" t="e">
        <f>VLOOKUP(B95,'MC 114+220'!$B$15:$AB$115,6,FALSE)</f>
        <v>#N/A</v>
      </c>
      <c r="U95" s="105" t="e">
        <f t="shared" si="17"/>
        <v>#N/A</v>
      </c>
      <c r="V95" s="107" t="e">
        <f>VLOOKUP(B95,'MC 114+220'!$B$15:$AB$115,15,FALSE)</f>
        <v>#N/A</v>
      </c>
      <c r="W95" s="96">
        <f>'MC 114+220'!S96</f>
        <v>0</v>
      </c>
      <c r="X95" s="106">
        <f t="shared" si="22"/>
        <v>0</v>
      </c>
      <c r="Y95" s="108" t="e">
        <f t="shared" si="26"/>
        <v>#N/A</v>
      </c>
      <c r="Z95" s="99" t="e">
        <f t="shared" si="23"/>
        <v>#N/A</v>
      </c>
      <c r="AA95" s="100" t="e">
        <f t="shared" si="24"/>
        <v>#N/A</v>
      </c>
      <c r="AB95" s="109" t="e">
        <f t="shared" si="25"/>
        <v>#N/A</v>
      </c>
      <c r="AC95" s="55"/>
      <c r="AD95" s="55"/>
      <c r="AE95" s="55"/>
      <c r="AF95" s="55"/>
    </row>
    <row r="96" spans="1:32" s="123" customFormat="1" ht="15" customHeight="1">
      <c r="A96" s="125"/>
      <c r="B96" s="86">
        <f>'MC 114+220'!B97</f>
        <v>0</v>
      </c>
      <c r="C96" s="101">
        <f t="shared" si="18"/>
        <v>0</v>
      </c>
      <c r="D96" s="102">
        <f t="shared" si="19"/>
        <v>842</v>
      </c>
      <c r="E96" s="89" t="e">
        <f>VLOOKUP(B96,'MC 114+220'!B97:AB198,3,FALSE)</f>
        <v>#N/A</v>
      </c>
      <c r="F96" s="103" t="e">
        <f t="shared" si="14"/>
        <v>#N/A</v>
      </c>
      <c r="G96" s="104" t="e">
        <f>VLOOKUP(B96,'MC 114+220'!$B$15:$AB$115,20,FALSE)</f>
        <v>#N/A</v>
      </c>
      <c r="H96" s="104" t="e">
        <f>VLOOKUP(B96,'MC 114+220'!$B$15:$AB$115,4,FALSE)</f>
        <v>#N/A</v>
      </c>
      <c r="I96" s="105" t="e">
        <f t="shared" si="15"/>
        <v>#N/A</v>
      </c>
      <c r="J96" s="105" t="e">
        <f>VLOOKUP(B96,'MC 114+220'!$B$15:$AB$115,13,FALSE)</f>
        <v>#N/A</v>
      </c>
      <c r="K96" s="92">
        <f>'MC 114+220'!Q97</f>
        <v>0</v>
      </c>
      <c r="L96" s="106">
        <f t="shared" si="20"/>
        <v>0</v>
      </c>
      <c r="M96" s="94" t="e">
        <f>VLOOKUP(B96,'MC 114+220'!$B$14:$AB$115,21,FALSE)</f>
        <v>#N/A</v>
      </c>
      <c r="N96" s="103" t="e">
        <f>VLOOKUP(B96,'MC 114+220'!$B$15:$AB$115,5,FALSE)</f>
        <v>#N/A</v>
      </c>
      <c r="O96" s="105" t="e">
        <f t="shared" si="16"/>
        <v>#N/A</v>
      </c>
      <c r="P96" s="105" t="e">
        <f>VLOOKUP(B96,'MC 114+220'!$B$15:$AB$115,14,FALSE)</f>
        <v>#N/A</v>
      </c>
      <c r="Q96" s="92">
        <f>'MC 114+220'!R97</f>
        <v>0</v>
      </c>
      <c r="R96" s="106">
        <f t="shared" si="21"/>
        <v>0</v>
      </c>
      <c r="S96" s="94" t="e">
        <f>VLOOKUP(B96,'MC 114+220'!$B$14:$AB$115,22,FALSE)</f>
        <v>#N/A</v>
      </c>
      <c r="T96" s="103" t="e">
        <f>VLOOKUP(B96,'MC 114+220'!$B$15:$AB$115,6,FALSE)</f>
        <v>#N/A</v>
      </c>
      <c r="U96" s="105" t="e">
        <f t="shared" si="17"/>
        <v>#N/A</v>
      </c>
      <c r="V96" s="107" t="e">
        <f>VLOOKUP(B96,'MC 114+220'!$B$15:$AB$115,15,FALSE)</f>
        <v>#N/A</v>
      </c>
      <c r="W96" s="96">
        <f>'MC 114+220'!S97</f>
        <v>0</v>
      </c>
      <c r="X96" s="106">
        <f t="shared" si="22"/>
        <v>0</v>
      </c>
      <c r="Y96" s="108" t="e">
        <f t="shared" si="26"/>
        <v>#N/A</v>
      </c>
      <c r="Z96" s="99" t="e">
        <f t="shared" si="23"/>
        <v>#N/A</v>
      </c>
      <c r="AA96" s="100" t="e">
        <f t="shared" si="24"/>
        <v>#N/A</v>
      </c>
      <c r="AB96" s="109" t="e">
        <f t="shared" si="25"/>
        <v>#N/A</v>
      </c>
      <c r="AC96" s="55"/>
      <c r="AD96" s="55"/>
      <c r="AE96" s="55"/>
      <c r="AF96" s="55"/>
    </row>
    <row r="97" spans="1:32" s="126" customFormat="1" ht="15" customHeight="1">
      <c r="A97" s="125"/>
      <c r="B97" s="86">
        <f>'MC 114+220'!B98</f>
        <v>0</v>
      </c>
      <c r="C97" s="101">
        <f t="shared" si="18"/>
        <v>0</v>
      </c>
      <c r="D97" s="102">
        <f t="shared" si="19"/>
        <v>842</v>
      </c>
      <c r="E97" s="89" t="e">
        <f>VLOOKUP(B97,'MC 114+220'!B98:AB199,3,FALSE)</f>
        <v>#N/A</v>
      </c>
      <c r="F97" s="103" t="e">
        <f t="shared" si="14"/>
        <v>#N/A</v>
      </c>
      <c r="G97" s="104" t="e">
        <f>VLOOKUP(B97,'MC 114+220'!$B$15:$AB$115,20,FALSE)</f>
        <v>#N/A</v>
      </c>
      <c r="H97" s="104" t="e">
        <f>VLOOKUP(B97,'MC 114+220'!$B$15:$AB$115,4,FALSE)</f>
        <v>#N/A</v>
      </c>
      <c r="I97" s="105" t="e">
        <f t="shared" si="15"/>
        <v>#N/A</v>
      </c>
      <c r="J97" s="105" t="e">
        <f>VLOOKUP(B97,'MC 114+220'!$B$15:$AB$115,13,FALSE)</f>
        <v>#N/A</v>
      </c>
      <c r="K97" s="92">
        <f>'MC 114+220'!Q98</f>
        <v>0</v>
      </c>
      <c r="L97" s="106">
        <f t="shared" si="20"/>
        <v>0</v>
      </c>
      <c r="M97" s="94" t="e">
        <f>VLOOKUP(B97,'MC 114+220'!$B$14:$AB$115,21,FALSE)</f>
        <v>#N/A</v>
      </c>
      <c r="N97" s="103" t="e">
        <f>VLOOKUP(B97,'MC 114+220'!$B$15:$AB$115,5,FALSE)</f>
        <v>#N/A</v>
      </c>
      <c r="O97" s="105" t="e">
        <f t="shared" si="16"/>
        <v>#N/A</v>
      </c>
      <c r="P97" s="105" t="e">
        <f>VLOOKUP(B97,'MC 114+220'!$B$15:$AB$115,14,FALSE)</f>
        <v>#N/A</v>
      </c>
      <c r="Q97" s="92">
        <f>'MC 114+220'!R98</f>
        <v>0</v>
      </c>
      <c r="R97" s="106">
        <f t="shared" si="21"/>
        <v>0</v>
      </c>
      <c r="S97" s="94" t="e">
        <f>VLOOKUP(B97,'MC 114+220'!$B$14:$AB$115,22,FALSE)</f>
        <v>#N/A</v>
      </c>
      <c r="T97" s="103" t="e">
        <f>VLOOKUP(B97,'MC 114+220'!$B$15:$AB$115,6,FALSE)</f>
        <v>#N/A</v>
      </c>
      <c r="U97" s="105" t="e">
        <f t="shared" si="17"/>
        <v>#N/A</v>
      </c>
      <c r="V97" s="107" t="e">
        <f>VLOOKUP(B97,'MC 114+220'!$B$15:$AB$115,15,FALSE)</f>
        <v>#N/A</v>
      </c>
      <c r="W97" s="96">
        <f>'MC 114+220'!S98</f>
        <v>0</v>
      </c>
      <c r="X97" s="106">
        <f t="shared" si="22"/>
        <v>0</v>
      </c>
      <c r="Y97" s="108" t="e">
        <f t="shared" si="26"/>
        <v>#N/A</v>
      </c>
      <c r="Z97" s="99" t="e">
        <f t="shared" si="23"/>
        <v>#N/A</v>
      </c>
      <c r="AA97" s="100" t="e">
        <f t="shared" si="24"/>
        <v>#N/A</v>
      </c>
      <c r="AB97" s="109" t="e">
        <f t="shared" si="25"/>
        <v>#N/A</v>
      </c>
      <c r="AC97" s="116"/>
      <c r="AD97" s="116"/>
      <c r="AE97" s="116"/>
      <c r="AF97" s="116"/>
    </row>
    <row r="98" spans="1:32" s="123" customFormat="1" ht="15" customHeight="1">
      <c r="A98" s="125"/>
      <c r="B98" s="86">
        <f>'MC 114+220'!B99</f>
        <v>0</v>
      </c>
      <c r="C98" s="101">
        <f t="shared" si="18"/>
        <v>0</v>
      </c>
      <c r="D98" s="102">
        <f t="shared" si="19"/>
        <v>842</v>
      </c>
      <c r="E98" s="89" t="e">
        <f>VLOOKUP(B98,'MC 114+220'!B99:AB200,3,FALSE)</f>
        <v>#N/A</v>
      </c>
      <c r="F98" s="103" t="e">
        <f t="shared" si="14"/>
        <v>#N/A</v>
      </c>
      <c r="G98" s="104" t="e">
        <f>VLOOKUP(B98,'MC 114+220'!$B$15:$AB$115,20,FALSE)</f>
        <v>#N/A</v>
      </c>
      <c r="H98" s="104" t="e">
        <f>VLOOKUP(B98,'MC 114+220'!$B$15:$AB$115,4,FALSE)</f>
        <v>#N/A</v>
      </c>
      <c r="I98" s="105" t="e">
        <f t="shared" si="15"/>
        <v>#N/A</v>
      </c>
      <c r="J98" s="105" t="e">
        <f>VLOOKUP(B98,'MC 114+220'!$B$15:$AB$115,13,FALSE)</f>
        <v>#N/A</v>
      </c>
      <c r="K98" s="92">
        <f>'MC 114+220'!Q99</f>
        <v>0</v>
      </c>
      <c r="L98" s="106">
        <f t="shared" si="20"/>
        <v>0</v>
      </c>
      <c r="M98" s="94" t="e">
        <f>VLOOKUP(B98,'MC 114+220'!$B$14:$AB$115,21,FALSE)</f>
        <v>#N/A</v>
      </c>
      <c r="N98" s="103" t="e">
        <f>VLOOKUP(B98,'MC 114+220'!$B$15:$AB$115,5,FALSE)</f>
        <v>#N/A</v>
      </c>
      <c r="O98" s="105" t="e">
        <f t="shared" si="16"/>
        <v>#N/A</v>
      </c>
      <c r="P98" s="105" t="e">
        <f>VLOOKUP(B98,'MC 114+220'!$B$15:$AB$115,14,FALSE)</f>
        <v>#N/A</v>
      </c>
      <c r="Q98" s="92">
        <f>'MC 114+220'!R99</f>
        <v>0</v>
      </c>
      <c r="R98" s="106">
        <f t="shared" si="21"/>
        <v>0</v>
      </c>
      <c r="S98" s="94" t="e">
        <f>VLOOKUP(B98,'MC 114+220'!$B$14:$AB$115,22,FALSE)</f>
        <v>#N/A</v>
      </c>
      <c r="T98" s="103" t="e">
        <f>VLOOKUP(B98,'MC 114+220'!$B$15:$AB$115,6,FALSE)</f>
        <v>#N/A</v>
      </c>
      <c r="U98" s="105" t="e">
        <f t="shared" si="17"/>
        <v>#N/A</v>
      </c>
      <c r="V98" s="107" t="e">
        <f>VLOOKUP(B98,'MC 114+220'!$B$15:$AB$115,15,FALSE)</f>
        <v>#N/A</v>
      </c>
      <c r="W98" s="96">
        <f>'MC 114+220'!S99</f>
        <v>0</v>
      </c>
      <c r="X98" s="106">
        <f t="shared" si="22"/>
        <v>0</v>
      </c>
      <c r="Y98" s="108" t="e">
        <f t="shared" si="26"/>
        <v>#N/A</v>
      </c>
      <c r="Z98" s="99" t="e">
        <f t="shared" si="23"/>
        <v>#N/A</v>
      </c>
      <c r="AA98" s="100" t="e">
        <f t="shared" si="24"/>
        <v>#N/A</v>
      </c>
      <c r="AB98" s="109" t="e">
        <f t="shared" si="25"/>
        <v>#N/A</v>
      </c>
      <c r="AC98" s="55"/>
      <c r="AD98" s="55"/>
      <c r="AE98" s="55"/>
      <c r="AF98" s="55"/>
    </row>
    <row r="99" spans="1:32" s="123" customFormat="1" ht="15" customHeight="1">
      <c r="A99" s="125"/>
      <c r="B99" s="86">
        <f>'MC 114+220'!B100</f>
        <v>0</v>
      </c>
      <c r="C99" s="101">
        <f t="shared" si="18"/>
        <v>0</v>
      </c>
      <c r="D99" s="102">
        <f t="shared" si="19"/>
        <v>842</v>
      </c>
      <c r="E99" s="89" t="e">
        <f>VLOOKUP(B99,'MC 114+220'!B100:AB201,3,FALSE)</f>
        <v>#N/A</v>
      </c>
      <c r="F99" s="103" t="e">
        <f t="shared" si="14"/>
        <v>#N/A</v>
      </c>
      <c r="G99" s="104" t="e">
        <f>VLOOKUP(B99,'MC 114+220'!$B$15:$AB$115,20,FALSE)</f>
        <v>#N/A</v>
      </c>
      <c r="H99" s="104" t="e">
        <f>VLOOKUP(B99,'MC 114+220'!$B$15:$AB$115,4,FALSE)</f>
        <v>#N/A</v>
      </c>
      <c r="I99" s="105" t="e">
        <f t="shared" si="15"/>
        <v>#N/A</v>
      </c>
      <c r="J99" s="105" t="e">
        <f>VLOOKUP(B99,'MC 114+220'!$B$15:$AB$115,13,FALSE)</f>
        <v>#N/A</v>
      </c>
      <c r="K99" s="92">
        <f>'MC 114+220'!Q100</f>
        <v>0</v>
      </c>
      <c r="L99" s="106">
        <f t="shared" si="20"/>
        <v>0</v>
      </c>
      <c r="M99" s="94" t="e">
        <f>VLOOKUP(B99,'MC 114+220'!$B$14:$AB$115,21,FALSE)</f>
        <v>#N/A</v>
      </c>
      <c r="N99" s="103" t="e">
        <f>VLOOKUP(B99,'MC 114+220'!$B$15:$AB$115,5,FALSE)</f>
        <v>#N/A</v>
      </c>
      <c r="O99" s="105" t="e">
        <f t="shared" si="16"/>
        <v>#N/A</v>
      </c>
      <c r="P99" s="105" t="e">
        <f>VLOOKUP(B99,'MC 114+220'!$B$15:$AB$115,14,FALSE)</f>
        <v>#N/A</v>
      </c>
      <c r="Q99" s="92">
        <f>'MC 114+220'!R100</f>
        <v>0</v>
      </c>
      <c r="R99" s="106">
        <f t="shared" si="21"/>
        <v>0</v>
      </c>
      <c r="S99" s="94" t="e">
        <f>VLOOKUP(B99,'MC 114+220'!$B$14:$AB$115,22,FALSE)</f>
        <v>#N/A</v>
      </c>
      <c r="T99" s="103" t="e">
        <f>VLOOKUP(B99,'MC 114+220'!$B$15:$AB$115,6,FALSE)</f>
        <v>#N/A</v>
      </c>
      <c r="U99" s="105" t="e">
        <f t="shared" si="17"/>
        <v>#N/A</v>
      </c>
      <c r="V99" s="107" t="e">
        <f>VLOOKUP(B99,'MC 114+220'!$B$15:$AB$115,15,FALSE)</f>
        <v>#N/A</v>
      </c>
      <c r="W99" s="96">
        <f>'MC 114+220'!S100</f>
        <v>0</v>
      </c>
      <c r="X99" s="106">
        <f t="shared" si="22"/>
        <v>0</v>
      </c>
      <c r="Y99" s="108" t="e">
        <f t="shared" si="26"/>
        <v>#N/A</v>
      </c>
      <c r="Z99" s="99" t="e">
        <f t="shared" si="23"/>
        <v>#N/A</v>
      </c>
      <c r="AA99" s="100" t="e">
        <f t="shared" si="24"/>
        <v>#N/A</v>
      </c>
      <c r="AB99" s="109" t="e">
        <f t="shared" si="25"/>
        <v>#N/A</v>
      </c>
      <c r="AC99" s="55"/>
      <c r="AD99" s="55"/>
      <c r="AE99" s="55"/>
      <c r="AF99" s="55"/>
    </row>
    <row r="100" spans="1:32" s="123" customFormat="1" ht="15" customHeight="1">
      <c r="A100" s="125"/>
      <c r="B100" s="86">
        <f>'MC 114+220'!B101</f>
        <v>0</v>
      </c>
      <c r="C100" s="101">
        <f t="shared" si="18"/>
        <v>0</v>
      </c>
      <c r="D100" s="102">
        <f t="shared" si="19"/>
        <v>842</v>
      </c>
      <c r="E100" s="89" t="e">
        <f>VLOOKUP(B100,'MC 114+220'!B101:AB202,3,FALSE)</f>
        <v>#N/A</v>
      </c>
      <c r="F100" s="103" t="e">
        <f t="shared" si="14"/>
        <v>#N/A</v>
      </c>
      <c r="G100" s="104" t="e">
        <f>VLOOKUP(B100,'MC 114+220'!$B$15:$AB$115,20,FALSE)</f>
        <v>#N/A</v>
      </c>
      <c r="H100" s="104" t="e">
        <f>VLOOKUP(B100,'MC 114+220'!$B$15:$AB$115,4,FALSE)</f>
        <v>#N/A</v>
      </c>
      <c r="I100" s="105" t="e">
        <f t="shared" si="15"/>
        <v>#N/A</v>
      </c>
      <c r="J100" s="105" t="e">
        <f>VLOOKUP(B100,'MC 114+220'!$B$15:$AB$115,13,FALSE)</f>
        <v>#N/A</v>
      </c>
      <c r="K100" s="92">
        <f>'MC 114+220'!Q101</f>
        <v>0</v>
      </c>
      <c r="L100" s="106">
        <f t="shared" si="20"/>
        <v>0</v>
      </c>
      <c r="M100" s="94" t="e">
        <f>VLOOKUP(B100,'MC 114+220'!$B$14:$AB$115,21,FALSE)</f>
        <v>#N/A</v>
      </c>
      <c r="N100" s="103" t="e">
        <f>VLOOKUP(B100,'MC 114+220'!$B$15:$AB$115,5,FALSE)</f>
        <v>#N/A</v>
      </c>
      <c r="O100" s="105" t="e">
        <f t="shared" si="16"/>
        <v>#N/A</v>
      </c>
      <c r="P100" s="105" t="e">
        <f>VLOOKUP(B100,'MC 114+220'!$B$15:$AB$115,14,FALSE)</f>
        <v>#N/A</v>
      </c>
      <c r="Q100" s="92">
        <f>'MC 114+220'!R101</f>
        <v>0</v>
      </c>
      <c r="R100" s="106">
        <f t="shared" si="21"/>
        <v>0</v>
      </c>
      <c r="S100" s="94" t="e">
        <f>VLOOKUP(B100,'MC 114+220'!$B$14:$AB$115,22,FALSE)</f>
        <v>#N/A</v>
      </c>
      <c r="T100" s="103" t="e">
        <f>VLOOKUP(B100,'MC 114+220'!$B$15:$AB$115,6,FALSE)</f>
        <v>#N/A</v>
      </c>
      <c r="U100" s="105" t="e">
        <f t="shared" si="17"/>
        <v>#N/A</v>
      </c>
      <c r="V100" s="107" t="e">
        <f>VLOOKUP(B100,'MC 114+220'!$B$15:$AB$115,15,FALSE)</f>
        <v>#N/A</v>
      </c>
      <c r="W100" s="96">
        <f>'MC 114+220'!S101</f>
        <v>0</v>
      </c>
      <c r="X100" s="106">
        <f t="shared" si="22"/>
        <v>0</v>
      </c>
      <c r="Y100" s="108" t="e">
        <f t="shared" si="26"/>
        <v>#N/A</v>
      </c>
      <c r="Z100" s="99" t="e">
        <f t="shared" si="23"/>
        <v>#N/A</v>
      </c>
      <c r="AA100" s="100" t="e">
        <f t="shared" si="24"/>
        <v>#N/A</v>
      </c>
      <c r="AB100" s="109" t="e">
        <f t="shared" si="25"/>
        <v>#N/A</v>
      </c>
      <c r="AC100" s="55"/>
      <c r="AD100" s="55"/>
      <c r="AE100" s="55"/>
      <c r="AF100" s="55"/>
    </row>
    <row r="101" spans="1:32" s="123" customFormat="1" ht="15" customHeight="1">
      <c r="A101" s="125"/>
      <c r="B101" s="86">
        <f>'MC 114+220'!B102</f>
        <v>0</v>
      </c>
      <c r="C101" s="101">
        <f t="shared" si="18"/>
        <v>0</v>
      </c>
      <c r="D101" s="102">
        <f t="shared" si="19"/>
        <v>842</v>
      </c>
      <c r="E101" s="89" t="e">
        <f>VLOOKUP(B101,'MC 114+220'!B102:AB203,3,FALSE)</f>
        <v>#N/A</v>
      </c>
      <c r="F101" s="103" t="e">
        <f t="shared" si="14"/>
        <v>#N/A</v>
      </c>
      <c r="G101" s="104" t="e">
        <f>VLOOKUP(B101,'MC 114+220'!$B$15:$AB$115,20,FALSE)</f>
        <v>#N/A</v>
      </c>
      <c r="H101" s="104" t="e">
        <f>VLOOKUP(B101,'MC 114+220'!$B$15:$AB$115,4,FALSE)</f>
        <v>#N/A</v>
      </c>
      <c r="I101" s="105" t="e">
        <f t="shared" si="15"/>
        <v>#N/A</v>
      </c>
      <c r="J101" s="105" t="e">
        <f>VLOOKUP(B101,'MC 114+220'!$B$15:$AB$115,13,FALSE)</f>
        <v>#N/A</v>
      </c>
      <c r="K101" s="92">
        <f>'MC 114+220'!Q102</f>
        <v>0</v>
      </c>
      <c r="L101" s="106">
        <f t="shared" si="20"/>
        <v>0</v>
      </c>
      <c r="M101" s="94" t="e">
        <f>VLOOKUP(B101,'MC 114+220'!$B$14:$AB$115,21,FALSE)</f>
        <v>#N/A</v>
      </c>
      <c r="N101" s="103" t="e">
        <f>VLOOKUP(B101,'MC 114+220'!$B$15:$AB$115,5,FALSE)</f>
        <v>#N/A</v>
      </c>
      <c r="O101" s="105" t="e">
        <f t="shared" si="16"/>
        <v>#N/A</v>
      </c>
      <c r="P101" s="105" t="e">
        <f>VLOOKUP(B101,'MC 114+220'!$B$15:$AB$115,14,FALSE)</f>
        <v>#N/A</v>
      </c>
      <c r="Q101" s="92">
        <f>'MC 114+220'!R102</f>
        <v>0</v>
      </c>
      <c r="R101" s="106">
        <f t="shared" si="21"/>
        <v>0</v>
      </c>
      <c r="S101" s="94" t="e">
        <f>VLOOKUP(B101,'MC 114+220'!$B$14:$AB$115,22,FALSE)</f>
        <v>#N/A</v>
      </c>
      <c r="T101" s="103" t="e">
        <f>VLOOKUP(B101,'MC 114+220'!$B$15:$AB$115,6,FALSE)</f>
        <v>#N/A</v>
      </c>
      <c r="U101" s="105" t="e">
        <f t="shared" si="17"/>
        <v>#N/A</v>
      </c>
      <c r="V101" s="107" t="e">
        <f>VLOOKUP(B101,'MC 114+220'!$B$15:$AB$115,15,FALSE)</f>
        <v>#N/A</v>
      </c>
      <c r="W101" s="96">
        <f>'MC 114+220'!S102</f>
        <v>0</v>
      </c>
      <c r="X101" s="106">
        <f t="shared" si="22"/>
        <v>0</v>
      </c>
      <c r="Y101" s="108" t="e">
        <f t="shared" si="26"/>
        <v>#N/A</v>
      </c>
      <c r="Z101" s="99" t="e">
        <f t="shared" si="23"/>
        <v>#N/A</v>
      </c>
      <c r="AA101" s="100" t="e">
        <f t="shared" si="24"/>
        <v>#N/A</v>
      </c>
      <c r="AB101" s="109" t="e">
        <f t="shared" si="25"/>
        <v>#N/A</v>
      </c>
      <c r="AC101" s="55"/>
      <c r="AD101" s="55"/>
      <c r="AE101" s="55"/>
      <c r="AF101" s="55"/>
    </row>
    <row r="102" spans="1:32" s="123" customFormat="1" ht="15" customHeight="1">
      <c r="A102" s="125"/>
      <c r="B102" s="86">
        <f>'MC 114+220'!B103</f>
        <v>0</v>
      </c>
      <c r="C102" s="101">
        <f t="shared" si="18"/>
        <v>0</v>
      </c>
      <c r="D102" s="102">
        <f t="shared" si="19"/>
        <v>842</v>
      </c>
      <c r="E102" s="89" t="e">
        <f>VLOOKUP(B102,'MC 114+220'!B103:AB204,3,FALSE)</f>
        <v>#N/A</v>
      </c>
      <c r="F102" s="103" t="e">
        <f t="shared" si="14"/>
        <v>#N/A</v>
      </c>
      <c r="G102" s="104" t="e">
        <f>VLOOKUP(B102,'MC 114+220'!$B$15:$AB$115,20,FALSE)</f>
        <v>#N/A</v>
      </c>
      <c r="H102" s="104" t="e">
        <f>VLOOKUP(B102,'MC 114+220'!$B$15:$AB$115,4,FALSE)</f>
        <v>#N/A</v>
      </c>
      <c r="I102" s="105" t="e">
        <f t="shared" si="15"/>
        <v>#N/A</v>
      </c>
      <c r="J102" s="105" t="e">
        <f>VLOOKUP(B102,'MC 114+220'!$B$15:$AB$115,13,FALSE)</f>
        <v>#N/A</v>
      </c>
      <c r="K102" s="92">
        <f>'MC 114+220'!Q103</f>
        <v>0</v>
      </c>
      <c r="L102" s="106">
        <f t="shared" si="20"/>
        <v>0</v>
      </c>
      <c r="M102" s="94" t="e">
        <f>VLOOKUP(B102,'MC 114+220'!$B$14:$AB$115,21,FALSE)</f>
        <v>#N/A</v>
      </c>
      <c r="N102" s="103" t="e">
        <f>VLOOKUP(B102,'MC 114+220'!$B$15:$AB$115,5,FALSE)</f>
        <v>#N/A</v>
      </c>
      <c r="O102" s="105" t="e">
        <f t="shared" si="16"/>
        <v>#N/A</v>
      </c>
      <c r="P102" s="105" t="e">
        <f>VLOOKUP(B102,'MC 114+220'!$B$15:$AB$115,14,FALSE)</f>
        <v>#N/A</v>
      </c>
      <c r="Q102" s="92">
        <f>'MC 114+220'!R103</f>
        <v>0</v>
      </c>
      <c r="R102" s="106">
        <f t="shared" si="21"/>
        <v>0</v>
      </c>
      <c r="S102" s="94" t="e">
        <f>VLOOKUP(B102,'MC 114+220'!$B$14:$AB$115,22,FALSE)</f>
        <v>#N/A</v>
      </c>
      <c r="T102" s="103" t="e">
        <f>VLOOKUP(B102,'MC 114+220'!$B$15:$AB$115,6,FALSE)</f>
        <v>#N/A</v>
      </c>
      <c r="U102" s="105" t="e">
        <f t="shared" si="17"/>
        <v>#N/A</v>
      </c>
      <c r="V102" s="107" t="e">
        <f>VLOOKUP(B102,'MC 114+220'!$B$15:$AB$115,15,FALSE)</f>
        <v>#N/A</v>
      </c>
      <c r="W102" s="96">
        <f>'MC 114+220'!S103</f>
        <v>0</v>
      </c>
      <c r="X102" s="106">
        <f t="shared" si="22"/>
        <v>0</v>
      </c>
      <c r="Y102" s="108" t="e">
        <f t="shared" si="26"/>
        <v>#N/A</v>
      </c>
      <c r="Z102" s="99" t="e">
        <f t="shared" si="23"/>
        <v>#N/A</v>
      </c>
      <c r="AA102" s="100" t="e">
        <f t="shared" si="24"/>
        <v>#N/A</v>
      </c>
      <c r="AB102" s="109" t="e">
        <f t="shared" si="25"/>
        <v>#N/A</v>
      </c>
      <c r="AC102" s="55"/>
      <c r="AD102" s="55"/>
      <c r="AE102" s="55"/>
      <c r="AF102" s="55"/>
    </row>
    <row r="103" spans="1:32" s="123" customFormat="1" ht="15" customHeight="1">
      <c r="A103" s="125"/>
      <c r="B103" s="86">
        <f>'MC 114+220'!B104</f>
        <v>0</v>
      </c>
      <c r="C103" s="101">
        <f t="shared" si="18"/>
        <v>0</v>
      </c>
      <c r="D103" s="102">
        <f t="shared" si="19"/>
        <v>842</v>
      </c>
      <c r="E103" s="89" t="e">
        <f>VLOOKUP(B103,'MC 114+220'!B104:AB205,3,FALSE)</f>
        <v>#N/A</v>
      </c>
      <c r="F103" s="103" t="e">
        <f t="shared" si="14"/>
        <v>#N/A</v>
      </c>
      <c r="G103" s="104" t="e">
        <f>VLOOKUP(B103,'MC 114+220'!$B$15:$AB$115,20,FALSE)</f>
        <v>#N/A</v>
      </c>
      <c r="H103" s="104" t="e">
        <f>VLOOKUP(B103,'MC 114+220'!$B$15:$AB$115,4,FALSE)</f>
        <v>#N/A</v>
      </c>
      <c r="I103" s="105" t="e">
        <f t="shared" si="15"/>
        <v>#N/A</v>
      </c>
      <c r="J103" s="105" t="e">
        <f>VLOOKUP(B103,'MC 114+220'!$B$15:$AB$115,13,FALSE)</f>
        <v>#N/A</v>
      </c>
      <c r="K103" s="92">
        <f>'MC 114+220'!Q104</f>
        <v>0</v>
      </c>
      <c r="L103" s="106">
        <f t="shared" si="20"/>
        <v>0</v>
      </c>
      <c r="M103" s="94" t="e">
        <f>VLOOKUP(B103,'MC 114+220'!$B$14:$AB$115,21,FALSE)</f>
        <v>#N/A</v>
      </c>
      <c r="N103" s="103" t="e">
        <f>VLOOKUP(B103,'MC 114+220'!$B$15:$AB$115,5,FALSE)</f>
        <v>#N/A</v>
      </c>
      <c r="O103" s="105" t="e">
        <f t="shared" si="16"/>
        <v>#N/A</v>
      </c>
      <c r="P103" s="105" t="e">
        <f>VLOOKUP(B103,'MC 114+220'!$B$15:$AB$115,14,FALSE)</f>
        <v>#N/A</v>
      </c>
      <c r="Q103" s="92">
        <f>'MC 114+220'!R104</f>
        <v>0</v>
      </c>
      <c r="R103" s="106">
        <f t="shared" si="21"/>
        <v>0</v>
      </c>
      <c r="S103" s="94" t="e">
        <f>VLOOKUP(B103,'MC 114+220'!$B$14:$AB$115,22,FALSE)</f>
        <v>#N/A</v>
      </c>
      <c r="T103" s="103" t="e">
        <f>VLOOKUP(B103,'MC 114+220'!$B$15:$AB$115,6,FALSE)</f>
        <v>#N/A</v>
      </c>
      <c r="U103" s="105" t="e">
        <f t="shared" si="17"/>
        <v>#N/A</v>
      </c>
      <c r="V103" s="107" t="e">
        <f>VLOOKUP(B103,'MC 114+220'!$B$15:$AB$115,15,FALSE)</f>
        <v>#N/A</v>
      </c>
      <c r="W103" s="96">
        <f>'MC 114+220'!S104</f>
        <v>0</v>
      </c>
      <c r="X103" s="106">
        <f t="shared" si="22"/>
        <v>0</v>
      </c>
      <c r="Y103" s="108" t="e">
        <f t="shared" si="26"/>
        <v>#N/A</v>
      </c>
      <c r="Z103" s="99" t="e">
        <f t="shared" si="23"/>
        <v>#N/A</v>
      </c>
      <c r="AA103" s="100" t="e">
        <f t="shared" si="24"/>
        <v>#N/A</v>
      </c>
      <c r="AB103" s="109" t="e">
        <f t="shared" si="25"/>
        <v>#N/A</v>
      </c>
      <c r="AC103" s="55"/>
      <c r="AD103" s="55"/>
      <c r="AE103" s="55"/>
      <c r="AF103" s="55"/>
    </row>
    <row r="104" spans="1:32" s="123" customFormat="1" ht="15" customHeight="1">
      <c r="A104" s="125"/>
      <c r="B104" s="86">
        <f>'MC 114+220'!B105</f>
        <v>0</v>
      </c>
      <c r="C104" s="101">
        <f t="shared" si="18"/>
        <v>0</v>
      </c>
      <c r="D104" s="102">
        <f t="shared" si="19"/>
        <v>842</v>
      </c>
      <c r="E104" s="89" t="e">
        <f>VLOOKUP(B104,'MC 114+220'!B105:AB206,3,FALSE)</f>
        <v>#N/A</v>
      </c>
      <c r="F104" s="103" t="e">
        <f t="shared" si="14"/>
        <v>#N/A</v>
      </c>
      <c r="G104" s="104" t="e">
        <f>VLOOKUP(B104,'MC 114+220'!$B$15:$AB$115,20,FALSE)</f>
        <v>#N/A</v>
      </c>
      <c r="H104" s="104" t="e">
        <f>VLOOKUP(B104,'MC 114+220'!$B$15:$AB$115,4,FALSE)</f>
        <v>#N/A</v>
      </c>
      <c r="I104" s="105" t="e">
        <f t="shared" si="15"/>
        <v>#N/A</v>
      </c>
      <c r="J104" s="105" t="e">
        <f>VLOOKUP(B104,'MC 114+220'!$B$15:$AB$115,13,FALSE)</f>
        <v>#N/A</v>
      </c>
      <c r="K104" s="92">
        <f>'MC 114+220'!Q105</f>
        <v>0</v>
      </c>
      <c r="L104" s="106">
        <f t="shared" si="20"/>
        <v>0</v>
      </c>
      <c r="M104" s="94" t="e">
        <f>VLOOKUP(B104,'MC 114+220'!$B$14:$AB$115,21,FALSE)</f>
        <v>#N/A</v>
      </c>
      <c r="N104" s="103" t="e">
        <f>VLOOKUP(B104,'MC 114+220'!$B$15:$AB$115,5,FALSE)</f>
        <v>#N/A</v>
      </c>
      <c r="O104" s="105" t="e">
        <f t="shared" si="16"/>
        <v>#N/A</v>
      </c>
      <c r="P104" s="105" t="e">
        <f>VLOOKUP(B104,'MC 114+220'!$B$15:$AB$115,14,FALSE)</f>
        <v>#N/A</v>
      </c>
      <c r="Q104" s="92">
        <f>'MC 114+220'!R105</f>
        <v>0</v>
      </c>
      <c r="R104" s="106">
        <f t="shared" si="21"/>
        <v>0</v>
      </c>
      <c r="S104" s="94" t="e">
        <f>VLOOKUP(B104,'MC 114+220'!$B$14:$AB$115,22,FALSE)</f>
        <v>#N/A</v>
      </c>
      <c r="T104" s="103" t="e">
        <f>VLOOKUP(B104,'MC 114+220'!$B$15:$AB$115,6,FALSE)</f>
        <v>#N/A</v>
      </c>
      <c r="U104" s="105" t="e">
        <f t="shared" si="17"/>
        <v>#N/A</v>
      </c>
      <c r="V104" s="107" t="e">
        <f>VLOOKUP(B104,'MC 114+220'!$B$15:$AB$115,15,FALSE)</f>
        <v>#N/A</v>
      </c>
      <c r="W104" s="96">
        <f>'MC 114+220'!S105</f>
        <v>0</v>
      </c>
      <c r="X104" s="106">
        <f t="shared" si="22"/>
        <v>0</v>
      </c>
      <c r="Y104" s="108" t="e">
        <f t="shared" si="26"/>
        <v>#N/A</v>
      </c>
      <c r="Z104" s="99" t="e">
        <f t="shared" si="23"/>
        <v>#N/A</v>
      </c>
      <c r="AA104" s="100" t="e">
        <f t="shared" si="24"/>
        <v>#N/A</v>
      </c>
      <c r="AB104" s="109" t="e">
        <f t="shared" si="25"/>
        <v>#N/A</v>
      </c>
      <c r="AC104" s="55"/>
      <c r="AD104" s="55"/>
      <c r="AE104" s="55"/>
      <c r="AF104" s="55"/>
    </row>
    <row r="105" spans="1:32" s="123" customFormat="1" ht="15" customHeight="1">
      <c r="A105" s="125"/>
      <c r="B105" s="86">
        <f>'MC 114+220'!B106</f>
        <v>0</v>
      </c>
      <c r="C105" s="101">
        <f t="shared" si="18"/>
        <v>0</v>
      </c>
      <c r="D105" s="102">
        <f t="shared" si="19"/>
        <v>842</v>
      </c>
      <c r="E105" s="89" t="e">
        <f>VLOOKUP(B105,'MC 114+220'!B106:AB207,3,FALSE)</f>
        <v>#N/A</v>
      </c>
      <c r="F105" s="103" t="e">
        <f t="shared" si="14"/>
        <v>#N/A</v>
      </c>
      <c r="G105" s="104" t="e">
        <f>VLOOKUP(B105,'MC 114+220'!$B$15:$AB$115,20,FALSE)</f>
        <v>#N/A</v>
      </c>
      <c r="H105" s="104" t="e">
        <f>VLOOKUP(B105,'MC 114+220'!$B$15:$AB$115,4,FALSE)</f>
        <v>#N/A</v>
      </c>
      <c r="I105" s="105" t="e">
        <f t="shared" si="15"/>
        <v>#N/A</v>
      </c>
      <c r="J105" s="105" t="e">
        <f>VLOOKUP(B105,'MC 114+220'!$B$15:$AB$115,13,FALSE)</f>
        <v>#N/A</v>
      </c>
      <c r="K105" s="92">
        <f>'MC 114+220'!Q106</f>
        <v>0</v>
      </c>
      <c r="L105" s="106">
        <f t="shared" si="20"/>
        <v>0</v>
      </c>
      <c r="M105" s="94" t="e">
        <f>VLOOKUP(B105,'MC 114+220'!$B$14:$AB$115,21,FALSE)</f>
        <v>#N/A</v>
      </c>
      <c r="N105" s="103" t="e">
        <f>VLOOKUP(B105,'MC 114+220'!$B$15:$AB$115,5,FALSE)</f>
        <v>#N/A</v>
      </c>
      <c r="O105" s="105" t="e">
        <f t="shared" si="16"/>
        <v>#N/A</v>
      </c>
      <c r="P105" s="105" t="e">
        <f>VLOOKUP(B105,'MC 114+220'!$B$15:$AB$115,14,FALSE)</f>
        <v>#N/A</v>
      </c>
      <c r="Q105" s="92">
        <f>'MC 114+220'!R106</f>
        <v>0</v>
      </c>
      <c r="R105" s="106">
        <f t="shared" si="21"/>
        <v>0</v>
      </c>
      <c r="S105" s="94" t="e">
        <f>VLOOKUP(B105,'MC 114+220'!$B$14:$AB$115,22,FALSE)</f>
        <v>#N/A</v>
      </c>
      <c r="T105" s="103" t="e">
        <f>VLOOKUP(B105,'MC 114+220'!$B$15:$AB$115,6,FALSE)</f>
        <v>#N/A</v>
      </c>
      <c r="U105" s="105" t="e">
        <f t="shared" si="17"/>
        <v>#N/A</v>
      </c>
      <c r="V105" s="107" t="e">
        <f>VLOOKUP(B105,'MC 114+220'!$B$15:$AB$115,15,FALSE)</f>
        <v>#N/A</v>
      </c>
      <c r="W105" s="96">
        <f>'MC 114+220'!S106</f>
        <v>0</v>
      </c>
      <c r="X105" s="106">
        <f t="shared" si="22"/>
        <v>0</v>
      </c>
      <c r="Y105" s="108" t="e">
        <f t="shared" si="26"/>
        <v>#N/A</v>
      </c>
      <c r="Z105" s="99" t="e">
        <f t="shared" si="23"/>
        <v>#N/A</v>
      </c>
      <c r="AA105" s="100" t="e">
        <f t="shared" si="24"/>
        <v>#N/A</v>
      </c>
      <c r="AB105" s="109" t="e">
        <f t="shared" si="25"/>
        <v>#N/A</v>
      </c>
      <c r="AC105" s="55"/>
      <c r="AD105" s="55"/>
      <c r="AE105" s="55"/>
      <c r="AF105" s="55"/>
    </row>
    <row r="106" spans="1:32" s="123" customFormat="1" ht="15" customHeight="1">
      <c r="A106" s="125"/>
      <c r="B106" s="86">
        <f>'MC 114+220'!B107</f>
        <v>0</v>
      </c>
      <c r="C106" s="101">
        <f t="shared" si="18"/>
        <v>0</v>
      </c>
      <c r="D106" s="102">
        <f t="shared" si="19"/>
        <v>842</v>
      </c>
      <c r="E106" s="89" t="e">
        <f>VLOOKUP(B106,'MC 114+220'!B107:AB208,3,FALSE)</f>
        <v>#N/A</v>
      </c>
      <c r="F106" s="103" t="e">
        <f t="shared" si="14"/>
        <v>#N/A</v>
      </c>
      <c r="G106" s="104" t="e">
        <f>VLOOKUP(B106,'MC 114+220'!$B$15:$AB$115,20,FALSE)</f>
        <v>#N/A</v>
      </c>
      <c r="H106" s="104" t="e">
        <f>VLOOKUP(B106,'MC 114+220'!$B$15:$AB$115,4,FALSE)</f>
        <v>#N/A</v>
      </c>
      <c r="I106" s="105" t="e">
        <f t="shared" si="15"/>
        <v>#N/A</v>
      </c>
      <c r="J106" s="105" t="e">
        <f>VLOOKUP(B106,'MC 114+220'!$B$15:$AB$115,13,FALSE)</f>
        <v>#N/A</v>
      </c>
      <c r="K106" s="92">
        <f>'MC 114+220'!Q107</f>
        <v>0</v>
      </c>
      <c r="L106" s="106">
        <f t="shared" si="20"/>
        <v>0</v>
      </c>
      <c r="M106" s="94" t="e">
        <f>VLOOKUP(B106,'MC 114+220'!$B$14:$AB$115,21,FALSE)</f>
        <v>#N/A</v>
      </c>
      <c r="N106" s="103" t="e">
        <f>VLOOKUP(B106,'MC 114+220'!$B$15:$AB$115,5,FALSE)</f>
        <v>#N/A</v>
      </c>
      <c r="O106" s="105" t="e">
        <f t="shared" si="16"/>
        <v>#N/A</v>
      </c>
      <c r="P106" s="105" t="e">
        <f>VLOOKUP(B106,'MC 114+220'!$B$15:$AB$115,14,FALSE)</f>
        <v>#N/A</v>
      </c>
      <c r="Q106" s="92">
        <f>'MC 114+220'!R107</f>
        <v>0</v>
      </c>
      <c r="R106" s="106">
        <f t="shared" si="21"/>
        <v>0</v>
      </c>
      <c r="S106" s="94" t="e">
        <f>VLOOKUP(B106,'MC 114+220'!$B$14:$AB$115,22,FALSE)</f>
        <v>#N/A</v>
      </c>
      <c r="T106" s="103" t="e">
        <f>VLOOKUP(B106,'MC 114+220'!$B$15:$AB$115,6,FALSE)</f>
        <v>#N/A</v>
      </c>
      <c r="U106" s="105" t="e">
        <f t="shared" si="17"/>
        <v>#N/A</v>
      </c>
      <c r="V106" s="107" t="e">
        <f>VLOOKUP(B106,'MC 114+220'!$B$15:$AB$115,15,FALSE)</f>
        <v>#N/A</v>
      </c>
      <c r="W106" s="96">
        <f>'MC 114+220'!S107</f>
        <v>0</v>
      </c>
      <c r="X106" s="106">
        <f t="shared" si="22"/>
        <v>0</v>
      </c>
      <c r="Y106" s="108" t="e">
        <f t="shared" si="26"/>
        <v>#N/A</v>
      </c>
      <c r="Z106" s="99" t="e">
        <f t="shared" si="23"/>
        <v>#N/A</v>
      </c>
      <c r="AA106" s="100" t="e">
        <f t="shared" si="24"/>
        <v>#N/A</v>
      </c>
      <c r="AB106" s="109" t="e">
        <f t="shared" si="25"/>
        <v>#N/A</v>
      </c>
      <c r="AC106" s="55"/>
      <c r="AD106" s="55"/>
      <c r="AE106" s="55"/>
      <c r="AF106" s="55"/>
    </row>
    <row r="107" spans="1:32" s="123" customFormat="1" ht="15" customHeight="1">
      <c r="A107" s="125"/>
      <c r="B107" s="86">
        <f>'MC 114+220'!B108</f>
        <v>0</v>
      </c>
      <c r="C107" s="101">
        <f t="shared" si="18"/>
        <v>0</v>
      </c>
      <c r="D107" s="102">
        <f t="shared" si="19"/>
        <v>842</v>
      </c>
      <c r="E107" s="89" t="e">
        <f>VLOOKUP(B107,'MC 114+220'!B108:AB209,3,FALSE)</f>
        <v>#N/A</v>
      </c>
      <c r="F107" s="103" t="e">
        <f t="shared" si="14"/>
        <v>#N/A</v>
      </c>
      <c r="G107" s="104" t="e">
        <f>VLOOKUP(B107,'MC 114+220'!$B$15:$AB$115,20,FALSE)</f>
        <v>#N/A</v>
      </c>
      <c r="H107" s="104" t="e">
        <f>VLOOKUP(B107,'MC 114+220'!$B$15:$AB$115,4,FALSE)</f>
        <v>#N/A</v>
      </c>
      <c r="I107" s="105" t="e">
        <f t="shared" si="15"/>
        <v>#N/A</v>
      </c>
      <c r="J107" s="105" t="e">
        <f>VLOOKUP(B107,'MC 114+220'!$B$15:$AB$115,13,FALSE)</f>
        <v>#N/A</v>
      </c>
      <c r="K107" s="92">
        <f>'MC 114+220'!Q108</f>
        <v>0</v>
      </c>
      <c r="L107" s="106">
        <f t="shared" si="20"/>
        <v>0</v>
      </c>
      <c r="M107" s="94" t="e">
        <f>VLOOKUP(B107,'MC 114+220'!$B$14:$AB$115,21,FALSE)</f>
        <v>#N/A</v>
      </c>
      <c r="N107" s="103" t="e">
        <f>VLOOKUP(B107,'MC 114+220'!$B$15:$AB$115,5,FALSE)</f>
        <v>#N/A</v>
      </c>
      <c r="O107" s="105" t="e">
        <f t="shared" si="16"/>
        <v>#N/A</v>
      </c>
      <c r="P107" s="105" t="e">
        <f>VLOOKUP(B107,'MC 114+220'!$B$15:$AB$115,14,FALSE)</f>
        <v>#N/A</v>
      </c>
      <c r="Q107" s="92">
        <f>'MC 114+220'!R108</f>
        <v>0</v>
      </c>
      <c r="R107" s="106">
        <f t="shared" si="21"/>
        <v>0</v>
      </c>
      <c r="S107" s="94" t="e">
        <f>VLOOKUP(B107,'MC 114+220'!$B$14:$AB$115,22,FALSE)</f>
        <v>#N/A</v>
      </c>
      <c r="T107" s="103" t="e">
        <f>VLOOKUP(B107,'MC 114+220'!$B$15:$AB$115,6,FALSE)</f>
        <v>#N/A</v>
      </c>
      <c r="U107" s="105" t="e">
        <f t="shared" si="17"/>
        <v>#N/A</v>
      </c>
      <c r="V107" s="107" t="e">
        <f>VLOOKUP(B107,'MC 114+220'!$B$15:$AB$115,15,FALSE)</f>
        <v>#N/A</v>
      </c>
      <c r="W107" s="96">
        <f>'MC 114+220'!S108</f>
        <v>0</v>
      </c>
      <c r="X107" s="106">
        <f t="shared" si="22"/>
        <v>0</v>
      </c>
      <c r="Y107" s="108" t="e">
        <f t="shared" si="26"/>
        <v>#N/A</v>
      </c>
      <c r="Z107" s="99" t="e">
        <f t="shared" si="23"/>
        <v>#N/A</v>
      </c>
      <c r="AA107" s="100" t="e">
        <f t="shared" si="24"/>
        <v>#N/A</v>
      </c>
      <c r="AB107" s="109" t="e">
        <f t="shared" si="25"/>
        <v>#N/A</v>
      </c>
      <c r="AC107" s="55"/>
      <c r="AD107" s="55"/>
      <c r="AE107" s="55"/>
      <c r="AF107" s="55"/>
    </row>
    <row r="108" spans="1:32" s="123" customFormat="1" ht="15" customHeight="1">
      <c r="A108" s="125"/>
      <c r="B108" s="86">
        <f>'MC 114+220'!B109</f>
        <v>0</v>
      </c>
      <c r="C108" s="101">
        <f t="shared" si="18"/>
        <v>0</v>
      </c>
      <c r="D108" s="102">
        <f t="shared" si="19"/>
        <v>842</v>
      </c>
      <c r="E108" s="89" t="e">
        <f>VLOOKUP(B108,'MC 114+220'!B109:AB210,3,FALSE)</f>
        <v>#N/A</v>
      </c>
      <c r="F108" s="103" t="e">
        <f t="shared" si="14"/>
        <v>#N/A</v>
      </c>
      <c r="G108" s="104" t="e">
        <f>VLOOKUP(B108,'MC 114+220'!$B$15:$AB$115,20,FALSE)</f>
        <v>#N/A</v>
      </c>
      <c r="H108" s="104" t="e">
        <f>VLOOKUP(B108,'MC 114+220'!$B$15:$AB$115,4,FALSE)</f>
        <v>#N/A</v>
      </c>
      <c r="I108" s="105" t="e">
        <f t="shared" si="15"/>
        <v>#N/A</v>
      </c>
      <c r="J108" s="105" t="e">
        <f>VLOOKUP(B108,'MC 114+220'!$B$15:$AB$115,13,FALSE)</f>
        <v>#N/A</v>
      </c>
      <c r="K108" s="92">
        <f>'MC 114+220'!Q109</f>
        <v>0</v>
      </c>
      <c r="L108" s="106">
        <f t="shared" si="20"/>
        <v>0</v>
      </c>
      <c r="M108" s="94" t="e">
        <f>VLOOKUP(B108,'MC 114+220'!$B$14:$AB$115,21,FALSE)</f>
        <v>#N/A</v>
      </c>
      <c r="N108" s="103" t="e">
        <f>VLOOKUP(B108,'MC 114+220'!$B$15:$AB$115,5,FALSE)</f>
        <v>#N/A</v>
      </c>
      <c r="O108" s="105" t="e">
        <f t="shared" si="16"/>
        <v>#N/A</v>
      </c>
      <c r="P108" s="105" t="e">
        <f>VLOOKUP(B108,'MC 114+220'!$B$15:$AB$115,14,FALSE)</f>
        <v>#N/A</v>
      </c>
      <c r="Q108" s="92">
        <f>'MC 114+220'!R109</f>
        <v>0</v>
      </c>
      <c r="R108" s="106">
        <f t="shared" si="21"/>
        <v>0</v>
      </c>
      <c r="S108" s="94" t="e">
        <f>VLOOKUP(B108,'MC 114+220'!$B$14:$AB$115,22,FALSE)</f>
        <v>#N/A</v>
      </c>
      <c r="T108" s="103" t="e">
        <f>VLOOKUP(B108,'MC 114+220'!$B$15:$AB$115,6,FALSE)</f>
        <v>#N/A</v>
      </c>
      <c r="U108" s="105" t="e">
        <f t="shared" si="17"/>
        <v>#N/A</v>
      </c>
      <c r="V108" s="107" t="e">
        <f>VLOOKUP(B108,'MC 114+220'!$B$15:$AB$115,15,FALSE)</f>
        <v>#N/A</v>
      </c>
      <c r="W108" s="96">
        <f>'MC 114+220'!S109</f>
        <v>0</v>
      </c>
      <c r="X108" s="106">
        <f t="shared" si="22"/>
        <v>0</v>
      </c>
      <c r="Y108" s="108" t="e">
        <f t="shared" si="26"/>
        <v>#N/A</v>
      </c>
      <c r="Z108" s="99" t="e">
        <f t="shared" si="23"/>
        <v>#N/A</v>
      </c>
      <c r="AA108" s="100" t="e">
        <f t="shared" si="24"/>
        <v>#N/A</v>
      </c>
      <c r="AB108" s="109" t="e">
        <f t="shared" si="25"/>
        <v>#N/A</v>
      </c>
      <c r="AC108" s="55"/>
      <c r="AD108" s="55"/>
      <c r="AE108" s="55"/>
      <c r="AF108" s="55"/>
    </row>
    <row r="109" spans="1:32" s="123" customFormat="1" ht="15" customHeight="1">
      <c r="A109" s="125"/>
      <c r="B109" s="86">
        <f>'MC 114+220'!B110</f>
        <v>0</v>
      </c>
      <c r="C109" s="101">
        <f t="shared" si="18"/>
        <v>0</v>
      </c>
      <c r="D109" s="102">
        <f t="shared" si="19"/>
        <v>842</v>
      </c>
      <c r="E109" s="89" t="e">
        <f>VLOOKUP(B109,'MC 114+220'!B110:AB211,3,FALSE)</f>
        <v>#N/A</v>
      </c>
      <c r="F109" s="103" t="e">
        <f t="shared" si="14"/>
        <v>#N/A</v>
      </c>
      <c r="G109" s="104" t="e">
        <f>VLOOKUP(B109,'MC 114+220'!$B$15:$AB$115,20,FALSE)</f>
        <v>#N/A</v>
      </c>
      <c r="H109" s="104" t="e">
        <f>VLOOKUP(B109,'MC 114+220'!$B$15:$AB$115,4,FALSE)</f>
        <v>#N/A</v>
      </c>
      <c r="I109" s="105" t="e">
        <f t="shared" si="15"/>
        <v>#N/A</v>
      </c>
      <c r="J109" s="105" t="e">
        <f>VLOOKUP(B109,'MC 114+220'!$B$15:$AB$115,13,FALSE)</f>
        <v>#N/A</v>
      </c>
      <c r="K109" s="92">
        <f>'MC 114+220'!Q110</f>
        <v>0</v>
      </c>
      <c r="L109" s="106">
        <f t="shared" si="20"/>
        <v>0</v>
      </c>
      <c r="M109" s="94" t="e">
        <f>VLOOKUP(B109,'MC 114+220'!$B$14:$AB$115,21,FALSE)</f>
        <v>#N/A</v>
      </c>
      <c r="N109" s="103" t="e">
        <f>VLOOKUP(B109,'MC 114+220'!$B$15:$AB$115,5,FALSE)</f>
        <v>#N/A</v>
      </c>
      <c r="O109" s="105" t="e">
        <f t="shared" si="16"/>
        <v>#N/A</v>
      </c>
      <c r="P109" s="105" t="e">
        <f>VLOOKUP(B109,'MC 114+220'!$B$15:$AB$115,14,FALSE)</f>
        <v>#N/A</v>
      </c>
      <c r="Q109" s="92">
        <f>'MC 114+220'!R110</f>
        <v>0</v>
      </c>
      <c r="R109" s="106">
        <f t="shared" si="21"/>
        <v>0</v>
      </c>
      <c r="S109" s="94" t="e">
        <f>VLOOKUP(B109,'MC 114+220'!$B$14:$AB$115,22,FALSE)</f>
        <v>#N/A</v>
      </c>
      <c r="T109" s="103" t="e">
        <f>VLOOKUP(B109,'MC 114+220'!$B$15:$AB$115,6,FALSE)</f>
        <v>#N/A</v>
      </c>
      <c r="U109" s="105" t="e">
        <f t="shared" si="17"/>
        <v>#N/A</v>
      </c>
      <c r="V109" s="107" t="e">
        <f>VLOOKUP(B109,'MC 114+220'!$B$15:$AB$115,15,FALSE)</f>
        <v>#N/A</v>
      </c>
      <c r="W109" s="96">
        <f>'MC 114+220'!S110</f>
        <v>0</v>
      </c>
      <c r="X109" s="106">
        <f t="shared" si="22"/>
        <v>0</v>
      </c>
      <c r="Y109" s="108" t="e">
        <f t="shared" si="26"/>
        <v>#N/A</v>
      </c>
      <c r="Z109" s="99" t="e">
        <f t="shared" si="23"/>
        <v>#N/A</v>
      </c>
      <c r="AA109" s="100" t="e">
        <f t="shared" si="24"/>
        <v>#N/A</v>
      </c>
      <c r="AB109" s="109" t="e">
        <f t="shared" si="25"/>
        <v>#N/A</v>
      </c>
      <c r="AC109" s="55"/>
      <c r="AD109" s="55"/>
      <c r="AE109" s="55"/>
      <c r="AF109" s="55"/>
    </row>
    <row r="110" spans="1:32" s="123" customFormat="1" ht="15" customHeight="1">
      <c r="A110" s="125"/>
      <c r="B110" s="86">
        <f>'MC 114+220'!B111</f>
        <v>0</v>
      </c>
      <c r="C110" s="101">
        <f t="shared" si="18"/>
        <v>0</v>
      </c>
      <c r="D110" s="102">
        <f t="shared" si="19"/>
        <v>842</v>
      </c>
      <c r="E110" s="89" t="e">
        <f>VLOOKUP(B110,'MC 114+220'!B111:AB212,3,FALSE)</f>
        <v>#N/A</v>
      </c>
      <c r="F110" s="103" t="e">
        <f t="shared" si="14"/>
        <v>#N/A</v>
      </c>
      <c r="G110" s="104" t="e">
        <f>VLOOKUP(B110,'MC 114+220'!$B$15:$AB$115,20,FALSE)</f>
        <v>#N/A</v>
      </c>
      <c r="H110" s="104" t="e">
        <f>VLOOKUP(B110,'MC 114+220'!$B$15:$AB$115,4,FALSE)</f>
        <v>#N/A</v>
      </c>
      <c r="I110" s="105" t="e">
        <f t="shared" si="15"/>
        <v>#N/A</v>
      </c>
      <c r="J110" s="105" t="e">
        <f>VLOOKUP(B110,'MC 114+220'!$B$15:$AB$115,13,FALSE)</f>
        <v>#N/A</v>
      </c>
      <c r="K110" s="92">
        <f>'MC 114+220'!Q111</f>
        <v>0</v>
      </c>
      <c r="L110" s="106">
        <f t="shared" si="20"/>
        <v>0</v>
      </c>
      <c r="M110" s="94" t="e">
        <f>VLOOKUP(B110,'MC 114+220'!$B$14:$AB$115,21,FALSE)</f>
        <v>#N/A</v>
      </c>
      <c r="N110" s="103" t="e">
        <f>VLOOKUP(B110,'MC 114+220'!$B$15:$AB$115,5,FALSE)</f>
        <v>#N/A</v>
      </c>
      <c r="O110" s="105" t="e">
        <f t="shared" si="16"/>
        <v>#N/A</v>
      </c>
      <c r="P110" s="105" t="e">
        <f>VLOOKUP(B110,'MC 114+220'!$B$15:$AB$115,14,FALSE)</f>
        <v>#N/A</v>
      </c>
      <c r="Q110" s="92">
        <f>'MC 114+220'!R111</f>
        <v>0</v>
      </c>
      <c r="R110" s="106">
        <f t="shared" si="21"/>
        <v>0</v>
      </c>
      <c r="S110" s="94" t="e">
        <f>VLOOKUP(B110,'MC 114+220'!$B$14:$AB$115,22,FALSE)</f>
        <v>#N/A</v>
      </c>
      <c r="T110" s="103" t="e">
        <f>VLOOKUP(B110,'MC 114+220'!$B$15:$AB$115,6,FALSE)</f>
        <v>#N/A</v>
      </c>
      <c r="U110" s="105" t="e">
        <f t="shared" si="17"/>
        <v>#N/A</v>
      </c>
      <c r="V110" s="107" t="e">
        <f>VLOOKUP(B110,'MC 114+220'!$B$15:$AB$115,15,FALSE)</f>
        <v>#N/A</v>
      </c>
      <c r="W110" s="96">
        <f>'MC 114+220'!S111</f>
        <v>0</v>
      </c>
      <c r="X110" s="106">
        <f t="shared" si="22"/>
        <v>0</v>
      </c>
      <c r="Y110" s="108" t="e">
        <f t="shared" si="26"/>
        <v>#N/A</v>
      </c>
      <c r="Z110" s="99" t="e">
        <f t="shared" si="23"/>
        <v>#N/A</v>
      </c>
      <c r="AA110" s="100" t="e">
        <f t="shared" si="24"/>
        <v>#N/A</v>
      </c>
      <c r="AB110" s="109" t="e">
        <f t="shared" si="25"/>
        <v>#N/A</v>
      </c>
      <c r="AC110" s="55"/>
      <c r="AD110" s="55"/>
      <c r="AE110" s="55"/>
      <c r="AF110" s="55"/>
    </row>
    <row r="111" spans="1:32" s="123" customFormat="1" ht="15" customHeight="1">
      <c r="A111" s="125"/>
      <c r="B111" s="86">
        <f>'MC 114+220'!B112</f>
        <v>0</v>
      </c>
      <c r="C111" s="101">
        <f t="shared" si="18"/>
        <v>0</v>
      </c>
      <c r="D111" s="102">
        <f t="shared" si="19"/>
        <v>842</v>
      </c>
      <c r="E111" s="89" t="e">
        <f>VLOOKUP(B111,'MC 114+220'!B112:AB213,3,FALSE)</f>
        <v>#N/A</v>
      </c>
      <c r="F111" s="103" t="e">
        <f t="shared" si="14"/>
        <v>#N/A</v>
      </c>
      <c r="G111" s="104" t="e">
        <f>VLOOKUP(B111,'MC 114+220'!$B$15:$AB$115,20,FALSE)</f>
        <v>#N/A</v>
      </c>
      <c r="H111" s="104" t="e">
        <f>VLOOKUP(B111,'MC 114+220'!$B$15:$AB$115,4,FALSE)</f>
        <v>#N/A</v>
      </c>
      <c r="I111" s="105" t="e">
        <f t="shared" si="15"/>
        <v>#N/A</v>
      </c>
      <c r="J111" s="105" t="e">
        <f>VLOOKUP(B111,'MC 114+220'!$B$15:$AB$115,13,FALSE)</f>
        <v>#N/A</v>
      </c>
      <c r="K111" s="92">
        <f>'MC 114+220'!Q112</f>
        <v>0</v>
      </c>
      <c r="L111" s="106">
        <f t="shared" si="20"/>
        <v>0</v>
      </c>
      <c r="M111" s="94" t="e">
        <f>VLOOKUP(B111,'MC 114+220'!$B$14:$AB$115,21,FALSE)</f>
        <v>#N/A</v>
      </c>
      <c r="N111" s="103" t="e">
        <f>VLOOKUP(B111,'MC 114+220'!$B$15:$AB$115,5,FALSE)</f>
        <v>#N/A</v>
      </c>
      <c r="O111" s="105" t="e">
        <f t="shared" si="16"/>
        <v>#N/A</v>
      </c>
      <c r="P111" s="105" t="e">
        <f>VLOOKUP(B111,'MC 114+220'!$B$15:$AB$115,14,FALSE)</f>
        <v>#N/A</v>
      </c>
      <c r="Q111" s="92">
        <f>'MC 114+220'!R112</f>
        <v>0</v>
      </c>
      <c r="R111" s="106">
        <f t="shared" si="21"/>
        <v>0</v>
      </c>
      <c r="S111" s="94" t="e">
        <f>VLOOKUP(B111,'MC 114+220'!$B$14:$AB$115,22,FALSE)</f>
        <v>#N/A</v>
      </c>
      <c r="T111" s="103" t="e">
        <f>VLOOKUP(B111,'MC 114+220'!$B$15:$AB$115,6,FALSE)</f>
        <v>#N/A</v>
      </c>
      <c r="U111" s="105" t="e">
        <f t="shared" si="17"/>
        <v>#N/A</v>
      </c>
      <c r="V111" s="107" t="e">
        <f>VLOOKUP(B111,'MC 114+220'!$B$15:$AB$115,15,FALSE)</f>
        <v>#N/A</v>
      </c>
      <c r="W111" s="96">
        <f>'MC 114+220'!S112</f>
        <v>0</v>
      </c>
      <c r="X111" s="106">
        <f t="shared" si="22"/>
        <v>0</v>
      </c>
      <c r="Y111" s="108" t="e">
        <f t="shared" si="26"/>
        <v>#N/A</v>
      </c>
      <c r="Z111" s="99" t="e">
        <f t="shared" si="23"/>
        <v>#N/A</v>
      </c>
      <c r="AA111" s="100" t="e">
        <f t="shared" si="24"/>
        <v>#N/A</v>
      </c>
      <c r="AB111" s="109" t="e">
        <f t="shared" si="25"/>
        <v>#N/A</v>
      </c>
      <c r="AC111" s="55"/>
      <c r="AD111" s="55"/>
      <c r="AE111" s="55"/>
      <c r="AF111" s="55"/>
    </row>
    <row r="112" spans="1:32" s="123" customFormat="1" ht="15" customHeight="1">
      <c r="A112" s="125"/>
      <c r="B112" s="86">
        <f>'MC 114+220'!B113</f>
        <v>0</v>
      </c>
      <c r="C112" s="101">
        <f t="shared" si="18"/>
        <v>0</v>
      </c>
      <c r="D112" s="102">
        <f t="shared" si="19"/>
        <v>842</v>
      </c>
      <c r="E112" s="89" t="e">
        <f>VLOOKUP(B112,'MC 114+220'!B113:AB214,3,FALSE)</f>
        <v>#N/A</v>
      </c>
      <c r="F112" s="103" t="e">
        <f t="shared" si="14"/>
        <v>#N/A</v>
      </c>
      <c r="G112" s="104" t="e">
        <f>VLOOKUP(B112,'MC 114+220'!$B$15:$AB$115,20,FALSE)</f>
        <v>#N/A</v>
      </c>
      <c r="H112" s="104" t="e">
        <f>VLOOKUP(B112,'MC 114+220'!$B$15:$AB$115,4,FALSE)</f>
        <v>#N/A</v>
      </c>
      <c r="I112" s="105" t="e">
        <f t="shared" si="15"/>
        <v>#N/A</v>
      </c>
      <c r="J112" s="105" t="e">
        <f>VLOOKUP(B112,'MC 114+220'!$B$15:$AB$115,13,FALSE)</f>
        <v>#N/A</v>
      </c>
      <c r="K112" s="92">
        <f>'MC 114+220'!Q113</f>
        <v>0</v>
      </c>
      <c r="L112" s="106">
        <f t="shared" si="20"/>
        <v>0</v>
      </c>
      <c r="M112" s="94" t="e">
        <f>VLOOKUP(B112,'MC 114+220'!$B$14:$AB$115,21,FALSE)</f>
        <v>#N/A</v>
      </c>
      <c r="N112" s="103" t="e">
        <f>VLOOKUP(B112,'MC 114+220'!$B$15:$AB$115,5,FALSE)</f>
        <v>#N/A</v>
      </c>
      <c r="O112" s="105" t="e">
        <f t="shared" si="16"/>
        <v>#N/A</v>
      </c>
      <c r="P112" s="105" t="e">
        <f>VLOOKUP(B112,'MC 114+220'!$B$15:$AB$115,14,FALSE)</f>
        <v>#N/A</v>
      </c>
      <c r="Q112" s="92">
        <f>'MC 114+220'!R113</f>
        <v>0</v>
      </c>
      <c r="R112" s="106">
        <f t="shared" si="21"/>
        <v>0</v>
      </c>
      <c r="S112" s="94" t="e">
        <f>VLOOKUP(B112,'MC 114+220'!$B$14:$AB$115,22,FALSE)</f>
        <v>#N/A</v>
      </c>
      <c r="T112" s="103" t="e">
        <f>VLOOKUP(B112,'MC 114+220'!$B$15:$AB$115,6,FALSE)</f>
        <v>#N/A</v>
      </c>
      <c r="U112" s="105" t="e">
        <f t="shared" si="17"/>
        <v>#N/A</v>
      </c>
      <c r="V112" s="107" t="e">
        <f>VLOOKUP(B112,'MC 114+220'!$B$15:$AB$115,15,FALSE)</f>
        <v>#N/A</v>
      </c>
      <c r="W112" s="96">
        <f>'MC 114+220'!S113</f>
        <v>0</v>
      </c>
      <c r="X112" s="106">
        <f t="shared" si="22"/>
        <v>0</v>
      </c>
      <c r="Y112" s="108" t="e">
        <f t="shared" si="26"/>
        <v>#N/A</v>
      </c>
      <c r="Z112" s="99" t="e">
        <f t="shared" si="23"/>
        <v>#N/A</v>
      </c>
      <c r="AA112" s="100" t="e">
        <f t="shared" si="24"/>
        <v>#N/A</v>
      </c>
      <c r="AB112" s="109" t="e">
        <f t="shared" si="25"/>
        <v>#N/A</v>
      </c>
      <c r="AC112" s="55"/>
      <c r="AD112" s="55"/>
      <c r="AE112" s="55"/>
      <c r="AF112" s="55"/>
    </row>
    <row r="113" spans="1:32" s="123" customFormat="1" ht="15" customHeight="1">
      <c r="A113" s="125"/>
      <c r="B113" s="86">
        <f>'MC 114+220'!B114</f>
        <v>0</v>
      </c>
      <c r="C113" s="101">
        <f t="shared" si="18"/>
        <v>0</v>
      </c>
      <c r="D113" s="102">
        <f t="shared" si="19"/>
        <v>842</v>
      </c>
      <c r="E113" s="89" t="e">
        <f>VLOOKUP(B113,'MC 114+220'!B114:AB215,3,FALSE)</f>
        <v>#N/A</v>
      </c>
      <c r="F113" s="103" t="e">
        <f t="shared" si="14"/>
        <v>#N/A</v>
      </c>
      <c r="G113" s="104" t="e">
        <f>VLOOKUP(B113,'MC 114+220'!$B$15:$AB$115,20,FALSE)</f>
        <v>#N/A</v>
      </c>
      <c r="H113" s="104" t="e">
        <f>VLOOKUP(B113,'MC 114+220'!$B$15:$AB$115,4,FALSE)</f>
        <v>#N/A</v>
      </c>
      <c r="I113" s="105" t="e">
        <f t="shared" si="15"/>
        <v>#N/A</v>
      </c>
      <c r="J113" s="105" t="e">
        <f>VLOOKUP(B113,'MC 114+220'!$B$15:$AB$115,13,FALSE)</f>
        <v>#N/A</v>
      </c>
      <c r="K113" s="92">
        <f>'MC 114+220'!Q114</f>
        <v>0</v>
      </c>
      <c r="L113" s="106">
        <f t="shared" si="20"/>
        <v>0</v>
      </c>
      <c r="M113" s="94" t="e">
        <f>VLOOKUP(B113,'MC 114+220'!$B$14:$AB$115,21,FALSE)</f>
        <v>#N/A</v>
      </c>
      <c r="N113" s="103" t="e">
        <f>VLOOKUP(B113,'MC 114+220'!$B$15:$AB$115,5,FALSE)</f>
        <v>#N/A</v>
      </c>
      <c r="O113" s="105" t="e">
        <f t="shared" si="16"/>
        <v>#N/A</v>
      </c>
      <c r="P113" s="105" t="e">
        <f>VLOOKUP(B113,'MC 114+220'!$B$15:$AB$115,14,FALSE)</f>
        <v>#N/A</v>
      </c>
      <c r="Q113" s="92">
        <f>'MC 114+220'!R114</f>
        <v>0</v>
      </c>
      <c r="R113" s="106">
        <f t="shared" si="21"/>
        <v>0</v>
      </c>
      <c r="S113" s="94" t="e">
        <f>VLOOKUP(B113,'MC 114+220'!$B$14:$AB$115,22,FALSE)</f>
        <v>#N/A</v>
      </c>
      <c r="T113" s="103" t="e">
        <f>VLOOKUP(B113,'MC 114+220'!$B$15:$AB$115,6,FALSE)</f>
        <v>#N/A</v>
      </c>
      <c r="U113" s="105" t="e">
        <f t="shared" si="17"/>
        <v>#N/A</v>
      </c>
      <c r="V113" s="107" t="e">
        <f>VLOOKUP(B113,'MC 114+220'!$B$15:$AB$115,15,FALSE)</f>
        <v>#N/A</v>
      </c>
      <c r="W113" s="96">
        <f>'MC 114+220'!S114</f>
        <v>0</v>
      </c>
      <c r="X113" s="106">
        <f t="shared" si="22"/>
        <v>0</v>
      </c>
      <c r="Y113" s="108" t="e">
        <f t="shared" si="26"/>
        <v>#N/A</v>
      </c>
      <c r="Z113" s="99" t="e">
        <f t="shared" si="23"/>
        <v>#N/A</v>
      </c>
      <c r="AA113" s="100" t="e">
        <f t="shared" si="24"/>
        <v>#N/A</v>
      </c>
      <c r="AB113" s="109" t="e">
        <f t="shared" si="25"/>
        <v>#N/A</v>
      </c>
      <c r="AC113" s="55"/>
      <c r="AD113" s="55"/>
      <c r="AE113" s="55"/>
      <c r="AF113" s="55"/>
    </row>
    <row r="114" spans="1:32" s="123" customFormat="1" ht="15" customHeight="1">
      <c r="A114" s="125"/>
      <c r="B114" s="86">
        <f>'MC 114+220'!B115</f>
        <v>0</v>
      </c>
      <c r="C114" s="101">
        <f t="shared" si="18"/>
        <v>0</v>
      </c>
      <c r="D114" s="102">
        <f t="shared" si="19"/>
        <v>842</v>
      </c>
      <c r="E114" s="89" t="e">
        <f>VLOOKUP(B114,'MC 114+220'!B115:AB216,3,FALSE)</f>
        <v>#N/A</v>
      </c>
      <c r="F114" s="103" t="e">
        <f t="shared" si="14"/>
        <v>#N/A</v>
      </c>
      <c r="G114" s="104" t="e">
        <f>VLOOKUP(B114,'MC 114+220'!$B$15:$AB$115,20,FALSE)</f>
        <v>#N/A</v>
      </c>
      <c r="H114" s="104" t="e">
        <f>VLOOKUP(B114,'MC 114+220'!$B$15:$AB$115,4,FALSE)</f>
        <v>#N/A</v>
      </c>
      <c r="I114" s="105" t="e">
        <f t="shared" si="15"/>
        <v>#N/A</v>
      </c>
      <c r="J114" s="105" t="e">
        <f>VLOOKUP(B114,'MC 114+220'!$B$15:$AB$115,13,FALSE)</f>
        <v>#N/A</v>
      </c>
      <c r="K114" s="92">
        <f>'MC 114+220'!Q115</f>
        <v>0</v>
      </c>
      <c r="L114" s="106">
        <f t="shared" si="20"/>
        <v>0</v>
      </c>
      <c r="M114" s="94" t="e">
        <f>VLOOKUP(B114,'MC 114+220'!$B$14:$AB$115,21,FALSE)</f>
        <v>#N/A</v>
      </c>
      <c r="N114" s="103" t="e">
        <f>VLOOKUP(B114,'MC 114+220'!$B$15:$AB$115,5,FALSE)</f>
        <v>#N/A</v>
      </c>
      <c r="O114" s="105" t="e">
        <f t="shared" si="16"/>
        <v>#N/A</v>
      </c>
      <c r="P114" s="105" t="e">
        <f>VLOOKUP(B114,'MC 114+220'!$B$15:$AB$115,14,FALSE)</f>
        <v>#N/A</v>
      </c>
      <c r="Q114" s="92">
        <f>'MC 114+220'!R115</f>
        <v>0</v>
      </c>
      <c r="R114" s="106">
        <f t="shared" si="21"/>
        <v>0</v>
      </c>
      <c r="S114" s="94" t="e">
        <f>VLOOKUP(B114,'MC 114+220'!$B$14:$AB$115,22,FALSE)</f>
        <v>#N/A</v>
      </c>
      <c r="T114" s="103" t="e">
        <f>VLOOKUP(B114,'MC 114+220'!$B$15:$AB$115,6,FALSE)</f>
        <v>#N/A</v>
      </c>
      <c r="U114" s="105" t="e">
        <f t="shared" si="17"/>
        <v>#N/A</v>
      </c>
      <c r="V114" s="107" t="e">
        <f>VLOOKUP(B114,'MC 114+220'!$B$15:$AB$115,15,FALSE)</f>
        <v>#N/A</v>
      </c>
      <c r="W114" s="96">
        <f>'MC 114+220'!S115</f>
        <v>0</v>
      </c>
      <c r="X114" s="106">
        <f t="shared" si="22"/>
        <v>0</v>
      </c>
      <c r="Y114" s="108" t="e">
        <f t="shared" si="26"/>
        <v>#N/A</v>
      </c>
      <c r="Z114" s="99" t="e">
        <f t="shared" si="23"/>
        <v>#N/A</v>
      </c>
      <c r="AA114" s="100" t="e">
        <f t="shared" si="24"/>
        <v>#N/A</v>
      </c>
      <c r="AB114" s="109" t="e">
        <f t="shared" si="25"/>
        <v>#N/A</v>
      </c>
      <c r="AC114" s="55"/>
      <c r="AD114" s="55"/>
      <c r="AE114" s="55"/>
      <c r="AF114" s="55"/>
    </row>
    <row r="115" spans="1:32">
      <c r="B115" s="86">
        <f>'MC 114+220'!B116</f>
        <v>0</v>
      </c>
      <c r="C115" s="101">
        <f t="shared" si="18"/>
        <v>0</v>
      </c>
      <c r="D115" s="102">
        <f t="shared" si="19"/>
        <v>842</v>
      </c>
      <c r="E115" s="89" t="e">
        <f>VLOOKUP(B115,'MC 114+220'!B116:AB217,3,FALSE)</f>
        <v>#N/A</v>
      </c>
      <c r="F115" s="103" t="e">
        <f t="shared" si="14"/>
        <v>#N/A</v>
      </c>
      <c r="G115" s="104" t="e">
        <f>VLOOKUP(B115,'MC 114+220'!$B$15:$AB$786,20,FALSE)</f>
        <v>#N/A</v>
      </c>
      <c r="H115" s="104" t="e">
        <f>VLOOKUP(B115,'MC 114+220'!$B$15:$AB$786,4,FALSE)</f>
        <v>#N/A</v>
      </c>
      <c r="I115" s="105" t="e">
        <f t="shared" si="15"/>
        <v>#N/A</v>
      </c>
      <c r="J115" s="105" t="e">
        <f>VLOOKUP(B115,'MC 114+220'!$B$15:$AB$786,13,FALSE)</f>
        <v>#N/A</v>
      </c>
      <c r="K115" s="92">
        <f>'MC 114+220'!Q116</f>
        <v>0</v>
      </c>
      <c r="L115" s="106">
        <f t="shared" si="20"/>
        <v>0</v>
      </c>
      <c r="M115" s="94" t="e">
        <f>VLOOKUP(B115,'MC 114+220'!$B$14:$AB$786,21,FALSE)</f>
        <v>#N/A</v>
      </c>
      <c r="N115" s="103" t="e">
        <f>VLOOKUP(B115,'MC 114+220'!$B$15:$AB$786,5,FALSE)</f>
        <v>#N/A</v>
      </c>
      <c r="O115" s="105" t="e">
        <f t="shared" si="16"/>
        <v>#N/A</v>
      </c>
      <c r="P115" s="105" t="e">
        <f>VLOOKUP(B115,'MC 114+220'!$B$15:$AB$786,14,FALSE)</f>
        <v>#N/A</v>
      </c>
      <c r="Q115" s="92">
        <f>'MC 114+220'!R116</f>
        <v>0</v>
      </c>
      <c r="R115" s="106">
        <f t="shared" si="21"/>
        <v>0</v>
      </c>
      <c r="S115" s="94" t="e">
        <f>VLOOKUP(B115,'MC 114+220'!$B$14:$AB$786,22,FALSE)</f>
        <v>#N/A</v>
      </c>
      <c r="T115" s="103" t="e">
        <f>VLOOKUP(B115,'MC 114+220'!$B$15:$AB$786,6,FALSE)</f>
        <v>#N/A</v>
      </c>
      <c r="U115" s="105" t="e">
        <f t="shared" si="17"/>
        <v>#N/A</v>
      </c>
      <c r="V115" s="107" t="e">
        <f>VLOOKUP(B115,'MC 114+220'!$B$15:$AB$786,15,FALSE)</f>
        <v>#N/A</v>
      </c>
      <c r="W115" s="96">
        <f>'MC 114+220'!S116</f>
        <v>0</v>
      </c>
      <c r="X115" s="106">
        <f t="shared" si="22"/>
        <v>0</v>
      </c>
      <c r="Y115" s="108" t="e">
        <f t="shared" si="26"/>
        <v>#N/A</v>
      </c>
      <c r="Z115" s="99" t="e">
        <f t="shared" si="23"/>
        <v>#N/A</v>
      </c>
      <c r="AA115" s="100" t="e">
        <f t="shared" si="24"/>
        <v>#N/A</v>
      </c>
      <c r="AB115" s="109" t="e">
        <f t="shared" si="25"/>
        <v>#N/A</v>
      </c>
      <c r="AD115" s="56"/>
      <c r="AE115" s="57"/>
    </row>
    <row r="116" spans="1:32">
      <c r="B116" s="86">
        <f>'MC 114+220'!B117</f>
        <v>0</v>
      </c>
      <c r="C116" s="101">
        <f t="shared" si="18"/>
        <v>0</v>
      </c>
      <c r="D116" s="102">
        <f t="shared" si="19"/>
        <v>842</v>
      </c>
      <c r="E116" s="89" t="e">
        <f>VLOOKUP(B116,'MC 114+220'!B117:AB218,3,FALSE)</f>
        <v>#N/A</v>
      </c>
      <c r="F116" s="103" t="e">
        <f t="shared" si="14"/>
        <v>#N/A</v>
      </c>
      <c r="G116" s="104" t="e">
        <f>VLOOKUP(B116,'MC 114+220'!$B$15:$AB$786,20,FALSE)</f>
        <v>#N/A</v>
      </c>
      <c r="H116" s="104" t="e">
        <f>VLOOKUP(B116,'MC 114+220'!$B$15:$AB$786,4,FALSE)</f>
        <v>#N/A</v>
      </c>
      <c r="I116" s="105" t="e">
        <f t="shared" si="15"/>
        <v>#N/A</v>
      </c>
      <c r="J116" s="105" t="e">
        <f>VLOOKUP(B116,'MC 114+220'!$B$15:$AB$786,13,FALSE)</f>
        <v>#N/A</v>
      </c>
      <c r="K116" s="92">
        <f>'MC 114+220'!Q117</f>
        <v>0</v>
      </c>
      <c r="L116" s="106">
        <f t="shared" si="20"/>
        <v>0</v>
      </c>
      <c r="M116" s="94" t="e">
        <f>VLOOKUP(B116,'MC 114+220'!$B$14:$AB$786,21,FALSE)</f>
        <v>#N/A</v>
      </c>
      <c r="N116" s="103" t="e">
        <f>VLOOKUP(B116,'MC 114+220'!$B$15:$AB$786,5,FALSE)</f>
        <v>#N/A</v>
      </c>
      <c r="O116" s="105" t="e">
        <f t="shared" si="16"/>
        <v>#N/A</v>
      </c>
      <c r="P116" s="105" t="e">
        <f>VLOOKUP(B116,'MC 114+220'!$B$15:$AB$786,14,FALSE)</f>
        <v>#N/A</v>
      </c>
      <c r="Q116" s="92">
        <f>'MC 114+220'!R117</f>
        <v>0</v>
      </c>
      <c r="R116" s="106">
        <f t="shared" si="21"/>
        <v>0</v>
      </c>
      <c r="S116" s="94" t="e">
        <f>VLOOKUP(B116,'MC 114+220'!$B$14:$AB$786,22,FALSE)</f>
        <v>#N/A</v>
      </c>
      <c r="T116" s="103" t="e">
        <f>VLOOKUP(B116,'MC 114+220'!$B$15:$AB$786,6,FALSE)</f>
        <v>#N/A</v>
      </c>
      <c r="U116" s="105" t="e">
        <f t="shared" si="17"/>
        <v>#N/A</v>
      </c>
      <c r="V116" s="107" t="e">
        <f>VLOOKUP(B116,'MC 114+220'!$B$15:$AB$786,15,FALSE)</f>
        <v>#N/A</v>
      </c>
      <c r="W116" s="96">
        <f>'MC 114+220'!S117</f>
        <v>0</v>
      </c>
      <c r="X116" s="106">
        <f t="shared" si="22"/>
        <v>0</v>
      </c>
      <c r="Y116" s="108" t="e">
        <f t="shared" si="26"/>
        <v>#N/A</v>
      </c>
      <c r="Z116" s="99" t="e">
        <f t="shared" si="23"/>
        <v>#N/A</v>
      </c>
      <c r="AA116" s="100" t="e">
        <f t="shared" si="24"/>
        <v>#N/A</v>
      </c>
      <c r="AB116" s="109" t="e">
        <f t="shared" si="25"/>
        <v>#N/A</v>
      </c>
      <c r="AD116" s="56"/>
      <c r="AE116" s="57"/>
    </row>
    <row r="117" spans="1:32">
      <c r="B117" s="86">
        <f>'MC 114+220'!B118</f>
        <v>0</v>
      </c>
      <c r="C117" s="101">
        <f t="shared" si="18"/>
        <v>0</v>
      </c>
      <c r="D117" s="102">
        <f t="shared" si="19"/>
        <v>842</v>
      </c>
      <c r="E117" s="89" t="e">
        <f>VLOOKUP(B117,'MC 114+220'!B118:AB219,3,FALSE)</f>
        <v>#N/A</v>
      </c>
      <c r="F117" s="103" t="e">
        <f t="shared" si="14"/>
        <v>#N/A</v>
      </c>
      <c r="G117" s="104" t="e">
        <f>VLOOKUP(B117,'MC 114+220'!$B$15:$AB$786,20,FALSE)</f>
        <v>#N/A</v>
      </c>
      <c r="H117" s="104" t="e">
        <f>VLOOKUP(B117,'MC 114+220'!$B$15:$AB$786,4,FALSE)</f>
        <v>#N/A</v>
      </c>
      <c r="I117" s="105" t="e">
        <f t="shared" si="15"/>
        <v>#N/A</v>
      </c>
      <c r="J117" s="105" t="e">
        <f>VLOOKUP(B117,'MC 114+220'!$B$15:$AB$786,13,FALSE)</f>
        <v>#N/A</v>
      </c>
      <c r="K117" s="92">
        <f>'MC 114+220'!Q118</f>
        <v>0</v>
      </c>
      <c r="L117" s="106">
        <f t="shared" si="20"/>
        <v>0</v>
      </c>
      <c r="M117" s="94" t="e">
        <f>VLOOKUP(B117,'MC 114+220'!$B$14:$AB$786,21,FALSE)</f>
        <v>#N/A</v>
      </c>
      <c r="N117" s="103" t="e">
        <f>VLOOKUP(B117,'MC 114+220'!$B$15:$AB$786,5,FALSE)</f>
        <v>#N/A</v>
      </c>
      <c r="O117" s="105" t="e">
        <f t="shared" si="16"/>
        <v>#N/A</v>
      </c>
      <c r="P117" s="105" t="e">
        <f>VLOOKUP(B117,'MC 114+220'!$B$15:$AB$786,14,FALSE)</f>
        <v>#N/A</v>
      </c>
      <c r="Q117" s="92">
        <f>'MC 114+220'!R118</f>
        <v>0</v>
      </c>
      <c r="R117" s="106">
        <f t="shared" si="21"/>
        <v>0</v>
      </c>
      <c r="S117" s="94" t="e">
        <f>VLOOKUP(B117,'MC 114+220'!$B$14:$AB$786,22,FALSE)</f>
        <v>#N/A</v>
      </c>
      <c r="T117" s="103" t="e">
        <f>VLOOKUP(B117,'MC 114+220'!$B$15:$AB$786,6,FALSE)</f>
        <v>#N/A</v>
      </c>
      <c r="U117" s="105" t="e">
        <f t="shared" si="17"/>
        <v>#N/A</v>
      </c>
      <c r="V117" s="107" t="e">
        <f>VLOOKUP(B117,'MC 114+220'!$B$15:$AB$786,15,FALSE)</f>
        <v>#N/A</v>
      </c>
      <c r="W117" s="96">
        <f>'MC 114+220'!S118</f>
        <v>0</v>
      </c>
      <c r="X117" s="106">
        <f t="shared" si="22"/>
        <v>0</v>
      </c>
      <c r="Y117" s="108" t="e">
        <f t="shared" si="26"/>
        <v>#N/A</v>
      </c>
      <c r="Z117" s="99" t="e">
        <f t="shared" si="23"/>
        <v>#N/A</v>
      </c>
      <c r="AA117" s="100" t="e">
        <f t="shared" si="24"/>
        <v>#N/A</v>
      </c>
      <c r="AB117" s="109" t="e">
        <f t="shared" si="25"/>
        <v>#N/A</v>
      </c>
      <c r="AD117" s="56"/>
      <c r="AE117" s="57"/>
    </row>
    <row r="118" spans="1:32">
      <c r="B118" s="86">
        <f>'MC 114+220'!B119</f>
        <v>0</v>
      </c>
      <c r="C118" s="101">
        <f t="shared" si="18"/>
        <v>0</v>
      </c>
      <c r="D118" s="102">
        <f t="shared" si="19"/>
        <v>842</v>
      </c>
      <c r="E118" s="89" t="e">
        <f>VLOOKUP(B118,'MC 114+220'!B119:AB220,3,FALSE)</f>
        <v>#N/A</v>
      </c>
      <c r="F118" s="103" t="e">
        <f t="shared" si="14"/>
        <v>#N/A</v>
      </c>
      <c r="G118" s="104" t="e">
        <f>VLOOKUP(B118,'MC 114+220'!$B$15:$AB$786,20,FALSE)</f>
        <v>#N/A</v>
      </c>
      <c r="H118" s="104" t="e">
        <f>VLOOKUP(B118,'MC 114+220'!$B$15:$AB$786,4,FALSE)</f>
        <v>#N/A</v>
      </c>
      <c r="I118" s="105" t="e">
        <f t="shared" si="15"/>
        <v>#N/A</v>
      </c>
      <c r="J118" s="105" t="e">
        <f>VLOOKUP(B118,'MC 114+220'!$B$15:$AB$786,13,FALSE)</f>
        <v>#N/A</v>
      </c>
      <c r="K118" s="92">
        <f>'MC 114+220'!Q119</f>
        <v>0</v>
      </c>
      <c r="L118" s="106">
        <f t="shared" si="20"/>
        <v>0</v>
      </c>
      <c r="M118" s="94" t="e">
        <f>VLOOKUP(B118,'MC 114+220'!$B$14:$AB$786,21,FALSE)</f>
        <v>#N/A</v>
      </c>
      <c r="N118" s="103" t="e">
        <f>VLOOKUP(B118,'MC 114+220'!$B$15:$AB$786,5,FALSE)</f>
        <v>#N/A</v>
      </c>
      <c r="O118" s="105" t="e">
        <f t="shared" si="16"/>
        <v>#N/A</v>
      </c>
      <c r="P118" s="105" t="e">
        <f>VLOOKUP(B118,'MC 114+220'!$B$15:$AB$786,14,FALSE)</f>
        <v>#N/A</v>
      </c>
      <c r="Q118" s="92">
        <f>'MC 114+220'!R119</f>
        <v>0</v>
      </c>
      <c r="R118" s="106">
        <f t="shared" si="21"/>
        <v>0</v>
      </c>
      <c r="S118" s="94" t="e">
        <f>VLOOKUP(B118,'MC 114+220'!$B$14:$AB$786,22,FALSE)</f>
        <v>#N/A</v>
      </c>
      <c r="T118" s="103" t="e">
        <f>VLOOKUP(B118,'MC 114+220'!$B$15:$AB$786,6,FALSE)</f>
        <v>#N/A</v>
      </c>
      <c r="U118" s="105" t="e">
        <f t="shared" si="17"/>
        <v>#N/A</v>
      </c>
      <c r="V118" s="107" t="e">
        <f>VLOOKUP(B118,'MC 114+220'!$B$15:$AB$786,15,FALSE)</f>
        <v>#N/A</v>
      </c>
      <c r="W118" s="96">
        <f>'MC 114+220'!S119</f>
        <v>0</v>
      </c>
      <c r="X118" s="106">
        <f t="shared" si="22"/>
        <v>0</v>
      </c>
      <c r="Y118" s="108" t="e">
        <f t="shared" si="26"/>
        <v>#N/A</v>
      </c>
      <c r="Z118" s="99" t="e">
        <f t="shared" si="23"/>
        <v>#N/A</v>
      </c>
      <c r="AA118" s="100" t="e">
        <f t="shared" si="24"/>
        <v>#N/A</v>
      </c>
      <c r="AB118" s="109" t="e">
        <f t="shared" si="25"/>
        <v>#N/A</v>
      </c>
      <c r="AD118" s="56"/>
      <c r="AE118" s="57"/>
    </row>
    <row r="119" spans="1:32">
      <c r="B119" s="86">
        <f>'MC 114+220'!B120</f>
        <v>0</v>
      </c>
      <c r="C119" s="101">
        <f t="shared" si="18"/>
        <v>0</v>
      </c>
      <c r="D119" s="102">
        <f t="shared" si="19"/>
        <v>842</v>
      </c>
      <c r="E119" s="89" t="e">
        <f>VLOOKUP(B119,'MC 114+220'!B120:AB221,3,FALSE)</f>
        <v>#N/A</v>
      </c>
      <c r="F119" s="103" t="e">
        <f t="shared" si="14"/>
        <v>#N/A</v>
      </c>
      <c r="G119" s="104" t="e">
        <f>VLOOKUP(B119,'MC 114+220'!$B$15:$AB$786,20,FALSE)</f>
        <v>#N/A</v>
      </c>
      <c r="H119" s="104" t="e">
        <f>VLOOKUP(B119,'MC 114+220'!$B$15:$AB$786,4,FALSE)</f>
        <v>#N/A</v>
      </c>
      <c r="I119" s="105" t="e">
        <f t="shared" si="15"/>
        <v>#N/A</v>
      </c>
      <c r="J119" s="105" t="e">
        <f>VLOOKUP(B119,'MC 114+220'!$B$15:$AB$786,13,FALSE)</f>
        <v>#N/A</v>
      </c>
      <c r="K119" s="92">
        <f>'MC 114+220'!Q120</f>
        <v>0</v>
      </c>
      <c r="L119" s="106">
        <f t="shared" si="20"/>
        <v>0</v>
      </c>
      <c r="M119" s="94" t="e">
        <f>VLOOKUP(B119,'MC 114+220'!$B$14:$AB$786,21,FALSE)</f>
        <v>#N/A</v>
      </c>
      <c r="N119" s="103" t="e">
        <f>VLOOKUP(B119,'MC 114+220'!$B$15:$AB$786,5,FALSE)</f>
        <v>#N/A</v>
      </c>
      <c r="O119" s="105" t="e">
        <f t="shared" si="16"/>
        <v>#N/A</v>
      </c>
      <c r="P119" s="105" t="e">
        <f>VLOOKUP(B119,'MC 114+220'!$B$15:$AB$786,14,FALSE)</f>
        <v>#N/A</v>
      </c>
      <c r="Q119" s="92">
        <f>'MC 114+220'!R120</f>
        <v>0</v>
      </c>
      <c r="R119" s="106">
        <f t="shared" si="21"/>
        <v>0</v>
      </c>
      <c r="S119" s="94" t="e">
        <f>VLOOKUP(B119,'MC 114+220'!$B$14:$AB$786,22,FALSE)</f>
        <v>#N/A</v>
      </c>
      <c r="T119" s="103" t="e">
        <f>VLOOKUP(B119,'MC 114+220'!$B$15:$AB$786,6,FALSE)</f>
        <v>#N/A</v>
      </c>
      <c r="U119" s="105" t="e">
        <f t="shared" si="17"/>
        <v>#N/A</v>
      </c>
      <c r="V119" s="107" t="e">
        <f>VLOOKUP(B119,'MC 114+220'!$B$15:$AB$786,15,FALSE)</f>
        <v>#N/A</v>
      </c>
      <c r="W119" s="96">
        <f>'MC 114+220'!S120</f>
        <v>0</v>
      </c>
      <c r="X119" s="106">
        <f t="shared" si="22"/>
        <v>0</v>
      </c>
      <c r="Y119" s="108" t="e">
        <f t="shared" si="26"/>
        <v>#N/A</v>
      </c>
      <c r="Z119" s="99" t="e">
        <f t="shared" si="23"/>
        <v>#N/A</v>
      </c>
      <c r="AA119" s="100" t="e">
        <f t="shared" si="24"/>
        <v>#N/A</v>
      </c>
      <c r="AB119" s="109" t="e">
        <f t="shared" si="25"/>
        <v>#N/A</v>
      </c>
      <c r="AD119" s="56"/>
      <c r="AE119" s="57"/>
    </row>
    <row r="120" spans="1:32">
      <c r="B120" s="86">
        <f>'MC 114+220'!B121</f>
        <v>0</v>
      </c>
      <c r="C120" s="101">
        <f t="shared" si="18"/>
        <v>0</v>
      </c>
      <c r="D120" s="102">
        <f t="shared" si="19"/>
        <v>842</v>
      </c>
      <c r="E120" s="89" t="e">
        <f>VLOOKUP(B120,'MC 114+220'!B121:AB222,3,FALSE)</f>
        <v>#N/A</v>
      </c>
      <c r="F120" s="103" t="e">
        <f t="shared" si="14"/>
        <v>#N/A</v>
      </c>
      <c r="G120" s="104" t="e">
        <f>VLOOKUP(B120,'MC 114+220'!$B$15:$AB$786,20,FALSE)</f>
        <v>#N/A</v>
      </c>
      <c r="H120" s="104" t="e">
        <f>VLOOKUP(B120,'MC 114+220'!$B$15:$AB$786,4,FALSE)</f>
        <v>#N/A</v>
      </c>
      <c r="I120" s="105" t="e">
        <f t="shared" si="15"/>
        <v>#N/A</v>
      </c>
      <c r="J120" s="105" t="e">
        <f>VLOOKUP(B120,'MC 114+220'!$B$15:$AB$786,13,FALSE)</f>
        <v>#N/A</v>
      </c>
      <c r="K120" s="92">
        <f>'MC 114+220'!Q121</f>
        <v>0</v>
      </c>
      <c r="L120" s="106">
        <f t="shared" si="20"/>
        <v>0</v>
      </c>
      <c r="M120" s="94" t="e">
        <f>VLOOKUP(B120,'MC 114+220'!$B$14:$AB$786,21,FALSE)</f>
        <v>#N/A</v>
      </c>
      <c r="N120" s="103" t="e">
        <f>VLOOKUP(B120,'MC 114+220'!$B$15:$AB$786,5,FALSE)</f>
        <v>#N/A</v>
      </c>
      <c r="O120" s="105" t="e">
        <f t="shared" si="16"/>
        <v>#N/A</v>
      </c>
      <c r="P120" s="105" t="e">
        <f>VLOOKUP(B120,'MC 114+220'!$B$15:$AB$786,14,FALSE)</f>
        <v>#N/A</v>
      </c>
      <c r="Q120" s="92">
        <f>'MC 114+220'!R121</f>
        <v>0</v>
      </c>
      <c r="R120" s="106">
        <f t="shared" si="21"/>
        <v>0</v>
      </c>
      <c r="S120" s="94" t="e">
        <f>VLOOKUP(B120,'MC 114+220'!$B$14:$AB$786,22,FALSE)</f>
        <v>#N/A</v>
      </c>
      <c r="T120" s="103" t="e">
        <f>VLOOKUP(B120,'MC 114+220'!$B$15:$AB$786,6,FALSE)</f>
        <v>#N/A</v>
      </c>
      <c r="U120" s="105" t="e">
        <f t="shared" si="17"/>
        <v>#N/A</v>
      </c>
      <c r="V120" s="107" t="e">
        <f>VLOOKUP(B120,'MC 114+220'!$B$15:$AB$786,15,FALSE)</f>
        <v>#N/A</v>
      </c>
      <c r="W120" s="96">
        <f>'MC 114+220'!S121</f>
        <v>0</v>
      </c>
      <c r="X120" s="106">
        <f t="shared" si="22"/>
        <v>0</v>
      </c>
      <c r="Y120" s="108" t="e">
        <f t="shared" si="26"/>
        <v>#N/A</v>
      </c>
      <c r="Z120" s="99" t="e">
        <f t="shared" si="23"/>
        <v>#N/A</v>
      </c>
      <c r="AA120" s="100" t="e">
        <f t="shared" si="24"/>
        <v>#N/A</v>
      </c>
      <c r="AB120" s="109" t="e">
        <f t="shared" si="25"/>
        <v>#N/A</v>
      </c>
      <c r="AD120" s="56"/>
      <c r="AE120" s="57"/>
    </row>
    <row r="121" spans="1:32">
      <c r="B121" s="86">
        <f>'MC 114+220'!B122</f>
        <v>0</v>
      </c>
      <c r="C121" s="101">
        <f t="shared" si="18"/>
        <v>0</v>
      </c>
      <c r="D121" s="102">
        <f t="shared" si="19"/>
        <v>842</v>
      </c>
      <c r="E121" s="89" t="e">
        <f>VLOOKUP(B121,'MC 114+220'!B122:AB223,3,FALSE)</f>
        <v>#N/A</v>
      </c>
      <c r="F121" s="103" t="e">
        <f t="shared" si="14"/>
        <v>#N/A</v>
      </c>
      <c r="G121" s="104" t="e">
        <f>VLOOKUP(B121,'MC 114+220'!$B$15:$AB$786,20,FALSE)</f>
        <v>#N/A</v>
      </c>
      <c r="H121" s="104" t="e">
        <f>VLOOKUP(B121,'MC 114+220'!$B$15:$AB$786,4,FALSE)</f>
        <v>#N/A</v>
      </c>
      <c r="I121" s="105" t="e">
        <f t="shared" si="15"/>
        <v>#N/A</v>
      </c>
      <c r="J121" s="105" t="e">
        <f>VLOOKUP(B121,'MC 114+220'!$B$15:$AB$786,13,FALSE)</f>
        <v>#N/A</v>
      </c>
      <c r="K121" s="92">
        <f>'MC 114+220'!Q122</f>
        <v>0</v>
      </c>
      <c r="L121" s="106">
        <f t="shared" si="20"/>
        <v>0</v>
      </c>
      <c r="M121" s="94" t="e">
        <f>VLOOKUP(B121,'MC 114+220'!$B$14:$AB$786,21,FALSE)</f>
        <v>#N/A</v>
      </c>
      <c r="N121" s="103" t="e">
        <f>VLOOKUP(B121,'MC 114+220'!$B$15:$AB$786,5,FALSE)</f>
        <v>#N/A</v>
      </c>
      <c r="O121" s="105" t="e">
        <f t="shared" si="16"/>
        <v>#N/A</v>
      </c>
      <c r="P121" s="105" t="e">
        <f>VLOOKUP(B121,'MC 114+220'!$B$15:$AB$786,14,FALSE)</f>
        <v>#N/A</v>
      </c>
      <c r="Q121" s="92">
        <f>'MC 114+220'!R122</f>
        <v>0</v>
      </c>
      <c r="R121" s="106">
        <f t="shared" si="21"/>
        <v>0</v>
      </c>
      <c r="S121" s="94" t="e">
        <f>VLOOKUP(B121,'MC 114+220'!$B$14:$AB$786,22,FALSE)</f>
        <v>#N/A</v>
      </c>
      <c r="T121" s="103" t="e">
        <f>VLOOKUP(B121,'MC 114+220'!$B$15:$AB$786,6,FALSE)</f>
        <v>#N/A</v>
      </c>
      <c r="U121" s="105" t="e">
        <f t="shared" si="17"/>
        <v>#N/A</v>
      </c>
      <c r="V121" s="107" t="e">
        <f>VLOOKUP(B121,'MC 114+220'!$B$15:$AB$786,15,FALSE)</f>
        <v>#N/A</v>
      </c>
      <c r="W121" s="96">
        <f>'MC 114+220'!S122</f>
        <v>0</v>
      </c>
      <c r="X121" s="106">
        <f t="shared" si="22"/>
        <v>0</v>
      </c>
      <c r="Y121" s="108" t="e">
        <f t="shared" si="26"/>
        <v>#N/A</v>
      </c>
      <c r="Z121" s="99" t="e">
        <f t="shared" si="23"/>
        <v>#N/A</v>
      </c>
      <c r="AA121" s="100" t="e">
        <f t="shared" si="24"/>
        <v>#N/A</v>
      </c>
      <c r="AB121" s="109" t="e">
        <f t="shared" si="25"/>
        <v>#N/A</v>
      </c>
      <c r="AD121" s="56"/>
      <c r="AE121" s="57"/>
    </row>
    <row r="122" spans="1:32">
      <c r="B122" s="86">
        <f>'MC 114+220'!B123</f>
        <v>0</v>
      </c>
      <c r="C122" s="101">
        <f t="shared" si="18"/>
        <v>0</v>
      </c>
      <c r="D122" s="102">
        <f t="shared" si="19"/>
        <v>842</v>
      </c>
      <c r="E122" s="89" t="e">
        <f>VLOOKUP(B122,'MC 114+220'!B123:AB224,3,FALSE)</f>
        <v>#N/A</v>
      </c>
      <c r="F122" s="103" t="e">
        <f t="shared" si="14"/>
        <v>#N/A</v>
      </c>
      <c r="G122" s="104" t="e">
        <f>VLOOKUP(B122,'MC 114+220'!$B$15:$AB$786,20,FALSE)</f>
        <v>#N/A</v>
      </c>
      <c r="H122" s="104" t="e">
        <f>VLOOKUP(B122,'MC 114+220'!$B$15:$AB$786,4,FALSE)</f>
        <v>#N/A</v>
      </c>
      <c r="I122" s="105" t="e">
        <f t="shared" si="15"/>
        <v>#N/A</v>
      </c>
      <c r="J122" s="105" t="e">
        <f>VLOOKUP(B122,'MC 114+220'!$B$15:$AB$786,13,FALSE)</f>
        <v>#N/A</v>
      </c>
      <c r="K122" s="92">
        <f>'MC 114+220'!Q123</f>
        <v>0</v>
      </c>
      <c r="L122" s="106">
        <f t="shared" si="20"/>
        <v>0</v>
      </c>
      <c r="M122" s="94" t="e">
        <f>VLOOKUP(B122,'MC 114+220'!$B$14:$AB$786,21,FALSE)</f>
        <v>#N/A</v>
      </c>
      <c r="N122" s="103" t="e">
        <f>VLOOKUP(B122,'MC 114+220'!$B$15:$AB$786,5,FALSE)</f>
        <v>#N/A</v>
      </c>
      <c r="O122" s="105" t="e">
        <f t="shared" si="16"/>
        <v>#N/A</v>
      </c>
      <c r="P122" s="105" t="e">
        <f>VLOOKUP(B122,'MC 114+220'!$B$15:$AB$786,14,FALSE)</f>
        <v>#N/A</v>
      </c>
      <c r="Q122" s="92">
        <f>'MC 114+220'!R123</f>
        <v>0</v>
      </c>
      <c r="R122" s="106">
        <f t="shared" si="21"/>
        <v>0</v>
      </c>
      <c r="S122" s="94" t="e">
        <f>VLOOKUP(B122,'MC 114+220'!$B$14:$AB$786,22,FALSE)</f>
        <v>#N/A</v>
      </c>
      <c r="T122" s="103" t="e">
        <f>VLOOKUP(B122,'MC 114+220'!$B$15:$AB$786,6,FALSE)</f>
        <v>#N/A</v>
      </c>
      <c r="U122" s="105" t="e">
        <f t="shared" si="17"/>
        <v>#N/A</v>
      </c>
      <c r="V122" s="107" t="e">
        <f>VLOOKUP(B122,'MC 114+220'!$B$15:$AB$786,15,FALSE)</f>
        <v>#N/A</v>
      </c>
      <c r="W122" s="96">
        <f>'MC 114+220'!S123</f>
        <v>0</v>
      </c>
      <c r="X122" s="106">
        <f t="shared" si="22"/>
        <v>0</v>
      </c>
      <c r="Y122" s="108" t="e">
        <f t="shared" si="26"/>
        <v>#N/A</v>
      </c>
      <c r="Z122" s="99" t="e">
        <f t="shared" si="23"/>
        <v>#N/A</v>
      </c>
      <c r="AA122" s="100" t="e">
        <f t="shared" si="24"/>
        <v>#N/A</v>
      </c>
      <c r="AB122" s="109" t="e">
        <f t="shared" si="25"/>
        <v>#N/A</v>
      </c>
      <c r="AD122" s="56"/>
      <c r="AE122" s="57"/>
    </row>
    <row r="123" spans="1:32">
      <c r="B123" s="86">
        <f>'MC 114+220'!B124</f>
        <v>0</v>
      </c>
      <c r="C123" s="101">
        <f t="shared" si="18"/>
        <v>0</v>
      </c>
      <c r="D123" s="102">
        <f t="shared" si="19"/>
        <v>842</v>
      </c>
      <c r="E123" s="89" t="e">
        <f>VLOOKUP(B123,'MC 114+220'!B124:AB225,3,FALSE)</f>
        <v>#N/A</v>
      </c>
      <c r="F123" s="103" t="e">
        <f t="shared" si="14"/>
        <v>#N/A</v>
      </c>
      <c r="G123" s="104" t="e">
        <f>VLOOKUP(B123,'MC 114+220'!$B$15:$AB$786,20,FALSE)</f>
        <v>#N/A</v>
      </c>
      <c r="H123" s="104" t="e">
        <f>VLOOKUP(B123,'MC 114+220'!$B$15:$AB$786,4,FALSE)</f>
        <v>#N/A</v>
      </c>
      <c r="I123" s="105" t="e">
        <f t="shared" si="15"/>
        <v>#N/A</v>
      </c>
      <c r="J123" s="105" t="e">
        <f>VLOOKUP(B123,'MC 114+220'!$B$15:$AB$786,13,FALSE)</f>
        <v>#N/A</v>
      </c>
      <c r="K123" s="92">
        <f>'MC 114+220'!Q124</f>
        <v>0</v>
      </c>
      <c r="L123" s="106">
        <f t="shared" si="20"/>
        <v>0</v>
      </c>
      <c r="M123" s="94" t="e">
        <f>VLOOKUP(B123,'MC 114+220'!$B$14:$AB$786,21,FALSE)</f>
        <v>#N/A</v>
      </c>
      <c r="N123" s="103" t="e">
        <f>VLOOKUP(B123,'MC 114+220'!$B$15:$AB$786,5,FALSE)</f>
        <v>#N/A</v>
      </c>
      <c r="O123" s="105" t="e">
        <f t="shared" si="16"/>
        <v>#N/A</v>
      </c>
      <c r="P123" s="105" t="e">
        <f>VLOOKUP(B123,'MC 114+220'!$B$15:$AB$786,14,FALSE)</f>
        <v>#N/A</v>
      </c>
      <c r="Q123" s="92">
        <f>'MC 114+220'!R124</f>
        <v>0</v>
      </c>
      <c r="R123" s="106">
        <f t="shared" si="21"/>
        <v>0</v>
      </c>
      <c r="S123" s="94" t="e">
        <f>VLOOKUP(B123,'MC 114+220'!$B$14:$AB$786,22,FALSE)</f>
        <v>#N/A</v>
      </c>
      <c r="T123" s="103" t="e">
        <f>VLOOKUP(B123,'MC 114+220'!$B$15:$AB$786,6,FALSE)</f>
        <v>#N/A</v>
      </c>
      <c r="U123" s="105" t="e">
        <f t="shared" si="17"/>
        <v>#N/A</v>
      </c>
      <c r="V123" s="107" t="e">
        <f>VLOOKUP(B123,'MC 114+220'!$B$15:$AB$786,15,FALSE)</f>
        <v>#N/A</v>
      </c>
      <c r="W123" s="96">
        <f>'MC 114+220'!S124</f>
        <v>0</v>
      </c>
      <c r="X123" s="106">
        <f t="shared" si="22"/>
        <v>0</v>
      </c>
      <c r="Y123" s="108" t="e">
        <f t="shared" si="26"/>
        <v>#N/A</v>
      </c>
      <c r="Z123" s="99" t="e">
        <f t="shared" si="23"/>
        <v>#N/A</v>
      </c>
      <c r="AA123" s="100" t="e">
        <f t="shared" si="24"/>
        <v>#N/A</v>
      </c>
      <c r="AB123" s="109" t="e">
        <f t="shared" si="25"/>
        <v>#N/A</v>
      </c>
      <c r="AD123" s="56"/>
      <c r="AE123" s="57"/>
    </row>
    <row r="124" spans="1:32">
      <c r="B124" s="86">
        <f>'MC 114+220'!B125</f>
        <v>0</v>
      </c>
      <c r="C124" s="101">
        <f t="shared" si="18"/>
        <v>0</v>
      </c>
      <c r="D124" s="102">
        <f t="shared" si="19"/>
        <v>842</v>
      </c>
      <c r="E124" s="89" t="e">
        <f>VLOOKUP(B124,'MC 114+220'!B125:AB226,3,FALSE)</f>
        <v>#N/A</v>
      </c>
      <c r="F124" s="103" t="e">
        <f t="shared" si="14"/>
        <v>#N/A</v>
      </c>
      <c r="G124" s="104" t="e">
        <f>VLOOKUP(B124,'MC 114+220'!$B$15:$AB$786,20,FALSE)</f>
        <v>#N/A</v>
      </c>
      <c r="H124" s="104" t="e">
        <f>VLOOKUP(B124,'MC 114+220'!$B$15:$AB$786,4,FALSE)</f>
        <v>#N/A</v>
      </c>
      <c r="I124" s="105" t="e">
        <f t="shared" si="15"/>
        <v>#N/A</v>
      </c>
      <c r="J124" s="105" t="e">
        <f>VLOOKUP(B124,'MC 114+220'!$B$15:$AB$786,13,FALSE)</f>
        <v>#N/A</v>
      </c>
      <c r="K124" s="92">
        <f>'MC 114+220'!Q125</f>
        <v>0</v>
      </c>
      <c r="L124" s="106">
        <f t="shared" si="20"/>
        <v>0</v>
      </c>
      <c r="M124" s="94" t="e">
        <f>VLOOKUP(B124,'MC 114+220'!$B$14:$AB$786,21,FALSE)</f>
        <v>#N/A</v>
      </c>
      <c r="N124" s="103" t="e">
        <f>VLOOKUP(B124,'MC 114+220'!$B$15:$AB$786,5,FALSE)</f>
        <v>#N/A</v>
      </c>
      <c r="O124" s="105" t="e">
        <f t="shared" si="16"/>
        <v>#N/A</v>
      </c>
      <c r="P124" s="105" t="e">
        <f>VLOOKUP(B124,'MC 114+220'!$B$15:$AB$786,14,FALSE)</f>
        <v>#N/A</v>
      </c>
      <c r="Q124" s="92">
        <f>'MC 114+220'!R125</f>
        <v>0</v>
      </c>
      <c r="R124" s="106">
        <f t="shared" si="21"/>
        <v>0</v>
      </c>
      <c r="S124" s="94" t="e">
        <f>VLOOKUP(B124,'MC 114+220'!$B$14:$AB$786,22,FALSE)</f>
        <v>#N/A</v>
      </c>
      <c r="T124" s="103" t="e">
        <f>VLOOKUP(B124,'MC 114+220'!$B$15:$AB$786,6,FALSE)</f>
        <v>#N/A</v>
      </c>
      <c r="U124" s="105" t="e">
        <f t="shared" si="17"/>
        <v>#N/A</v>
      </c>
      <c r="V124" s="107" t="e">
        <f>VLOOKUP(B124,'MC 114+220'!$B$15:$AB$786,15,FALSE)</f>
        <v>#N/A</v>
      </c>
      <c r="W124" s="96">
        <f>'MC 114+220'!S125</f>
        <v>0</v>
      </c>
      <c r="X124" s="106">
        <f t="shared" si="22"/>
        <v>0</v>
      </c>
      <c r="Y124" s="108" t="e">
        <f t="shared" si="26"/>
        <v>#N/A</v>
      </c>
      <c r="Z124" s="99" t="e">
        <f t="shared" si="23"/>
        <v>#N/A</v>
      </c>
      <c r="AA124" s="100" t="e">
        <f t="shared" si="24"/>
        <v>#N/A</v>
      </c>
      <c r="AB124" s="109" t="e">
        <f t="shared" si="25"/>
        <v>#N/A</v>
      </c>
      <c r="AD124" s="56"/>
      <c r="AE124" s="57"/>
    </row>
    <row r="125" spans="1:32">
      <c r="B125" s="86">
        <f>'MC 114+220'!B126</f>
        <v>0</v>
      </c>
      <c r="C125" s="101">
        <f t="shared" si="18"/>
        <v>0</v>
      </c>
      <c r="D125" s="102">
        <f t="shared" si="19"/>
        <v>842</v>
      </c>
      <c r="E125" s="89" t="e">
        <f>VLOOKUP(B125,'MC 114+220'!B126:AB227,3,FALSE)</f>
        <v>#N/A</v>
      </c>
      <c r="F125" s="103" t="e">
        <f t="shared" si="14"/>
        <v>#N/A</v>
      </c>
      <c r="G125" s="104" t="e">
        <f>VLOOKUP(B125,'MC 114+220'!$B$15:$AB$786,20,FALSE)</f>
        <v>#N/A</v>
      </c>
      <c r="H125" s="104" t="e">
        <f>VLOOKUP(B125,'MC 114+220'!$B$15:$AB$786,4,FALSE)</f>
        <v>#N/A</v>
      </c>
      <c r="I125" s="105" t="e">
        <f t="shared" si="15"/>
        <v>#N/A</v>
      </c>
      <c r="J125" s="105" t="e">
        <f>VLOOKUP(B125,'MC 114+220'!$B$15:$AB$786,13,FALSE)</f>
        <v>#N/A</v>
      </c>
      <c r="K125" s="92">
        <f>'MC 114+220'!Q126</f>
        <v>0</v>
      </c>
      <c r="L125" s="106">
        <f t="shared" si="20"/>
        <v>0</v>
      </c>
      <c r="M125" s="94" t="e">
        <f>VLOOKUP(B125,'MC 114+220'!$B$14:$AB$786,21,FALSE)</f>
        <v>#N/A</v>
      </c>
      <c r="N125" s="103" t="e">
        <f>VLOOKUP(B125,'MC 114+220'!$B$15:$AB$786,5,FALSE)</f>
        <v>#N/A</v>
      </c>
      <c r="O125" s="105" t="e">
        <f t="shared" si="16"/>
        <v>#N/A</v>
      </c>
      <c r="P125" s="105" t="e">
        <f>VLOOKUP(B125,'MC 114+220'!$B$15:$AB$786,14,FALSE)</f>
        <v>#N/A</v>
      </c>
      <c r="Q125" s="92">
        <f>'MC 114+220'!R126</f>
        <v>0</v>
      </c>
      <c r="R125" s="106">
        <f t="shared" si="21"/>
        <v>0</v>
      </c>
      <c r="S125" s="94" t="e">
        <f>VLOOKUP(B125,'MC 114+220'!$B$14:$AB$786,22,FALSE)</f>
        <v>#N/A</v>
      </c>
      <c r="T125" s="103" t="e">
        <f>VLOOKUP(B125,'MC 114+220'!$B$15:$AB$786,6,FALSE)</f>
        <v>#N/A</v>
      </c>
      <c r="U125" s="105" t="e">
        <f t="shared" si="17"/>
        <v>#N/A</v>
      </c>
      <c r="V125" s="107" t="e">
        <f>VLOOKUP(B125,'MC 114+220'!$B$15:$AB$786,15,FALSE)</f>
        <v>#N/A</v>
      </c>
      <c r="W125" s="96">
        <f>'MC 114+220'!S126</f>
        <v>0</v>
      </c>
      <c r="X125" s="106">
        <f t="shared" si="22"/>
        <v>0</v>
      </c>
      <c r="Y125" s="108" t="e">
        <f t="shared" si="26"/>
        <v>#N/A</v>
      </c>
      <c r="Z125" s="99" t="e">
        <f t="shared" si="23"/>
        <v>#N/A</v>
      </c>
      <c r="AA125" s="100" t="e">
        <f t="shared" si="24"/>
        <v>#N/A</v>
      </c>
      <c r="AB125" s="109" t="e">
        <f t="shared" si="25"/>
        <v>#N/A</v>
      </c>
      <c r="AD125" s="56"/>
      <c r="AE125" s="57"/>
    </row>
    <row r="126" spans="1:32">
      <c r="B126" s="86">
        <f>'MC 114+220'!B127</f>
        <v>0</v>
      </c>
      <c r="C126" s="101">
        <f t="shared" si="18"/>
        <v>0</v>
      </c>
      <c r="D126" s="102">
        <f t="shared" si="19"/>
        <v>842</v>
      </c>
      <c r="E126" s="89" t="e">
        <f>VLOOKUP(B126,'MC 114+220'!B127:AB228,3,FALSE)</f>
        <v>#N/A</v>
      </c>
      <c r="F126" s="103" t="e">
        <f t="shared" si="14"/>
        <v>#N/A</v>
      </c>
      <c r="G126" s="104" t="e">
        <f>VLOOKUP(B126,'MC 114+220'!$B$15:$AB$786,20,FALSE)</f>
        <v>#N/A</v>
      </c>
      <c r="H126" s="104" t="e">
        <f>VLOOKUP(B126,'MC 114+220'!$B$15:$AB$786,4,FALSE)</f>
        <v>#N/A</v>
      </c>
      <c r="I126" s="105" t="e">
        <f t="shared" si="15"/>
        <v>#N/A</v>
      </c>
      <c r="J126" s="105" t="e">
        <f>VLOOKUP(B126,'MC 114+220'!$B$15:$AB$786,13,FALSE)</f>
        <v>#N/A</v>
      </c>
      <c r="K126" s="92">
        <f>'MC 114+220'!Q127</f>
        <v>0</v>
      </c>
      <c r="L126" s="106">
        <f t="shared" si="20"/>
        <v>0</v>
      </c>
      <c r="M126" s="94" t="e">
        <f>VLOOKUP(B126,'MC 114+220'!$B$14:$AB$786,21,FALSE)</f>
        <v>#N/A</v>
      </c>
      <c r="N126" s="103" t="e">
        <f>VLOOKUP(B126,'MC 114+220'!$B$15:$AB$786,5,FALSE)</f>
        <v>#N/A</v>
      </c>
      <c r="O126" s="105" t="e">
        <f t="shared" si="16"/>
        <v>#N/A</v>
      </c>
      <c r="P126" s="105" t="e">
        <f>VLOOKUP(B126,'MC 114+220'!$B$15:$AB$786,14,FALSE)</f>
        <v>#N/A</v>
      </c>
      <c r="Q126" s="92">
        <f>'MC 114+220'!R127</f>
        <v>0</v>
      </c>
      <c r="R126" s="106">
        <f t="shared" si="21"/>
        <v>0</v>
      </c>
      <c r="S126" s="94" t="e">
        <f>VLOOKUP(B126,'MC 114+220'!$B$14:$AB$786,22,FALSE)</f>
        <v>#N/A</v>
      </c>
      <c r="T126" s="103" t="e">
        <f>VLOOKUP(B126,'MC 114+220'!$B$15:$AB$786,6,FALSE)</f>
        <v>#N/A</v>
      </c>
      <c r="U126" s="105" t="e">
        <f t="shared" si="17"/>
        <v>#N/A</v>
      </c>
      <c r="V126" s="107" t="e">
        <f>VLOOKUP(B126,'MC 114+220'!$B$15:$AB$786,15,FALSE)</f>
        <v>#N/A</v>
      </c>
      <c r="W126" s="96">
        <f>'MC 114+220'!S127</f>
        <v>0</v>
      </c>
      <c r="X126" s="106">
        <f t="shared" si="22"/>
        <v>0</v>
      </c>
      <c r="Y126" s="108" t="e">
        <f t="shared" si="26"/>
        <v>#N/A</v>
      </c>
      <c r="Z126" s="99" t="e">
        <f t="shared" si="23"/>
        <v>#N/A</v>
      </c>
      <c r="AA126" s="100" t="e">
        <f t="shared" si="24"/>
        <v>#N/A</v>
      </c>
      <c r="AB126" s="109" t="e">
        <f t="shared" si="25"/>
        <v>#N/A</v>
      </c>
      <c r="AD126" s="56"/>
      <c r="AE126" s="57"/>
    </row>
    <row r="127" spans="1:32">
      <c r="B127" s="86">
        <f>'MC 114+220'!B128</f>
        <v>0</v>
      </c>
      <c r="C127" s="101">
        <f t="shared" si="18"/>
        <v>0</v>
      </c>
      <c r="D127" s="102">
        <f t="shared" si="19"/>
        <v>842</v>
      </c>
      <c r="E127" s="89" t="e">
        <f>VLOOKUP(B127,'MC 114+220'!B128:AB229,3,FALSE)</f>
        <v>#N/A</v>
      </c>
      <c r="F127" s="103" t="e">
        <f t="shared" si="14"/>
        <v>#N/A</v>
      </c>
      <c r="G127" s="104" t="e">
        <f>VLOOKUP(B127,'MC 114+220'!$B$15:$AB$786,20,FALSE)</f>
        <v>#N/A</v>
      </c>
      <c r="H127" s="104" t="e">
        <f>VLOOKUP(B127,'MC 114+220'!$B$15:$AB$786,4,FALSE)</f>
        <v>#N/A</v>
      </c>
      <c r="I127" s="105" t="e">
        <f t="shared" si="15"/>
        <v>#N/A</v>
      </c>
      <c r="J127" s="105" t="e">
        <f>VLOOKUP(B127,'MC 114+220'!$B$15:$AB$786,13,FALSE)</f>
        <v>#N/A</v>
      </c>
      <c r="K127" s="92">
        <f>'MC 114+220'!Q128</f>
        <v>0</v>
      </c>
      <c r="L127" s="106">
        <f t="shared" si="20"/>
        <v>0</v>
      </c>
      <c r="M127" s="94" t="e">
        <f>VLOOKUP(B127,'MC 114+220'!$B$14:$AB$786,21,FALSE)</f>
        <v>#N/A</v>
      </c>
      <c r="N127" s="103" t="e">
        <f>VLOOKUP(B127,'MC 114+220'!$B$15:$AB$786,5,FALSE)</f>
        <v>#N/A</v>
      </c>
      <c r="O127" s="105" t="e">
        <f t="shared" si="16"/>
        <v>#N/A</v>
      </c>
      <c r="P127" s="105" t="e">
        <f>VLOOKUP(B127,'MC 114+220'!$B$15:$AB$786,14,FALSE)</f>
        <v>#N/A</v>
      </c>
      <c r="Q127" s="92">
        <f>'MC 114+220'!R128</f>
        <v>0</v>
      </c>
      <c r="R127" s="106">
        <f t="shared" si="21"/>
        <v>0</v>
      </c>
      <c r="S127" s="94" t="e">
        <f>VLOOKUP(B127,'MC 114+220'!$B$14:$AB$786,22,FALSE)</f>
        <v>#N/A</v>
      </c>
      <c r="T127" s="103" t="e">
        <f>VLOOKUP(B127,'MC 114+220'!$B$15:$AB$786,6,FALSE)</f>
        <v>#N/A</v>
      </c>
      <c r="U127" s="105" t="e">
        <f t="shared" si="17"/>
        <v>#N/A</v>
      </c>
      <c r="V127" s="107" t="e">
        <f>VLOOKUP(B127,'MC 114+220'!$B$15:$AB$786,15,FALSE)</f>
        <v>#N/A</v>
      </c>
      <c r="W127" s="96">
        <f>'MC 114+220'!S128</f>
        <v>0</v>
      </c>
      <c r="X127" s="106">
        <f t="shared" si="22"/>
        <v>0</v>
      </c>
      <c r="Y127" s="108" t="e">
        <f t="shared" si="26"/>
        <v>#N/A</v>
      </c>
      <c r="Z127" s="99" t="e">
        <f t="shared" si="23"/>
        <v>#N/A</v>
      </c>
      <c r="AA127" s="100" t="e">
        <f t="shared" si="24"/>
        <v>#N/A</v>
      </c>
      <c r="AB127" s="109" t="e">
        <f t="shared" si="25"/>
        <v>#N/A</v>
      </c>
      <c r="AD127" s="56"/>
      <c r="AE127" s="57"/>
    </row>
    <row r="128" spans="1:32">
      <c r="B128" s="86">
        <f>'MC 114+220'!B129</f>
        <v>0</v>
      </c>
      <c r="C128" s="101">
        <f t="shared" si="18"/>
        <v>0</v>
      </c>
      <c r="D128" s="102">
        <f t="shared" si="19"/>
        <v>842</v>
      </c>
      <c r="E128" s="89" t="e">
        <f>VLOOKUP(B128,'MC 114+220'!B129:AB230,3,FALSE)</f>
        <v>#N/A</v>
      </c>
      <c r="F128" s="103" t="e">
        <f t="shared" si="14"/>
        <v>#N/A</v>
      </c>
      <c r="G128" s="104" t="e">
        <f>VLOOKUP(B128,'MC 114+220'!$B$15:$AB$786,20,FALSE)</f>
        <v>#N/A</v>
      </c>
      <c r="H128" s="104" t="e">
        <f>VLOOKUP(B128,'MC 114+220'!$B$15:$AB$786,4,FALSE)</f>
        <v>#N/A</v>
      </c>
      <c r="I128" s="105" t="e">
        <f t="shared" si="15"/>
        <v>#N/A</v>
      </c>
      <c r="J128" s="105" t="e">
        <f>VLOOKUP(B128,'MC 114+220'!$B$15:$AB$786,13,FALSE)</f>
        <v>#N/A</v>
      </c>
      <c r="K128" s="92">
        <f>'MC 114+220'!Q129</f>
        <v>0</v>
      </c>
      <c r="L128" s="106">
        <f t="shared" si="20"/>
        <v>0</v>
      </c>
      <c r="M128" s="94" t="e">
        <f>VLOOKUP(B128,'MC 114+220'!$B$14:$AB$786,21,FALSE)</f>
        <v>#N/A</v>
      </c>
      <c r="N128" s="103" t="e">
        <f>VLOOKUP(B128,'MC 114+220'!$B$15:$AB$786,5,FALSE)</f>
        <v>#N/A</v>
      </c>
      <c r="O128" s="105" t="e">
        <f t="shared" si="16"/>
        <v>#N/A</v>
      </c>
      <c r="P128" s="105" t="e">
        <f>VLOOKUP(B128,'MC 114+220'!$B$15:$AB$786,14,FALSE)</f>
        <v>#N/A</v>
      </c>
      <c r="Q128" s="92">
        <f>'MC 114+220'!R129</f>
        <v>0</v>
      </c>
      <c r="R128" s="106">
        <f t="shared" si="21"/>
        <v>0</v>
      </c>
      <c r="S128" s="94" t="e">
        <f>VLOOKUP(B128,'MC 114+220'!$B$14:$AB$786,22,FALSE)</f>
        <v>#N/A</v>
      </c>
      <c r="T128" s="103" t="e">
        <f>VLOOKUP(B128,'MC 114+220'!$B$15:$AB$786,6,FALSE)</f>
        <v>#N/A</v>
      </c>
      <c r="U128" s="105" t="e">
        <f t="shared" si="17"/>
        <v>#N/A</v>
      </c>
      <c r="V128" s="107" t="e">
        <f>VLOOKUP(B128,'MC 114+220'!$B$15:$AB$786,15,FALSE)</f>
        <v>#N/A</v>
      </c>
      <c r="W128" s="96">
        <f>'MC 114+220'!S129</f>
        <v>0</v>
      </c>
      <c r="X128" s="106">
        <f t="shared" si="22"/>
        <v>0</v>
      </c>
      <c r="Y128" s="108" t="e">
        <f t="shared" si="26"/>
        <v>#N/A</v>
      </c>
      <c r="Z128" s="99" t="e">
        <f t="shared" si="23"/>
        <v>#N/A</v>
      </c>
      <c r="AA128" s="100" t="e">
        <f t="shared" si="24"/>
        <v>#N/A</v>
      </c>
      <c r="AB128" s="109" t="e">
        <f t="shared" si="25"/>
        <v>#N/A</v>
      </c>
      <c r="AD128" s="56"/>
      <c r="AE128" s="57"/>
    </row>
    <row r="129" spans="2:31">
      <c r="B129" s="86">
        <f>'MC 114+220'!B130</f>
        <v>0</v>
      </c>
      <c r="C129" s="101">
        <f t="shared" si="18"/>
        <v>0</v>
      </c>
      <c r="D129" s="102">
        <f t="shared" si="19"/>
        <v>842</v>
      </c>
      <c r="E129" s="89" t="e">
        <f>VLOOKUP(B129,'MC 114+220'!B130:AB231,3,FALSE)</f>
        <v>#N/A</v>
      </c>
      <c r="F129" s="103" t="e">
        <f t="shared" si="14"/>
        <v>#N/A</v>
      </c>
      <c r="G129" s="104" t="e">
        <f>VLOOKUP(B129,'MC 114+220'!$B$15:$AB$786,20,FALSE)</f>
        <v>#N/A</v>
      </c>
      <c r="H129" s="104" t="e">
        <f>VLOOKUP(B129,'MC 114+220'!$B$15:$AB$786,4,FALSE)</f>
        <v>#N/A</v>
      </c>
      <c r="I129" s="105" t="e">
        <f t="shared" si="15"/>
        <v>#N/A</v>
      </c>
      <c r="J129" s="105" t="e">
        <f>VLOOKUP(B129,'MC 114+220'!$B$15:$AB$786,13,FALSE)</f>
        <v>#N/A</v>
      </c>
      <c r="K129" s="92">
        <f>'MC 114+220'!Q130</f>
        <v>0</v>
      </c>
      <c r="L129" s="106">
        <f t="shared" si="20"/>
        <v>0</v>
      </c>
      <c r="M129" s="94" t="e">
        <f>VLOOKUP(B129,'MC 114+220'!$B$14:$AB$786,21,FALSE)</f>
        <v>#N/A</v>
      </c>
      <c r="N129" s="103" t="e">
        <f>VLOOKUP(B129,'MC 114+220'!$B$15:$AB$786,5,FALSE)</f>
        <v>#N/A</v>
      </c>
      <c r="O129" s="105" t="e">
        <f t="shared" si="16"/>
        <v>#N/A</v>
      </c>
      <c r="P129" s="105" t="e">
        <f>VLOOKUP(B129,'MC 114+220'!$B$15:$AB$786,14,FALSE)</f>
        <v>#N/A</v>
      </c>
      <c r="Q129" s="92">
        <f>'MC 114+220'!R130</f>
        <v>0</v>
      </c>
      <c r="R129" s="106">
        <f t="shared" si="21"/>
        <v>0</v>
      </c>
      <c r="S129" s="94" t="e">
        <f>VLOOKUP(B129,'MC 114+220'!$B$14:$AB$786,22,FALSE)</f>
        <v>#N/A</v>
      </c>
      <c r="T129" s="103" t="e">
        <f>VLOOKUP(B129,'MC 114+220'!$B$15:$AB$786,6,FALSE)</f>
        <v>#N/A</v>
      </c>
      <c r="U129" s="105" t="e">
        <f t="shared" si="17"/>
        <v>#N/A</v>
      </c>
      <c r="V129" s="107" t="e">
        <f>VLOOKUP(B129,'MC 114+220'!$B$15:$AB$786,15,FALSE)</f>
        <v>#N/A</v>
      </c>
      <c r="W129" s="96">
        <f>'MC 114+220'!S130</f>
        <v>0</v>
      </c>
      <c r="X129" s="106">
        <f t="shared" si="22"/>
        <v>0</v>
      </c>
      <c r="Y129" s="108" t="e">
        <f t="shared" si="26"/>
        <v>#N/A</v>
      </c>
      <c r="Z129" s="99" t="e">
        <f t="shared" si="23"/>
        <v>#N/A</v>
      </c>
      <c r="AA129" s="100" t="e">
        <f t="shared" si="24"/>
        <v>#N/A</v>
      </c>
      <c r="AB129" s="109" t="e">
        <f t="shared" si="25"/>
        <v>#N/A</v>
      </c>
      <c r="AD129" s="56"/>
      <c r="AE129" s="57"/>
    </row>
    <row r="130" spans="2:31">
      <c r="B130" s="86">
        <f>'MC 114+220'!B131</f>
        <v>0</v>
      </c>
      <c r="C130" s="101">
        <f t="shared" si="18"/>
        <v>0</v>
      </c>
      <c r="D130" s="102">
        <f t="shared" si="19"/>
        <v>842</v>
      </c>
      <c r="E130" s="89" t="e">
        <f>VLOOKUP(B130,'MC 114+220'!B131:AB232,3,FALSE)</f>
        <v>#N/A</v>
      </c>
      <c r="F130" s="103" t="e">
        <f t="shared" si="14"/>
        <v>#N/A</v>
      </c>
      <c r="G130" s="104" t="e">
        <f>VLOOKUP(B130,'MC 114+220'!$B$15:$AB$786,20,FALSE)</f>
        <v>#N/A</v>
      </c>
      <c r="H130" s="104" t="e">
        <f>VLOOKUP(B130,'MC 114+220'!$B$15:$AB$786,4,FALSE)</f>
        <v>#N/A</v>
      </c>
      <c r="I130" s="105" t="e">
        <f t="shared" si="15"/>
        <v>#N/A</v>
      </c>
      <c r="J130" s="105" t="e">
        <f>VLOOKUP(B130,'MC 114+220'!$B$15:$AB$786,13,FALSE)</f>
        <v>#N/A</v>
      </c>
      <c r="K130" s="92">
        <f>'MC 114+220'!Q131</f>
        <v>0</v>
      </c>
      <c r="L130" s="106">
        <f t="shared" si="20"/>
        <v>0</v>
      </c>
      <c r="M130" s="94" t="e">
        <f>VLOOKUP(B130,'MC 114+220'!$B$14:$AB$786,21,FALSE)</f>
        <v>#N/A</v>
      </c>
      <c r="N130" s="103" t="e">
        <f>VLOOKUP(B130,'MC 114+220'!$B$15:$AB$786,5,FALSE)</f>
        <v>#N/A</v>
      </c>
      <c r="O130" s="105" t="e">
        <f t="shared" si="16"/>
        <v>#N/A</v>
      </c>
      <c r="P130" s="105" t="e">
        <f>VLOOKUP(B130,'MC 114+220'!$B$15:$AB$786,14,FALSE)</f>
        <v>#N/A</v>
      </c>
      <c r="Q130" s="92">
        <f>'MC 114+220'!R131</f>
        <v>0</v>
      </c>
      <c r="R130" s="106">
        <f t="shared" si="21"/>
        <v>0</v>
      </c>
      <c r="S130" s="94" t="e">
        <f>VLOOKUP(B130,'MC 114+220'!$B$14:$AB$786,22,FALSE)</f>
        <v>#N/A</v>
      </c>
      <c r="T130" s="103" t="e">
        <f>VLOOKUP(B130,'MC 114+220'!$B$15:$AB$786,6,FALSE)</f>
        <v>#N/A</v>
      </c>
      <c r="U130" s="105" t="e">
        <f t="shared" si="17"/>
        <v>#N/A</v>
      </c>
      <c r="V130" s="107" t="e">
        <f>VLOOKUP(B130,'MC 114+220'!$B$15:$AB$786,15,FALSE)</f>
        <v>#N/A</v>
      </c>
      <c r="W130" s="96">
        <f>'MC 114+220'!S131</f>
        <v>0</v>
      </c>
      <c r="X130" s="106">
        <f t="shared" si="22"/>
        <v>0</v>
      </c>
      <c r="Y130" s="108" t="e">
        <f t="shared" si="26"/>
        <v>#N/A</v>
      </c>
      <c r="Z130" s="99" t="e">
        <f t="shared" si="23"/>
        <v>#N/A</v>
      </c>
      <c r="AA130" s="100" t="e">
        <f t="shared" si="24"/>
        <v>#N/A</v>
      </c>
      <c r="AB130" s="109" t="e">
        <f t="shared" si="25"/>
        <v>#N/A</v>
      </c>
      <c r="AD130" s="56"/>
      <c r="AE130" s="57"/>
    </row>
    <row r="131" spans="2:31">
      <c r="B131" s="86">
        <f>'MC 114+220'!B132</f>
        <v>0</v>
      </c>
      <c r="C131" s="101">
        <f t="shared" si="18"/>
        <v>0</v>
      </c>
      <c r="D131" s="102">
        <f t="shared" si="19"/>
        <v>842</v>
      </c>
      <c r="E131" s="89" t="e">
        <f>VLOOKUP(B131,'MC 114+220'!B132:AB233,3,FALSE)</f>
        <v>#N/A</v>
      </c>
      <c r="F131" s="103" t="e">
        <f t="shared" si="14"/>
        <v>#N/A</v>
      </c>
      <c r="G131" s="104" t="e">
        <f>VLOOKUP(B131,'MC 114+220'!$B$15:$AB$786,20,FALSE)</f>
        <v>#N/A</v>
      </c>
      <c r="H131" s="104" t="e">
        <f>VLOOKUP(B131,'MC 114+220'!$B$15:$AB$786,4,FALSE)</f>
        <v>#N/A</v>
      </c>
      <c r="I131" s="105" t="e">
        <f t="shared" si="15"/>
        <v>#N/A</v>
      </c>
      <c r="J131" s="105" t="e">
        <f>VLOOKUP(B131,'MC 114+220'!$B$15:$AB$786,13,FALSE)</f>
        <v>#N/A</v>
      </c>
      <c r="K131" s="92">
        <f>'MC 114+220'!Q132</f>
        <v>0</v>
      </c>
      <c r="L131" s="106">
        <f t="shared" si="20"/>
        <v>0</v>
      </c>
      <c r="M131" s="94" t="e">
        <f>VLOOKUP(B131,'MC 114+220'!$B$14:$AB$786,21,FALSE)</f>
        <v>#N/A</v>
      </c>
      <c r="N131" s="103" t="e">
        <f>VLOOKUP(B131,'MC 114+220'!$B$15:$AB$786,5,FALSE)</f>
        <v>#N/A</v>
      </c>
      <c r="O131" s="105" t="e">
        <f t="shared" si="16"/>
        <v>#N/A</v>
      </c>
      <c r="P131" s="105" t="e">
        <f>VLOOKUP(B131,'MC 114+220'!$B$15:$AB$786,14,FALSE)</f>
        <v>#N/A</v>
      </c>
      <c r="Q131" s="92">
        <f>'MC 114+220'!R132</f>
        <v>0</v>
      </c>
      <c r="R131" s="106">
        <f t="shared" si="21"/>
        <v>0</v>
      </c>
      <c r="S131" s="94" t="e">
        <f>VLOOKUP(B131,'MC 114+220'!$B$14:$AB$786,22,FALSE)</f>
        <v>#N/A</v>
      </c>
      <c r="T131" s="103" t="e">
        <f>VLOOKUP(B131,'MC 114+220'!$B$15:$AB$786,6,FALSE)</f>
        <v>#N/A</v>
      </c>
      <c r="U131" s="105" t="e">
        <f t="shared" si="17"/>
        <v>#N/A</v>
      </c>
      <c r="V131" s="107" t="e">
        <f>VLOOKUP(B131,'MC 114+220'!$B$15:$AB$786,15,FALSE)</f>
        <v>#N/A</v>
      </c>
      <c r="W131" s="96">
        <f>'MC 114+220'!S132</f>
        <v>0</v>
      </c>
      <c r="X131" s="106">
        <f t="shared" si="22"/>
        <v>0</v>
      </c>
      <c r="Y131" s="108" t="e">
        <f t="shared" si="26"/>
        <v>#N/A</v>
      </c>
      <c r="Z131" s="99" t="e">
        <f t="shared" si="23"/>
        <v>#N/A</v>
      </c>
      <c r="AA131" s="100" t="e">
        <f t="shared" si="24"/>
        <v>#N/A</v>
      </c>
      <c r="AB131" s="109" t="e">
        <f t="shared" si="25"/>
        <v>#N/A</v>
      </c>
    </row>
    <row r="132" spans="2:31">
      <c r="B132" s="86">
        <f>'MC 114+220'!B133</f>
        <v>0</v>
      </c>
      <c r="C132" s="101">
        <f t="shared" si="18"/>
        <v>0</v>
      </c>
      <c r="D132" s="102">
        <f t="shared" si="19"/>
        <v>842</v>
      </c>
      <c r="E132" s="89" t="e">
        <f>VLOOKUP(B132,'MC 114+220'!B133:AB234,3,FALSE)</f>
        <v>#N/A</v>
      </c>
      <c r="F132" s="103" t="e">
        <f t="shared" si="14"/>
        <v>#N/A</v>
      </c>
      <c r="G132" s="104" t="e">
        <f>VLOOKUP(B132,'MC 114+220'!$B$15:$AB$786,20,FALSE)</f>
        <v>#N/A</v>
      </c>
      <c r="H132" s="104" t="e">
        <f>VLOOKUP(B132,'MC 114+220'!$B$15:$AB$786,4,FALSE)</f>
        <v>#N/A</v>
      </c>
      <c r="I132" s="105" t="e">
        <f t="shared" si="15"/>
        <v>#N/A</v>
      </c>
      <c r="J132" s="105" t="e">
        <f>VLOOKUP(B132,'MC 114+220'!$B$15:$AB$786,13,FALSE)</f>
        <v>#N/A</v>
      </c>
      <c r="K132" s="92">
        <f>'MC 114+220'!Q133</f>
        <v>0</v>
      </c>
      <c r="L132" s="106">
        <f t="shared" si="20"/>
        <v>0</v>
      </c>
      <c r="M132" s="94" t="e">
        <f>VLOOKUP(B132,'MC 114+220'!$B$14:$AB$786,21,FALSE)</f>
        <v>#N/A</v>
      </c>
      <c r="N132" s="103" t="e">
        <f>VLOOKUP(B132,'MC 114+220'!$B$15:$AB$786,5,FALSE)</f>
        <v>#N/A</v>
      </c>
      <c r="O132" s="105" t="e">
        <f t="shared" si="16"/>
        <v>#N/A</v>
      </c>
      <c r="P132" s="105" t="e">
        <f>VLOOKUP(B132,'MC 114+220'!$B$15:$AB$786,14,FALSE)</f>
        <v>#N/A</v>
      </c>
      <c r="Q132" s="92">
        <f>'MC 114+220'!R133</f>
        <v>0</v>
      </c>
      <c r="R132" s="106">
        <f t="shared" si="21"/>
        <v>0</v>
      </c>
      <c r="S132" s="94" t="e">
        <f>VLOOKUP(B132,'MC 114+220'!$B$14:$AB$786,22,FALSE)</f>
        <v>#N/A</v>
      </c>
      <c r="T132" s="103" t="e">
        <f>VLOOKUP(B132,'MC 114+220'!$B$15:$AB$786,6,FALSE)</f>
        <v>#N/A</v>
      </c>
      <c r="U132" s="105" t="e">
        <f t="shared" si="17"/>
        <v>#N/A</v>
      </c>
      <c r="V132" s="107" t="e">
        <f>VLOOKUP(B132,'MC 114+220'!$B$15:$AB$786,15,FALSE)</f>
        <v>#N/A</v>
      </c>
      <c r="W132" s="96">
        <f>'MC 114+220'!S133</f>
        <v>0</v>
      </c>
      <c r="X132" s="106">
        <f t="shared" si="22"/>
        <v>0</v>
      </c>
      <c r="Y132" s="108" t="e">
        <f t="shared" si="26"/>
        <v>#N/A</v>
      </c>
      <c r="Z132" s="99" t="e">
        <f t="shared" si="23"/>
        <v>#N/A</v>
      </c>
      <c r="AA132" s="100" t="e">
        <f t="shared" si="24"/>
        <v>#N/A</v>
      </c>
      <c r="AB132" s="109" t="e">
        <f t="shared" si="25"/>
        <v>#N/A</v>
      </c>
    </row>
    <row r="133" spans="2:31">
      <c r="B133" s="86">
        <f>'MC 114+220'!B134</f>
        <v>0</v>
      </c>
      <c r="C133" s="101">
        <f t="shared" si="18"/>
        <v>0</v>
      </c>
      <c r="D133" s="102">
        <f t="shared" si="19"/>
        <v>842</v>
      </c>
      <c r="E133" s="89" t="e">
        <f>VLOOKUP(B133,'MC 114+220'!B134:AB235,3,FALSE)</f>
        <v>#N/A</v>
      </c>
      <c r="F133" s="103" t="e">
        <f t="shared" si="14"/>
        <v>#N/A</v>
      </c>
      <c r="G133" s="104" t="e">
        <f>VLOOKUP(B133,'MC 114+220'!$B$15:$AB$786,20,FALSE)</f>
        <v>#N/A</v>
      </c>
      <c r="H133" s="104" t="e">
        <f>VLOOKUP(B133,'MC 114+220'!$B$15:$AB$786,4,FALSE)</f>
        <v>#N/A</v>
      </c>
      <c r="I133" s="105" t="e">
        <f t="shared" si="15"/>
        <v>#N/A</v>
      </c>
      <c r="J133" s="105" t="e">
        <f>VLOOKUP(B133,'MC 114+220'!$B$15:$AB$786,13,FALSE)</f>
        <v>#N/A</v>
      </c>
      <c r="K133" s="92">
        <f>'MC 114+220'!Q134</f>
        <v>0</v>
      </c>
      <c r="L133" s="106">
        <f t="shared" si="20"/>
        <v>0</v>
      </c>
      <c r="M133" s="94" t="e">
        <f>VLOOKUP(B133,'MC 114+220'!$B$14:$AB$786,21,FALSE)</f>
        <v>#N/A</v>
      </c>
      <c r="N133" s="103" t="e">
        <f>VLOOKUP(B133,'MC 114+220'!$B$15:$AB$786,5,FALSE)</f>
        <v>#N/A</v>
      </c>
      <c r="O133" s="105" t="e">
        <f t="shared" si="16"/>
        <v>#N/A</v>
      </c>
      <c r="P133" s="105" t="e">
        <f>VLOOKUP(B133,'MC 114+220'!$B$15:$AB$786,14,FALSE)</f>
        <v>#N/A</v>
      </c>
      <c r="Q133" s="92">
        <f>'MC 114+220'!R134</f>
        <v>0</v>
      </c>
      <c r="R133" s="106">
        <f t="shared" si="21"/>
        <v>0</v>
      </c>
      <c r="S133" s="94" t="e">
        <f>VLOOKUP(B133,'MC 114+220'!$B$14:$AB$786,22,FALSE)</f>
        <v>#N/A</v>
      </c>
      <c r="T133" s="103" t="e">
        <f>VLOOKUP(B133,'MC 114+220'!$B$15:$AB$786,6,FALSE)</f>
        <v>#N/A</v>
      </c>
      <c r="U133" s="105" t="e">
        <f t="shared" si="17"/>
        <v>#N/A</v>
      </c>
      <c r="V133" s="107" t="e">
        <f>VLOOKUP(B133,'MC 114+220'!$B$15:$AB$786,15,FALSE)</f>
        <v>#N/A</v>
      </c>
      <c r="W133" s="96">
        <f>'MC 114+220'!S134</f>
        <v>0</v>
      </c>
      <c r="X133" s="106">
        <f t="shared" si="22"/>
        <v>0</v>
      </c>
      <c r="Y133" s="108" t="e">
        <f t="shared" si="26"/>
        <v>#N/A</v>
      </c>
      <c r="Z133" s="99" t="e">
        <f t="shared" si="23"/>
        <v>#N/A</v>
      </c>
      <c r="AA133" s="100" t="e">
        <f t="shared" si="24"/>
        <v>#N/A</v>
      </c>
      <c r="AB133" s="109" t="e">
        <f t="shared" si="25"/>
        <v>#N/A</v>
      </c>
    </row>
    <row r="134" spans="2:31">
      <c r="B134" s="86">
        <f>'MC 114+220'!B135</f>
        <v>0</v>
      </c>
      <c r="C134" s="101">
        <f t="shared" si="18"/>
        <v>0</v>
      </c>
      <c r="D134" s="102">
        <f t="shared" si="19"/>
        <v>842</v>
      </c>
      <c r="E134" s="89" t="e">
        <f>VLOOKUP(B134,'MC 114+220'!B135:AB236,3,FALSE)</f>
        <v>#N/A</v>
      </c>
      <c r="F134" s="103" t="e">
        <f t="shared" si="14"/>
        <v>#N/A</v>
      </c>
      <c r="G134" s="104" t="e">
        <f>VLOOKUP(B134,'MC 114+220'!$B$15:$AB$786,20,FALSE)</f>
        <v>#N/A</v>
      </c>
      <c r="H134" s="104" t="e">
        <f>VLOOKUP(B134,'MC 114+220'!$B$15:$AB$786,4,FALSE)</f>
        <v>#N/A</v>
      </c>
      <c r="I134" s="105" t="e">
        <f t="shared" si="15"/>
        <v>#N/A</v>
      </c>
      <c r="J134" s="105" t="e">
        <f>VLOOKUP(B134,'MC 114+220'!$B$15:$AB$786,13,FALSE)</f>
        <v>#N/A</v>
      </c>
      <c r="K134" s="92">
        <f>'MC 114+220'!Q135</f>
        <v>0</v>
      </c>
      <c r="L134" s="106">
        <f t="shared" si="20"/>
        <v>0</v>
      </c>
      <c r="M134" s="94" t="e">
        <f>VLOOKUP(B134,'MC 114+220'!$B$14:$AB$786,21,FALSE)</f>
        <v>#N/A</v>
      </c>
      <c r="N134" s="103" t="e">
        <f>VLOOKUP(B134,'MC 114+220'!$B$15:$AB$786,5,FALSE)</f>
        <v>#N/A</v>
      </c>
      <c r="O134" s="105" t="e">
        <f t="shared" si="16"/>
        <v>#N/A</v>
      </c>
      <c r="P134" s="105" t="e">
        <f>VLOOKUP(B134,'MC 114+220'!$B$15:$AB$786,14,FALSE)</f>
        <v>#N/A</v>
      </c>
      <c r="Q134" s="92">
        <f>'MC 114+220'!R135</f>
        <v>0</v>
      </c>
      <c r="R134" s="106">
        <f t="shared" si="21"/>
        <v>0</v>
      </c>
      <c r="S134" s="94" t="e">
        <f>VLOOKUP(B134,'MC 114+220'!$B$14:$AB$786,22,FALSE)</f>
        <v>#N/A</v>
      </c>
      <c r="T134" s="103" t="e">
        <f>VLOOKUP(B134,'MC 114+220'!$B$15:$AB$786,6,FALSE)</f>
        <v>#N/A</v>
      </c>
      <c r="U134" s="105" t="e">
        <f t="shared" si="17"/>
        <v>#N/A</v>
      </c>
      <c r="V134" s="107" t="e">
        <f>VLOOKUP(B134,'MC 114+220'!$B$15:$AB$786,15,FALSE)</f>
        <v>#N/A</v>
      </c>
      <c r="W134" s="96">
        <f>'MC 114+220'!S135</f>
        <v>0</v>
      </c>
      <c r="X134" s="106">
        <f t="shared" si="22"/>
        <v>0</v>
      </c>
      <c r="Y134" s="108" t="e">
        <f t="shared" si="26"/>
        <v>#N/A</v>
      </c>
      <c r="Z134" s="99" t="e">
        <f t="shared" si="23"/>
        <v>#N/A</v>
      </c>
      <c r="AA134" s="100" t="e">
        <f t="shared" si="24"/>
        <v>#N/A</v>
      </c>
      <c r="AB134" s="109" t="e">
        <f t="shared" si="25"/>
        <v>#N/A</v>
      </c>
    </row>
    <row r="135" spans="2:31">
      <c r="B135" s="86">
        <f>'MC 114+220'!B136</f>
        <v>0</v>
      </c>
      <c r="C135" s="101">
        <f t="shared" si="18"/>
        <v>0</v>
      </c>
      <c r="D135" s="102">
        <f t="shared" si="19"/>
        <v>842</v>
      </c>
      <c r="E135" s="89" t="e">
        <f>VLOOKUP(B135,'MC 114+220'!B136:AB237,3,FALSE)</f>
        <v>#N/A</v>
      </c>
      <c r="F135" s="103" t="e">
        <f t="shared" si="14"/>
        <v>#N/A</v>
      </c>
      <c r="G135" s="104" t="e">
        <f>VLOOKUP(B135,'MC 114+220'!$B$15:$AB$786,20,FALSE)</f>
        <v>#N/A</v>
      </c>
      <c r="H135" s="104" t="e">
        <f>VLOOKUP(B135,'MC 114+220'!$B$15:$AB$786,4,FALSE)</f>
        <v>#N/A</v>
      </c>
      <c r="I135" s="105" t="e">
        <f t="shared" si="15"/>
        <v>#N/A</v>
      </c>
      <c r="J135" s="105" t="e">
        <f>VLOOKUP(B135,'MC 114+220'!$B$15:$AB$786,13,FALSE)</f>
        <v>#N/A</v>
      </c>
      <c r="K135" s="92">
        <f>'MC 114+220'!Q136</f>
        <v>0</v>
      </c>
      <c r="L135" s="106">
        <f t="shared" si="20"/>
        <v>0</v>
      </c>
      <c r="M135" s="94" t="e">
        <f>VLOOKUP(B135,'MC 114+220'!$B$14:$AB$786,21,FALSE)</f>
        <v>#N/A</v>
      </c>
      <c r="N135" s="103" t="e">
        <f>VLOOKUP(B135,'MC 114+220'!$B$15:$AB$786,5,FALSE)</f>
        <v>#N/A</v>
      </c>
      <c r="O135" s="105" t="e">
        <f t="shared" si="16"/>
        <v>#N/A</v>
      </c>
      <c r="P135" s="105" t="e">
        <f>VLOOKUP(B135,'MC 114+220'!$B$15:$AB$786,14,FALSE)</f>
        <v>#N/A</v>
      </c>
      <c r="Q135" s="92">
        <f>'MC 114+220'!R136</f>
        <v>0</v>
      </c>
      <c r="R135" s="106">
        <f t="shared" si="21"/>
        <v>0</v>
      </c>
      <c r="S135" s="94" t="e">
        <f>VLOOKUP(B135,'MC 114+220'!$B$14:$AB$786,22,FALSE)</f>
        <v>#N/A</v>
      </c>
      <c r="T135" s="103" t="e">
        <f>VLOOKUP(B135,'MC 114+220'!$B$15:$AB$786,6,FALSE)</f>
        <v>#N/A</v>
      </c>
      <c r="U135" s="105" t="e">
        <f t="shared" si="17"/>
        <v>#N/A</v>
      </c>
      <c r="V135" s="107" t="e">
        <f>VLOOKUP(B135,'MC 114+220'!$B$15:$AB$786,15,FALSE)</f>
        <v>#N/A</v>
      </c>
      <c r="W135" s="96">
        <f>'MC 114+220'!S136</f>
        <v>0</v>
      </c>
      <c r="X135" s="106">
        <f t="shared" si="22"/>
        <v>0</v>
      </c>
      <c r="Y135" s="108" t="e">
        <f t="shared" si="26"/>
        <v>#N/A</v>
      </c>
      <c r="Z135" s="99" t="e">
        <f t="shared" si="23"/>
        <v>#N/A</v>
      </c>
      <c r="AA135" s="100" t="e">
        <f t="shared" si="24"/>
        <v>#N/A</v>
      </c>
      <c r="AB135" s="109" t="e">
        <f t="shared" si="25"/>
        <v>#N/A</v>
      </c>
    </row>
    <row r="136" spans="2:31">
      <c r="B136" s="86">
        <f>'MC 114+220'!B137</f>
        <v>0</v>
      </c>
      <c r="C136" s="101">
        <f t="shared" si="18"/>
        <v>0</v>
      </c>
      <c r="D136" s="102">
        <f t="shared" si="19"/>
        <v>842</v>
      </c>
      <c r="E136" s="89" t="e">
        <f>VLOOKUP(B136,'MC 114+220'!B137:AB238,3,FALSE)</f>
        <v>#N/A</v>
      </c>
      <c r="F136" s="103" t="e">
        <f t="shared" si="14"/>
        <v>#N/A</v>
      </c>
      <c r="G136" s="104" t="e">
        <f>VLOOKUP(B136,'MC 114+220'!$B$15:$AB$786,20,FALSE)</f>
        <v>#N/A</v>
      </c>
      <c r="H136" s="104" t="e">
        <f>VLOOKUP(B136,'MC 114+220'!$B$15:$AB$786,4,FALSE)</f>
        <v>#N/A</v>
      </c>
      <c r="I136" s="105" t="e">
        <f t="shared" si="15"/>
        <v>#N/A</v>
      </c>
      <c r="J136" s="105" t="e">
        <f>VLOOKUP(B136,'MC 114+220'!$B$15:$AB$786,13,FALSE)</f>
        <v>#N/A</v>
      </c>
      <c r="K136" s="92">
        <f>'MC 114+220'!Q137</f>
        <v>0</v>
      </c>
      <c r="L136" s="106">
        <f t="shared" si="20"/>
        <v>0</v>
      </c>
      <c r="M136" s="94" t="e">
        <f>VLOOKUP(B136,'MC 114+220'!$B$14:$AB$786,21,FALSE)</f>
        <v>#N/A</v>
      </c>
      <c r="N136" s="103" t="e">
        <f>VLOOKUP(B136,'MC 114+220'!$B$15:$AB$786,5,FALSE)</f>
        <v>#N/A</v>
      </c>
      <c r="O136" s="105" t="e">
        <f t="shared" si="16"/>
        <v>#N/A</v>
      </c>
      <c r="P136" s="105" t="e">
        <f>VLOOKUP(B136,'MC 114+220'!$B$15:$AB$786,14,FALSE)</f>
        <v>#N/A</v>
      </c>
      <c r="Q136" s="92">
        <f>'MC 114+220'!R137</f>
        <v>0</v>
      </c>
      <c r="R136" s="106">
        <f t="shared" si="21"/>
        <v>0</v>
      </c>
      <c r="S136" s="94" t="e">
        <f>VLOOKUP(B136,'MC 114+220'!$B$14:$AB$786,22,FALSE)</f>
        <v>#N/A</v>
      </c>
      <c r="T136" s="103" t="e">
        <f>VLOOKUP(B136,'MC 114+220'!$B$15:$AB$786,6,FALSE)</f>
        <v>#N/A</v>
      </c>
      <c r="U136" s="105" t="e">
        <f t="shared" si="17"/>
        <v>#N/A</v>
      </c>
      <c r="V136" s="107" t="e">
        <f>VLOOKUP(B136,'MC 114+220'!$B$15:$AB$786,15,FALSE)</f>
        <v>#N/A</v>
      </c>
      <c r="W136" s="96">
        <f>'MC 114+220'!S137</f>
        <v>0</v>
      </c>
      <c r="X136" s="106">
        <f t="shared" si="22"/>
        <v>0</v>
      </c>
      <c r="Y136" s="108" t="e">
        <f t="shared" si="26"/>
        <v>#N/A</v>
      </c>
      <c r="Z136" s="99" t="e">
        <f t="shared" si="23"/>
        <v>#N/A</v>
      </c>
      <c r="AA136" s="100" t="e">
        <f t="shared" si="24"/>
        <v>#N/A</v>
      </c>
      <c r="AB136" s="109" t="e">
        <f t="shared" si="25"/>
        <v>#N/A</v>
      </c>
    </row>
    <row r="137" spans="2:31">
      <c r="B137" s="86">
        <f>'MC 114+220'!B138</f>
        <v>0</v>
      </c>
      <c r="C137" s="101">
        <f t="shared" si="18"/>
        <v>0</v>
      </c>
      <c r="D137" s="102">
        <f t="shared" si="19"/>
        <v>842</v>
      </c>
      <c r="E137" s="89" t="e">
        <f>VLOOKUP(B137,'MC 114+220'!B138:AB239,3,FALSE)</f>
        <v>#N/A</v>
      </c>
      <c r="F137" s="103" t="e">
        <f t="shared" si="14"/>
        <v>#N/A</v>
      </c>
      <c r="G137" s="104" t="e">
        <f>VLOOKUP(B137,'MC 114+220'!$B$15:$AB$786,20,FALSE)</f>
        <v>#N/A</v>
      </c>
      <c r="H137" s="104" t="e">
        <f>VLOOKUP(B137,'MC 114+220'!$B$15:$AB$786,4,FALSE)</f>
        <v>#N/A</v>
      </c>
      <c r="I137" s="105" t="e">
        <f t="shared" si="15"/>
        <v>#N/A</v>
      </c>
      <c r="J137" s="105" t="e">
        <f>VLOOKUP(B137,'MC 114+220'!$B$15:$AB$786,13,FALSE)</f>
        <v>#N/A</v>
      </c>
      <c r="K137" s="92">
        <f>'MC 114+220'!Q138</f>
        <v>0</v>
      </c>
      <c r="L137" s="106">
        <f t="shared" si="20"/>
        <v>0</v>
      </c>
      <c r="M137" s="94" t="e">
        <f>VLOOKUP(B137,'MC 114+220'!$B$14:$AB$786,21,FALSE)</f>
        <v>#N/A</v>
      </c>
      <c r="N137" s="103" t="e">
        <f>VLOOKUP(B137,'MC 114+220'!$B$15:$AB$786,5,FALSE)</f>
        <v>#N/A</v>
      </c>
      <c r="O137" s="105" t="e">
        <f t="shared" si="16"/>
        <v>#N/A</v>
      </c>
      <c r="P137" s="105" t="e">
        <f>VLOOKUP(B137,'MC 114+220'!$B$15:$AB$786,14,FALSE)</f>
        <v>#N/A</v>
      </c>
      <c r="Q137" s="92">
        <f>'MC 114+220'!R138</f>
        <v>0</v>
      </c>
      <c r="R137" s="106">
        <f t="shared" si="21"/>
        <v>0</v>
      </c>
      <c r="S137" s="94" t="e">
        <f>VLOOKUP(B137,'MC 114+220'!$B$14:$AB$786,22,FALSE)</f>
        <v>#N/A</v>
      </c>
      <c r="T137" s="103" t="e">
        <f>VLOOKUP(B137,'MC 114+220'!$B$15:$AB$786,6,FALSE)</f>
        <v>#N/A</v>
      </c>
      <c r="U137" s="105" t="e">
        <f t="shared" si="17"/>
        <v>#N/A</v>
      </c>
      <c r="V137" s="107" t="e">
        <f>VLOOKUP(B137,'MC 114+220'!$B$15:$AB$786,15,FALSE)</f>
        <v>#N/A</v>
      </c>
      <c r="W137" s="96">
        <f>'MC 114+220'!S138</f>
        <v>0</v>
      </c>
      <c r="X137" s="106">
        <f t="shared" si="22"/>
        <v>0</v>
      </c>
      <c r="Y137" s="108" t="e">
        <f t="shared" si="26"/>
        <v>#N/A</v>
      </c>
      <c r="Z137" s="99" t="e">
        <f t="shared" si="23"/>
        <v>#N/A</v>
      </c>
      <c r="AA137" s="100" t="e">
        <f t="shared" si="24"/>
        <v>#N/A</v>
      </c>
      <c r="AB137" s="109" t="e">
        <f t="shared" si="25"/>
        <v>#N/A</v>
      </c>
    </row>
    <row r="138" spans="2:31">
      <c r="B138" s="86">
        <f>'MC 114+220'!B139</f>
        <v>0</v>
      </c>
      <c r="C138" s="101">
        <f t="shared" si="18"/>
        <v>0</v>
      </c>
      <c r="D138" s="102">
        <f t="shared" si="19"/>
        <v>842</v>
      </c>
      <c r="E138" s="89" t="e">
        <f>VLOOKUP(B138,'MC 114+220'!B139:AB240,3,FALSE)</f>
        <v>#N/A</v>
      </c>
      <c r="F138" s="103" t="e">
        <f t="shared" si="14"/>
        <v>#N/A</v>
      </c>
      <c r="G138" s="104" t="e">
        <f>VLOOKUP(B138,'MC 114+220'!$B$15:$AB$786,20,FALSE)</f>
        <v>#N/A</v>
      </c>
      <c r="H138" s="104" t="e">
        <f>VLOOKUP(B138,'MC 114+220'!$B$15:$AB$786,4,FALSE)</f>
        <v>#N/A</v>
      </c>
      <c r="I138" s="105" t="e">
        <f t="shared" si="15"/>
        <v>#N/A</v>
      </c>
      <c r="J138" s="105" t="e">
        <f>VLOOKUP(B138,'MC 114+220'!$B$15:$AB$786,13,FALSE)</f>
        <v>#N/A</v>
      </c>
      <c r="K138" s="92">
        <f>'MC 114+220'!Q139</f>
        <v>0</v>
      </c>
      <c r="L138" s="106">
        <f t="shared" si="20"/>
        <v>0</v>
      </c>
      <c r="M138" s="94" t="e">
        <f>VLOOKUP(B138,'MC 114+220'!$B$14:$AB$786,21,FALSE)</f>
        <v>#N/A</v>
      </c>
      <c r="N138" s="103" t="e">
        <f>VLOOKUP(B138,'MC 114+220'!$B$15:$AB$786,5,FALSE)</f>
        <v>#N/A</v>
      </c>
      <c r="O138" s="105" t="e">
        <f t="shared" si="16"/>
        <v>#N/A</v>
      </c>
      <c r="P138" s="105" t="e">
        <f>VLOOKUP(B138,'MC 114+220'!$B$15:$AB$786,14,FALSE)</f>
        <v>#N/A</v>
      </c>
      <c r="Q138" s="92">
        <f>'MC 114+220'!R139</f>
        <v>0</v>
      </c>
      <c r="R138" s="106">
        <f t="shared" si="21"/>
        <v>0</v>
      </c>
      <c r="S138" s="94" t="e">
        <f>VLOOKUP(B138,'MC 114+220'!$B$14:$AB$786,22,FALSE)</f>
        <v>#N/A</v>
      </c>
      <c r="T138" s="103" t="e">
        <f>VLOOKUP(B138,'MC 114+220'!$B$15:$AB$786,6,FALSE)</f>
        <v>#N/A</v>
      </c>
      <c r="U138" s="105" t="e">
        <f t="shared" si="17"/>
        <v>#N/A</v>
      </c>
      <c r="V138" s="107" t="e">
        <f>VLOOKUP(B138,'MC 114+220'!$B$15:$AB$786,15,FALSE)</f>
        <v>#N/A</v>
      </c>
      <c r="W138" s="96">
        <f>'MC 114+220'!S139</f>
        <v>0</v>
      </c>
      <c r="X138" s="106">
        <f t="shared" si="22"/>
        <v>0</v>
      </c>
      <c r="Y138" s="108" t="e">
        <f t="shared" si="26"/>
        <v>#N/A</v>
      </c>
      <c r="Z138" s="99" t="e">
        <f t="shared" si="23"/>
        <v>#N/A</v>
      </c>
      <c r="AA138" s="100" t="e">
        <f t="shared" si="24"/>
        <v>#N/A</v>
      </c>
      <c r="AB138" s="109" t="e">
        <f t="shared" si="25"/>
        <v>#N/A</v>
      </c>
    </row>
    <row r="139" spans="2:31">
      <c r="B139" s="86">
        <f>'MC 114+220'!B140</f>
        <v>0</v>
      </c>
      <c r="C139" s="101">
        <f t="shared" si="18"/>
        <v>0</v>
      </c>
      <c r="D139" s="102">
        <f t="shared" si="19"/>
        <v>842</v>
      </c>
      <c r="E139" s="89" t="e">
        <f>VLOOKUP(B139,'MC 114+220'!B140:AB241,3,FALSE)</f>
        <v>#N/A</v>
      </c>
      <c r="F139" s="103" t="e">
        <f t="shared" si="14"/>
        <v>#N/A</v>
      </c>
      <c r="G139" s="104" t="e">
        <f>VLOOKUP(B139,'MC 114+220'!$B$15:$AB$786,20,FALSE)</f>
        <v>#N/A</v>
      </c>
      <c r="H139" s="104" t="e">
        <f>VLOOKUP(B139,'MC 114+220'!$B$15:$AB$786,4,FALSE)</f>
        <v>#N/A</v>
      </c>
      <c r="I139" s="105" t="e">
        <f t="shared" si="15"/>
        <v>#N/A</v>
      </c>
      <c r="J139" s="105" t="e">
        <f>VLOOKUP(B139,'MC 114+220'!$B$15:$AB$786,13,FALSE)</f>
        <v>#N/A</v>
      </c>
      <c r="K139" s="92">
        <f>'MC 114+220'!Q140</f>
        <v>0</v>
      </c>
      <c r="L139" s="106">
        <f t="shared" si="20"/>
        <v>0</v>
      </c>
      <c r="M139" s="94" t="e">
        <f>VLOOKUP(B139,'MC 114+220'!$B$14:$AB$786,21,FALSE)</f>
        <v>#N/A</v>
      </c>
      <c r="N139" s="103" t="e">
        <f>VLOOKUP(B139,'MC 114+220'!$B$15:$AB$786,5,FALSE)</f>
        <v>#N/A</v>
      </c>
      <c r="O139" s="105" t="e">
        <f t="shared" si="16"/>
        <v>#N/A</v>
      </c>
      <c r="P139" s="105" t="e">
        <f>VLOOKUP(B139,'MC 114+220'!$B$15:$AB$786,14,FALSE)</f>
        <v>#N/A</v>
      </c>
      <c r="Q139" s="92">
        <f>'MC 114+220'!R140</f>
        <v>0</v>
      </c>
      <c r="R139" s="106">
        <f t="shared" si="21"/>
        <v>0</v>
      </c>
      <c r="S139" s="94" t="e">
        <f>VLOOKUP(B139,'MC 114+220'!$B$14:$AB$786,22,FALSE)</f>
        <v>#N/A</v>
      </c>
      <c r="T139" s="103" t="e">
        <f>VLOOKUP(B139,'MC 114+220'!$B$15:$AB$786,6,FALSE)</f>
        <v>#N/A</v>
      </c>
      <c r="U139" s="105" t="e">
        <f t="shared" si="17"/>
        <v>#N/A</v>
      </c>
      <c r="V139" s="107" t="e">
        <f>VLOOKUP(B139,'MC 114+220'!$B$15:$AB$786,15,FALSE)</f>
        <v>#N/A</v>
      </c>
      <c r="W139" s="96">
        <f>'MC 114+220'!S140</f>
        <v>0</v>
      </c>
      <c r="X139" s="106">
        <f t="shared" si="22"/>
        <v>0</v>
      </c>
      <c r="Y139" s="108" t="e">
        <f t="shared" si="26"/>
        <v>#N/A</v>
      </c>
      <c r="Z139" s="99" t="e">
        <f t="shared" si="23"/>
        <v>#N/A</v>
      </c>
      <c r="AA139" s="100" t="e">
        <f t="shared" si="24"/>
        <v>#N/A</v>
      </c>
      <c r="AB139" s="109" t="e">
        <f t="shared" si="25"/>
        <v>#N/A</v>
      </c>
    </row>
    <row r="140" spans="2:31">
      <c r="B140" s="86">
        <f>'MC 114+220'!B141</f>
        <v>0</v>
      </c>
      <c r="C140" s="101">
        <f t="shared" si="18"/>
        <v>0</v>
      </c>
      <c r="D140" s="102">
        <f t="shared" si="19"/>
        <v>842</v>
      </c>
      <c r="E140" s="89" t="e">
        <f>VLOOKUP(B140,'MC 114+220'!B141:AB242,3,FALSE)</f>
        <v>#N/A</v>
      </c>
      <c r="F140" s="103" t="e">
        <f t="shared" si="14"/>
        <v>#N/A</v>
      </c>
      <c r="G140" s="104" t="e">
        <f>VLOOKUP(B140,'MC 114+220'!$B$15:$AB$786,20,FALSE)</f>
        <v>#N/A</v>
      </c>
      <c r="H140" s="104" t="e">
        <f>VLOOKUP(B140,'MC 114+220'!$B$15:$AB$786,4,FALSE)</f>
        <v>#N/A</v>
      </c>
      <c r="I140" s="105" t="e">
        <f t="shared" si="15"/>
        <v>#N/A</v>
      </c>
      <c r="J140" s="105" t="e">
        <f>VLOOKUP(B140,'MC 114+220'!$B$15:$AB$786,13,FALSE)</f>
        <v>#N/A</v>
      </c>
      <c r="K140" s="92">
        <f>'MC 114+220'!Q141</f>
        <v>0</v>
      </c>
      <c r="L140" s="106">
        <f t="shared" si="20"/>
        <v>0</v>
      </c>
      <c r="M140" s="94" t="e">
        <f>VLOOKUP(B140,'MC 114+220'!$B$14:$AB$786,21,FALSE)</f>
        <v>#N/A</v>
      </c>
      <c r="N140" s="103" t="e">
        <f>VLOOKUP(B140,'MC 114+220'!$B$15:$AB$786,5,FALSE)</f>
        <v>#N/A</v>
      </c>
      <c r="O140" s="105" t="e">
        <f t="shared" si="16"/>
        <v>#N/A</v>
      </c>
      <c r="P140" s="105" t="e">
        <f>VLOOKUP(B140,'MC 114+220'!$B$15:$AB$786,14,FALSE)</f>
        <v>#N/A</v>
      </c>
      <c r="Q140" s="92">
        <f>'MC 114+220'!R141</f>
        <v>0</v>
      </c>
      <c r="R140" s="106">
        <f t="shared" si="21"/>
        <v>0</v>
      </c>
      <c r="S140" s="94" t="e">
        <f>VLOOKUP(B140,'MC 114+220'!$B$14:$AB$786,22,FALSE)</f>
        <v>#N/A</v>
      </c>
      <c r="T140" s="103" t="e">
        <f>VLOOKUP(B140,'MC 114+220'!$B$15:$AB$786,6,FALSE)</f>
        <v>#N/A</v>
      </c>
      <c r="U140" s="105" t="e">
        <f t="shared" si="17"/>
        <v>#N/A</v>
      </c>
      <c r="V140" s="107" t="e">
        <f>VLOOKUP(B140,'MC 114+220'!$B$15:$AB$786,15,FALSE)</f>
        <v>#N/A</v>
      </c>
      <c r="W140" s="96">
        <f>'MC 114+220'!S141</f>
        <v>0</v>
      </c>
      <c r="X140" s="106">
        <f t="shared" si="22"/>
        <v>0</v>
      </c>
      <c r="Y140" s="108" t="e">
        <f t="shared" si="26"/>
        <v>#N/A</v>
      </c>
      <c r="Z140" s="99" t="e">
        <f t="shared" si="23"/>
        <v>#N/A</v>
      </c>
      <c r="AA140" s="100" t="e">
        <f t="shared" si="24"/>
        <v>#N/A</v>
      </c>
      <c r="AB140" s="109" t="e">
        <f t="shared" si="25"/>
        <v>#N/A</v>
      </c>
    </row>
    <row r="141" spans="2:31">
      <c r="B141" s="86">
        <f>'MC 114+220'!B142</f>
        <v>0</v>
      </c>
      <c r="C141" s="101">
        <f t="shared" si="18"/>
        <v>0</v>
      </c>
      <c r="D141" s="102">
        <f t="shared" si="19"/>
        <v>842</v>
      </c>
      <c r="E141" s="89" t="e">
        <f>VLOOKUP(B141,'MC 114+220'!B142:AB243,3,FALSE)</f>
        <v>#N/A</v>
      </c>
      <c r="F141" s="103" t="e">
        <f t="shared" ref="F141:F204" si="27">D141+E141</f>
        <v>#N/A</v>
      </c>
      <c r="G141" s="104" t="e">
        <f>VLOOKUP(B141,'MC 114+220'!$B$15:$AB$786,20,FALSE)</f>
        <v>#N/A</v>
      </c>
      <c r="H141" s="104" t="e">
        <f>VLOOKUP(B141,'MC 114+220'!$B$15:$AB$786,4,FALSE)</f>
        <v>#N/A</v>
      </c>
      <c r="I141" s="105" t="e">
        <f t="shared" ref="I141:I204" si="28">F141-H141</f>
        <v>#N/A</v>
      </c>
      <c r="J141" s="105" t="e">
        <f>VLOOKUP(B141,'MC 114+220'!$B$15:$AB$786,13,FALSE)</f>
        <v>#N/A</v>
      </c>
      <c r="K141" s="92">
        <f>'MC 114+220'!Q142</f>
        <v>0</v>
      </c>
      <c r="L141" s="106">
        <f t="shared" si="20"/>
        <v>0</v>
      </c>
      <c r="M141" s="94" t="e">
        <f>VLOOKUP(B141,'MC 114+220'!$B$14:$AB$786,21,FALSE)</f>
        <v>#N/A</v>
      </c>
      <c r="N141" s="103" t="e">
        <f>VLOOKUP(B141,'MC 114+220'!$B$15:$AB$786,5,FALSE)</f>
        <v>#N/A</v>
      </c>
      <c r="O141" s="105" t="e">
        <f t="shared" ref="O141:O204" si="29">F141-N141</f>
        <v>#N/A</v>
      </c>
      <c r="P141" s="105" t="e">
        <f>VLOOKUP(B141,'MC 114+220'!$B$15:$AB$786,14,FALSE)</f>
        <v>#N/A</v>
      </c>
      <c r="Q141" s="92">
        <f>'MC 114+220'!R142</f>
        <v>0</v>
      </c>
      <c r="R141" s="106">
        <f t="shared" si="21"/>
        <v>0</v>
      </c>
      <c r="S141" s="94" t="e">
        <f>VLOOKUP(B141,'MC 114+220'!$B$14:$AB$786,22,FALSE)</f>
        <v>#N/A</v>
      </c>
      <c r="T141" s="103" t="e">
        <f>VLOOKUP(B141,'MC 114+220'!$B$15:$AB$786,6,FALSE)</f>
        <v>#N/A</v>
      </c>
      <c r="U141" s="105" t="e">
        <f t="shared" ref="U141:U204" si="30">F141-T141</f>
        <v>#N/A</v>
      </c>
      <c r="V141" s="107" t="e">
        <f>VLOOKUP(B141,'MC 114+220'!$B$15:$AB$786,15,FALSE)</f>
        <v>#N/A</v>
      </c>
      <c r="W141" s="96">
        <f>'MC 114+220'!S142</f>
        <v>0</v>
      </c>
      <c r="X141" s="106">
        <f t="shared" si="22"/>
        <v>0</v>
      </c>
      <c r="Y141" s="108" t="e">
        <f t="shared" si="26"/>
        <v>#N/A</v>
      </c>
      <c r="Z141" s="99" t="e">
        <f t="shared" si="23"/>
        <v>#N/A</v>
      </c>
      <c r="AA141" s="100" t="e">
        <f t="shared" si="24"/>
        <v>#N/A</v>
      </c>
      <c r="AB141" s="109" t="e">
        <f t="shared" si="25"/>
        <v>#N/A</v>
      </c>
    </row>
    <row r="142" spans="2:31">
      <c r="B142" s="86">
        <f>'MC 114+220'!B143</f>
        <v>0</v>
      </c>
      <c r="C142" s="101">
        <f t="shared" ref="C142:C205" si="31">B142-B141</f>
        <v>0</v>
      </c>
      <c r="D142" s="102">
        <f t="shared" ref="D142:D205" si="32">D141</f>
        <v>842</v>
      </c>
      <c r="E142" s="89" t="e">
        <f>VLOOKUP(B142,'MC 114+220'!B143:AB244,3,FALSE)</f>
        <v>#N/A</v>
      </c>
      <c r="F142" s="103" t="e">
        <f t="shared" si="27"/>
        <v>#N/A</v>
      </c>
      <c r="G142" s="104" t="e">
        <f>VLOOKUP(B142,'MC 114+220'!$B$15:$AB$786,20,FALSE)</f>
        <v>#N/A</v>
      </c>
      <c r="H142" s="104" t="e">
        <f>VLOOKUP(B142,'MC 114+220'!$B$15:$AB$786,4,FALSE)</f>
        <v>#N/A</v>
      </c>
      <c r="I142" s="105" t="e">
        <f t="shared" si="28"/>
        <v>#N/A</v>
      </c>
      <c r="J142" s="105" t="e">
        <f>VLOOKUP(B142,'MC 114+220'!$B$15:$AB$786,13,FALSE)</f>
        <v>#N/A</v>
      </c>
      <c r="K142" s="92">
        <f>'MC 114+220'!Q143</f>
        <v>0</v>
      </c>
      <c r="L142" s="106">
        <f t="shared" ref="L142:L205" si="33">+K142+L141</f>
        <v>0</v>
      </c>
      <c r="M142" s="94" t="e">
        <f>VLOOKUP(B142,'MC 114+220'!$B$14:$AB$786,21,FALSE)</f>
        <v>#N/A</v>
      </c>
      <c r="N142" s="103" t="e">
        <f>VLOOKUP(B142,'MC 114+220'!$B$15:$AB$786,5,FALSE)</f>
        <v>#N/A</v>
      </c>
      <c r="O142" s="105" t="e">
        <f t="shared" si="29"/>
        <v>#N/A</v>
      </c>
      <c r="P142" s="105" t="e">
        <f>VLOOKUP(B142,'MC 114+220'!$B$15:$AB$786,14,FALSE)</f>
        <v>#N/A</v>
      </c>
      <c r="Q142" s="92">
        <f>'MC 114+220'!R143</f>
        <v>0</v>
      </c>
      <c r="R142" s="106">
        <f t="shared" ref="R142:R205" si="34">+Q142+R141</f>
        <v>0</v>
      </c>
      <c r="S142" s="94" t="e">
        <f>VLOOKUP(B142,'MC 114+220'!$B$14:$AB$786,22,FALSE)</f>
        <v>#N/A</v>
      </c>
      <c r="T142" s="103" t="e">
        <f>VLOOKUP(B142,'MC 114+220'!$B$15:$AB$786,6,FALSE)</f>
        <v>#N/A</v>
      </c>
      <c r="U142" s="105" t="e">
        <f t="shared" si="30"/>
        <v>#N/A</v>
      </c>
      <c r="V142" s="107" t="e">
        <f>VLOOKUP(B142,'MC 114+220'!$B$15:$AB$786,15,FALSE)</f>
        <v>#N/A</v>
      </c>
      <c r="W142" s="96">
        <f>'MC 114+220'!S143</f>
        <v>0</v>
      </c>
      <c r="X142" s="106">
        <f t="shared" ref="X142:X205" si="35">+W142+X141</f>
        <v>0</v>
      </c>
      <c r="Y142" s="108" t="e">
        <f t="shared" si="26"/>
        <v>#N/A</v>
      </c>
      <c r="Z142" s="99" t="e">
        <f t="shared" ref="Z142:Z205" si="36">IF(Y142&gt;0,Y142,0)/1000</f>
        <v>#N/A</v>
      </c>
      <c r="AA142" s="100" t="e">
        <f t="shared" ref="AA142:AA205" si="37">AA141+Z142</f>
        <v>#N/A</v>
      </c>
      <c r="AB142" s="109" t="e">
        <f t="shared" ref="AB142:AB205" si="38">(M142-$M$14-R142)/1000</f>
        <v>#N/A</v>
      </c>
    </row>
    <row r="143" spans="2:31">
      <c r="B143" s="86">
        <f>'MC 114+220'!B144</f>
        <v>0</v>
      </c>
      <c r="C143" s="101">
        <f t="shared" si="31"/>
        <v>0</v>
      </c>
      <c r="D143" s="102">
        <f t="shared" si="32"/>
        <v>842</v>
      </c>
      <c r="E143" s="89" t="e">
        <f>VLOOKUP(B143,'MC 114+220'!B144:AB245,3,FALSE)</f>
        <v>#N/A</v>
      </c>
      <c r="F143" s="103" t="e">
        <f t="shared" si="27"/>
        <v>#N/A</v>
      </c>
      <c r="G143" s="104" t="e">
        <f>VLOOKUP(B143,'MC 114+220'!$B$15:$AB$786,20,FALSE)</f>
        <v>#N/A</v>
      </c>
      <c r="H143" s="104" t="e">
        <f>VLOOKUP(B143,'MC 114+220'!$B$15:$AB$786,4,FALSE)</f>
        <v>#N/A</v>
      </c>
      <c r="I143" s="105" t="e">
        <f t="shared" si="28"/>
        <v>#N/A</v>
      </c>
      <c r="J143" s="105" t="e">
        <f>VLOOKUP(B143,'MC 114+220'!$B$15:$AB$786,13,FALSE)</f>
        <v>#N/A</v>
      </c>
      <c r="K143" s="92">
        <f>'MC 114+220'!Q144</f>
        <v>0</v>
      </c>
      <c r="L143" s="106">
        <f t="shared" si="33"/>
        <v>0</v>
      </c>
      <c r="M143" s="94" t="e">
        <f>VLOOKUP(B143,'MC 114+220'!$B$14:$AB$786,21,FALSE)</f>
        <v>#N/A</v>
      </c>
      <c r="N143" s="103" t="e">
        <f>VLOOKUP(B143,'MC 114+220'!$B$15:$AB$786,5,FALSE)</f>
        <v>#N/A</v>
      </c>
      <c r="O143" s="105" t="e">
        <f t="shared" si="29"/>
        <v>#N/A</v>
      </c>
      <c r="P143" s="105" t="e">
        <f>VLOOKUP(B143,'MC 114+220'!$B$15:$AB$786,14,FALSE)</f>
        <v>#N/A</v>
      </c>
      <c r="Q143" s="92">
        <f>'MC 114+220'!R144</f>
        <v>0</v>
      </c>
      <c r="R143" s="106">
        <f t="shared" si="34"/>
        <v>0</v>
      </c>
      <c r="S143" s="94" t="e">
        <f>VLOOKUP(B143,'MC 114+220'!$B$14:$AB$786,22,FALSE)</f>
        <v>#N/A</v>
      </c>
      <c r="T143" s="103" t="e">
        <f>VLOOKUP(B143,'MC 114+220'!$B$15:$AB$786,6,FALSE)</f>
        <v>#N/A</v>
      </c>
      <c r="U143" s="105" t="e">
        <f t="shared" si="30"/>
        <v>#N/A</v>
      </c>
      <c r="V143" s="107" t="e">
        <f>VLOOKUP(B143,'MC 114+220'!$B$15:$AB$786,15,FALSE)</f>
        <v>#N/A</v>
      </c>
      <c r="W143" s="96">
        <f>'MC 114+220'!S144</f>
        <v>0</v>
      </c>
      <c r="X143" s="106">
        <f t="shared" si="35"/>
        <v>0</v>
      </c>
      <c r="Y143" s="108" t="e">
        <f t="shared" ref="Y143:Y206" si="39">M143-M142</f>
        <v>#N/A</v>
      </c>
      <c r="Z143" s="99" t="e">
        <f t="shared" si="36"/>
        <v>#N/A</v>
      </c>
      <c r="AA143" s="100" t="e">
        <f t="shared" si="37"/>
        <v>#N/A</v>
      </c>
      <c r="AB143" s="109" t="e">
        <f t="shared" si="38"/>
        <v>#N/A</v>
      </c>
    </row>
    <row r="144" spans="2:31">
      <c r="B144" s="86">
        <f>'MC 114+220'!B145</f>
        <v>0</v>
      </c>
      <c r="C144" s="101">
        <f t="shared" si="31"/>
        <v>0</v>
      </c>
      <c r="D144" s="102">
        <f t="shared" si="32"/>
        <v>842</v>
      </c>
      <c r="E144" s="89" t="e">
        <f>VLOOKUP(B144,'MC 114+220'!B145:AB246,3,FALSE)</f>
        <v>#N/A</v>
      </c>
      <c r="F144" s="103" t="e">
        <f t="shared" si="27"/>
        <v>#N/A</v>
      </c>
      <c r="G144" s="104" t="e">
        <f>VLOOKUP(B144,'MC 114+220'!$B$15:$AB$786,20,FALSE)</f>
        <v>#N/A</v>
      </c>
      <c r="H144" s="104" t="e">
        <f>VLOOKUP(B144,'MC 114+220'!$B$15:$AB$786,4,FALSE)</f>
        <v>#N/A</v>
      </c>
      <c r="I144" s="105" t="e">
        <f t="shared" si="28"/>
        <v>#N/A</v>
      </c>
      <c r="J144" s="105" t="e">
        <f>VLOOKUP(B144,'MC 114+220'!$B$15:$AB$786,13,FALSE)</f>
        <v>#N/A</v>
      </c>
      <c r="K144" s="92">
        <f>'MC 114+220'!Q145</f>
        <v>0</v>
      </c>
      <c r="L144" s="106">
        <f t="shared" si="33"/>
        <v>0</v>
      </c>
      <c r="M144" s="94" t="e">
        <f>VLOOKUP(B144,'MC 114+220'!$B$14:$AB$786,21,FALSE)</f>
        <v>#N/A</v>
      </c>
      <c r="N144" s="103" t="e">
        <f>VLOOKUP(B144,'MC 114+220'!$B$15:$AB$786,5,FALSE)</f>
        <v>#N/A</v>
      </c>
      <c r="O144" s="105" t="e">
        <f t="shared" si="29"/>
        <v>#N/A</v>
      </c>
      <c r="P144" s="105" t="e">
        <f>VLOOKUP(B144,'MC 114+220'!$B$15:$AB$786,14,FALSE)</f>
        <v>#N/A</v>
      </c>
      <c r="Q144" s="92">
        <f>'MC 114+220'!R145</f>
        <v>0</v>
      </c>
      <c r="R144" s="106">
        <f t="shared" si="34"/>
        <v>0</v>
      </c>
      <c r="S144" s="94" t="e">
        <f>VLOOKUP(B144,'MC 114+220'!$B$14:$AB$786,22,FALSE)</f>
        <v>#N/A</v>
      </c>
      <c r="T144" s="103" t="e">
        <f>VLOOKUP(B144,'MC 114+220'!$B$15:$AB$786,6,FALSE)</f>
        <v>#N/A</v>
      </c>
      <c r="U144" s="105" t="e">
        <f t="shared" si="30"/>
        <v>#N/A</v>
      </c>
      <c r="V144" s="107" t="e">
        <f>VLOOKUP(B144,'MC 114+220'!$B$15:$AB$786,15,FALSE)</f>
        <v>#N/A</v>
      </c>
      <c r="W144" s="96">
        <f>'MC 114+220'!S145</f>
        <v>0</v>
      </c>
      <c r="X144" s="106">
        <f t="shared" si="35"/>
        <v>0</v>
      </c>
      <c r="Y144" s="108" t="e">
        <f t="shared" si="39"/>
        <v>#N/A</v>
      </c>
      <c r="Z144" s="99" t="e">
        <f t="shared" si="36"/>
        <v>#N/A</v>
      </c>
      <c r="AA144" s="100" t="e">
        <f t="shared" si="37"/>
        <v>#N/A</v>
      </c>
      <c r="AB144" s="109" t="e">
        <f t="shared" si="38"/>
        <v>#N/A</v>
      </c>
    </row>
    <row r="145" spans="2:28">
      <c r="B145" s="86">
        <f>'MC 114+220'!B146</f>
        <v>0</v>
      </c>
      <c r="C145" s="101">
        <f t="shared" si="31"/>
        <v>0</v>
      </c>
      <c r="D145" s="102">
        <f t="shared" si="32"/>
        <v>842</v>
      </c>
      <c r="E145" s="89" t="e">
        <f>VLOOKUP(B145,'MC 114+220'!B146:AB247,3,FALSE)</f>
        <v>#N/A</v>
      </c>
      <c r="F145" s="103" t="e">
        <f t="shared" si="27"/>
        <v>#N/A</v>
      </c>
      <c r="G145" s="104" t="e">
        <f>VLOOKUP(B145,'MC 114+220'!$B$15:$AB$786,20,FALSE)</f>
        <v>#N/A</v>
      </c>
      <c r="H145" s="104" t="e">
        <f>VLOOKUP(B145,'MC 114+220'!$B$15:$AB$786,4,FALSE)</f>
        <v>#N/A</v>
      </c>
      <c r="I145" s="105" t="e">
        <f t="shared" si="28"/>
        <v>#N/A</v>
      </c>
      <c r="J145" s="105" t="e">
        <f>VLOOKUP(B145,'MC 114+220'!$B$15:$AB$786,13,FALSE)</f>
        <v>#N/A</v>
      </c>
      <c r="K145" s="92">
        <f>'MC 114+220'!Q146</f>
        <v>0</v>
      </c>
      <c r="L145" s="106">
        <f t="shared" si="33"/>
        <v>0</v>
      </c>
      <c r="M145" s="94" t="e">
        <f>VLOOKUP(B145,'MC 114+220'!$B$14:$AB$786,21,FALSE)</f>
        <v>#N/A</v>
      </c>
      <c r="N145" s="103" t="e">
        <f>VLOOKUP(B145,'MC 114+220'!$B$15:$AB$786,5,FALSE)</f>
        <v>#N/A</v>
      </c>
      <c r="O145" s="105" t="e">
        <f t="shared" si="29"/>
        <v>#N/A</v>
      </c>
      <c r="P145" s="105" t="e">
        <f>VLOOKUP(B145,'MC 114+220'!$B$15:$AB$786,14,FALSE)</f>
        <v>#N/A</v>
      </c>
      <c r="Q145" s="92">
        <f>'MC 114+220'!R146</f>
        <v>0</v>
      </c>
      <c r="R145" s="106">
        <f t="shared" si="34"/>
        <v>0</v>
      </c>
      <c r="S145" s="94" t="e">
        <f>VLOOKUP(B145,'MC 114+220'!$B$14:$AB$786,22,FALSE)</f>
        <v>#N/A</v>
      </c>
      <c r="T145" s="103" t="e">
        <f>VLOOKUP(B145,'MC 114+220'!$B$15:$AB$786,6,FALSE)</f>
        <v>#N/A</v>
      </c>
      <c r="U145" s="105" t="e">
        <f t="shared" si="30"/>
        <v>#N/A</v>
      </c>
      <c r="V145" s="107" t="e">
        <f>VLOOKUP(B145,'MC 114+220'!$B$15:$AB$786,15,FALSE)</f>
        <v>#N/A</v>
      </c>
      <c r="W145" s="96">
        <f>'MC 114+220'!S146</f>
        <v>0</v>
      </c>
      <c r="X145" s="106">
        <f t="shared" si="35"/>
        <v>0</v>
      </c>
      <c r="Y145" s="108" t="e">
        <f t="shared" si="39"/>
        <v>#N/A</v>
      </c>
      <c r="Z145" s="99" t="e">
        <f t="shared" si="36"/>
        <v>#N/A</v>
      </c>
      <c r="AA145" s="100" t="e">
        <f t="shared" si="37"/>
        <v>#N/A</v>
      </c>
      <c r="AB145" s="109" t="e">
        <f t="shared" si="38"/>
        <v>#N/A</v>
      </c>
    </row>
    <row r="146" spans="2:28">
      <c r="B146" s="86">
        <f>'MC 114+220'!B147</f>
        <v>0</v>
      </c>
      <c r="C146" s="101">
        <f t="shared" si="31"/>
        <v>0</v>
      </c>
      <c r="D146" s="102">
        <f t="shared" si="32"/>
        <v>842</v>
      </c>
      <c r="E146" s="89" t="e">
        <f>VLOOKUP(B146,'MC 114+220'!B147:AB248,3,FALSE)</f>
        <v>#N/A</v>
      </c>
      <c r="F146" s="103" t="e">
        <f t="shared" si="27"/>
        <v>#N/A</v>
      </c>
      <c r="G146" s="104" t="e">
        <f>VLOOKUP(B146,'MC 114+220'!$B$15:$AB$786,20,FALSE)</f>
        <v>#N/A</v>
      </c>
      <c r="H146" s="104" t="e">
        <f>VLOOKUP(B146,'MC 114+220'!$B$15:$AB$786,4,FALSE)</f>
        <v>#N/A</v>
      </c>
      <c r="I146" s="105" t="e">
        <f t="shared" si="28"/>
        <v>#N/A</v>
      </c>
      <c r="J146" s="105" t="e">
        <f>VLOOKUP(B146,'MC 114+220'!$B$15:$AB$786,13,FALSE)</f>
        <v>#N/A</v>
      </c>
      <c r="K146" s="92">
        <f>'MC 114+220'!Q147</f>
        <v>0</v>
      </c>
      <c r="L146" s="106">
        <f t="shared" si="33"/>
        <v>0</v>
      </c>
      <c r="M146" s="94" t="e">
        <f>VLOOKUP(B146,'MC 114+220'!$B$14:$AB$786,21,FALSE)</f>
        <v>#N/A</v>
      </c>
      <c r="N146" s="103" t="e">
        <f>VLOOKUP(B146,'MC 114+220'!$B$15:$AB$786,5,FALSE)</f>
        <v>#N/A</v>
      </c>
      <c r="O146" s="105" t="e">
        <f t="shared" si="29"/>
        <v>#N/A</v>
      </c>
      <c r="P146" s="105" t="e">
        <f>VLOOKUP(B146,'MC 114+220'!$B$15:$AB$786,14,FALSE)</f>
        <v>#N/A</v>
      </c>
      <c r="Q146" s="92">
        <f>'MC 114+220'!R147</f>
        <v>0</v>
      </c>
      <c r="R146" s="106">
        <f t="shared" si="34"/>
        <v>0</v>
      </c>
      <c r="S146" s="94" t="e">
        <f>VLOOKUP(B146,'MC 114+220'!$B$14:$AB$786,22,FALSE)</f>
        <v>#N/A</v>
      </c>
      <c r="T146" s="103" t="e">
        <f>VLOOKUP(B146,'MC 114+220'!$B$15:$AB$786,6,FALSE)</f>
        <v>#N/A</v>
      </c>
      <c r="U146" s="105" t="e">
        <f t="shared" si="30"/>
        <v>#N/A</v>
      </c>
      <c r="V146" s="107" t="e">
        <f>VLOOKUP(B146,'MC 114+220'!$B$15:$AB$786,15,FALSE)</f>
        <v>#N/A</v>
      </c>
      <c r="W146" s="96">
        <f>'MC 114+220'!S147</f>
        <v>0</v>
      </c>
      <c r="X146" s="106">
        <f t="shared" si="35"/>
        <v>0</v>
      </c>
      <c r="Y146" s="108" t="e">
        <f t="shared" si="39"/>
        <v>#N/A</v>
      </c>
      <c r="Z146" s="99" t="e">
        <f t="shared" si="36"/>
        <v>#N/A</v>
      </c>
      <c r="AA146" s="100" t="e">
        <f t="shared" si="37"/>
        <v>#N/A</v>
      </c>
      <c r="AB146" s="109" t="e">
        <f t="shared" si="38"/>
        <v>#N/A</v>
      </c>
    </row>
    <row r="147" spans="2:28">
      <c r="B147" s="86">
        <f>'MC 114+220'!B148</f>
        <v>0</v>
      </c>
      <c r="C147" s="101">
        <f t="shared" si="31"/>
        <v>0</v>
      </c>
      <c r="D147" s="102">
        <f t="shared" si="32"/>
        <v>842</v>
      </c>
      <c r="E147" s="89" t="e">
        <f>VLOOKUP(B147,'MC 114+220'!B148:AB249,3,FALSE)</f>
        <v>#N/A</v>
      </c>
      <c r="F147" s="103" t="e">
        <f t="shared" si="27"/>
        <v>#N/A</v>
      </c>
      <c r="G147" s="104" t="e">
        <f>VLOOKUP(B147,'MC 114+220'!$B$15:$AB$786,20,FALSE)</f>
        <v>#N/A</v>
      </c>
      <c r="H147" s="104" t="e">
        <f>VLOOKUP(B147,'MC 114+220'!$B$15:$AB$786,4,FALSE)</f>
        <v>#N/A</v>
      </c>
      <c r="I147" s="105" t="e">
        <f t="shared" si="28"/>
        <v>#N/A</v>
      </c>
      <c r="J147" s="105" t="e">
        <f>VLOOKUP(B147,'MC 114+220'!$B$15:$AB$786,13,FALSE)</f>
        <v>#N/A</v>
      </c>
      <c r="K147" s="92">
        <f>'MC 114+220'!Q148</f>
        <v>0</v>
      </c>
      <c r="L147" s="106">
        <f t="shared" si="33"/>
        <v>0</v>
      </c>
      <c r="M147" s="94" t="e">
        <f>VLOOKUP(B147,'MC 114+220'!$B$14:$AB$786,21,FALSE)</f>
        <v>#N/A</v>
      </c>
      <c r="N147" s="103" t="e">
        <f>VLOOKUP(B147,'MC 114+220'!$B$15:$AB$786,5,FALSE)</f>
        <v>#N/A</v>
      </c>
      <c r="O147" s="105" t="e">
        <f t="shared" si="29"/>
        <v>#N/A</v>
      </c>
      <c r="P147" s="105" t="e">
        <f>VLOOKUP(B147,'MC 114+220'!$B$15:$AB$786,14,FALSE)</f>
        <v>#N/A</v>
      </c>
      <c r="Q147" s="92">
        <f>'MC 114+220'!R148</f>
        <v>0</v>
      </c>
      <c r="R147" s="106">
        <f t="shared" si="34"/>
        <v>0</v>
      </c>
      <c r="S147" s="94" t="e">
        <f>VLOOKUP(B147,'MC 114+220'!$B$14:$AB$786,22,FALSE)</f>
        <v>#N/A</v>
      </c>
      <c r="T147" s="103" t="e">
        <f>VLOOKUP(B147,'MC 114+220'!$B$15:$AB$786,6,FALSE)</f>
        <v>#N/A</v>
      </c>
      <c r="U147" s="105" t="e">
        <f t="shared" si="30"/>
        <v>#N/A</v>
      </c>
      <c r="V147" s="107" t="e">
        <f>VLOOKUP(B147,'MC 114+220'!$B$15:$AB$786,15,FALSE)</f>
        <v>#N/A</v>
      </c>
      <c r="W147" s="96">
        <f>'MC 114+220'!S148</f>
        <v>0</v>
      </c>
      <c r="X147" s="106">
        <f t="shared" si="35"/>
        <v>0</v>
      </c>
      <c r="Y147" s="108" t="e">
        <f t="shared" si="39"/>
        <v>#N/A</v>
      </c>
      <c r="Z147" s="99" t="e">
        <f t="shared" si="36"/>
        <v>#N/A</v>
      </c>
      <c r="AA147" s="100" t="e">
        <f t="shared" si="37"/>
        <v>#N/A</v>
      </c>
      <c r="AB147" s="109" t="e">
        <f t="shared" si="38"/>
        <v>#N/A</v>
      </c>
    </row>
    <row r="148" spans="2:28">
      <c r="B148" s="86">
        <f>'MC 114+220'!B149</f>
        <v>0</v>
      </c>
      <c r="C148" s="101">
        <f t="shared" si="31"/>
        <v>0</v>
      </c>
      <c r="D148" s="102">
        <f t="shared" si="32"/>
        <v>842</v>
      </c>
      <c r="E148" s="89" t="e">
        <f>VLOOKUP(B148,'MC 114+220'!B149:AB250,3,FALSE)</f>
        <v>#N/A</v>
      </c>
      <c r="F148" s="103" t="e">
        <f t="shared" si="27"/>
        <v>#N/A</v>
      </c>
      <c r="G148" s="104" t="e">
        <f>VLOOKUP(B148,'MC 114+220'!$B$15:$AB$786,20,FALSE)</f>
        <v>#N/A</v>
      </c>
      <c r="H148" s="104" t="e">
        <f>VLOOKUP(B148,'MC 114+220'!$B$15:$AB$786,4,FALSE)</f>
        <v>#N/A</v>
      </c>
      <c r="I148" s="105" t="e">
        <f t="shared" si="28"/>
        <v>#N/A</v>
      </c>
      <c r="J148" s="105" t="e">
        <f>VLOOKUP(B148,'MC 114+220'!$B$15:$AB$786,13,FALSE)</f>
        <v>#N/A</v>
      </c>
      <c r="K148" s="92">
        <f>'MC 114+220'!Q149</f>
        <v>0</v>
      </c>
      <c r="L148" s="106">
        <f t="shared" si="33"/>
        <v>0</v>
      </c>
      <c r="M148" s="94" t="e">
        <f>VLOOKUP(B148,'MC 114+220'!$B$14:$AB$786,21,FALSE)</f>
        <v>#N/A</v>
      </c>
      <c r="N148" s="103" t="e">
        <f>VLOOKUP(B148,'MC 114+220'!$B$15:$AB$786,5,FALSE)</f>
        <v>#N/A</v>
      </c>
      <c r="O148" s="105" t="e">
        <f t="shared" si="29"/>
        <v>#N/A</v>
      </c>
      <c r="P148" s="105" t="e">
        <f>VLOOKUP(B148,'MC 114+220'!$B$15:$AB$786,14,FALSE)</f>
        <v>#N/A</v>
      </c>
      <c r="Q148" s="92">
        <f>'MC 114+220'!R149</f>
        <v>0</v>
      </c>
      <c r="R148" s="106">
        <f t="shared" si="34"/>
        <v>0</v>
      </c>
      <c r="S148" s="94" t="e">
        <f>VLOOKUP(B148,'MC 114+220'!$B$14:$AB$786,22,FALSE)</f>
        <v>#N/A</v>
      </c>
      <c r="T148" s="103" t="e">
        <f>VLOOKUP(B148,'MC 114+220'!$B$15:$AB$786,6,FALSE)</f>
        <v>#N/A</v>
      </c>
      <c r="U148" s="105" t="e">
        <f t="shared" si="30"/>
        <v>#N/A</v>
      </c>
      <c r="V148" s="107" t="e">
        <f>VLOOKUP(B148,'MC 114+220'!$B$15:$AB$786,15,FALSE)</f>
        <v>#N/A</v>
      </c>
      <c r="W148" s="96">
        <f>'MC 114+220'!S149</f>
        <v>0</v>
      </c>
      <c r="X148" s="106">
        <f t="shared" si="35"/>
        <v>0</v>
      </c>
      <c r="Y148" s="108" t="e">
        <f t="shared" si="39"/>
        <v>#N/A</v>
      </c>
      <c r="Z148" s="99" t="e">
        <f t="shared" si="36"/>
        <v>#N/A</v>
      </c>
      <c r="AA148" s="100" t="e">
        <f t="shared" si="37"/>
        <v>#N/A</v>
      </c>
      <c r="AB148" s="109" t="e">
        <f t="shared" si="38"/>
        <v>#N/A</v>
      </c>
    </row>
    <row r="149" spans="2:28">
      <c r="B149" s="86">
        <f>'MC 114+220'!B150</f>
        <v>0</v>
      </c>
      <c r="C149" s="101">
        <f t="shared" si="31"/>
        <v>0</v>
      </c>
      <c r="D149" s="102">
        <f t="shared" si="32"/>
        <v>842</v>
      </c>
      <c r="E149" s="89" t="e">
        <f>VLOOKUP(B149,'MC 114+220'!B150:AB251,3,FALSE)</f>
        <v>#N/A</v>
      </c>
      <c r="F149" s="103" t="e">
        <f t="shared" si="27"/>
        <v>#N/A</v>
      </c>
      <c r="G149" s="104" t="e">
        <f>VLOOKUP(B149,'MC 114+220'!$B$15:$AB$786,20,FALSE)</f>
        <v>#N/A</v>
      </c>
      <c r="H149" s="104" t="e">
        <f>VLOOKUP(B149,'MC 114+220'!$B$15:$AB$786,4,FALSE)</f>
        <v>#N/A</v>
      </c>
      <c r="I149" s="105" t="e">
        <f t="shared" si="28"/>
        <v>#N/A</v>
      </c>
      <c r="J149" s="105" t="e">
        <f>VLOOKUP(B149,'MC 114+220'!$B$15:$AB$786,13,FALSE)</f>
        <v>#N/A</v>
      </c>
      <c r="K149" s="92">
        <f>'MC 114+220'!Q150</f>
        <v>0</v>
      </c>
      <c r="L149" s="106">
        <f t="shared" si="33"/>
        <v>0</v>
      </c>
      <c r="M149" s="94" t="e">
        <f>VLOOKUP(B149,'MC 114+220'!$B$14:$AB$786,21,FALSE)</f>
        <v>#N/A</v>
      </c>
      <c r="N149" s="103" t="e">
        <f>VLOOKUP(B149,'MC 114+220'!$B$15:$AB$786,5,FALSE)</f>
        <v>#N/A</v>
      </c>
      <c r="O149" s="105" t="e">
        <f t="shared" si="29"/>
        <v>#N/A</v>
      </c>
      <c r="P149" s="105" t="e">
        <f>VLOOKUP(B149,'MC 114+220'!$B$15:$AB$786,14,FALSE)</f>
        <v>#N/A</v>
      </c>
      <c r="Q149" s="92">
        <f>'MC 114+220'!R150</f>
        <v>0</v>
      </c>
      <c r="R149" s="106">
        <f t="shared" si="34"/>
        <v>0</v>
      </c>
      <c r="S149" s="94" t="e">
        <f>VLOOKUP(B149,'MC 114+220'!$B$14:$AB$786,22,FALSE)</f>
        <v>#N/A</v>
      </c>
      <c r="T149" s="103" t="e">
        <f>VLOOKUP(B149,'MC 114+220'!$B$15:$AB$786,6,FALSE)</f>
        <v>#N/A</v>
      </c>
      <c r="U149" s="105" t="e">
        <f t="shared" si="30"/>
        <v>#N/A</v>
      </c>
      <c r="V149" s="107" t="e">
        <f>VLOOKUP(B149,'MC 114+220'!$B$15:$AB$786,15,FALSE)</f>
        <v>#N/A</v>
      </c>
      <c r="W149" s="96">
        <f>'MC 114+220'!S150</f>
        <v>0</v>
      </c>
      <c r="X149" s="106">
        <f t="shared" si="35"/>
        <v>0</v>
      </c>
      <c r="Y149" s="108" t="e">
        <f t="shared" si="39"/>
        <v>#N/A</v>
      </c>
      <c r="Z149" s="99" t="e">
        <f t="shared" si="36"/>
        <v>#N/A</v>
      </c>
      <c r="AA149" s="100" t="e">
        <f t="shared" si="37"/>
        <v>#N/A</v>
      </c>
      <c r="AB149" s="109" t="e">
        <f t="shared" si="38"/>
        <v>#N/A</v>
      </c>
    </row>
    <row r="150" spans="2:28">
      <c r="B150" s="86">
        <f>'MC 114+220'!B151</f>
        <v>0</v>
      </c>
      <c r="C150" s="101">
        <f t="shared" si="31"/>
        <v>0</v>
      </c>
      <c r="D150" s="102">
        <f t="shared" si="32"/>
        <v>842</v>
      </c>
      <c r="E150" s="89" t="e">
        <f>VLOOKUP(B150,'MC 114+220'!B151:AB252,3,FALSE)</f>
        <v>#N/A</v>
      </c>
      <c r="F150" s="103" t="e">
        <f t="shared" si="27"/>
        <v>#N/A</v>
      </c>
      <c r="G150" s="104" t="e">
        <f>VLOOKUP(B150,'MC 114+220'!$B$15:$AB$786,20,FALSE)</f>
        <v>#N/A</v>
      </c>
      <c r="H150" s="104" t="e">
        <f>VLOOKUP(B150,'MC 114+220'!$B$15:$AB$786,4,FALSE)</f>
        <v>#N/A</v>
      </c>
      <c r="I150" s="105" t="e">
        <f t="shared" si="28"/>
        <v>#N/A</v>
      </c>
      <c r="J150" s="105" t="e">
        <f>VLOOKUP(B150,'MC 114+220'!$B$15:$AB$786,13,FALSE)</f>
        <v>#N/A</v>
      </c>
      <c r="K150" s="92">
        <f>'MC 114+220'!Q151</f>
        <v>0</v>
      </c>
      <c r="L150" s="106">
        <f t="shared" si="33"/>
        <v>0</v>
      </c>
      <c r="M150" s="94" t="e">
        <f>VLOOKUP(B150,'MC 114+220'!$B$14:$AB$786,21,FALSE)</f>
        <v>#N/A</v>
      </c>
      <c r="N150" s="103" t="e">
        <f>VLOOKUP(B150,'MC 114+220'!$B$15:$AB$786,5,FALSE)</f>
        <v>#N/A</v>
      </c>
      <c r="O150" s="105" t="e">
        <f t="shared" si="29"/>
        <v>#N/A</v>
      </c>
      <c r="P150" s="105" t="e">
        <f>VLOOKUP(B150,'MC 114+220'!$B$15:$AB$786,14,FALSE)</f>
        <v>#N/A</v>
      </c>
      <c r="Q150" s="92">
        <f>'MC 114+220'!R151</f>
        <v>0</v>
      </c>
      <c r="R150" s="106">
        <f t="shared" si="34"/>
        <v>0</v>
      </c>
      <c r="S150" s="94" t="e">
        <f>VLOOKUP(B150,'MC 114+220'!$B$14:$AB$786,22,FALSE)</f>
        <v>#N/A</v>
      </c>
      <c r="T150" s="103" t="e">
        <f>VLOOKUP(B150,'MC 114+220'!$B$15:$AB$786,6,FALSE)</f>
        <v>#N/A</v>
      </c>
      <c r="U150" s="105" t="e">
        <f t="shared" si="30"/>
        <v>#N/A</v>
      </c>
      <c r="V150" s="107" t="e">
        <f>VLOOKUP(B150,'MC 114+220'!$B$15:$AB$786,15,FALSE)</f>
        <v>#N/A</v>
      </c>
      <c r="W150" s="96">
        <f>'MC 114+220'!S151</f>
        <v>0</v>
      </c>
      <c r="X150" s="106">
        <f t="shared" si="35"/>
        <v>0</v>
      </c>
      <c r="Y150" s="108" t="e">
        <f t="shared" si="39"/>
        <v>#N/A</v>
      </c>
      <c r="Z150" s="99" t="e">
        <f t="shared" si="36"/>
        <v>#N/A</v>
      </c>
      <c r="AA150" s="100" t="e">
        <f t="shared" si="37"/>
        <v>#N/A</v>
      </c>
      <c r="AB150" s="109" t="e">
        <f t="shared" si="38"/>
        <v>#N/A</v>
      </c>
    </row>
    <row r="151" spans="2:28">
      <c r="B151" s="86">
        <f>'MC 114+220'!B152</f>
        <v>0</v>
      </c>
      <c r="C151" s="101">
        <f t="shared" si="31"/>
        <v>0</v>
      </c>
      <c r="D151" s="102">
        <f t="shared" si="32"/>
        <v>842</v>
      </c>
      <c r="E151" s="89" t="e">
        <f>VLOOKUP(B151,'MC 114+220'!B152:AB253,3,FALSE)</f>
        <v>#N/A</v>
      </c>
      <c r="F151" s="103" t="e">
        <f t="shared" si="27"/>
        <v>#N/A</v>
      </c>
      <c r="G151" s="104" t="e">
        <f>VLOOKUP(B151,'MC 114+220'!$B$15:$AB$786,20,FALSE)</f>
        <v>#N/A</v>
      </c>
      <c r="H151" s="104" t="e">
        <f>VLOOKUP(B151,'MC 114+220'!$B$15:$AB$786,4,FALSE)</f>
        <v>#N/A</v>
      </c>
      <c r="I151" s="105" t="e">
        <f t="shared" si="28"/>
        <v>#N/A</v>
      </c>
      <c r="J151" s="105" t="e">
        <f>VLOOKUP(B151,'MC 114+220'!$B$15:$AB$786,13,FALSE)</f>
        <v>#N/A</v>
      </c>
      <c r="K151" s="92">
        <f>'MC 114+220'!Q152</f>
        <v>0</v>
      </c>
      <c r="L151" s="106">
        <f t="shared" si="33"/>
        <v>0</v>
      </c>
      <c r="M151" s="94" t="e">
        <f>VLOOKUP(B151,'MC 114+220'!$B$14:$AB$786,21,FALSE)</f>
        <v>#N/A</v>
      </c>
      <c r="N151" s="103" t="e">
        <f>VLOOKUP(B151,'MC 114+220'!$B$15:$AB$786,5,FALSE)</f>
        <v>#N/A</v>
      </c>
      <c r="O151" s="105" t="e">
        <f t="shared" si="29"/>
        <v>#N/A</v>
      </c>
      <c r="P151" s="105" t="e">
        <f>VLOOKUP(B151,'MC 114+220'!$B$15:$AB$786,14,FALSE)</f>
        <v>#N/A</v>
      </c>
      <c r="Q151" s="92">
        <f>'MC 114+220'!R152</f>
        <v>0</v>
      </c>
      <c r="R151" s="106">
        <f t="shared" si="34"/>
        <v>0</v>
      </c>
      <c r="S151" s="94" t="e">
        <f>VLOOKUP(B151,'MC 114+220'!$B$14:$AB$786,22,FALSE)</f>
        <v>#N/A</v>
      </c>
      <c r="T151" s="103" t="e">
        <f>VLOOKUP(B151,'MC 114+220'!$B$15:$AB$786,6,FALSE)</f>
        <v>#N/A</v>
      </c>
      <c r="U151" s="105" t="e">
        <f t="shared" si="30"/>
        <v>#N/A</v>
      </c>
      <c r="V151" s="107" t="e">
        <f>VLOOKUP(B151,'MC 114+220'!$B$15:$AB$786,15,FALSE)</f>
        <v>#N/A</v>
      </c>
      <c r="W151" s="96">
        <f>'MC 114+220'!S152</f>
        <v>0</v>
      </c>
      <c r="X151" s="106">
        <f t="shared" si="35"/>
        <v>0</v>
      </c>
      <c r="Y151" s="108" t="e">
        <f t="shared" si="39"/>
        <v>#N/A</v>
      </c>
      <c r="Z151" s="99" t="e">
        <f t="shared" si="36"/>
        <v>#N/A</v>
      </c>
      <c r="AA151" s="100" t="e">
        <f t="shared" si="37"/>
        <v>#N/A</v>
      </c>
      <c r="AB151" s="109" t="e">
        <f t="shared" si="38"/>
        <v>#N/A</v>
      </c>
    </row>
    <row r="152" spans="2:28">
      <c r="B152" s="86">
        <f>'MC 114+220'!B153</f>
        <v>0</v>
      </c>
      <c r="C152" s="101">
        <f t="shared" si="31"/>
        <v>0</v>
      </c>
      <c r="D152" s="102">
        <f t="shared" si="32"/>
        <v>842</v>
      </c>
      <c r="E152" s="89" t="e">
        <f>VLOOKUP(B152,'MC 114+220'!B153:AB254,3,FALSE)</f>
        <v>#N/A</v>
      </c>
      <c r="F152" s="103" t="e">
        <f t="shared" si="27"/>
        <v>#N/A</v>
      </c>
      <c r="G152" s="104" t="e">
        <f>VLOOKUP(B152,'MC 114+220'!$B$15:$AB$786,20,FALSE)</f>
        <v>#N/A</v>
      </c>
      <c r="H152" s="104" t="e">
        <f>VLOOKUP(B152,'MC 114+220'!$B$15:$AB$786,4,FALSE)</f>
        <v>#N/A</v>
      </c>
      <c r="I152" s="105" t="e">
        <f t="shared" si="28"/>
        <v>#N/A</v>
      </c>
      <c r="J152" s="105" t="e">
        <f>VLOOKUP(B152,'MC 114+220'!$B$15:$AB$786,13,FALSE)</f>
        <v>#N/A</v>
      </c>
      <c r="K152" s="92">
        <f>'MC 114+220'!Q153</f>
        <v>0</v>
      </c>
      <c r="L152" s="106">
        <f t="shared" si="33"/>
        <v>0</v>
      </c>
      <c r="M152" s="94" t="e">
        <f>VLOOKUP(B152,'MC 114+220'!$B$14:$AB$786,21,FALSE)</f>
        <v>#N/A</v>
      </c>
      <c r="N152" s="103" t="e">
        <f>VLOOKUP(B152,'MC 114+220'!$B$15:$AB$786,5,FALSE)</f>
        <v>#N/A</v>
      </c>
      <c r="O152" s="105" t="e">
        <f t="shared" si="29"/>
        <v>#N/A</v>
      </c>
      <c r="P152" s="105" t="e">
        <f>VLOOKUP(B152,'MC 114+220'!$B$15:$AB$786,14,FALSE)</f>
        <v>#N/A</v>
      </c>
      <c r="Q152" s="92">
        <f>'MC 114+220'!R153</f>
        <v>0</v>
      </c>
      <c r="R152" s="106">
        <f t="shared" si="34"/>
        <v>0</v>
      </c>
      <c r="S152" s="94" t="e">
        <f>VLOOKUP(B152,'MC 114+220'!$B$14:$AB$786,22,FALSE)</f>
        <v>#N/A</v>
      </c>
      <c r="T152" s="103" t="e">
        <f>VLOOKUP(B152,'MC 114+220'!$B$15:$AB$786,6,FALSE)</f>
        <v>#N/A</v>
      </c>
      <c r="U152" s="105" t="e">
        <f t="shared" si="30"/>
        <v>#N/A</v>
      </c>
      <c r="V152" s="107" t="e">
        <f>VLOOKUP(B152,'MC 114+220'!$B$15:$AB$786,15,FALSE)</f>
        <v>#N/A</v>
      </c>
      <c r="W152" s="96">
        <f>'MC 114+220'!S153</f>
        <v>0</v>
      </c>
      <c r="X152" s="106">
        <f t="shared" si="35"/>
        <v>0</v>
      </c>
      <c r="Y152" s="108" t="e">
        <f t="shared" si="39"/>
        <v>#N/A</v>
      </c>
      <c r="Z152" s="99" t="e">
        <f t="shared" si="36"/>
        <v>#N/A</v>
      </c>
      <c r="AA152" s="100" t="e">
        <f t="shared" si="37"/>
        <v>#N/A</v>
      </c>
      <c r="AB152" s="109" t="e">
        <f t="shared" si="38"/>
        <v>#N/A</v>
      </c>
    </row>
    <row r="153" spans="2:28">
      <c r="B153" s="86">
        <f>'MC 114+220'!B154</f>
        <v>0</v>
      </c>
      <c r="C153" s="101">
        <f t="shared" si="31"/>
        <v>0</v>
      </c>
      <c r="D153" s="102">
        <f t="shared" si="32"/>
        <v>842</v>
      </c>
      <c r="E153" s="89" t="e">
        <f>VLOOKUP(B153,'MC 114+220'!B154:AB255,3,FALSE)</f>
        <v>#N/A</v>
      </c>
      <c r="F153" s="103" t="e">
        <f t="shared" si="27"/>
        <v>#N/A</v>
      </c>
      <c r="G153" s="104" t="e">
        <f>VLOOKUP(B153,'MC 114+220'!$B$15:$AB$786,20,FALSE)</f>
        <v>#N/A</v>
      </c>
      <c r="H153" s="104" t="e">
        <f>VLOOKUP(B153,'MC 114+220'!$B$15:$AB$786,4,FALSE)</f>
        <v>#N/A</v>
      </c>
      <c r="I153" s="105" t="e">
        <f t="shared" si="28"/>
        <v>#N/A</v>
      </c>
      <c r="J153" s="105" t="e">
        <f>VLOOKUP(B153,'MC 114+220'!$B$15:$AB$786,13,FALSE)</f>
        <v>#N/A</v>
      </c>
      <c r="K153" s="92">
        <f>'MC 114+220'!Q154</f>
        <v>0</v>
      </c>
      <c r="L153" s="106">
        <f t="shared" si="33"/>
        <v>0</v>
      </c>
      <c r="M153" s="94" t="e">
        <f>VLOOKUP(B153,'MC 114+220'!$B$14:$AB$786,21,FALSE)</f>
        <v>#N/A</v>
      </c>
      <c r="N153" s="103" t="e">
        <f>VLOOKUP(B153,'MC 114+220'!$B$15:$AB$786,5,FALSE)</f>
        <v>#N/A</v>
      </c>
      <c r="O153" s="105" t="e">
        <f t="shared" si="29"/>
        <v>#N/A</v>
      </c>
      <c r="P153" s="105" t="e">
        <f>VLOOKUP(B153,'MC 114+220'!$B$15:$AB$786,14,FALSE)</f>
        <v>#N/A</v>
      </c>
      <c r="Q153" s="92">
        <f>'MC 114+220'!R154</f>
        <v>0</v>
      </c>
      <c r="R153" s="106">
        <f t="shared" si="34"/>
        <v>0</v>
      </c>
      <c r="S153" s="94" t="e">
        <f>VLOOKUP(B153,'MC 114+220'!$B$14:$AB$786,22,FALSE)</f>
        <v>#N/A</v>
      </c>
      <c r="T153" s="103" t="e">
        <f>VLOOKUP(B153,'MC 114+220'!$B$15:$AB$786,6,FALSE)</f>
        <v>#N/A</v>
      </c>
      <c r="U153" s="105" t="e">
        <f t="shared" si="30"/>
        <v>#N/A</v>
      </c>
      <c r="V153" s="107" t="e">
        <f>VLOOKUP(B153,'MC 114+220'!$B$15:$AB$786,15,FALSE)</f>
        <v>#N/A</v>
      </c>
      <c r="W153" s="96">
        <f>'MC 114+220'!S154</f>
        <v>0</v>
      </c>
      <c r="X153" s="106">
        <f t="shared" si="35"/>
        <v>0</v>
      </c>
      <c r="Y153" s="108" t="e">
        <f t="shared" si="39"/>
        <v>#N/A</v>
      </c>
      <c r="Z153" s="99" t="e">
        <f t="shared" si="36"/>
        <v>#N/A</v>
      </c>
      <c r="AA153" s="100" t="e">
        <f t="shared" si="37"/>
        <v>#N/A</v>
      </c>
      <c r="AB153" s="109" t="e">
        <f t="shared" si="38"/>
        <v>#N/A</v>
      </c>
    </row>
    <row r="154" spans="2:28">
      <c r="B154" s="86">
        <f>'MC 114+220'!B155</f>
        <v>0</v>
      </c>
      <c r="C154" s="101">
        <f t="shared" si="31"/>
        <v>0</v>
      </c>
      <c r="D154" s="102">
        <f t="shared" si="32"/>
        <v>842</v>
      </c>
      <c r="E154" s="89" t="e">
        <f>VLOOKUP(B154,'MC 114+220'!B155:AB256,3,FALSE)</f>
        <v>#N/A</v>
      </c>
      <c r="F154" s="103" t="e">
        <f t="shared" si="27"/>
        <v>#N/A</v>
      </c>
      <c r="G154" s="104" t="e">
        <f>VLOOKUP(B154,'MC 114+220'!$B$15:$AB$786,20,FALSE)</f>
        <v>#N/A</v>
      </c>
      <c r="H154" s="104" t="e">
        <f>VLOOKUP(B154,'MC 114+220'!$B$15:$AB$786,4,FALSE)</f>
        <v>#N/A</v>
      </c>
      <c r="I154" s="105" t="e">
        <f t="shared" si="28"/>
        <v>#N/A</v>
      </c>
      <c r="J154" s="105" t="e">
        <f>VLOOKUP(B154,'MC 114+220'!$B$15:$AB$786,13,FALSE)</f>
        <v>#N/A</v>
      </c>
      <c r="K154" s="92">
        <f>'MC 114+220'!Q155</f>
        <v>0</v>
      </c>
      <c r="L154" s="106">
        <f t="shared" si="33"/>
        <v>0</v>
      </c>
      <c r="M154" s="94" t="e">
        <f>VLOOKUP(B154,'MC 114+220'!$B$14:$AB$786,21,FALSE)</f>
        <v>#N/A</v>
      </c>
      <c r="N154" s="103" t="e">
        <f>VLOOKUP(B154,'MC 114+220'!$B$15:$AB$786,5,FALSE)</f>
        <v>#N/A</v>
      </c>
      <c r="O154" s="105" t="e">
        <f t="shared" si="29"/>
        <v>#N/A</v>
      </c>
      <c r="P154" s="105" t="e">
        <f>VLOOKUP(B154,'MC 114+220'!$B$15:$AB$786,14,FALSE)</f>
        <v>#N/A</v>
      </c>
      <c r="Q154" s="92">
        <f>'MC 114+220'!R155</f>
        <v>0</v>
      </c>
      <c r="R154" s="106">
        <f t="shared" si="34"/>
        <v>0</v>
      </c>
      <c r="S154" s="94" t="e">
        <f>VLOOKUP(B154,'MC 114+220'!$B$14:$AB$786,22,FALSE)</f>
        <v>#N/A</v>
      </c>
      <c r="T154" s="103" t="e">
        <f>VLOOKUP(B154,'MC 114+220'!$B$15:$AB$786,6,FALSE)</f>
        <v>#N/A</v>
      </c>
      <c r="U154" s="105" t="e">
        <f t="shared" si="30"/>
        <v>#N/A</v>
      </c>
      <c r="V154" s="107" t="e">
        <f>VLOOKUP(B154,'MC 114+220'!$B$15:$AB$786,15,FALSE)</f>
        <v>#N/A</v>
      </c>
      <c r="W154" s="96">
        <f>'MC 114+220'!S155</f>
        <v>0</v>
      </c>
      <c r="X154" s="106">
        <f t="shared" si="35"/>
        <v>0</v>
      </c>
      <c r="Y154" s="108" t="e">
        <f t="shared" si="39"/>
        <v>#N/A</v>
      </c>
      <c r="Z154" s="99" t="e">
        <f t="shared" si="36"/>
        <v>#N/A</v>
      </c>
      <c r="AA154" s="100" t="e">
        <f t="shared" si="37"/>
        <v>#N/A</v>
      </c>
      <c r="AB154" s="109" t="e">
        <f t="shared" si="38"/>
        <v>#N/A</v>
      </c>
    </row>
    <row r="155" spans="2:28">
      <c r="B155" s="86">
        <f>'MC 114+220'!B156</f>
        <v>0</v>
      </c>
      <c r="C155" s="101">
        <f t="shared" si="31"/>
        <v>0</v>
      </c>
      <c r="D155" s="102">
        <f t="shared" si="32"/>
        <v>842</v>
      </c>
      <c r="E155" s="89" t="e">
        <f>VLOOKUP(B155,'MC 114+220'!B156:AB257,3,FALSE)</f>
        <v>#N/A</v>
      </c>
      <c r="F155" s="103" t="e">
        <f t="shared" si="27"/>
        <v>#N/A</v>
      </c>
      <c r="G155" s="104" t="e">
        <f>VLOOKUP(B155,'MC 114+220'!$B$15:$AB$786,20,FALSE)</f>
        <v>#N/A</v>
      </c>
      <c r="H155" s="104" t="e">
        <f>VLOOKUP(B155,'MC 114+220'!$B$15:$AB$786,4,FALSE)</f>
        <v>#N/A</v>
      </c>
      <c r="I155" s="105" t="e">
        <f t="shared" si="28"/>
        <v>#N/A</v>
      </c>
      <c r="J155" s="105" t="e">
        <f>VLOOKUP(B155,'MC 114+220'!$B$15:$AB$786,13,FALSE)</f>
        <v>#N/A</v>
      </c>
      <c r="K155" s="92">
        <f>'MC 114+220'!Q156</f>
        <v>0</v>
      </c>
      <c r="L155" s="106">
        <f t="shared" si="33"/>
        <v>0</v>
      </c>
      <c r="M155" s="94" t="e">
        <f>VLOOKUP(B155,'MC 114+220'!$B$14:$AB$786,21,FALSE)</f>
        <v>#N/A</v>
      </c>
      <c r="N155" s="103" t="e">
        <f>VLOOKUP(B155,'MC 114+220'!$B$15:$AB$786,5,FALSE)</f>
        <v>#N/A</v>
      </c>
      <c r="O155" s="105" t="e">
        <f t="shared" si="29"/>
        <v>#N/A</v>
      </c>
      <c r="P155" s="105" t="e">
        <f>VLOOKUP(B155,'MC 114+220'!$B$15:$AB$786,14,FALSE)</f>
        <v>#N/A</v>
      </c>
      <c r="Q155" s="92">
        <f>'MC 114+220'!R156</f>
        <v>0</v>
      </c>
      <c r="R155" s="106">
        <f t="shared" si="34"/>
        <v>0</v>
      </c>
      <c r="S155" s="94" t="e">
        <f>VLOOKUP(B155,'MC 114+220'!$B$14:$AB$786,22,FALSE)</f>
        <v>#N/A</v>
      </c>
      <c r="T155" s="103" t="e">
        <f>VLOOKUP(B155,'MC 114+220'!$B$15:$AB$786,6,FALSE)</f>
        <v>#N/A</v>
      </c>
      <c r="U155" s="105" t="e">
        <f t="shared" si="30"/>
        <v>#N/A</v>
      </c>
      <c r="V155" s="107" t="e">
        <f>VLOOKUP(B155,'MC 114+220'!$B$15:$AB$786,15,FALSE)</f>
        <v>#N/A</v>
      </c>
      <c r="W155" s="96">
        <f>'MC 114+220'!S156</f>
        <v>0</v>
      </c>
      <c r="X155" s="106">
        <f t="shared" si="35"/>
        <v>0</v>
      </c>
      <c r="Y155" s="108" t="e">
        <f t="shared" si="39"/>
        <v>#N/A</v>
      </c>
      <c r="Z155" s="99" t="e">
        <f t="shared" si="36"/>
        <v>#N/A</v>
      </c>
      <c r="AA155" s="100" t="e">
        <f t="shared" si="37"/>
        <v>#N/A</v>
      </c>
      <c r="AB155" s="109" t="e">
        <f t="shared" si="38"/>
        <v>#N/A</v>
      </c>
    </row>
    <row r="156" spans="2:28">
      <c r="B156" s="86">
        <f>'MC 114+220'!B157</f>
        <v>0</v>
      </c>
      <c r="C156" s="101">
        <f t="shared" si="31"/>
        <v>0</v>
      </c>
      <c r="D156" s="102">
        <f t="shared" si="32"/>
        <v>842</v>
      </c>
      <c r="E156" s="89" t="e">
        <f>VLOOKUP(B156,'MC 114+220'!B157:AB258,3,FALSE)</f>
        <v>#N/A</v>
      </c>
      <c r="F156" s="103" t="e">
        <f t="shared" si="27"/>
        <v>#N/A</v>
      </c>
      <c r="G156" s="104" t="e">
        <f>VLOOKUP(B156,'MC 114+220'!$B$15:$AB$786,20,FALSE)</f>
        <v>#N/A</v>
      </c>
      <c r="H156" s="104" t="e">
        <f>VLOOKUP(B156,'MC 114+220'!$B$15:$AB$786,4,FALSE)</f>
        <v>#N/A</v>
      </c>
      <c r="I156" s="105" t="e">
        <f t="shared" si="28"/>
        <v>#N/A</v>
      </c>
      <c r="J156" s="105" t="e">
        <f>VLOOKUP(B156,'MC 114+220'!$B$15:$AB$786,13,FALSE)</f>
        <v>#N/A</v>
      </c>
      <c r="K156" s="92">
        <f>'MC 114+220'!Q157</f>
        <v>0</v>
      </c>
      <c r="L156" s="106">
        <f t="shared" si="33"/>
        <v>0</v>
      </c>
      <c r="M156" s="94" t="e">
        <f>VLOOKUP(B156,'MC 114+220'!$B$14:$AB$786,21,FALSE)</f>
        <v>#N/A</v>
      </c>
      <c r="N156" s="103" t="e">
        <f>VLOOKUP(B156,'MC 114+220'!$B$15:$AB$786,5,FALSE)</f>
        <v>#N/A</v>
      </c>
      <c r="O156" s="105" t="e">
        <f t="shared" si="29"/>
        <v>#N/A</v>
      </c>
      <c r="P156" s="105" t="e">
        <f>VLOOKUP(B156,'MC 114+220'!$B$15:$AB$786,14,FALSE)</f>
        <v>#N/A</v>
      </c>
      <c r="Q156" s="92">
        <f>'MC 114+220'!R157</f>
        <v>0</v>
      </c>
      <c r="R156" s="106">
        <f t="shared" si="34"/>
        <v>0</v>
      </c>
      <c r="S156" s="94" t="e">
        <f>VLOOKUP(B156,'MC 114+220'!$B$14:$AB$786,22,FALSE)</f>
        <v>#N/A</v>
      </c>
      <c r="T156" s="103" t="e">
        <f>VLOOKUP(B156,'MC 114+220'!$B$15:$AB$786,6,FALSE)</f>
        <v>#N/A</v>
      </c>
      <c r="U156" s="105" t="e">
        <f t="shared" si="30"/>
        <v>#N/A</v>
      </c>
      <c r="V156" s="107" t="e">
        <f>VLOOKUP(B156,'MC 114+220'!$B$15:$AB$786,15,FALSE)</f>
        <v>#N/A</v>
      </c>
      <c r="W156" s="96">
        <f>'MC 114+220'!S157</f>
        <v>0</v>
      </c>
      <c r="X156" s="106">
        <f t="shared" si="35"/>
        <v>0</v>
      </c>
      <c r="Y156" s="108" t="e">
        <f t="shared" si="39"/>
        <v>#N/A</v>
      </c>
      <c r="Z156" s="99" t="e">
        <f t="shared" si="36"/>
        <v>#N/A</v>
      </c>
      <c r="AA156" s="100" t="e">
        <f t="shared" si="37"/>
        <v>#N/A</v>
      </c>
      <c r="AB156" s="109" t="e">
        <f t="shared" si="38"/>
        <v>#N/A</v>
      </c>
    </row>
    <row r="157" spans="2:28">
      <c r="B157" s="86">
        <f>'MC 114+220'!B158</f>
        <v>0</v>
      </c>
      <c r="C157" s="101">
        <f t="shared" si="31"/>
        <v>0</v>
      </c>
      <c r="D157" s="102">
        <f t="shared" si="32"/>
        <v>842</v>
      </c>
      <c r="E157" s="89" t="e">
        <f>VLOOKUP(B157,'MC 114+220'!B158:AB259,3,FALSE)</f>
        <v>#N/A</v>
      </c>
      <c r="F157" s="103" t="e">
        <f t="shared" si="27"/>
        <v>#N/A</v>
      </c>
      <c r="G157" s="104" t="e">
        <f>VLOOKUP(B157,'MC 114+220'!$B$15:$AB$786,20,FALSE)</f>
        <v>#N/A</v>
      </c>
      <c r="H157" s="104" t="e">
        <f>VLOOKUP(B157,'MC 114+220'!$B$15:$AB$786,4,FALSE)</f>
        <v>#N/A</v>
      </c>
      <c r="I157" s="105" t="e">
        <f t="shared" si="28"/>
        <v>#N/A</v>
      </c>
      <c r="J157" s="105" t="e">
        <f>VLOOKUP(B157,'MC 114+220'!$B$15:$AB$786,13,FALSE)</f>
        <v>#N/A</v>
      </c>
      <c r="K157" s="92">
        <f>'MC 114+220'!Q158</f>
        <v>0</v>
      </c>
      <c r="L157" s="106">
        <f t="shared" si="33"/>
        <v>0</v>
      </c>
      <c r="M157" s="94" t="e">
        <f>VLOOKUP(B157,'MC 114+220'!$B$14:$AB$786,21,FALSE)</f>
        <v>#N/A</v>
      </c>
      <c r="N157" s="103" t="e">
        <f>VLOOKUP(B157,'MC 114+220'!$B$15:$AB$786,5,FALSE)</f>
        <v>#N/A</v>
      </c>
      <c r="O157" s="105" t="e">
        <f t="shared" si="29"/>
        <v>#N/A</v>
      </c>
      <c r="P157" s="105" t="e">
        <f>VLOOKUP(B157,'MC 114+220'!$B$15:$AB$786,14,FALSE)</f>
        <v>#N/A</v>
      </c>
      <c r="Q157" s="92">
        <f>'MC 114+220'!R158</f>
        <v>0</v>
      </c>
      <c r="R157" s="106">
        <f t="shared" si="34"/>
        <v>0</v>
      </c>
      <c r="S157" s="94" t="e">
        <f>VLOOKUP(B157,'MC 114+220'!$B$14:$AB$786,22,FALSE)</f>
        <v>#N/A</v>
      </c>
      <c r="T157" s="103" t="e">
        <f>VLOOKUP(B157,'MC 114+220'!$B$15:$AB$786,6,FALSE)</f>
        <v>#N/A</v>
      </c>
      <c r="U157" s="105" t="e">
        <f t="shared" si="30"/>
        <v>#N/A</v>
      </c>
      <c r="V157" s="107" t="e">
        <f>VLOOKUP(B157,'MC 114+220'!$B$15:$AB$786,15,FALSE)</f>
        <v>#N/A</v>
      </c>
      <c r="W157" s="96">
        <f>'MC 114+220'!S158</f>
        <v>0</v>
      </c>
      <c r="X157" s="106">
        <f t="shared" si="35"/>
        <v>0</v>
      </c>
      <c r="Y157" s="108" t="e">
        <f t="shared" si="39"/>
        <v>#N/A</v>
      </c>
      <c r="Z157" s="99" t="e">
        <f t="shared" si="36"/>
        <v>#N/A</v>
      </c>
      <c r="AA157" s="100" t="e">
        <f t="shared" si="37"/>
        <v>#N/A</v>
      </c>
      <c r="AB157" s="109" t="e">
        <f t="shared" si="38"/>
        <v>#N/A</v>
      </c>
    </row>
    <row r="158" spans="2:28">
      <c r="B158" s="86">
        <f>'MC 114+220'!B159</f>
        <v>0</v>
      </c>
      <c r="C158" s="101">
        <f t="shared" si="31"/>
        <v>0</v>
      </c>
      <c r="D158" s="102">
        <f t="shared" si="32"/>
        <v>842</v>
      </c>
      <c r="E158" s="89" t="e">
        <f>VLOOKUP(B158,'MC 114+220'!B159:AB260,3,FALSE)</f>
        <v>#N/A</v>
      </c>
      <c r="F158" s="103" t="e">
        <f t="shared" si="27"/>
        <v>#N/A</v>
      </c>
      <c r="G158" s="104" t="e">
        <f>VLOOKUP(B158,'MC 114+220'!$B$15:$AB$786,20,FALSE)</f>
        <v>#N/A</v>
      </c>
      <c r="H158" s="104" t="e">
        <f>VLOOKUP(B158,'MC 114+220'!$B$15:$AB$786,4,FALSE)</f>
        <v>#N/A</v>
      </c>
      <c r="I158" s="105" t="e">
        <f t="shared" si="28"/>
        <v>#N/A</v>
      </c>
      <c r="J158" s="105" t="e">
        <f>VLOOKUP(B158,'MC 114+220'!$B$15:$AB$786,13,FALSE)</f>
        <v>#N/A</v>
      </c>
      <c r="K158" s="92">
        <f>'MC 114+220'!Q159</f>
        <v>0</v>
      </c>
      <c r="L158" s="106">
        <f t="shared" si="33"/>
        <v>0</v>
      </c>
      <c r="M158" s="94" t="e">
        <f>VLOOKUP(B158,'MC 114+220'!$B$14:$AB$786,21,FALSE)</f>
        <v>#N/A</v>
      </c>
      <c r="N158" s="103" t="e">
        <f>VLOOKUP(B158,'MC 114+220'!$B$15:$AB$786,5,FALSE)</f>
        <v>#N/A</v>
      </c>
      <c r="O158" s="105" t="e">
        <f t="shared" si="29"/>
        <v>#N/A</v>
      </c>
      <c r="P158" s="105" t="e">
        <f>VLOOKUP(B158,'MC 114+220'!$B$15:$AB$786,14,FALSE)</f>
        <v>#N/A</v>
      </c>
      <c r="Q158" s="92">
        <f>'MC 114+220'!R159</f>
        <v>0</v>
      </c>
      <c r="R158" s="106">
        <f t="shared" si="34"/>
        <v>0</v>
      </c>
      <c r="S158" s="94" t="e">
        <f>VLOOKUP(B158,'MC 114+220'!$B$14:$AB$786,22,FALSE)</f>
        <v>#N/A</v>
      </c>
      <c r="T158" s="103" t="e">
        <f>VLOOKUP(B158,'MC 114+220'!$B$15:$AB$786,6,FALSE)</f>
        <v>#N/A</v>
      </c>
      <c r="U158" s="105" t="e">
        <f t="shared" si="30"/>
        <v>#N/A</v>
      </c>
      <c r="V158" s="107" t="e">
        <f>VLOOKUP(B158,'MC 114+220'!$B$15:$AB$786,15,FALSE)</f>
        <v>#N/A</v>
      </c>
      <c r="W158" s="96">
        <f>'MC 114+220'!S159</f>
        <v>0</v>
      </c>
      <c r="X158" s="106">
        <f t="shared" si="35"/>
        <v>0</v>
      </c>
      <c r="Y158" s="108" t="e">
        <f t="shared" si="39"/>
        <v>#N/A</v>
      </c>
      <c r="Z158" s="99" t="e">
        <f t="shared" si="36"/>
        <v>#N/A</v>
      </c>
      <c r="AA158" s="100" t="e">
        <f t="shared" si="37"/>
        <v>#N/A</v>
      </c>
      <c r="AB158" s="109" t="e">
        <f t="shared" si="38"/>
        <v>#N/A</v>
      </c>
    </row>
    <row r="159" spans="2:28">
      <c r="B159" s="86">
        <f>'MC 114+220'!B160</f>
        <v>0</v>
      </c>
      <c r="C159" s="101">
        <f t="shared" si="31"/>
        <v>0</v>
      </c>
      <c r="D159" s="102">
        <f t="shared" si="32"/>
        <v>842</v>
      </c>
      <c r="E159" s="89" t="e">
        <f>VLOOKUP(B159,'MC 114+220'!B160:AB261,3,FALSE)</f>
        <v>#N/A</v>
      </c>
      <c r="F159" s="103" t="e">
        <f t="shared" si="27"/>
        <v>#N/A</v>
      </c>
      <c r="G159" s="104" t="e">
        <f>VLOOKUP(B159,'MC 114+220'!$B$15:$AB$786,20,FALSE)</f>
        <v>#N/A</v>
      </c>
      <c r="H159" s="104" t="e">
        <f>VLOOKUP(B159,'MC 114+220'!$B$15:$AB$786,4,FALSE)</f>
        <v>#N/A</v>
      </c>
      <c r="I159" s="105" t="e">
        <f t="shared" si="28"/>
        <v>#N/A</v>
      </c>
      <c r="J159" s="105" t="e">
        <f>VLOOKUP(B159,'MC 114+220'!$B$15:$AB$786,13,FALSE)</f>
        <v>#N/A</v>
      </c>
      <c r="K159" s="92">
        <f>'MC 114+220'!Q160</f>
        <v>0</v>
      </c>
      <c r="L159" s="106">
        <f t="shared" si="33"/>
        <v>0</v>
      </c>
      <c r="M159" s="94" t="e">
        <f>VLOOKUP(B159,'MC 114+220'!$B$14:$AB$786,21,FALSE)</f>
        <v>#N/A</v>
      </c>
      <c r="N159" s="103" t="e">
        <f>VLOOKUP(B159,'MC 114+220'!$B$15:$AB$786,5,FALSE)</f>
        <v>#N/A</v>
      </c>
      <c r="O159" s="105" t="e">
        <f t="shared" si="29"/>
        <v>#N/A</v>
      </c>
      <c r="P159" s="105" t="e">
        <f>VLOOKUP(B159,'MC 114+220'!$B$15:$AB$786,14,FALSE)</f>
        <v>#N/A</v>
      </c>
      <c r="Q159" s="92">
        <f>'MC 114+220'!R160</f>
        <v>0</v>
      </c>
      <c r="R159" s="106">
        <f t="shared" si="34"/>
        <v>0</v>
      </c>
      <c r="S159" s="94" t="e">
        <f>VLOOKUP(B159,'MC 114+220'!$B$14:$AB$786,22,FALSE)</f>
        <v>#N/A</v>
      </c>
      <c r="T159" s="103" t="e">
        <f>VLOOKUP(B159,'MC 114+220'!$B$15:$AB$786,6,FALSE)</f>
        <v>#N/A</v>
      </c>
      <c r="U159" s="105" t="e">
        <f t="shared" si="30"/>
        <v>#N/A</v>
      </c>
      <c r="V159" s="107" t="e">
        <f>VLOOKUP(B159,'MC 114+220'!$B$15:$AB$786,15,FALSE)</f>
        <v>#N/A</v>
      </c>
      <c r="W159" s="96">
        <f>'MC 114+220'!S160</f>
        <v>0</v>
      </c>
      <c r="X159" s="106">
        <f t="shared" si="35"/>
        <v>0</v>
      </c>
      <c r="Y159" s="108" t="e">
        <f t="shared" si="39"/>
        <v>#N/A</v>
      </c>
      <c r="Z159" s="99" t="e">
        <f t="shared" si="36"/>
        <v>#N/A</v>
      </c>
      <c r="AA159" s="100" t="e">
        <f t="shared" si="37"/>
        <v>#N/A</v>
      </c>
      <c r="AB159" s="109" t="e">
        <f t="shared" si="38"/>
        <v>#N/A</v>
      </c>
    </row>
    <row r="160" spans="2:28">
      <c r="B160" s="86">
        <f>'MC 114+220'!B161</f>
        <v>0</v>
      </c>
      <c r="C160" s="101">
        <f t="shared" si="31"/>
        <v>0</v>
      </c>
      <c r="D160" s="102">
        <f t="shared" si="32"/>
        <v>842</v>
      </c>
      <c r="E160" s="89" t="e">
        <f>VLOOKUP(B160,'MC 114+220'!B161:AB262,3,FALSE)</f>
        <v>#N/A</v>
      </c>
      <c r="F160" s="103" t="e">
        <f t="shared" si="27"/>
        <v>#N/A</v>
      </c>
      <c r="G160" s="104" t="e">
        <f>VLOOKUP(B160,'MC 114+220'!$B$15:$AB$786,20,FALSE)</f>
        <v>#N/A</v>
      </c>
      <c r="H160" s="104" t="e">
        <f>VLOOKUP(B160,'MC 114+220'!$B$15:$AB$786,4,FALSE)</f>
        <v>#N/A</v>
      </c>
      <c r="I160" s="105" t="e">
        <f t="shared" si="28"/>
        <v>#N/A</v>
      </c>
      <c r="J160" s="105" t="e">
        <f>VLOOKUP(B160,'MC 114+220'!$B$15:$AB$786,13,FALSE)</f>
        <v>#N/A</v>
      </c>
      <c r="K160" s="92">
        <f>'MC 114+220'!Q161</f>
        <v>0</v>
      </c>
      <c r="L160" s="106">
        <f t="shared" si="33"/>
        <v>0</v>
      </c>
      <c r="M160" s="94" t="e">
        <f>VLOOKUP(B160,'MC 114+220'!$B$14:$AB$786,21,FALSE)</f>
        <v>#N/A</v>
      </c>
      <c r="N160" s="103" t="e">
        <f>VLOOKUP(B160,'MC 114+220'!$B$15:$AB$786,5,FALSE)</f>
        <v>#N/A</v>
      </c>
      <c r="O160" s="105" t="e">
        <f t="shared" si="29"/>
        <v>#N/A</v>
      </c>
      <c r="P160" s="105" t="e">
        <f>VLOOKUP(B160,'MC 114+220'!$B$15:$AB$786,14,FALSE)</f>
        <v>#N/A</v>
      </c>
      <c r="Q160" s="92">
        <f>'MC 114+220'!R161</f>
        <v>0</v>
      </c>
      <c r="R160" s="106">
        <f t="shared" si="34"/>
        <v>0</v>
      </c>
      <c r="S160" s="94" t="e">
        <f>VLOOKUP(B160,'MC 114+220'!$B$14:$AB$786,22,FALSE)</f>
        <v>#N/A</v>
      </c>
      <c r="T160" s="103" t="e">
        <f>VLOOKUP(B160,'MC 114+220'!$B$15:$AB$786,6,FALSE)</f>
        <v>#N/A</v>
      </c>
      <c r="U160" s="105" t="e">
        <f t="shared" si="30"/>
        <v>#N/A</v>
      </c>
      <c r="V160" s="107" t="e">
        <f>VLOOKUP(B160,'MC 114+220'!$B$15:$AB$786,15,FALSE)</f>
        <v>#N/A</v>
      </c>
      <c r="W160" s="96">
        <f>'MC 114+220'!S161</f>
        <v>0</v>
      </c>
      <c r="X160" s="106">
        <f t="shared" si="35"/>
        <v>0</v>
      </c>
      <c r="Y160" s="108" t="e">
        <f t="shared" si="39"/>
        <v>#N/A</v>
      </c>
      <c r="Z160" s="99" t="e">
        <f t="shared" si="36"/>
        <v>#N/A</v>
      </c>
      <c r="AA160" s="100" t="e">
        <f t="shared" si="37"/>
        <v>#N/A</v>
      </c>
      <c r="AB160" s="109" t="e">
        <f t="shared" si="38"/>
        <v>#N/A</v>
      </c>
    </row>
    <row r="161" spans="2:28">
      <c r="B161" s="86">
        <f>'MC 114+220'!B162</f>
        <v>0</v>
      </c>
      <c r="C161" s="101">
        <f t="shared" si="31"/>
        <v>0</v>
      </c>
      <c r="D161" s="102">
        <f t="shared" si="32"/>
        <v>842</v>
      </c>
      <c r="E161" s="89" t="e">
        <f>VLOOKUP(B161,'MC 114+220'!B162:AB263,3,FALSE)</f>
        <v>#N/A</v>
      </c>
      <c r="F161" s="103" t="e">
        <f t="shared" si="27"/>
        <v>#N/A</v>
      </c>
      <c r="G161" s="104" t="e">
        <f>VLOOKUP(B161,'MC 114+220'!$B$15:$AB$786,20,FALSE)</f>
        <v>#N/A</v>
      </c>
      <c r="H161" s="104" t="e">
        <f>VLOOKUP(B161,'MC 114+220'!$B$15:$AB$786,4,FALSE)</f>
        <v>#N/A</v>
      </c>
      <c r="I161" s="105" t="e">
        <f t="shared" si="28"/>
        <v>#N/A</v>
      </c>
      <c r="J161" s="105" t="e">
        <f>VLOOKUP(B161,'MC 114+220'!$B$15:$AB$786,13,FALSE)</f>
        <v>#N/A</v>
      </c>
      <c r="K161" s="92">
        <f>'MC 114+220'!Q162</f>
        <v>0</v>
      </c>
      <c r="L161" s="106">
        <f t="shared" si="33"/>
        <v>0</v>
      </c>
      <c r="M161" s="94" t="e">
        <f>VLOOKUP(B161,'MC 114+220'!$B$14:$AB$786,21,FALSE)</f>
        <v>#N/A</v>
      </c>
      <c r="N161" s="103" t="e">
        <f>VLOOKUP(B161,'MC 114+220'!$B$15:$AB$786,5,FALSE)</f>
        <v>#N/A</v>
      </c>
      <c r="O161" s="105" t="e">
        <f t="shared" si="29"/>
        <v>#N/A</v>
      </c>
      <c r="P161" s="105" t="e">
        <f>VLOOKUP(B161,'MC 114+220'!$B$15:$AB$786,14,FALSE)</f>
        <v>#N/A</v>
      </c>
      <c r="Q161" s="92">
        <f>'MC 114+220'!R162</f>
        <v>0</v>
      </c>
      <c r="R161" s="106">
        <f t="shared" si="34"/>
        <v>0</v>
      </c>
      <c r="S161" s="94" t="e">
        <f>VLOOKUP(B161,'MC 114+220'!$B$14:$AB$786,22,FALSE)</f>
        <v>#N/A</v>
      </c>
      <c r="T161" s="103" t="e">
        <f>VLOOKUP(B161,'MC 114+220'!$B$15:$AB$786,6,FALSE)</f>
        <v>#N/A</v>
      </c>
      <c r="U161" s="105" t="e">
        <f t="shared" si="30"/>
        <v>#N/A</v>
      </c>
      <c r="V161" s="107" t="e">
        <f>VLOOKUP(B161,'MC 114+220'!$B$15:$AB$786,15,FALSE)</f>
        <v>#N/A</v>
      </c>
      <c r="W161" s="96">
        <f>'MC 114+220'!S162</f>
        <v>0</v>
      </c>
      <c r="X161" s="106">
        <f t="shared" si="35"/>
        <v>0</v>
      </c>
      <c r="Y161" s="108" t="e">
        <f t="shared" si="39"/>
        <v>#N/A</v>
      </c>
      <c r="Z161" s="99" t="e">
        <f t="shared" si="36"/>
        <v>#N/A</v>
      </c>
      <c r="AA161" s="100" t="e">
        <f t="shared" si="37"/>
        <v>#N/A</v>
      </c>
      <c r="AB161" s="109" t="e">
        <f t="shared" si="38"/>
        <v>#N/A</v>
      </c>
    </row>
    <row r="162" spans="2:28">
      <c r="B162" s="86">
        <f>'MC 114+220'!B163</f>
        <v>0</v>
      </c>
      <c r="C162" s="101">
        <f t="shared" si="31"/>
        <v>0</v>
      </c>
      <c r="D162" s="102">
        <f t="shared" si="32"/>
        <v>842</v>
      </c>
      <c r="E162" s="89" t="e">
        <f>VLOOKUP(B162,'MC 114+220'!B163:AB264,3,FALSE)</f>
        <v>#N/A</v>
      </c>
      <c r="F162" s="103" t="e">
        <f t="shared" si="27"/>
        <v>#N/A</v>
      </c>
      <c r="G162" s="104" t="e">
        <f>VLOOKUP(B162,'MC 114+220'!$B$15:$AB$786,20,FALSE)</f>
        <v>#N/A</v>
      </c>
      <c r="H162" s="104" t="e">
        <f>VLOOKUP(B162,'MC 114+220'!$B$15:$AB$786,4,FALSE)</f>
        <v>#N/A</v>
      </c>
      <c r="I162" s="105" t="e">
        <f t="shared" si="28"/>
        <v>#N/A</v>
      </c>
      <c r="J162" s="105" t="e">
        <f>VLOOKUP(B162,'MC 114+220'!$B$15:$AB$786,13,FALSE)</f>
        <v>#N/A</v>
      </c>
      <c r="K162" s="92">
        <f>'MC 114+220'!Q163</f>
        <v>0</v>
      </c>
      <c r="L162" s="106">
        <f t="shared" si="33"/>
        <v>0</v>
      </c>
      <c r="M162" s="94" t="e">
        <f>VLOOKUP(B162,'MC 114+220'!$B$14:$AB$786,21,FALSE)</f>
        <v>#N/A</v>
      </c>
      <c r="N162" s="103" t="e">
        <f>VLOOKUP(B162,'MC 114+220'!$B$15:$AB$786,5,FALSE)</f>
        <v>#N/A</v>
      </c>
      <c r="O162" s="105" t="e">
        <f t="shared" si="29"/>
        <v>#N/A</v>
      </c>
      <c r="P162" s="105" t="e">
        <f>VLOOKUP(B162,'MC 114+220'!$B$15:$AB$786,14,FALSE)</f>
        <v>#N/A</v>
      </c>
      <c r="Q162" s="92">
        <f>'MC 114+220'!R163</f>
        <v>0</v>
      </c>
      <c r="R162" s="106">
        <f t="shared" si="34"/>
        <v>0</v>
      </c>
      <c r="S162" s="94" t="e">
        <f>VLOOKUP(B162,'MC 114+220'!$B$14:$AB$786,22,FALSE)</f>
        <v>#N/A</v>
      </c>
      <c r="T162" s="103" t="e">
        <f>VLOOKUP(B162,'MC 114+220'!$B$15:$AB$786,6,FALSE)</f>
        <v>#N/A</v>
      </c>
      <c r="U162" s="105" t="e">
        <f t="shared" si="30"/>
        <v>#N/A</v>
      </c>
      <c r="V162" s="107" t="e">
        <f>VLOOKUP(B162,'MC 114+220'!$B$15:$AB$786,15,FALSE)</f>
        <v>#N/A</v>
      </c>
      <c r="W162" s="96">
        <f>'MC 114+220'!S163</f>
        <v>0</v>
      </c>
      <c r="X162" s="106">
        <f t="shared" si="35"/>
        <v>0</v>
      </c>
      <c r="Y162" s="108" t="e">
        <f t="shared" si="39"/>
        <v>#N/A</v>
      </c>
      <c r="Z162" s="99" t="e">
        <f t="shared" si="36"/>
        <v>#N/A</v>
      </c>
      <c r="AA162" s="100" t="e">
        <f t="shared" si="37"/>
        <v>#N/A</v>
      </c>
      <c r="AB162" s="109" t="e">
        <f t="shared" si="38"/>
        <v>#N/A</v>
      </c>
    </row>
    <row r="163" spans="2:28">
      <c r="B163" s="86">
        <f>'MC 114+220'!B164</f>
        <v>0</v>
      </c>
      <c r="C163" s="101">
        <f t="shared" si="31"/>
        <v>0</v>
      </c>
      <c r="D163" s="102">
        <f t="shared" si="32"/>
        <v>842</v>
      </c>
      <c r="E163" s="89" t="e">
        <f>VLOOKUP(B163,'MC 114+220'!B164:AB265,3,FALSE)</f>
        <v>#N/A</v>
      </c>
      <c r="F163" s="103" t="e">
        <f t="shared" si="27"/>
        <v>#N/A</v>
      </c>
      <c r="G163" s="104" t="e">
        <f>VLOOKUP(B163,'MC 114+220'!$B$15:$AB$786,20,FALSE)</f>
        <v>#N/A</v>
      </c>
      <c r="H163" s="104" t="e">
        <f>VLOOKUP(B163,'MC 114+220'!$B$15:$AB$786,4,FALSE)</f>
        <v>#N/A</v>
      </c>
      <c r="I163" s="105" t="e">
        <f t="shared" si="28"/>
        <v>#N/A</v>
      </c>
      <c r="J163" s="105" t="e">
        <f>VLOOKUP(B163,'MC 114+220'!$B$15:$AB$786,13,FALSE)</f>
        <v>#N/A</v>
      </c>
      <c r="K163" s="92">
        <f>'MC 114+220'!Q164</f>
        <v>0</v>
      </c>
      <c r="L163" s="106">
        <f t="shared" si="33"/>
        <v>0</v>
      </c>
      <c r="M163" s="94" t="e">
        <f>VLOOKUP(B163,'MC 114+220'!$B$14:$AB$786,21,FALSE)</f>
        <v>#N/A</v>
      </c>
      <c r="N163" s="103" t="e">
        <f>VLOOKUP(B163,'MC 114+220'!$B$15:$AB$786,5,FALSE)</f>
        <v>#N/A</v>
      </c>
      <c r="O163" s="105" t="e">
        <f t="shared" si="29"/>
        <v>#N/A</v>
      </c>
      <c r="P163" s="105" t="e">
        <f>VLOOKUP(B163,'MC 114+220'!$B$15:$AB$786,14,FALSE)</f>
        <v>#N/A</v>
      </c>
      <c r="Q163" s="92">
        <f>'MC 114+220'!R164</f>
        <v>0</v>
      </c>
      <c r="R163" s="106">
        <f t="shared" si="34"/>
        <v>0</v>
      </c>
      <c r="S163" s="94" t="e">
        <f>VLOOKUP(B163,'MC 114+220'!$B$14:$AB$786,22,FALSE)</f>
        <v>#N/A</v>
      </c>
      <c r="T163" s="103" t="e">
        <f>VLOOKUP(B163,'MC 114+220'!$B$15:$AB$786,6,FALSE)</f>
        <v>#N/A</v>
      </c>
      <c r="U163" s="105" t="e">
        <f t="shared" si="30"/>
        <v>#N/A</v>
      </c>
      <c r="V163" s="107" t="e">
        <f>VLOOKUP(B163,'MC 114+220'!$B$15:$AB$786,15,FALSE)</f>
        <v>#N/A</v>
      </c>
      <c r="W163" s="96">
        <f>'MC 114+220'!S164</f>
        <v>0</v>
      </c>
      <c r="X163" s="106">
        <f t="shared" si="35"/>
        <v>0</v>
      </c>
      <c r="Y163" s="108" t="e">
        <f t="shared" si="39"/>
        <v>#N/A</v>
      </c>
      <c r="Z163" s="99" t="e">
        <f t="shared" si="36"/>
        <v>#N/A</v>
      </c>
      <c r="AA163" s="100" t="e">
        <f t="shared" si="37"/>
        <v>#N/A</v>
      </c>
      <c r="AB163" s="109" t="e">
        <f t="shared" si="38"/>
        <v>#N/A</v>
      </c>
    </row>
    <row r="164" spans="2:28">
      <c r="B164" s="86">
        <f>'MC 114+220'!B165</f>
        <v>0</v>
      </c>
      <c r="C164" s="101">
        <f t="shared" si="31"/>
        <v>0</v>
      </c>
      <c r="D164" s="102">
        <f t="shared" si="32"/>
        <v>842</v>
      </c>
      <c r="E164" s="89" t="e">
        <f>VLOOKUP(B164,'MC 114+220'!B165:AB266,3,FALSE)</f>
        <v>#N/A</v>
      </c>
      <c r="F164" s="103" t="e">
        <f t="shared" si="27"/>
        <v>#N/A</v>
      </c>
      <c r="G164" s="104" t="e">
        <f>VLOOKUP(B164,'MC 114+220'!$B$15:$AB$786,20,FALSE)</f>
        <v>#N/A</v>
      </c>
      <c r="H164" s="104" t="e">
        <f>VLOOKUP(B164,'MC 114+220'!$B$15:$AB$786,4,FALSE)</f>
        <v>#N/A</v>
      </c>
      <c r="I164" s="105" t="e">
        <f t="shared" si="28"/>
        <v>#N/A</v>
      </c>
      <c r="J164" s="105" t="e">
        <f>VLOOKUP(B164,'MC 114+220'!$B$15:$AB$786,13,FALSE)</f>
        <v>#N/A</v>
      </c>
      <c r="K164" s="92">
        <f>'MC 114+220'!Q165</f>
        <v>0</v>
      </c>
      <c r="L164" s="106">
        <f t="shared" si="33"/>
        <v>0</v>
      </c>
      <c r="M164" s="94" t="e">
        <f>VLOOKUP(B164,'MC 114+220'!$B$14:$AB$786,21,FALSE)</f>
        <v>#N/A</v>
      </c>
      <c r="N164" s="103" t="e">
        <f>VLOOKUP(B164,'MC 114+220'!$B$15:$AB$786,5,FALSE)</f>
        <v>#N/A</v>
      </c>
      <c r="O164" s="105" t="e">
        <f t="shared" si="29"/>
        <v>#N/A</v>
      </c>
      <c r="P164" s="105" t="e">
        <f>VLOOKUP(B164,'MC 114+220'!$B$15:$AB$786,14,FALSE)</f>
        <v>#N/A</v>
      </c>
      <c r="Q164" s="92">
        <f>'MC 114+220'!R165</f>
        <v>0</v>
      </c>
      <c r="R164" s="106">
        <f t="shared" si="34"/>
        <v>0</v>
      </c>
      <c r="S164" s="94" t="e">
        <f>VLOOKUP(B164,'MC 114+220'!$B$14:$AB$786,22,FALSE)</f>
        <v>#N/A</v>
      </c>
      <c r="T164" s="103" t="e">
        <f>VLOOKUP(B164,'MC 114+220'!$B$15:$AB$786,6,FALSE)</f>
        <v>#N/A</v>
      </c>
      <c r="U164" s="105" t="e">
        <f t="shared" si="30"/>
        <v>#N/A</v>
      </c>
      <c r="V164" s="107" t="e">
        <f>VLOOKUP(B164,'MC 114+220'!$B$15:$AB$786,15,FALSE)</f>
        <v>#N/A</v>
      </c>
      <c r="W164" s="96">
        <f>'MC 114+220'!S165</f>
        <v>0</v>
      </c>
      <c r="X164" s="106">
        <f t="shared" si="35"/>
        <v>0</v>
      </c>
      <c r="Y164" s="108" t="e">
        <f t="shared" si="39"/>
        <v>#N/A</v>
      </c>
      <c r="Z164" s="99" t="e">
        <f t="shared" si="36"/>
        <v>#N/A</v>
      </c>
      <c r="AA164" s="100" t="e">
        <f t="shared" si="37"/>
        <v>#N/A</v>
      </c>
      <c r="AB164" s="109" t="e">
        <f t="shared" si="38"/>
        <v>#N/A</v>
      </c>
    </row>
    <row r="165" spans="2:28">
      <c r="B165" s="86">
        <f>'MC 114+220'!B166</f>
        <v>0</v>
      </c>
      <c r="C165" s="101">
        <f t="shared" si="31"/>
        <v>0</v>
      </c>
      <c r="D165" s="102">
        <f t="shared" si="32"/>
        <v>842</v>
      </c>
      <c r="E165" s="89" t="e">
        <f>VLOOKUP(B165,'MC 114+220'!B166:AB267,3,FALSE)</f>
        <v>#N/A</v>
      </c>
      <c r="F165" s="103" t="e">
        <f t="shared" si="27"/>
        <v>#N/A</v>
      </c>
      <c r="G165" s="104" t="e">
        <f>VLOOKUP(B165,'MC 114+220'!$B$15:$AB$786,20,FALSE)</f>
        <v>#N/A</v>
      </c>
      <c r="H165" s="104" t="e">
        <f>VLOOKUP(B165,'MC 114+220'!$B$15:$AB$786,4,FALSE)</f>
        <v>#N/A</v>
      </c>
      <c r="I165" s="105" t="e">
        <f t="shared" si="28"/>
        <v>#N/A</v>
      </c>
      <c r="J165" s="105" t="e">
        <f>VLOOKUP(B165,'MC 114+220'!$B$15:$AB$786,13,FALSE)</f>
        <v>#N/A</v>
      </c>
      <c r="K165" s="92">
        <f>'MC 114+220'!Q166</f>
        <v>0</v>
      </c>
      <c r="L165" s="106">
        <f t="shared" si="33"/>
        <v>0</v>
      </c>
      <c r="M165" s="94" t="e">
        <f>VLOOKUP(B165,'MC 114+220'!$B$14:$AB$786,21,FALSE)</f>
        <v>#N/A</v>
      </c>
      <c r="N165" s="103" t="e">
        <f>VLOOKUP(B165,'MC 114+220'!$B$15:$AB$786,5,FALSE)</f>
        <v>#N/A</v>
      </c>
      <c r="O165" s="105" t="e">
        <f t="shared" si="29"/>
        <v>#N/A</v>
      </c>
      <c r="P165" s="105" t="e">
        <f>VLOOKUP(B165,'MC 114+220'!$B$15:$AB$786,14,FALSE)</f>
        <v>#N/A</v>
      </c>
      <c r="Q165" s="92">
        <f>'MC 114+220'!R166</f>
        <v>0</v>
      </c>
      <c r="R165" s="106">
        <f t="shared" si="34"/>
        <v>0</v>
      </c>
      <c r="S165" s="94" t="e">
        <f>VLOOKUP(B165,'MC 114+220'!$B$14:$AB$786,22,FALSE)</f>
        <v>#N/A</v>
      </c>
      <c r="T165" s="103" t="e">
        <f>VLOOKUP(B165,'MC 114+220'!$B$15:$AB$786,6,FALSE)</f>
        <v>#N/A</v>
      </c>
      <c r="U165" s="105" t="e">
        <f t="shared" si="30"/>
        <v>#N/A</v>
      </c>
      <c r="V165" s="107" t="e">
        <f>VLOOKUP(B165,'MC 114+220'!$B$15:$AB$786,15,FALSE)</f>
        <v>#N/A</v>
      </c>
      <c r="W165" s="96">
        <f>'MC 114+220'!S166</f>
        <v>0</v>
      </c>
      <c r="X165" s="106">
        <f t="shared" si="35"/>
        <v>0</v>
      </c>
      <c r="Y165" s="108" t="e">
        <f t="shared" si="39"/>
        <v>#N/A</v>
      </c>
      <c r="Z165" s="99" t="e">
        <f t="shared" si="36"/>
        <v>#N/A</v>
      </c>
      <c r="AA165" s="100" t="e">
        <f t="shared" si="37"/>
        <v>#N/A</v>
      </c>
      <c r="AB165" s="109" t="e">
        <f t="shared" si="38"/>
        <v>#N/A</v>
      </c>
    </row>
    <row r="166" spans="2:28">
      <c r="B166" s="86">
        <f>'MC 114+220'!B167</f>
        <v>0</v>
      </c>
      <c r="C166" s="101">
        <f t="shared" si="31"/>
        <v>0</v>
      </c>
      <c r="D166" s="102">
        <f t="shared" si="32"/>
        <v>842</v>
      </c>
      <c r="E166" s="89" t="e">
        <f>VLOOKUP(B166,'MC 114+220'!B167:AB268,3,FALSE)</f>
        <v>#N/A</v>
      </c>
      <c r="F166" s="103" t="e">
        <f t="shared" si="27"/>
        <v>#N/A</v>
      </c>
      <c r="G166" s="104" t="e">
        <f>VLOOKUP(B166,'MC 114+220'!$B$15:$AB$786,20,FALSE)</f>
        <v>#N/A</v>
      </c>
      <c r="H166" s="104" t="e">
        <f>VLOOKUP(B166,'MC 114+220'!$B$15:$AB$786,4,FALSE)</f>
        <v>#N/A</v>
      </c>
      <c r="I166" s="105" t="e">
        <f t="shared" si="28"/>
        <v>#N/A</v>
      </c>
      <c r="J166" s="105" t="e">
        <f>VLOOKUP(B166,'MC 114+220'!$B$15:$AB$786,13,FALSE)</f>
        <v>#N/A</v>
      </c>
      <c r="K166" s="92">
        <f>'MC 114+220'!Q167</f>
        <v>0</v>
      </c>
      <c r="L166" s="106">
        <f t="shared" si="33"/>
        <v>0</v>
      </c>
      <c r="M166" s="94" t="e">
        <f>VLOOKUP(B166,'MC 114+220'!$B$14:$AB$786,21,FALSE)</f>
        <v>#N/A</v>
      </c>
      <c r="N166" s="103" t="e">
        <f>VLOOKUP(B166,'MC 114+220'!$B$15:$AB$786,5,FALSE)</f>
        <v>#N/A</v>
      </c>
      <c r="O166" s="105" t="e">
        <f t="shared" si="29"/>
        <v>#N/A</v>
      </c>
      <c r="P166" s="105" t="e">
        <f>VLOOKUP(B166,'MC 114+220'!$B$15:$AB$786,14,FALSE)</f>
        <v>#N/A</v>
      </c>
      <c r="Q166" s="92">
        <f>'MC 114+220'!R167</f>
        <v>0</v>
      </c>
      <c r="R166" s="106">
        <f t="shared" si="34"/>
        <v>0</v>
      </c>
      <c r="S166" s="94" t="e">
        <f>VLOOKUP(B166,'MC 114+220'!$B$14:$AB$786,22,FALSE)</f>
        <v>#N/A</v>
      </c>
      <c r="T166" s="103" t="e">
        <f>VLOOKUP(B166,'MC 114+220'!$B$15:$AB$786,6,FALSE)</f>
        <v>#N/A</v>
      </c>
      <c r="U166" s="105" t="e">
        <f t="shared" si="30"/>
        <v>#N/A</v>
      </c>
      <c r="V166" s="107" t="e">
        <f>VLOOKUP(B166,'MC 114+220'!$B$15:$AB$786,15,FALSE)</f>
        <v>#N/A</v>
      </c>
      <c r="W166" s="96">
        <f>'MC 114+220'!S167</f>
        <v>0</v>
      </c>
      <c r="X166" s="106">
        <f t="shared" si="35"/>
        <v>0</v>
      </c>
      <c r="Y166" s="108" t="e">
        <f t="shared" si="39"/>
        <v>#N/A</v>
      </c>
      <c r="Z166" s="99" t="e">
        <f t="shared" si="36"/>
        <v>#N/A</v>
      </c>
      <c r="AA166" s="100" t="e">
        <f t="shared" si="37"/>
        <v>#N/A</v>
      </c>
      <c r="AB166" s="109" t="e">
        <f t="shared" si="38"/>
        <v>#N/A</v>
      </c>
    </row>
    <row r="167" spans="2:28">
      <c r="B167" s="86">
        <f>'MC 114+220'!B168</f>
        <v>0</v>
      </c>
      <c r="C167" s="101">
        <f t="shared" si="31"/>
        <v>0</v>
      </c>
      <c r="D167" s="102">
        <f t="shared" si="32"/>
        <v>842</v>
      </c>
      <c r="E167" s="89" t="e">
        <f>VLOOKUP(B167,'MC 114+220'!B168:AB269,3,FALSE)</f>
        <v>#N/A</v>
      </c>
      <c r="F167" s="103" t="e">
        <f t="shared" si="27"/>
        <v>#N/A</v>
      </c>
      <c r="G167" s="104" t="e">
        <f>VLOOKUP(B167,'MC 114+220'!$B$15:$AB$786,20,FALSE)</f>
        <v>#N/A</v>
      </c>
      <c r="H167" s="104" t="e">
        <f>VLOOKUP(B167,'MC 114+220'!$B$15:$AB$786,4,FALSE)</f>
        <v>#N/A</v>
      </c>
      <c r="I167" s="105" t="e">
        <f t="shared" si="28"/>
        <v>#N/A</v>
      </c>
      <c r="J167" s="105" t="e">
        <f>VLOOKUP(B167,'MC 114+220'!$B$15:$AB$786,13,FALSE)</f>
        <v>#N/A</v>
      </c>
      <c r="K167" s="92">
        <f>'MC 114+220'!Q168</f>
        <v>0</v>
      </c>
      <c r="L167" s="106">
        <f t="shared" si="33"/>
        <v>0</v>
      </c>
      <c r="M167" s="94" t="e">
        <f>VLOOKUP(B167,'MC 114+220'!$B$14:$AB$786,21,FALSE)</f>
        <v>#N/A</v>
      </c>
      <c r="N167" s="103" t="e">
        <f>VLOOKUP(B167,'MC 114+220'!$B$15:$AB$786,5,FALSE)</f>
        <v>#N/A</v>
      </c>
      <c r="O167" s="105" t="e">
        <f t="shared" si="29"/>
        <v>#N/A</v>
      </c>
      <c r="P167" s="105" t="e">
        <f>VLOOKUP(B167,'MC 114+220'!$B$15:$AB$786,14,FALSE)</f>
        <v>#N/A</v>
      </c>
      <c r="Q167" s="92">
        <f>'MC 114+220'!R168</f>
        <v>0</v>
      </c>
      <c r="R167" s="106">
        <f t="shared" si="34"/>
        <v>0</v>
      </c>
      <c r="S167" s="94" t="e">
        <f>VLOOKUP(B167,'MC 114+220'!$B$14:$AB$786,22,FALSE)</f>
        <v>#N/A</v>
      </c>
      <c r="T167" s="103" t="e">
        <f>VLOOKUP(B167,'MC 114+220'!$B$15:$AB$786,6,FALSE)</f>
        <v>#N/A</v>
      </c>
      <c r="U167" s="105" t="e">
        <f t="shared" si="30"/>
        <v>#N/A</v>
      </c>
      <c r="V167" s="107" t="e">
        <f>VLOOKUP(B167,'MC 114+220'!$B$15:$AB$786,15,FALSE)</f>
        <v>#N/A</v>
      </c>
      <c r="W167" s="96">
        <f>'MC 114+220'!S168</f>
        <v>0</v>
      </c>
      <c r="X167" s="106">
        <f t="shared" si="35"/>
        <v>0</v>
      </c>
      <c r="Y167" s="108" t="e">
        <f t="shared" si="39"/>
        <v>#N/A</v>
      </c>
      <c r="Z167" s="99" t="e">
        <f t="shared" si="36"/>
        <v>#N/A</v>
      </c>
      <c r="AA167" s="100" t="e">
        <f t="shared" si="37"/>
        <v>#N/A</v>
      </c>
      <c r="AB167" s="109" t="e">
        <f t="shared" si="38"/>
        <v>#N/A</v>
      </c>
    </row>
    <row r="168" spans="2:28">
      <c r="B168" s="86">
        <f>'MC 114+220'!B169</f>
        <v>0</v>
      </c>
      <c r="C168" s="101">
        <f t="shared" si="31"/>
        <v>0</v>
      </c>
      <c r="D168" s="102">
        <f t="shared" si="32"/>
        <v>842</v>
      </c>
      <c r="E168" s="89" t="e">
        <f>VLOOKUP(B168,'MC 114+220'!B169:AB270,3,FALSE)</f>
        <v>#N/A</v>
      </c>
      <c r="F168" s="103" t="e">
        <f t="shared" si="27"/>
        <v>#N/A</v>
      </c>
      <c r="G168" s="104" t="e">
        <f>VLOOKUP(B168,'MC 114+220'!$B$15:$AB$786,20,FALSE)</f>
        <v>#N/A</v>
      </c>
      <c r="H168" s="104" t="e">
        <f>VLOOKUP(B168,'MC 114+220'!$B$15:$AB$786,4,FALSE)</f>
        <v>#N/A</v>
      </c>
      <c r="I168" s="105" t="e">
        <f t="shared" si="28"/>
        <v>#N/A</v>
      </c>
      <c r="J168" s="105" t="e">
        <f>VLOOKUP(B168,'MC 114+220'!$B$15:$AB$786,13,FALSE)</f>
        <v>#N/A</v>
      </c>
      <c r="K168" s="92">
        <f>'MC 114+220'!Q169</f>
        <v>0</v>
      </c>
      <c r="L168" s="106">
        <f t="shared" si="33"/>
        <v>0</v>
      </c>
      <c r="M168" s="94" t="e">
        <f>VLOOKUP(B168,'MC 114+220'!$B$14:$AB$786,21,FALSE)</f>
        <v>#N/A</v>
      </c>
      <c r="N168" s="103" t="e">
        <f>VLOOKUP(B168,'MC 114+220'!$B$15:$AB$786,5,FALSE)</f>
        <v>#N/A</v>
      </c>
      <c r="O168" s="105" t="e">
        <f t="shared" si="29"/>
        <v>#N/A</v>
      </c>
      <c r="P168" s="105" t="e">
        <f>VLOOKUP(B168,'MC 114+220'!$B$15:$AB$786,14,FALSE)</f>
        <v>#N/A</v>
      </c>
      <c r="Q168" s="92">
        <f>'MC 114+220'!R169</f>
        <v>0</v>
      </c>
      <c r="R168" s="106">
        <f t="shared" si="34"/>
        <v>0</v>
      </c>
      <c r="S168" s="94" t="e">
        <f>VLOOKUP(B168,'MC 114+220'!$B$14:$AB$786,22,FALSE)</f>
        <v>#N/A</v>
      </c>
      <c r="T168" s="103" t="e">
        <f>VLOOKUP(B168,'MC 114+220'!$B$15:$AB$786,6,FALSE)</f>
        <v>#N/A</v>
      </c>
      <c r="U168" s="105" t="e">
        <f t="shared" si="30"/>
        <v>#N/A</v>
      </c>
      <c r="V168" s="107" t="e">
        <f>VLOOKUP(B168,'MC 114+220'!$B$15:$AB$786,15,FALSE)</f>
        <v>#N/A</v>
      </c>
      <c r="W168" s="96">
        <f>'MC 114+220'!S169</f>
        <v>0</v>
      </c>
      <c r="X168" s="106">
        <f t="shared" si="35"/>
        <v>0</v>
      </c>
      <c r="Y168" s="108" t="e">
        <f t="shared" si="39"/>
        <v>#N/A</v>
      </c>
      <c r="Z168" s="99" t="e">
        <f t="shared" si="36"/>
        <v>#N/A</v>
      </c>
      <c r="AA168" s="100" t="e">
        <f t="shared" si="37"/>
        <v>#N/A</v>
      </c>
      <c r="AB168" s="109" t="e">
        <f t="shared" si="38"/>
        <v>#N/A</v>
      </c>
    </row>
    <row r="169" spans="2:28">
      <c r="B169" s="86">
        <f>'MC 114+220'!B170</f>
        <v>0</v>
      </c>
      <c r="C169" s="101">
        <f t="shared" si="31"/>
        <v>0</v>
      </c>
      <c r="D169" s="102">
        <f t="shared" si="32"/>
        <v>842</v>
      </c>
      <c r="E169" s="89" t="e">
        <f>VLOOKUP(B169,'MC 114+220'!B170:AB271,3,FALSE)</f>
        <v>#N/A</v>
      </c>
      <c r="F169" s="103" t="e">
        <f t="shared" si="27"/>
        <v>#N/A</v>
      </c>
      <c r="G169" s="104" t="e">
        <f>VLOOKUP(B169,'MC 114+220'!$B$15:$AB$786,20,FALSE)</f>
        <v>#N/A</v>
      </c>
      <c r="H169" s="104" t="e">
        <f>VLOOKUP(B169,'MC 114+220'!$B$15:$AB$786,4,FALSE)</f>
        <v>#N/A</v>
      </c>
      <c r="I169" s="105" t="e">
        <f t="shared" si="28"/>
        <v>#N/A</v>
      </c>
      <c r="J169" s="105" t="e">
        <f>VLOOKUP(B169,'MC 114+220'!$B$15:$AB$786,13,FALSE)</f>
        <v>#N/A</v>
      </c>
      <c r="K169" s="92">
        <f>'MC 114+220'!Q170</f>
        <v>0</v>
      </c>
      <c r="L169" s="106">
        <f t="shared" si="33"/>
        <v>0</v>
      </c>
      <c r="M169" s="94" t="e">
        <f>VLOOKUP(B169,'MC 114+220'!$B$14:$AB$786,21,FALSE)</f>
        <v>#N/A</v>
      </c>
      <c r="N169" s="103" t="e">
        <f>VLOOKUP(B169,'MC 114+220'!$B$15:$AB$786,5,FALSE)</f>
        <v>#N/A</v>
      </c>
      <c r="O169" s="105" t="e">
        <f t="shared" si="29"/>
        <v>#N/A</v>
      </c>
      <c r="P169" s="105" t="e">
        <f>VLOOKUP(B169,'MC 114+220'!$B$15:$AB$786,14,FALSE)</f>
        <v>#N/A</v>
      </c>
      <c r="Q169" s="92">
        <f>'MC 114+220'!R170</f>
        <v>0</v>
      </c>
      <c r="R169" s="106">
        <f t="shared" si="34"/>
        <v>0</v>
      </c>
      <c r="S169" s="94" t="e">
        <f>VLOOKUP(B169,'MC 114+220'!$B$14:$AB$786,22,FALSE)</f>
        <v>#N/A</v>
      </c>
      <c r="T169" s="103" t="e">
        <f>VLOOKUP(B169,'MC 114+220'!$B$15:$AB$786,6,FALSE)</f>
        <v>#N/A</v>
      </c>
      <c r="U169" s="105" t="e">
        <f t="shared" si="30"/>
        <v>#N/A</v>
      </c>
      <c r="V169" s="107" t="e">
        <f>VLOOKUP(B169,'MC 114+220'!$B$15:$AB$786,15,FALSE)</f>
        <v>#N/A</v>
      </c>
      <c r="W169" s="96">
        <f>'MC 114+220'!S170</f>
        <v>0</v>
      </c>
      <c r="X169" s="106">
        <f t="shared" si="35"/>
        <v>0</v>
      </c>
      <c r="Y169" s="108" t="e">
        <f t="shared" si="39"/>
        <v>#N/A</v>
      </c>
      <c r="Z169" s="99" t="e">
        <f t="shared" si="36"/>
        <v>#N/A</v>
      </c>
      <c r="AA169" s="100" t="e">
        <f t="shared" si="37"/>
        <v>#N/A</v>
      </c>
      <c r="AB169" s="109" t="e">
        <f t="shared" si="38"/>
        <v>#N/A</v>
      </c>
    </row>
    <row r="170" spans="2:28">
      <c r="B170" s="86">
        <f>'MC 114+220'!B171</f>
        <v>0</v>
      </c>
      <c r="C170" s="101">
        <f t="shared" si="31"/>
        <v>0</v>
      </c>
      <c r="D170" s="102">
        <f t="shared" si="32"/>
        <v>842</v>
      </c>
      <c r="E170" s="89" t="e">
        <f>VLOOKUP(B170,'MC 114+220'!B171:AB272,3,FALSE)</f>
        <v>#N/A</v>
      </c>
      <c r="F170" s="103" t="e">
        <f t="shared" si="27"/>
        <v>#N/A</v>
      </c>
      <c r="G170" s="104" t="e">
        <f>VLOOKUP(B170,'MC 114+220'!$B$15:$AB$786,20,FALSE)</f>
        <v>#N/A</v>
      </c>
      <c r="H170" s="104" t="e">
        <f>VLOOKUP(B170,'MC 114+220'!$B$15:$AB$786,4,FALSE)</f>
        <v>#N/A</v>
      </c>
      <c r="I170" s="105" t="e">
        <f t="shared" si="28"/>
        <v>#N/A</v>
      </c>
      <c r="J170" s="105" t="e">
        <f>VLOOKUP(B170,'MC 114+220'!$B$15:$AB$786,13,FALSE)</f>
        <v>#N/A</v>
      </c>
      <c r="K170" s="92">
        <f>'MC 114+220'!Q171</f>
        <v>0</v>
      </c>
      <c r="L170" s="106">
        <f t="shared" si="33"/>
        <v>0</v>
      </c>
      <c r="M170" s="94" t="e">
        <f>VLOOKUP(B170,'MC 114+220'!$B$14:$AB$786,21,FALSE)</f>
        <v>#N/A</v>
      </c>
      <c r="N170" s="103" t="e">
        <f>VLOOKUP(B170,'MC 114+220'!$B$15:$AB$786,5,FALSE)</f>
        <v>#N/A</v>
      </c>
      <c r="O170" s="105" t="e">
        <f t="shared" si="29"/>
        <v>#N/A</v>
      </c>
      <c r="P170" s="105" t="e">
        <f>VLOOKUP(B170,'MC 114+220'!$B$15:$AB$786,14,FALSE)</f>
        <v>#N/A</v>
      </c>
      <c r="Q170" s="92">
        <f>'MC 114+220'!R171</f>
        <v>0</v>
      </c>
      <c r="R170" s="106">
        <f t="shared" si="34"/>
        <v>0</v>
      </c>
      <c r="S170" s="94" t="e">
        <f>VLOOKUP(B170,'MC 114+220'!$B$14:$AB$786,22,FALSE)</f>
        <v>#N/A</v>
      </c>
      <c r="T170" s="103" t="e">
        <f>VLOOKUP(B170,'MC 114+220'!$B$15:$AB$786,6,FALSE)</f>
        <v>#N/A</v>
      </c>
      <c r="U170" s="105" t="e">
        <f t="shared" si="30"/>
        <v>#N/A</v>
      </c>
      <c r="V170" s="107" t="e">
        <f>VLOOKUP(B170,'MC 114+220'!$B$15:$AB$786,15,FALSE)</f>
        <v>#N/A</v>
      </c>
      <c r="W170" s="96">
        <f>'MC 114+220'!S171</f>
        <v>0</v>
      </c>
      <c r="X170" s="106">
        <f t="shared" si="35"/>
        <v>0</v>
      </c>
      <c r="Y170" s="108" t="e">
        <f t="shared" si="39"/>
        <v>#N/A</v>
      </c>
      <c r="Z170" s="99" t="e">
        <f t="shared" si="36"/>
        <v>#N/A</v>
      </c>
      <c r="AA170" s="100" t="e">
        <f t="shared" si="37"/>
        <v>#N/A</v>
      </c>
      <c r="AB170" s="109" t="e">
        <f t="shared" si="38"/>
        <v>#N/A</v>
      </c>
    </row>
    <row r="171" spans="2:28">
      <c r="B171" s="86">
        <f>'MC 114+220'!B172</f>
        <v>0</v>
      </c>
      <c r="C171" s="101">
        <f t="shared" si="31"/>
        <v>0</v>
      </c>
      <c r="D171" s="102">
        <f t="shared" si="32"/>
        <v>842</v>
      </c>
      <c r="E171" s="89" t="e">
        <f>VLOOKUP(B171,'MC 114+220'!B172:AB273,3,FALSE)</f>
        <v>#N/A</v>
      </c>
      <c r="F171" s="103" t="e">
        <f t="shared" si="27"/>
        <v>#N/A</v>
      </c>
      <c r="G171" s="104" t="e">
        <f>VLOOKUP(B171,'MC 114+220'!$B$15:$AB$786,20,FALSE)</f>
        <v>#N/A</v>
      </c>
      <c r="H171" s="104" t="e">
        <f>VLOOKUP(B171,'MC 114+220'!$B$15:$AB$786,4,FALSE)</f>
        <v>#N/A</v>
      </c>
      <c r="I171" s="105" t="e">
        <f t="shared" si="28"/>
        <v>#N/A</v>
      </c>
      <c r="J171" s="105" t="e">
        <f>VLOOKUP(B171,'MC 114+220'!$B$15:$AB$786,13,FALSE)</f>
        <v>#N/A</v>
      </c>
      <c r="K171" s="92">
        <f>'MC 114+220'!Q172</f>
        <v>0</v>
      </c>
      <c r="L171" s="106">
        <f t="shared" si="33"/>
        <v>0</v>
      </c>
      <c r="M171" s="94" t="e">
        <f>VLOOKUP(B171,'MC 114+220'!$B$14:$AB$786,21,FALSE)</f>
        <v>#N/A</v>
      </c>
      <c r="N171" s="103" t="e">
        <f>VLOOKUP(B171,'MC 114+220'!$B$15:$AB$786,5,FALSE)</f>
        <v>#N/A</v>
      </c>
      <c r="O171" s="105" t="e">
        <f t="shared" si="29"/>
        <v>#N/A</v>
      </c>
      <c r="P171" s="105" t="e">
        <f>VLOOKUP(B171,'MC 114+220'!$B$15:$AB$786,14,FALSE)</f>
        <v>#N/A</v>
      </c>
      <c r="Q171" s="92">
        <f>'MC 114+220'!R172</f>
        <v>0</v>
      </c>
      <c r="R171" s="106">
        <f t="shared" si="34"/>
        <v>0</v>
      </c>
      <c r="S171" s="94" t="e">
        <f>VLOOKUP(B171,'MC 114+220'!$B$14:$AB$786,22,FALSE)</f>
        <v>#N/A</v>
      </c>
      <c r="T171" s="103" t="e">
        <f>VLOOKUP(B171,'MC 114+220'!$B$15:$AB$786,6,FALSE)</f>
        <v>#N/A</v>
      </c>
      <c r="U171" s="105" t="e">
        <f t="shared" si="30"/>
        <v>#N/A</v>
      </c>
      <c r="V171" s="107" t="e">
        <f>VLOOKUP(B171,'MC 114+220'!$B$15:$AB$786,15,FALSE)</f>
        <v>#N/A</v>
      </c>
      <c r="W171" s="96">
        <f>'MC 114+220'!S172</f>
        <v>0</v>
      </c>
      <c r="X171" s="106">
        <f t="shared" si="35"/>
        <v>0</v>
      </c>
      <c r="Y171" s="108" t="e">
        <f t="shared" si="39"/>
        <v>#N/A</v>
      </c>
      <c r="Z171" s="99" t="e">
        <f t="shared" si="36"/>
        <v>#N/A</v>
      </c>
      <c r="AA171" s="100" t="e">
        <f t="shared" si="37"/>
        <v>#N/A</v>
      </c>
      <c r="AB171" s="109" t="e">
        <f t="shared" si="38"/>
        <v>#N/A</v>
      </c>
    </row>
    <row r="172" spans="2:28">
      <c r="B172" s="86">
        <f>'MC 114+220'!B173</f>
        <v>0</v>
      </c>
      <c r="C172" s="101">
        <f t="shared" si="31"/>
        <v>0</v>
      </c>
      <c r="D172" s="102">
        <f t="shared" si="32"/>
        <v>842</v>
      </c>
      <c r="E172" s="89" t="e">
        <f>VLOOKUP(B172,'MC 114+220'!B173:AB274,3,FALSE)</f>
        <v>#N/A</v>
      </c>
      <c r="F172" s="103" t="e">
        <f t="shared" si="27"/>
        <v>#N/A</v>
      </c>
      <c r="G172" s="104" t="e">
        <f>VLOOKUP(B172,'MC 114+220'!$B$15:$AB$786,20,FALSE)</f>
        <v>#N/A</v>
      </c>
      <c r="H172" s="104" t="e">
        <f>VLOOKUP(B172,'MC 114+220'!$B$15:$AB$786,4,FALSE)</f>
        <v>#N/A</v>
      </c>
      <c r="I172" s="105" t="e">
        <f t="shared" si="28"/>
        <v>#N/A</v>
      </c>
      <c r="J172" s="105" t="e">
        <f>VLOOKUP(B172,'MC 114+220'!$B$15:$AB$786,13,FALSE)</f>
        <v>#N/A</v>
      </c>
      <c r="K172" s="92">
        <f>'MC 114+220'!Q173</f>
        <v>0</v>
      </c>
      <c r="L172" s="106">
        <f t="shared" si="33"/>
        <v>0</v>
      </c>
      <c r="M172" s="94" t="e">
        <f>VLOOKUP(B172,'MC 114+220'!$B$14:$AB$786,21,FALSE)</f>
        <v>#N/A</v>
      </c>
      <c r="N172" s="103" t="e">
        <f>VLOOKUP(B172,'MC 114+220'!$B$15:$AB$786,5,FALSE)</f>
        <v>#N/A</v>
      </c>
      <c r="O172" s="105" t="e">
        <f t="shared" si="29"/>
        <v>#N/A</v>
      </c>
      <c r="P172" s="105" t="e">
        <f>VLOOKUP(B172,'MC 114+220'!$B$15:$AB$786,14,FALSE)</f>
        <v>#N/A</v>
      </c>
      <c r="Q172" s="92">
        <f>'MC 114+220'!R173</f>
        <v>0</v>
      </c>
      <c r="R172" s="106">
        <f t="shared" si="34"/>
        <v>0</v>
      </c>
      <c r="S172" s="94" t="e">
        <f>VLOOKUP(B172,'MC 114+220'!$B$14:$AB$786,22,FALSE)</f>
        <v>#N/A</v>
      </c>
      <c r="T172" s="103" t="e">
        <f>VLOOKUP(B172,'MC 114+220'!$B$15:$AB$786,6,FALSE)</f>
        <v>#N/A</v>
      </c>
      <c r="U172" s="105" t="e">
        <f t="shared" si="30"/>
        <v>#N/A</v>
      </c>
      <c r="V172" s="107" t="e">
        <f>VLOOKUP(B172,'MC 114+220'!$B$15:$AB$786,15,FALSE)</f>
        <v>#N/A</v>
      </c>
      <c r="W172" s="96">
        <f>'MC 114+220'!S173</f>
        <v>0</v>
      </c>
      <c r="X172" s="106">
        <f t="shared" si="35"/>
        <v>0</v>
      </c>
      <c r="Y172" s="108" t="e">
        <f t="shared" si="39"/>
        <v>#N/A</v>
      </c>
      <c r="Z172" s="99" t="e">
        <f t="shared" si="36"/>
        <v>#N/A</v>
      </c>
      <c r="AA172" s="100" t="e">
        <f t="shared" si="37"/>
        <v>#N/A</v>
      </c>
      <c r="AB172" s="109" t="e">
        <f t="shared" si="38"/>
        <v>#N/A</v>
      </c>
    </row>
    <row r="173" spans="2:28">
      <c r="B173" s="86">
        <f>'MC 114+220'!B174</f>
        <v>0</v>
      </c>
      <c r="C173" s="101">
        <f t="shared" si="31"/>
        <v>0</v>
      </c>
      <c r="D173" s="102">
        <f t="shared" si="32"/>
        <v>842</v>
      </c>
      <c r="E173" s="89" t="e">
        <f>VLOOKUP(B173,'MC 114+220'!B174:AB275,3,FALSE)</f>
        <v>#N/A</v>
      </c>
      <c r="F173" s="103" t="e">
        <f t="shared" si="27"/>
        <v>#N/A</v>
      </c>
      <c r="G173" s="104" t="e">
        <f>VLOOKUP(B173,'MC 114+220'!$B$15:$AB$786,20,FALSE)</f>
        <v>#N/A</v>
      </c>
      <c r="H173" s="104" t="e">
        <f>VLOOKUP(B173,'MC 114+220'!$B$15:$AB$786,4,FALSE)</f>
        <v>#N/A</v>
      </c>
      <c r="I173" s="105" t="e">
        <f t="shared" si="28"/>
        <v>#N/A</v>
      </c>
      <c r="J173" s="105" t="e">
        <f>VLOOKUP(B173,'MC 114+220'!$B$15:$AB$786,13,FALSE)</f>
        <v>#N/A</v>
      </c>
      <c r="K173" s="92">
        <f>'MC 114+220'!Q174</f>
        <v>0</v>
      </c>
      <c r="L173" s="106">
        <f t="shared" si="33"/>
        <v>0</v>
      </c>
      <c r="M173" s="94" t="e">
        <f>VLOOKUP(B173,'MC 114+220'!$B$14:$AB$786,21,FALSE)</f>
        <v>#N/A</v>
      </c>
      <c r="N173" s="103" t="e">
        <f>VLOOKUP(B173,'MC 114+220'!$B$15:$AB$786,5,FALSE)</f>
        <v>#N/A</v>
      </c>
      <c r="O173" s="105" t="e">
        <f t="shared" si="29"/>
        <v>#N/A</v>
      </c>
      <c r="P173" s="105" t="e">
        <f>VLOOKUP(B173,'MC 114+220'!$B$15:$AB$786,14,FALSE)</f>
        <v>#N/A</v>
      </c>
      <c r="Q173" s="92">
        <f>'MC 114+220'!R174</f>
        <v>0</v>
      </c>
      <c r="R173" s="106">
        <f t="shared" si="34"/>
        <v>0</v>
      </c>
      <c r="S173" s="94" t="e">
        <f>VLOOKUP(B173,'MC 114+220'!$B$14:$AB$786,22,FALSE)</f>
        <v>#N/A</v>
      </c>
      <c r="T173" s="103" t="e">
        <f>VLOOKUP(B173,'MC 114+220'!$B$15:$AB$786,6,FALSE)</f>
        <v>#N/A</v>
      </c>
      <c r="U173" s="105" t="e">
        <f t="shared" si="30"/>
        <v>#N/A</v>
      </c>
      <c r="V173" s="107" t="e">
        <f>VLOOKUP(B173,'MC 114+220'!$B$15:$AB$786,15,FALSE)</f>
        <v>#N/A</v>
      </c>
      <c r="W173" s="96">
        <f>'MC 114+220'!S174</f>
        <v>0</v>
      </c>
      <c r="X173" s="106">
        <f t="shared" si="35"/>
        <v>0</v>
      </c>
      <c r="Y173" s="108" t="e">
        <f t="shared" si="39"/>
        <v>#N/A</v>
      </c>
      <c r="Z173" s="99" t="e">
        <f t="shared" si="36"/>
        <v>#N/A</v>
      </c>
      <c r="AA173" s="100" t="e">
        <f t="shared" si="37"/>
        <v>#N/A</v>
      </c>
      <c r="AB173" s="109" t="e">
        <f t="shared" si="38"/>
        <v>#N/A</v>
      </c>
    </row>
    <row r="174" spans="2:28">
      <c r="B174" s="86">
        <f>'MC 114+220'!B175</f>
        <v>0</v>
      </c>
      <c r="C174" s="101">
        <f t="shared" si="31"/>
        <v>0</v>
      </c>
      <c r="D174" s="102">
        <f t="shared" si="32"/>
        <v>842</v>
      </c>
      <c r="E174" s="89" t="e">
        <f>VLOOKUP(B174,'MC 114+220'!B175:AB276,3,FALSE)</f>
        <v>#N/A</v>
      </c>
      <c r="F174" s="103" t="e">
        <f t="shared" si="27"/>
        <v>#N/A</v>
      </c>
      <c r="G174" s="104" t="e">
        <f>VLOOKUP(B174,'MC 114+220'!$B$15:$AB$786,20,FALSE)</f>
        <v>#N/A</v>
      </c>
      <c r="H174" s="104" t="e">
        <f>VLOOKUP(B174,'MC 114+220'!$B$15:$AB$786,4,FALSE)</f>
        <v>#N/A</v>
      </c>
      <c r="I174" s="105" t="e">
        <f t="shared" si="28"/>
        <v>#N/A</v>
      </c>
      <c r="J174" s="105" t="e">
        <f>VLOOKUP(B174,'MC 114+220'!$B$15:$AB$786,13,FALSE)</f>
        <v>#N/A</v>
      </c>
      <c r="K174" s="92">
        <f>'MC 114+220'!Q175</f>
        <v>0</v>
      </c>
      <c r="L174" s="106">
        <f t="shared" si="33"/>
        <v>0</v>
      </c>
      <c r="M174" s="94" t="e">
        <f>VLOOKUP(B174,'MC 114+220'!$B$14:$AB$786,21,FALSE)</f>
        <v>#N/A</v>
      </c>
      <c r="N174" s="103" t="e">
        <f>VLOOKUP(B174,'MC 114+220'!$B$15:$AB$786,5,FALSE)</f>
        <v>#N/A</v>
      </c>
      <c r="O174" s="105" t="e">
        <f t="shared" si="29"/>
        <v>#N/A</v>
      </c>
      <c r="P174" s="105" t="e">
        <f>VLOOKUP(B174,'MC 114+220'!$B$15:$AB$786,14,FALSE)</f>
        <v>#N/A</v>
      </c>
      <c r="Q174" s="92">
        <f>'MC 114+220'!R175</f>
        <v>0</v>
      </c>
      <c r="R174" s="106">
        <f t="shared" si="34"/>
        <v>0</v>
      </c>
      <c r="S174" s="94" t="e">
        <f>VLOOKUP(B174,'MC 114+220'!$B$14:$AB$786,22,FALSE)</f>
        <v>#N/A</v>
      </c>
      <c r="T174" s="103" t="e">
        <f>VLOOKUP(B174,'MC 114+220'!$B$15:$AB$786,6,FALSE)</f>
        <v>#N/A</v>
      </c>
      <c r="U174" s="105" t="e">
        <f t="shared" si="30"/>
        <v>#N/A</v>
      </c>
      <c r="V174" s="107" t="e">
        <f>VLOOKUP(B174,'MC 114+220'!$B$15:$AB$786,15,FALSE)</f>
        <v>#N/A</v>
      </c>
      <c r="W174" s="96">
        <f>'MC 114+220'!S175</f>
        <v>0</v>
      </c>
      <c r="X174" s="106">
        <f t="shared" si="35"/>
        <v>0</v>
      </c>
      <c r="Y174" s="108" t="e">
        <f t="shared" si="39"/>
        <v>#N/A</v>
      </c>
      <c r="Z174" s="99" t="e">
        <f t="shared" si="36"/>
        <v>#N/A</v>
      </c>
      <c r="AA174" s="100" t="e">
        <f t="shared" si="37"/>
        <v>#N/A</v>
      </c>
      <c r="AB174" s="109" t="e">
        <f t="shared" si="38"/>
        <v>#N/A</v>
      </c>
    </row>
    <row r="175" spans="2:28">
      <c r="B175" s="86">
        <f>'MC 114+220'!B176</f>
        <v>0</v>
      </c>
      <c r="C175" s="101">
        <f t="shared" si="31"/>
        <v>0</v>
      </c>
      <c r="D175" s="102">
        <f t="shared" si="32"/>
        <v>842</v>
      </c>
      <c r="E175" s="89" t="e">
        <f>VLOOKUP(B175,'MC 114+220'!B176:AB277,3,FALSE)</f>
        <v>#N/A</v>
      </c>
      <c r="F175" s="103" t="e">
        <f t="shared" si="27"/>
        <v>#N/A</v>
      </c>
      <c r="G175" s="104" t="e">
        <f>VLOOKUP(B175,'MC 114+220'!$B$15:$AB$786,20,FALSE)</f>
        <v>#N/A</v>
      </c>
      <c r="H175" s="104" t="e">
        <f>VLOOKUP(B175,'MC 114+220'!$B$15:$AB$786,4,FALSE)</f>
        <v>#N/A</v>
      </c>
      <c r="I175" s="105" t="e">
        <f t="shared" si="28"/>
        <v>#N/A</v>
      </c>
      <c r="J175" s="105" t="e">
        <f>VLOOKUP(B175,'MC 114+220'!$B$15:$AB$786,13,FALSE)</f>
        <v>#N/A</v>
      </c>
      <c r="K175" s="92">
        <f>'MC 114+220'!Q176</f>
        <v>0</v>
      </c>
      <c r="L175" s="106">
        <f t="shared" si="33"/>
        <v>0</v>
      </c>
      <c r="M175" s="94" t="e">
        <f>VLOOKUP(B175,'MC 114+220'!$B$14:$AB$786,21,FALSE)</f>
        <v>#N/A</v>
      </c>
      <c r="N175" s="103" t="e">
        <f>VLOOKUP(B175,'MC 114+220'!$B$15:$AB$786,5,FALSE)</f>
        <v>#N/A</v>
      </c>
      <c r="O175" s="105" t="e">
        <f t="shared" si="29"/>
        <v>#N/A</v>
      </c>
      <c r="P175" s="105" t="e">
        <f>VLOOKUP(B175,'MC 114+220'!$B$15:$AB$786,14,FALSE)</f>
        <v>#N/A</v>
      </c>
      <c r="Q175" s="92">
        <f>'MC 114+220'!R176</f>
        <v>0</v>
      </c>
      <c r="R175" s="106">
        <f t="shared" si="34"/>
        <v>0</v>
      </c>
      <c r="S175" s="94" t="e">
        <f>VLOOKUP(B175,'MC 114+220'!$B$14:$AB$786,22,FALSE)</f>
        <v>#N/A</v>
      </c>
      <c r="T175" s="103" t="e">
        <f>VLOOKUP(B175,'MC 114+220'!$B$15:$AB$786,6,FALSE)</f>
        <v>#N/A</v>
      </c>
      <c r="U175" s="105" t="e">
        <f t="shared" si="30"/>
        <v>#N/A</v>
      </c>
      <c r="V175" s="107" t="e">
        <f>VLOOKUP(B175,'MC 114+220'!$B$15:$AB$786,15,FALSE)</f>
        <v>#N/A</v>
      </c>
      <c r="W175" s="96">
        <f>'MC 114+220'!S176</f>
        <v>0</v>
      </c>
      <c r="X175" s="106">
        <f t="shared" si="35"/>
        <v>0</v>
      </c>
      <c r="Y175" s="108" t="e">
        <f t="shared" si="39"/>
        <v>#N/A</v>
      </c>
      <c r="Z175" s="99" t="e">
        <f t="shared" si="36"/>
        <v>#N/A</v>
      </c>
      <c r="AA175" s="100" t="e">
        <f t="shared" si="37"/>
        <v>#N/A</v>
      </c>
      <c r="AB175" s="109" t="e">
        <f t="shared" si="38"/>
        <v>#N/A</v>
      </c>
    </row>
    <row r="176" spans="2:28">
      <c r="B176" s="86">
        <f>'MC 114+220'!B177</f>
        <v>0</v>
      </c>
      <c r="C176" s="101">
        <f t="shared" si="31"/>
        <v>0</v>
      </c>
      <c r="D176" s="102">
        <f t="shared" si="32"/>
        <v>842</v>
      </c>
      <c r="E176" s="89" t="e">
        <f>VLOOKUP(B176,'MC 114+220'!B177:AB278,3,FALSE)</f>
        <v>#N/A</v>
      </c>
      <c r="F176" s="103" t="e">
        <f t="shared" si="27"/>
        <v>#N/A</v>
      </c>
      <c r="G176" s="104" t="e">
        <f>VLOOKUP(B176,'MC 114+220'!$B$15:$AB$786,20,FALSE)</f>
        <v>#N/A</v>
      </c>
      <c r="H176" s="104" t="e">
        <f>VLOOKUP(B176,'MC 114+220'!$B$15:$AB$786,4,FALSE)</f>
        <v>#N/A</v>
      </c>
      <c r="I176" s="105" t="e">
        <f t="shared" si="28"/>
        <v>#N/A</v>
      </c>
      <c r="J176" s="105" t="e">
        <f>VLOOKUP(B176,'MC 114+220'!$B$15:$AB$786,13,FALSE)</f>
        <v>#N/A</v>
      </c>
      <c r="K176" s="92">
        <f>'MC 114+220'!Q177</f>
        <v>0</v>
      </c>
      <c r="L176" s="106">
        <f t="shared" si="33"/>
        <v>0</v>
      </c>
      <c r="M176" s="94" t="e">
        <f>VLOOKUP(B176,'MC 114+220'!$B$14:$AB$786,21,FALSE)</f>
        <v>#N/A</v>
      </c>
      <c r="N176" s="103" t="e">
        <f>VLOOKUP(B176,'MC 114+220'!$B$15:$AB$786,5,FALSE)</f>
        <v>#N/A</v>
      </c>
      <c r="O176" s="105" t="e">
        <f t="shared" si="29"/>
        <v>#N/A</v>
      </c>
      <c r="P176" s="105" t="e">
        <f>VLOOKUP(B176,'MC 114+220'!$B$15:$AB$786,14,FALSE)</f>
        <v>#N/A</v>
      </c>
      <c r="Q176" s="92">
        <f>'MC 114+220'!R177</f>
        <v>0</v>
      </c>
      <c r="R176" s="106">
        <f t="shared" si="34"/>
        <v>0</v>
      </c>
      <c r="S176" s="94" t="e">
        <f>VLOOKUP(B176,'MC 114+220'!$B$14:$AB$786,22,FALSE)</f>
        <v>#N/A</v>
      </c>
      <c r="T176" s="103" t="e">
        <f>VLOOKUP(B176,'MC 114+220'!$B$15:$AB$786,6,FALSE)</f>
        <v>#N/A</v>
      </c>
      <c r="U176" s="105" t="e">
        <f t="shared" si="30"/>
        <v>#N/A</v>
      </c>
      <c r="V176" s="107" t="e">
        <f>VLOOKUP(B176,'MC 114+220'!$B$15:$AB$786,15,FALSE)</f>
        <v>#N/A</v>
      </c>
      <c r="W176" s="96">
        <f>'MC 114+220'!S177</f>
        <v>0</v>
      </c>
      <c r="X176" s="106">
        <f t="shared" si="35"/>
        <v>0</v>
      </c>
      <c r="Y176" s="108" t="e">
        <f t="shared" si="39"/>
        <v>#N/A</v>
      </c>
      <c r="Z176" s="99" t="e">
        <f t="shared" si="36"/>
        <v>#N/A</v>
      </c>
      <c r="AA176" s="100" t="e">
        <f t="shared" si="37"/>
        <v>#N/A</v>
      </c>
      <c r="AB176" s="109" t="e">
        <f t="shared" si="38"/>
        <v>#N/A</v>
      </c>
    </row>
    <row r="177" spans="2:28">
      <c r="B177" s="86">
        <f>'MC 114+220'!B178</f>
        <v>0</v>
      </c>
      <c r="C177" s="101">
        <f t="shared" si="31"/>
        <v>0</v>
      </c>
      <c r="D177" s="102">
        <f t="shared" si="32"/>
        <v>842</v>
      </c>
      <c r="E177" s="89" t="e">
        <f>VLOOKUP(B177,'MC 114+220'!B178:AB279,3,FALSE)</f>
        <v>#N/A</v>
      </c>
      <c r="F177" s="103" t="e">
        <f t="shared" si="27"/>
        <v>#N/A</v>
      </c>
      <c r="G177" s="104" t="e">
        <f>VLOOKUP(B177,'MC 114+220'!$B$15:$AB$786,20,FALSE)</f>
        <v>#N/A</v>
      </c>
      <c r="H177" s="104" t="e">
        <f>VLOOKUP(B177,'MC 114+220'!$B$15:$AB$786,4,FALSE)</f>
        <v>#N/A</v>
      </c>
      <c r="I177" s="105" t="e">
        <f t="shared" si="28"/>
        <v>#N/A</v>
      </c>
      <c r="J177" s="105" t="e">
        <f>VLOOKUP(B177,'MC 114+220'!$B$15:$AB$786,13,FALSE)</f>
        <v>#N/A</v>
      </c>
      <c r="K177" s="92">
        <f>'MC 114+220'!Q178</f>
        <v>0</v>
      </c>
      <c r="L177" s="106">
        <f t="shared" si="33"/>
        <v>0</v>
      </c>
      <c r="M177" s="94" t="e">
        <f>VLOOKUP(B177,'MC 114+220'!$B$14:$AB$786,21,FALSE)</f>
        <v>#N/A</v>
      </c>
      <c r="N177" s="103" t="e">
        <f>VLOOKUP(B177,'MC 114+220'!$B$15:$AB$786,5,FALSE)</f>
        <v>#N/A</v>
      </c>
      <c r="O177" s="105" t="e">
        <f t="shared" si="29"/>
        <v>#N/A</v>
      </c>
      <c r="P177" s="105" t="e">
        <f>VLOOKUP(B177,'MC 114+220'!$B$15:$AB$786,14,FALSE)</f>
        <v>#N/A</v>
      </c>
      <c r="Q177" s="92">
        <f>'MC 114+220'!R178</f>
        <v>0</v>
      </c>
      <c r="R177" s="106">
        <f t="shared" si="34"/>
        <v>0</v>
      </c>
      <c r="S177" s="94" t="e">
        <f>VLOOKUP(B177,'MC 114+220'!$B$14:$AB$786,22,FALSE)</f>
        <v>#N/A</v>
      </c>
      <c r="T177" s="103" t="e">
        <f>VLOOKUP(B177,'MC 114+220'!$B$15:$AB$786,6,FALSE)</f>
        <v>#N/A</v>
      </c>
      <c r="U177" s="105" t="e">
        <f t="shared" si="30"/>
        <v>#N/A</v>
      </c>
      <c r="V177" s="107" t="e">
        <f>VLOOKUP(B177,'MC 114+220'!$B$15:$AB$786,15,FALSE)</f>
        <v>#N/A</v>
      </c>
      <c r="W177" s="96">
        <f>'MC 114+220'!S178</f>
        <v>0</v>
      </c>
      <c r="X177" s="106">
        <f t="shared" si="35"/>
        <v>0</v>
      </c>
      <c r="Y177" s="108" t="e">
        <f t="shared" si="39"/>
        <v>#N/A</v>
      </c>
      <c r="Z177" s="99" t="e">
        <f t="shared" si="36"/>
        <v>#N/A</v>
      </c>
      <c r="AA177" s="100" t="e">
        <f t="shared" si="37"/>
        <v>#N/A</v>
      </c>
      <c r="AB177" s="109" t="e">
        <f t="shared" si="38"/>
        <v>#N/A</v>
      </c>
    </row>
    <row r="178" spans="2:28">
      <c r="B178" s="86">
        <f>'MC 114+220'!B179</f>
        <v>0</v>
      </c>
      <c r="C178" s="101">
        <f t="shared" si="31"/>
        <v>0</v>
      </c>
      <c r="D178" s="102">
        <f t="shared" si="32"/>
        <v>842</v>
      </c>
      <c r="E178" s="89" t="e">
        <f>VLOOKUP(B178,'MC 114+220'!B179:AB280,3,FALSE)</f>
        <v>#N/A</v>
      </c>
      <c r="F178" s="103" t="e">
        <f t="shared" si="27"/>
        <v>#N/A</v>
      </c>
      <c r="G178" s="104" t="e">
        <f>VLOOKUP(B178,'MC 114+220'!$B$15:$AB$786,20,FALSE)</f>
        <v>#N/A</v>
      </c>
      <c r="H178" s="104" t="e">
        <f>VLOOKUP(B178,'MC 114+220'!$B$15:$AB$786,4,FALSE)</f>
        <v>#N/A</v>
      </c>
      <c r="I178" s="105" t="e">
        <f t="shared" si="28"/>
        <v>#N/A</v>
      </c>
      <c r="J178" s="105" t="e">
        <f>VLOOKUP(B178,'MC 114+220'!$B$15:$AB$786,13,FALSE)</f>
        <v>#N/A</v>
      </c>
      <c r="K178" s="92">
        <f>'MC 114+220'!Q179</f>
        <v>0</v>
      </c>
      <c r="L178" s="106">
        <f t="shared" si="33"/>
        <v>0</v>
      </c>
      <c r="M178" s="94" t="e">
        <f>VLOOKUP(B178,'MC 114+220'!$B$14:$AB$786,21,FALSE)</f>
        <v>#N/A</v>
      </c>
      <c r="N178" s="103" t="e">
        <f>VLOOKUP(B178,'MC 114+220'!$B$15:$AB$786,5,FALSE)</f>
        <v>#N/A</v>
      </c>
      <c r="O178" s="105" t="e">
        <f t="shared" si="29"/>
        <v>#N/A</v>
      </c>
      <c r="P178" s="105" t="e">
        <f>VLOOKUP(B178,'MC 114+220'!$B$15:$AB$786,14,FALSE)</f>
        <v>#N/A</v>
      </c>
      <c r="Q178" s="92">
        <f>'MC 114+220'!R179</f>
        <v>0</v>
      </c>
      <c r="R178" s="106">
        <f t="shared" si="34"/>
        <v>0</v>
      </c>
      <c r="S178" s="94" t="e">
        <f>VLOOKUP(B178,'MC 114+220'!$B$14:$AB$786,22,FALSE)</f>
        <v>#N/A</v>
      </c>
      <c r="T178" s="103" t="e">
        <f>VLOOKUP(B178,'MC 114+220'!$B$15:$AB$786,6,FALSE)</f>
        <v>#N/A</v>
      </c>
      <c r="U178" s="105" t="e">
        <f t="shared" si="30"/>
        <v>#N/A</v>
      </c>
      <c r="V178" s="107" t="e">
        <f>VLOOKUP(B178,'MC 114+220'!$B$15:$AB$786,15,FALSE)</f>
        <v>#N/A</v>
      </c>
      <c r="W178" s="96">
        <f>'MC 114+220'!S179</f>
        <v>0</v>
      </c>
      <c r="X178" s="106">
        <f t="shared" si="35"/>
        <v>0</v>
      </c>
      <c r="Y178" s="108" t="e">
        <f t="shared" si="39"/>
        <v>#N/A</v>
      </c>
      <c r="Z178" s="99" t="e">
        <f t="shared" si="36"/>
        <v>#N/A</v>
      </c>
      <c r="AA178" s="100" t="e">
        <f t="shared" si="37"/>
        <v>#N/A</v>
      </c>
      <c r="AB178" s="109" t="e">
        <f t="shared" si="38"/>
        <v>#N/A</v>
      </c>
    </row>
    <row r="179" spans="2:28">
      <c r="B179" s="86">
        <f>'MC 114+220'!B180</f>
        <v>0</v>
      </c>
      <c r="C179" s="101">
        <f t="shared" si="31"/>
        <v>0</v>
      </c>
      <c r="D179" s="102">
        <f t="shared" si="32"/>
        <v>842</v>
      </c>
      <c r="E179" s="89" t="e">
        <f>VLOOKUP(B179,'MC 114+220'!B180:AB281,3,FALSE)</f>
        <v>#N/A</v>
      </c>
      <c r="F179" s="103" t="e">
        <f t="shared" si="27"/>
        <v>#N/A</v>
      </c>
      <c r="G179" s="104" t="e">
        <f>VLOOKUP(B179,'MC 114+220'!$B$15:$AB$786,20,FALSE)</f>
        <v>#N/A</v>
      </c>
      <c r="H179" s="104" t="e">
        <f>VLOOKUP(B179,'MC 114+220'!$B$15:$AB$786,4,FALSE)</f>
        <v>#N/A</v>
      </c>
      <c r="I179" s="105" t="e">
        <f t="shared" si="28"/>
        <v>#N/A</v>
      </c>
      <c r="J179" s="105" t="e">
        <f>VLOOKUP(B179,'MC 114+220'!$B$15:$AB$786,13,FALSE)</f>
        <v>#N/A</v>
      </c>
      <c r="K179" s="92">
        <f>'MC 114+220'!Q180</f>
        <v>0</v>
      </c>
      <c r="L179" s="106">
        <f t="shared" si="33"/>
        <v>0</v>
      </c>
      <c r="M179" s="94" t="e">
        <f>VLOOKUP(B179,'MC 114+220'!$B$14:$AB$786,21,FALSE)</f>
        <v>#N/A</v>
      </c>
      <c r="N179" s="103" t="e">
        <f>VLOOKUP(B179,'MC 114+220'!$B$15:$AB$786,5,FALSE)</f>
        <v>#N/A</v>
      </c>
      <c r="O179" s="105" t="e">
        <f t="shared" si="29"/>
        <v>#N/A</v>
      </c>
      <c r="P179" s="105" t="e">
        <f>VLOOKUP(B179,'MC 114+220'!$B$15:$AB$786,14,FALSE)</f>
        <v>#N/A</v>
      </c>
      <c r="Q179" s="92">
        <f>'MC 114+220'!R180</f>
        <v>0</v>
      </c>
      <c r="R179" s="106">
        <f t="shared" si="34"/>
        <v>0</v>
      </c>
      <c r="S179" s="94" t="e">
        <f>VLOOKUP(B179,'MC 114+220'!$B$14:$AB$786,22,FALSE)</f>
        <v>#N/A</v>
      </c>
      <c r="T179" s="103" t="e">
        <f>VLOOKUP(B179,'MC 114+220'!$B$15:$AB$786,6,FALSE)</f>
        <v>#N/A</v>
      </c>
      <c r="U179" s="105" t="e">
        <f t="shared" si="30"/>
        <v>#N/A</v>
      </c>
      <c r="V179" s="107" t="e">
        <f>VLOOKUP(B179,'MC 114+220'!$B$15:$AB$786,15,FALSE)</f>
        <v>#N/A</v>
      </c>
      <c r="W179" s="96">
        <f>'MC 114+220'!S180</f>
        <v>0</v>
      </c>
      <c r="X179" s="106">
        <f t="shared" si="35"/>
        <v>0</v>
      </c>
      <c r="Y179" s="108" t="e">
        <f t="shared" si="39"/>
        <v>#N/A</v>
      </c>
      <c r="Z179" s="99" t="e">
        <f t="shared" si="36"/>
        <v>#N/A</v>
      </c>
      <c r="AA179" s="100" t="e">
        <f t="shared" si="37"/>
        <v>#N/A</v>
      </c>
      <c r="AB179" s="109" t="e">
        <f t="shared" si="38"/>
        <v>#N/A</v>
      </c>
    </row>
    <row r="180" spans="2:28">
      <c r="B180" s="86">
        <f>'MC 114+220'!B181</f>
        <v>0</v>
      </c>
      <c r="C180" s="101">
        <f t="shared" si="31"/>
        <v>0</v>
      </c>
      <c r="D180" s="102">
        <f t="shared" si="32"/>
        <v>842</v>
      </c>
      <c r="E180" s="89" t="e">
        <f>VLOOKUP(B180,'MC 114+220'!B181:AB282,3,FALSE)</f>
        <v>#N/A</v>
      </c>
      <c r="F180" s="103" t="e">
        <f t="shared" si="27"/>
        <v>#N/A</v>
      </c>
      <c r="G180" s="104" t="e">
        <f>VLOOKUP(B180,'MC 114+220'!$B$15:$AB$786,20,FALSE)</f>
        <v>#N/A</v>
      </c>
      <c r="H180" s="104" t="e">
        <f>VLOOKUP(B180,'MC 114+220'!$B$15:$AB$786,4,FALSE)</f>
        <v>#N/A</v>
      </c>
      <c r="I180" s="105" t="e">
        <f t="shared" si="28"/>
        <v>#N/A</v>
      </c>
      <c r="J180" s="105" t="e">
        <f>VLOOKUP(B180,'MC 114+220'!$B$15:$AB$786,13,FALSE)</f>
        <v>#N/A</v>
      </c>
      <c r="K180" s="92">
        <f>'MC 114+220'!Q181</f>
        <v>0</v>
      </c>
      <c r="L180" s="106">
        <f t="shared" si="33"/>
        <v>0</v>
      </c>
      <c r="M180" s="94" t="e">
        <f>VLOOKUP(B180,'MC 114+220'!$B$14:$AB$786,21,FALSE)</f>
        <v>#N/A</v>
      </c>
      <c r="N180" s="103" t="e">
        <f>VLOOKUP(B180,'MC 114+220'!$B$15:$AB$786,5,FALSE)</f>
        <v>#N/A</v>
      </c>
      <c r="O180" s="105" t="e">
        <f t="shared" si="29"/>
        <v>#N/A</v>
      </c>
      <c r="P180" s="105" t="e">
        <f>VLOOKUP(B180,'MC 114+220'!$B$15:$AB$786,14,FALSE)</f>
        <v>#N/A</v>
      </c>
      <c r="Q180" s="92">
        <f>'MC 114+220'!R181</f>
        <v>0</v>
      </c>
      <c r="R180" s="106">
        <f t="shared" si="34"/>
        <v>0</v>
      </c>
      <c r="S180" s="94" t="e">
        <f>VLOOKUP(B180,'MC 114+220'!$B$14:$AB$786,22,FALSE)</f>
        <v>#N/A</v>
      </c>
      <c r="T180" s="103" t="e">
        <f>VLOOKUP(B180,'MC 114+220'!$B$15:$AB$786,6,FALSE)</f>
        <v>#N/A</v>
      </c>
      <c r="U180" s="105" t="e">
        <f t="shared" si="30"/>
        <v>#N/A</v>
      </c>
      <c r="V180" s="107" t="e">
        <f>VLOOKUP(B180,'MC 114+220'!$B$15:$AB$786,15,FALSE)</f>
        <v>#N/A</v>
      </c>
      <c r="W180" s="96">
        <f>'MC 114+220'!S181</f>
        <v>0</v>
      </c>
      <c r="X180" s="106">
        <f t="shared" si="35"/>
        <v>0</v>
      </c>
      <c r="Y180" s="108" t="e">
        <f t="shared" si="39"/>
        <v>#N/A</v>
      </c>
      <c r="Z180" s="99" t="e">
        <f t="shared" si="36"/>
        <v>#N/A</v>
      </c>
      <c r="AA180" s="100" t="e">
        <f t="shared" si="37"/>
        <v>#N/A</v>
      </c>
      <c r="AB180" s="109" t="e">
        <f t="shared" si="38"/>
        <v>#N/A</v>
      </c>
    </row>
    <row r="181" spans="2:28">
      <c r="B181" s="86">
        <f>'MC 114+220'!B182</f>
        <v>0</v>
      </c>
      <c r="C181" s="101">
        <f t="shared" si="31"/>
        <v>0</v>
      </c>
      <c r="D181" s="102">
        <f t="shared" si="32"/>
        <v>842</v>
      </c>
      <c r="E181" s="89" t="e">
        <f>VLOOKUP(B181,'MC 114+220'!B182:AB283,3,FALSE)</f>
        <v>#N/A</v>
      </c>
      <c r="F181" s="103" t="e">
        <f t="shared" si="27"/>
        <v>#N/A</v>
      </c>
      <c r="G181" s="104" t="e">
        <f>VLOOKUP(B181,'MC 114+220'!$B$15:$AB$786,20,FALSE)</f>
        <v>#N/A</v>
      </c>
      <c r="H181" s="104" t="e">
        <f>VLOOKUP(B181,'MC 114+220'!$B$15:$AB$786,4,FALSE)</f>
        <v>#N/A</v>
      </c>
      <c r="I181" s="105" t="e">
        <f t="shared" si="28"/>
        <v>#N/A</v>
      </c>
      <c r="J181" s="105" t="e">
        <f>VLOOKUP(B181,'MC 114+220'!$B$15:$AB$786,13,FALSE)</f>
        <v>#N/A</v>
      </c>
      <c r="K181" s="92">
        <f>'MC 114+220'!Q182</f>
        <v>0</v>
      </c>
      <c r="L181" s="106">
        <f t="shared" si="33"/>
        <v>0</v>
      </c>
      <c r="M181" s="94" t="e">
        <f>VLOOKUP(B181,'MC 114+220'!$B$14:$AB$786,21,FALSE)</f>
        <v>#N/A</v>
      </c>
      <c r="N181" s="103" t="e">
        <f>VLOOKUP(B181,'MC 114+220'!$B$15:$AB$786,5,FALSE)</f>
        <v>#N/A</v>
      </c>
      <c r="O181" s="105" t="e">
        <f t="shared" si="29"/>
        <v>#N/A</v>
      </c>
      <c r="P181" s="105" t="e">
        <f>VLOOKUP(B181,'MC 114+220'!$B$15:$AB$786,14,FALSE)</f>
        <v>#N/A</v>
      </c>
      <c r="Q181" s="92">
        <f>'MC 114+220'!R182</f>
        <v>0</v>
      </c>
      <c r="R181" s="106">
        <f t="shared" si="34"/>
        <v>0</v>
      </c>
      <c r="S181" s="94" t="e">
        <f>VLOOKUP(B181,'MC 114+220'!$B$14:$AB$786,22,FALSE)</f>
        <v>#N/A</v>
      </c>
      <c r="T181" s="103" t="e">
        <f>VLOOKUP(B181,'MC 114+220'!$B$15:$AB$786,6,FALSE)</f>
        <v>#N/A</v>
      </c>
      <c r="U181" s="105" t="e">
        <f t="shared" si="30"/>
        <v>#N/A</v>
      </c>
      <c r="V181" s="107" t="e">
        <f>VLOOKUP(B181,'MC 114+220'!$B$15:$AB$786,15,FALSE)</f>
        <v>#N/A</v>
      </c>
      <c r="W181" s="96">
        <f>'MC 114+220'!S182</f>
        <v>0</v>
      </c>
      <c r="X181" s="106">
        <f t="shared" si="35"/>
        <v>0</v>
      </c>
      <c r="Y181" s="108" t="e">
        <f t="shared" si="39"/>
        <v>#N/A</v>
      </c>
      <c r="Z181" s="99" t="e">
        <f t="shared" si="36"/>
        <v>#N/A</v>
      </c>
      <c r="AA181" s="100" t="e">
        <f t="shared" si="37"/>
        <v>#N/A</v>
      </c>
      <c r="AB181" s="109" t="e">
        <f t="shared" si="38"/>
        <v>#N/A</v>
      </c>
    </row>
    <row r="182" spans="2:28">
      <c r="B182" s="86">
        <f>'MC 114+220'!B183</f>
        <v>0</v>
      </c>
      <c r="C182" s="101">
        <f t="shared" si="31"/>
        <v>0</v>
      </c>
      <c r="D182" s="102">
        <f t="shared" si="32"/>
        <v>842</v>
      </c>
      <c r="E182" s="89" t="e">
        <f>VLOOKUP(B182,'MC 114+220'!B183:AB284,3,FALSE)</f>
        <v>#N/A</v>
      </c>
      <c r="F182" s="103" t="e">
        <f t="shared" si="27"/>
        <v>#N/A</v>
      </c>
      <c r="G182" s="104" t="e">
        <f>VLOOKUP(B182,'MC 114+220'!$B$15:$AB$786,20,FALSE)</f>
        <v>#N/A</v>
      </c>
      <c r="H182" s="104" t="e">
        <f>VLOOKUP(B182,'MC 114+220'!$B$15:$AB$786,4,FALSE)</f>
        <v>#N/A</v>
      </c>
      <c r="I182" s="105" t="e">
        <f t="shared" si="28"/>
        <v>#N/A</v>
      </c>
      <c r="J182" s="105" t="e">
        <f>VLOOKUP(B182,'MC 114+220'!$B$15:$AB$786,13,FALSE)</f>
        <v>#N/A</v>
      </c>
      <c r="K182" s="92">
        <f>'MC 114+220'!Q183</f>
        <v>0</v>
      </c>
      <c r="L182" s="106">
        <f t="shared" si="33"/>
        <v>0</v>
      </c>
      <c r="M182" s="94" t="e">
        <f>VLOOKUP(B182,'MC 114+220'!$B$14:$AB$786,21,FALSE)</f>
        <v>#N/A</v>
      </c>
      <c r="N182" s="103" t="e">
        <f>VLOOKUP(B182,'MC 114+220'!$B$15:$AB$786,5,FALSE)</f>
        <v>#N/A</v>
      </c>
      <c r="O182" s="105" t="e">
        <f t="shared" si="29"/>
        <v>#N/A</v>
      </c>
      <c r="P182" s="105" t="e">
        <f>VLOOKUP(B182,'MC 114+220'!$B$15:$AB$786,14,FALSE)</f>
        <v>#N/A</v>
      </c>
      <c r="Q182" s="92">
        <f>'MC 114+220'!R183</f>
        <v>0</v>
      </c>
      <c r="R182" s="106">
        <f t="shared" si="34"/>
        <v>0</v>
      </c>
      <c r="S182" s="94" t="e">
        <f>VLOOKUP(B182,'MC 114+220'!$B$14:$AB$786,22,FALSE)</f>
        <v>#N/A</v>
      </c>
      <c r="T182" s="103" t="e">
        <f>VLOOKUP(B182,'MC 114+220'!$B$15:$AB$786,6,FALSE)</f>
        <v>#N/A</v>
      </c>
      <c r="U182" s="105" t="e">
        <f t="shared" si="30"/>
        <v>#N/A</v>
      </c>
      <c r="V182" s="107" t="e">
        <f>VLOOKUP(B182,'MC 114+220'!$B$15:$AB$786,15,FALSE)</f>
        <v>#N/A</v>
      </c>
      <c r="W182" s="96">
        <f>'MC 114+220'!S183</f>
        <v>0</v>
      </c>
      <c r="X182" s="106">
        <f t="shared" si="35"/>
        <v>0</v>
      </c>
      <c r="Y182" s="108" t="e">
        <f t="shared" si="39"/>
        <v>#N/A</v>
      </c>
      <c r="Z182" s="99" t="e">
        <f t="shared" si="36"/>
        <v>#N/A</v>
      </c>
      <c r="AA182" s="100" t="e">
        <f t="shared" si="37"/>
        <v>#N/A</v>
      </c>
      <c r="AB182" s="109" t="e">
        <f t="shared" si="38"/>
        <v>#N/A</v>
      </c>
    </row>
    <row r="183" spans="2:28">
      <c r="B183" s="86">
        <f>'MC 114+220'!B184</f>
        <v>0</v>
      </c>
      <c r="C183" s="101">
        <f t="shared" si="31"/>
        <v>0</v>
      </c>
      <c r="D183" s="102">
        <f t="shared" si="32"/>
        <v>842</v>
      </c>
      <c r="E183" s="89" t="e">
        <f>VLOOKUP(B183,'MC 114+220'!B184:AB285,3,FALSE)</f>
        <v>#N/A</v>
      </c>
      <c r="F183" s="103" t="e">
        <f t="shared" si="27"/>
        <v>#N/A</v>
      </c>
      <c r="G183" s="104" t="e">
        <f>VLOOKUP(B183,'MC 114+220'!$B$15:$AB$786,20,FALSE)</f>
        <v>#N/A</v>
      </c>
      <c r="H183" s="104" t="e">
        <f>VLOOKUP(B183,'MC 114+220'!$B$15:$AB$786,4,FALSE)</f>
        <v>#N/A</v>
      </c>
      <c r="I183" s="105" t="e">
        <f t="shared" si="28"/>
        <v>#N/A</v>
      </c>
      <c r="J183" s="105" t="e">
        <f>VLOOKUP(B183,'MC 114+220'!$B$15:$AB$786,13,FALSE)</f>
        <v>#N/A</v>
      </c>
      <c r="K183" s="92">
        <f>'MC 114+220'!Q184</f>
        <v>0</v>
      </c>
      <c r="L183" s="106">
        <f t="shared" si="33"/>
        <v>0</v>
      </c>
      <c r="M183" s="94" t="e">
        <f>VLOOKUP(B183,'MC 114+220'!$B$14:$AB$786,21,FALSE)</f>
        <v>#N/A</v>
      </c>
      <c r="N183" s="103" t="e">
        <f>VLOOKUP(B183,'MC 114+220'!$B$15:$AB$786,5,FALSE)</f>
        <v>#N/A</v>
      </c>
      <c r="O183" s="105" t="e">
        <f t="shared" si="29"/>
        <v>#N/A</v>
      </c>
      <c r="P183" s="105" t="e">
        <f>VLOOKUP(B183,'MC 114+220'!$B$15:$AB$786,14,FALSE)</f>
        <v>#N/A</v>
      </c>
      <c r="Q183" s="92">
        <f>'MC 114+220'!R184</f>
        <v>0</v>
      </c>
      <c r="R183" s="106">
        <f t="shared" si="34"/>
        <v>0</v>
      </c>
      <c r="S183" s="94" t="e">
        <f>VLOOKUP(B183,'MC 114+220'!$B$14:$AB$786,22,FALSE)</f>
        <v>#N/A</v>
      </c>
      <c r="T183" s="103" t="e">
        <f>VLOOKUP(B183,'MC 114+220'!$B$15:$AB$786,6,FALSE)</f>
        <v>#N/A</v>
      </c>
      <c r="U183" s="105" t="e">
        <f t="shared" si="30"/>
        <v>#N/A</v>
      </c>
      <c r="V183" s="107" t="e">
        <f>VLOOKUP(B183,'MC 114+220'!$B$15:$AB$786,15,FALSE)</f>
        <v>#N/A</v>
      </c>
      <c r="W183" s="96">
        <f>'MC 114+220'!S184</f>
        <v>0</v>
      </c>
      <c r="X183" s="106">
        <f t="shared" si="35"/>
        <v>0</v>
      </c>
      <c r="Y183" s="108" t="e">
        <f t="shared" si="39"/>
        <v>#N/A</v>
      </c>
      <c r="Z183" s="99" t="e">
        <f t="shared" si="36"/>
        <v>#N/A</v>
      </c>
      <c r="AA183" s="100" t="e">
        <f t="shared" si="37"/>
        <v>#N/A</v>
      </c>
      <c r="AB183" s="109" t="e">
        <f t="shared" si="38"/>
        <v>#N/A</v>
      </c>
    </row>
    <row r="184" spans="2:28">
      <c r="B184" s="86">
        <f>'MC 114+220'!B185</f>
        <v>0</v>
      </c>
      <c r="C184" s="101">
        <f t="shared" si="31"/>
        <v>0</v>
      </c>
      <c r="D184" s="102">
        <f t="shared" si="32"/>
        <v>842</v>
      </c>
      <c r="E184" s="89" t="e">
        <f>VLOOKUP(B184,'MC 114+220'!B185:AB286,3,FALSE)</f>
        <v>#N/A</v>
      </c>
      <c r="F184" s="103" t="e">
        <f t="shared" si="27"/>
        <v>#N/A</v>
      </c>
      <c r="G184" s="104" t="e">
        <f>VLOOKUP(B184,'MC 114+220'!$B$15:$AB$786,20,FALSE)</f>
        <v>#N/A</v>
      </c>
      <c r="H184" s="104" t="e">
        <f>VLOOKUP(B184,'MC 114+220'!$B$15:$AB$786,4,FALSE)</f>
        <v>#N/A</v>
      </c>
      <c r="I184" s="105" t="e">
        <f t="shared" si="28"/>
        <v>#N/A</v>
      </c>
      <c r="J184" s="105" t="e">
        <f>VLOOKUP(B184,'MC 114+220'!$B$15:$AB$786,13,FALSE)</f>
        <v>#N/A</v>
      </c>
      <c r="K184" s="92">
        <f>'MC 114+220'!Q185</f>
        <v>0</v>
      </c>
      <c r="L184" s="106">
        <f t="shared" si="33"/>
        <v>0</v>
      </c>
      <c r="M184" s="94" t="e">
        <f>VLOOKUP(B184,'MC 114+220'!$B$14:$AB$786,21,FALSE)</f>
        <v>#N/A</v>
      </c>
      <c r="N184" s="103" t="e">
        <f>VLOOKUP(B184,'MC 114+220'!$B$15:$AB$786,5,FALSE)</f>
        <v>#N/A</v>
      </c>
      <c r="O184" s="105" t="e">
        <f t="shared" si="29"/>
        <v>#N/A</v>
      </c>
      <c r="P184" s="105" t="e">
        <f>VLOOKUP(B184,'MC 114+220'!$B$15:$AB$786,14,FALSE)</f>
        <v>#N/A</v>
      </c>
      <c r="Q184" s="92">
        <f>'MC 114+220'!R185</f>
        <v>0</v>
      </c>
      <c r="R184" s="106">
        <f t="shared" si="34"/>
        <v>0</v>
      </c>
      <c r="S184" s="94" t="e">
        <f>VLOOKUP(B184,'MC 114+220'!$B$14:$AB$786,22,FALSE)</f>
        <v>#N/A</v>
      </c>
      <c r="T184" s="103" t="e">
        <f>VLOOKUP(B184,'MC 114+220'!$B$15:$AB$786,6,FALSE)</f>
        <v>#N/A</v>
      </c>
      <c r="U184" s="105" t="e">
        <f t="shared" si="30"/>
        <v>#N/A</v>
      </c>
      <c r="V184" s="107" t="e">
        <f>VLOOKUP(B184,'MC 114+220'!$B$15:$AB$786,15,FALSE)</f>
        <v>#N/A</v>
      </c>
      <c r="W184" s="96">
        <f>'MC 114+220'!S185</f>
        <v>0</v>
      </c>
      <c r="X184" s="106">
        <f t="shared" si="35"/>
        <v>0</v>
      </c>
      <c r="Y184" s="108" t="e">
        <f t="shared" si="39"/>
        <v>#N/A</v>
      </c>
      <c r="Z184" s="99" t="e">
        <f t="shared" si="36"/>
        <v>#N/A</v>
      </c>
      <c r="AA184" s="100" t="e">
        <f t="shared" si="37"/>
        <v>#N/A</v>
      </c>
      <c r="AB184" s="109" t="e">
        <f t="shared" si="38"/>
        <v>#N/A</v>
      </c>
    </row>
    <row r="185" spans="2:28">
      <c r="B185" s="86">
        <f>'MC 114+220'!B186</f>
        <v>0</v>
      </c>
      <c r="C185" s="101">
        <f t="shared" si="31"/>
        <v>0</v>
      </c>
      <c r="D185" s="102">
        <f t="shared" si="32"/>
        <v>842</v>
      </c>
      <c r="E185" s="89" t="e">
        <f>VLOOKUP(B185,'MC 114+220'!B186:AB287,3,FALSE)</f>
        <v>#N/A</v>
      </c>
      <c r="F185" s="103" t="e">
        <f t="shared" si="27"/>
        <v>#N/A</v>
      </c>
      <c r="G185" s="104" t="e">
        <f>VLOOKUP(B185,'MC 114+220'!$B$15:$AB$786,20,FALSE)</f>
        <v>#N/A</v>
      </c>
      <c r="H185" s="104" t="e">
        <f>VLOOKUP(B185,'MC 114+220'!$B$15:$AB$786,4,FALSE)</f>
        <v>#N/A</v>
      </c>
      <c r="I185" s="105" t="e">
        <f t="shared" si="28"/>
        <v>#N/A</v>
      </c>
      <c r="J185" s="105" t="e">
        <f>VLOOKUP(B185,'MC 114+220'!$B$15:$AB$786,13,FALSE)</f>
        <v>#N/A</v>
      </c>
      <c r="K185" s="92">
        <f>'MC 114+220'!Q186</f>
        <v>0</v>
      </c>
      <c r="L185" s="106">
        <f t="shared" si="33"/>
        <v>0</v>
      </c>
      <c r="M185" s="94" t="e">
        <f>VLOOKUP(B185,'MC 114+220'!$B$14:$AB$786,21,FALSE)</f>
        <v>#N/A</v>
      </c>
      <c r="N185" s="103" t="e">
        <f>VLOOKUP(B185,'MC 114+220'!$B$15:$AB$786,5,FALSE)</f>
        <v>#N/A</v>
      </c>
      <c r="O185" s="105" t="e">
        <f t="shared" si="29"/>
        <v>#N/A</v>
      </c>
      <c r="P185" s="105" t="e">
        <f>VLOOKUP(B185,'MC 114+220'!$B$15:$AB$786,14,FALSE)</f>
        <v>#N/A</v>
      </c>
      <c r="Q185" s="92">
        <f>'MC 114+220'!R186</f>
        <v>0</v>
      </c>
      <c r="R185" s="106">
        <f t="shared" si="34"/>
        <v>0</v>
      </c>
      <c r="S185" s="94" t="e">
        <f>VLOOKUP(B185,'MC 114+220'!$B$14:$AB$786,22,FALSE)</f>
        <v>#N/A</v>
      </c>
      <c r="T185" s="103" t="e">
        <f>VLOOKUP(B185,'MC 114+220'!$B$15:$AB$786,6,FALSE)</f>
        <v>#N/A</v>
      </c>
      <c r="U185" s="105" t="e">
        <f t="shared" si="30"/>
        <v>#N/A</v>
      </c>
      <c r="V185" s="107" t="e">
        <f>VLOOKUP(B185,'MC 114+220'!$B$15:$AB$786,15,FALSE)</f>
        <v>#N/A</v>
      </c>
      <c r="W185" s="96">
        <f>'MC 114+220'!S186</f>
        <v>0</v>
      </c>
      <c r="X185" s="106">
        <f t="shared" si="35"/>
        <v>0</v>
      </c>
      <c r="Y185" s="108" t="e">
        <f t="shared" si="39"/>
        <v>#N/A</v>
      </c>
      <c r="Z185" s="99" t="e">
        <f t="shared" si="36"/>
        <v>#N/A</v>
      </c>
      <c r="AA185" s="100" t="e">
        <f t="shared" si="37"/>
        <v>#N/A</v>
      </c>
      <c r="AB185" s="109" t="e">
        <f t="shared" si="38"/>
        <v>#N/A</v>
      </c>
    </row>
    <row r="186" spans="2:28">
      <c r="B186" s="86">
        <f>'MC 114+220'!B187</f>
        <v>0</v>
      </c>
      <c r="C186" s="101">
        <f t="shared" si="31"/>
        <v>0</v>
      </c>
      <c r="D186" s="102">
        <f t="shared" si="32"/>
        <v>842</v>
      </c>
      <c r="E186" s="89" t="e">
        <f>VLOOKUP(B186,'MC 114+220'!B187:AB288,3,FALSE)</f>
        <v>#N/A</v>
      </c>
      <c r="F186" s="103" t="e">
        <f t="shared" si="27"/>
        <v>#N/A</v>
      </c>
      <c r="G186" s="104" t="e">
        <f>VLOOKUP(B186,'MC 114+220'!$B$15:$AB$786,20,FALSE)</f>
        <v>#N/A</v>
      </c>
      <c r="H186" s="104" t="e">
        <f>VLOOKUP(B186,'MC 114+220'!$B$15:$AB$786,4,FALSE)</f>
        <v>#N/A</v>
      </c>
      <c r="I186" s="105" t="e">
        <f t="shared" si="28"/>
        <v>#N/A</v>
      </c>
      <c r="J186" s="105" t="e">
        <f>VLOOKUP(B186,'MC 114+220'!$B$15:$AB$786,13,FALSE)</f>
        <v>#N/A</v>
      </c>
      <c r="K186" s="92">
        <f>'MC 114+220'!Q187</f>
        <v>0</v>
      </c>
      <c r="L186" s="106">
        <f t="shared" si="33"/>
        <v>0</v>
      </c>
      <c r="M186" s="94" t="e">
        <f>VLOOKUP(B186,'MC 114+220'!$B$14:$AB$786,21,FALSE)</f>
        <v>#N/A</v>
      </c>
      <c r="N186" s="103" t="e">
        <f>VLOOKUP(B186,'MC 114+220'!$B$15:$AB$786,5,FALSE)</f>
        <v>#N/A</v>
      </c>
      <c r="O186" s="105" t="e">
        <f t="shared" si="29"/>
        <v>#N/A</v>
      </c>
      <c r="P186" s="105" t="e">
        <f>VLOOKUP(B186,'MC 114+220'!$B$15:$AB$786,14,FALSE)</f>
        <v>#N/A</v>
      </c>
      <c r="Q186" s="92">
        <f>'MC 114+220'!R187</f>
        <v>0</v>
      </c>
      <c r="R186" s="106">
        <f t="shared" si="34"/>
        <v>0</v>
      </c>
      <c r="S186" s="94" t="e">
        <f>VLOOKUP(B186,'MC 114+220'!$B$14:$AB$786,22,FALSE)</f>
        <v>#N/A</v>
      </c>
      <c r="T186" s="103" t="e">
        <f>VLOOKUP(B186,'MC 114+220'!$B$15:$AB$786,6,FALSE)</f>
        <v>#N/A</v>
      </c>
      <c r="U186" s="105" t="e">
        <f t="shared" si="30"/>
        <v>#N/A</v>
      </c>
      <c r="V186" s="107" t="e">
        <f>VLOOKUP(B186,'MC 114+220'!$B$15:$AB$786,15,FALSE)</f>
        <v>#N/A</v>
      </c>
      <c r="W186" s="96">
        <f>'MC 114+220'!S187</f>
        <v>0</v>
      </c>
      <c r="X186" s="106">
        <f t="shared" si="35"/>
        <v>0</v>
      </c>
      <c r="Y186" s="108" t="e">
        <f t="shared" si="39"/>
        <v>#N/A</v>
      </c>
      <c r="Z186" s="99" t="e">
        <f t="shared" si="36"/>
        <v>#N/A</v>
      </c>
      <c r="AA186" s="100" t="e">
        <f t="shared" si="37"/>
        <v>#N/A</v>
      </c>
      <c r="AB186" s="109" t="e">
        <f t="shared" si="38"/>
        <v>#N/A</v>
      </c>
    </row>
    <row r="187" spans="2:28">
      <c r="B187" s="86">
        <f>'MC 114+220'!B188</f>
        <v>0</v>
      </c>
      <c r="C187" s="101">
        <f t="shared" si="31"/>
        <v>0</v>
      </c>
      <c r="D187" s="102">
        <f t="shared" si="32"/>
        <v>842</v>
      </c>
      <c r="E187" s="89" t="e">
        <f>VLOOKUP(B187,'MC 114+220'!B188:AB289,3,FALSE)</f>
        <v>#N/A</v>
      </c>
      <c r="F187" s="103" t="e">
        <f t="shared" si="27"/>
        <v>#N/A</v>
      </c>
      <c r="G187" s="104" t="e">
        <f>VLOOKUP(B187,'MC 114+220'!$B$15:$AB$786,20,FALSE)</f>
        <v>#N/A</v>
      </c>
      <c r="H187" s="104" t="e">
        <f>VLOOKUP(B187,'MC 114+220'!$B$15:$AB$786,4,FALSE)</f>
        <v>#N/A</v>
      </c>
      <c r="I187" s="105" t="e">
        <f t="shared" si="28"/>
        <v>#N/A</v>
      </c>
      <c r="J187" s="105" t="e">
        <f>VLOOKUP(B187,'MC 114+220'!$B$15:$AB$786,13,FALSE)</f>
        <v>#N/A</v>
      </c>
      <c r="K187" s="92">
        <f>'MC 114+220'!Q188</f>
        <v>0</v>
      </c>
      <c r="L187" s="106">
        <f t="shared" si="33"/>
        <v>0</v>
      </c>
      <c r="M187" s="94" t="e">
        <f>VLOOKUP(B187,'MC 114+220'!$B$14:$AB$786,21,FALSE)</f>
        <v>#N/A</v>
      </c>
      <c r="N187" s="103" t="e">
        <f>VLOOKUP(B187,'MC 114+220'!$B$15:$AB$786,5,FALSE)</f>
        <v>#N/A</v>
      </c>
      <c r="O187" s="105" t="e">
        <f t="shared" si="29"/>
        <v>#N/A</v>
      </c>
      <c r="P187" s="105" t="e">
        <f>VLOOKUP(B187,'MC 114+220'!$B$15:$AB$786,14,FALSE)</f>
        <v>#N/A</v>
      </c>
      <c r="Q187" s="92">
        <f>'MC 114+220'!R188</f>
        <v>0</v>
      </c>
      <c r="R187" s="106">
        <f t="shared" si="34"/>
        <v>0</v>
      </c>
      <c r="S187" s="94" t="e">
        <f>VLOOKUP(B187,'MC 114+220'!$B$14:$AB$786,22,FALSE)</f>
        <v>#N/A</v>
      </c>
      <c r="T187" s="103" t="e">
        <f>VLOOKUP(B187,'MC 114+220'!$B$15:$AB$786,6,FALSE)</f>
        <v>#N/A</v>
      </c>
      <c r="U187" s="105" t="e">
        <f t="shared" si="30"/>
        <v>#N/A</v>
      </c>
      <c r="V187" s="107" t="e">
        <f>VLOOKUP(B187,'MC 114+220'!$B$15:$AB$786,15,FALSE)</f>
        <v>#N/A</v>
      </c>
      <c r="W187" s="96">
        <f>'MC 114+220'!S188</f>
        <v>0</v>
      </c>
      <c r="X187" s="106">
        <f t="shared" si="35"/>
        <v>0</v>
      </c>
      <c r="Y187" s="108" t="e">
        <f t="shared" si="39"/>
        <v>#N/A</v>
      </c>
      <c r="Z187" s="99" t="e">
        <f t="shared" si="36"/>
        <v>#N/A</v>
      </c>
      <c r="AA187" s="100" t="e">
        <f t="shared" si="37"/>
        <v>#N/A</v>
      </c>
      <c r="AB187" s="109" t="e">
        <f t="shared" si="38"/>
        <v>#N/A</v>
      </c>
    </row>
    <row r="188" spans="2:28">
      <c r="B188" s="86">
        <f>'MC 114+220'!B189</f>
        <v>0</v>
      </c>
      <c r="C188" s="101">
        <f t="shared" si="31"/>
        <v>0</v>
      </c>
      <c r="D188" s="102">
        <f t="shared" si="32"/>
        <v>842</v>
      </c>
      <c r="E188" s="89" t="e">
        <f>VLOOKUP(B188,'MC 114+220'!B189:AB290,3,FALSE)</f>
        <v>#N/A</v>
      </c>
      <c r="F188" s="103" t="e">
        <f t="shared" si="27"/>
        <v>#N/A</v>
      </c>
      <c r="G188" s="104" t="e">
        <f>VLOOKUP(B188,'MC 114+220'!$B$15:$AB$786,20,FALSE)</f>
        <v>#N/A</v>
      </c>
      <c r="H188" s="104" t="e">
        <f>VLOOKUP(B188,'MC 114+220'!$B$15:$AB$786,4,FALSE)</f>
        <v>#N/A</v>
      </c>
      <c r="I188" s="105" t="e">
        <f t="shared" si="28"/>
        <v>#N/A</v>
      </c>
      <c r="J188" s="105" t="e">
        <f>VLOOKUP(B188,'MC 114+220'!$B$15:$AB$786,13,FALSE)</f>
        <v>#N/A</v>
      </c>
      <c r="K188" s="92">
        <f>'MC 114+220'!Q189</f>
        <v>0</v>
      </c>
      <c r="L188" s="106">
        <f t="shared" si="33"/>
        <v>0</v>
      </c>
      <c r="M188" s="94" t="e">
        <f>VLOOKUP(B188,'MC 114+220'!$B$14:$AB$786,21,FALSE)</f>
        <v>#N/A</v>
      </c>
      <c r="N188" s="103" t="e">
        <f>VLOOKUP(B188,'MC 114+220'!$B$15:$AB$786,5,FALSE)</f>
        <v>#N/A</v>
      </c>
      <c r="O188" s="105" t="e">
        <f t="shared" si="29"/>
        <v>#N/A</v>
      </c>
      <c r="P188" s="105" t="e">
        <f>VLOOKUP(B188,'MC 114+220'!$B$15:$AB$786,14,FALSE)</f>
        <v>#N/A</v>
      </c>
      <c r="Q188" s="92">
        <f>'MC 114+220'!R189</f>
        <v>0</v>
      </c>
      <c r="R188" s="106">
        <f t="shared" si="34"/>
        <v>0</v>
      </c>
      <c r="S188" s="94" t="e">
        <f>VLOOKUP(B188,'MC 114+220'!$B$14:$AB$786,22,FALSE)</f>
        <v>#N/A</v>
      </c>
      <c r="T188" s="103" t="e">
        <f>VLOOKUP(B188,'MC 114+220'!$B$15:$AB$786,6,FALSE)</f>
        <v>#N/A</v>
      </c>
      <c r="U188" s="105" t="e">
        <f t="shared" si="30"/>
        <v>#N/A</v>
      </c>
      <c r="V188" s="107" t="e">
        <f>VLOOKUP(B188,'MC 114+220'!$B$15:$AB$786,15,FALSE)</f>
        <v>#N/A</v>
      </c>
      <c r="W188" s="96">
        <f>'MC 114+220'!S189</f>
        <v>0</v>
      </c>
      <c r="X188" s="106">
        <f t="shared" si="35"/>
        <v>0</v>
      </c>
      <c r="Y188" s="108" t="e">
        <f t="shared" si="39"/>
        <v>#N/A</v>
      </c>
      <c r="Z188" s="99" t="e">
        <f t="shared" si="36"/>
        <v>#N/A</v>
      </c>
      <c r="AA188" s="100" t="e">
        <f t="shared" si="37"/>
        <v>#N/A</v>
      </c>
      <c r="AB188" s="109" t="e">
        <f t="shared" si="38"/>
        <v>#N/A</v>
      </c>
    </row>
    <row r="189" spans="2:28">
      <c r="B189" s="86">
        <f>'MC 114+220'!B190</f>
        <v>0</v>
      </c>
      <c r="C189" s="101">
        <f t="shared" si="31"/>
        <v>0</v>
      </c>
      <c r="D189" s="102">
        <f t="shared" si="32"/>
        <v>842</v>
      </c>
      <c r="E189" s="89" t="e">
        <f>VLOOKUP(B189,'MC 114+220'!B190:AB291,3,FALSE)</f>
        <v>#N/A</v>
      </c>
      <c r="F189" s="103" t="e">
        <f t="shared" si="27"/>
        <v>#N/A</v>
      </c>
      <c r="G189" s="104" t="e">
        <f>VLOOKUP(B189,'MC 114+220'!$B$15:$AB$786,20,FALSE)</f>
        <v>#N/A</v>
      </c>
      <c r="H189" s="104" t="e">
        <f>VLOOKUP(B189,'MC 114+220'!$B$15:$AB$786,4,FALSE)</f>
        <v>#N/A</v>
      </c>
      <c r="I189" s="105" t="e">
        <f t="shared" si="28"/>
        <v>#N/A</v>
      </c>
      <c r="J189" s="105" t="e">
        <f>VLOOKUP(B189,'MC 114+220'!$B$15:$AB$786,13,FALSE)</f>
        <v>#N/A</v>
      </c>
      <c r="K189" s="92">
        <f>'MC 114+220'!Q190</f>
        <v>0</v>
      </c>
      <c r="L189" s="106">
        <f t="shared" si="33"/>
        <v>0</v>
      </c>
      <c r="M189" s="94" t="e">
        <f>VLOOKUP(B189,'MC 114+220'!$B$14:$AB$786,21,FALSE)</f>
        <v>#N/A</v>
      </c>
      <c r="N189" s="103" t="e">
        <f>VLOOKUP(B189,'MC 114+220'!$B$15:$AB$786,5,FALSE)</f>
        <v>#N/A</v>
      </c>
      <c r="O189" s="105" t="e">
        <f t="shared" si="29"/>
        <v>#N/A</v>
      </c>
      <c r="P189" s="105" t="e">
        <f>VLOOKUP(B189,'MC 114+220'!$B$15:$AB$786,14,FALSE)</f>
        <v>#N/A</v>
      </c>
      <c r="Q189" s="92">
        <f>'MC 114+220'!R190</f>
        <v>0</v>
      </c>
      <c r="R189" s="106">
        <f t="shared" si="34"/>
        <v>0</v>
      </c>
      <c r="S189" s="94" t="e">
        <f>VLOOKUP(B189,'MC 114+220'!$B$14:$AB$786,22,FALSE)</f>
        <v>#N/A</v>
      </c>
      <c r="T189" s="103" t="e">
        <f>VLOOKUP(B189,'MC 114+220'!$B$15:$AB$786,6,FALSE)</f>
        <v>#N/A</v>
      </c>
      <c r="U189" s="105" t="e">
        <f t="shared" si="30"/>
        <v>#N/A</v>
      </c>
      <c r="V189" s="107" t="e">
        <f>VLOOKUP(B189,'MC 114+220'!$B$15:$AB$786,15,FALSE)</f>
        <v>#N/A</v>
      </c>
      <c r="W189" s="96">
        <f>'MC 114+220'!S190</f>
        <v>0</v>
      </c>
      <c r="X189" s="106">
        <f t="shared" si="35"/>
        <v>0</v>
      </c>
      <c r="Y189" s="108" t="e">
        <f t="shared" si="39"/>
        <v>#N/A</v>
      </c>
      <c r="Z189" s="99" t="e">
        <f t="shared" si="36"/>
        <v>#N/A</v>
      </c>
      <c r="AA189" s="100" t="e">
        <f t="shared" si="37"/>
        <v>#N/A</v>
      </c>
      <c r="AB189" s="109" t="e">
        <f t="shared" si="38"/>
        <v>#N/A</v>
      </c>
    </row>
    <row r="190" spans="2:28">
      <c r="B190" s="86">
        <f>'MC 114+220'!B191</f>
        <v>0</v>
      </c>
      <c r="C190" s="101">
        <f t="shared" si="31"/>
        <v>0</v>
      </c>
      <c r="D190" s="102">
        <f t="shared" si="32"/>
        <v>842</v>
      </c>
      <c r="E190" s="89" t="e">
        <f>VLOOKUP(B190,'MC 114+220'!B191:AB292,3,FALSE)</f>
        <v>#N/A</v>
      </c>
      <c r="F190" s="103" t="e">
        <f t="shared" si="27"/>
        <v>#N/A</v>
      </c>
      <c r="G190" s="104" t="e">
        <f>VLOOKUP(B190,'MC 114+220'!$B$15:$AB$786,20,FALSE)</f>
        <v>#N/A</v>
      </c>
      <c r="H190" s="104" t="e">
        <f>VLOOKUP(B190,'MC 114+220'!$B$15:$AB$786,4,FALSE)</f>
        <v>#N/A</v>
      </c>
      <c r="I190" s="105" t="e">
        <f t="shared" si="28"/>
        <v>#N/A</v>
      </c>
      <c r="J190" s="105" t="e">
        <f>VLOOKUP(B190,'MC 114+220'!$B$15:$AB$786,13,FALSE)</f>
        <v>#N/A</v>
      </c>
      <c r="K190" s="92">
        <f>'MC 114+220'!Q191</f>
        <v>0</v>
      </c>
      <c r="L190" s="106">
        <f t="shared" si="33"/>
        <v>0</v>
      </c>
      <c r="M190" s="94" t="e">
        <f>VLOOKUP(B190,'MC 114+220'!$B$14:$AB$786,21,FALSE)</f>
        <v>#N/A</v>
      </c>
      <c r="N190" s="103" t="e">
        <f>VLOOKUP(B190,'MC 114+220'!$B$15:$AB$786,5,FALSE)</f>
        <v>#N/A</v>
      </c>
      <c r="O190" s="105" t="e">
        <f t="shared" si="29"/>
        <v>#N/A</v>
      </c>
      <c r="P190" s="105" t="e">
        <f>VLOOKUP(B190,'MC 114+220'!$B$15:$AB$786,14,FALSE)</f>
        <v>#N/A</v>
      </c>
      <c r="Q190" s="92">
        <f>'MC 114+220'!R191</f>
        <v>0</v>
      </c>
      <c r="R190" s="106">
        <f t="shared" si="34"/>
        <v>0</v>
      </c>
      <c r="S190" s="94" t="e">
        <f>VLOOKUP(B190,'MC 114+220'!$B$14:$AB$786,22,FALSE)</f>
        <v>#N/A</v>
      </c>
      <c r="T190" s="103" t="e">
        <f>VLOOKUP(B190,'MC 114+220'!$B$15:$AB$786,6,FALSE)</f>
        <v>#N/A</v>
      </c>
      <c r="U190" s="105" t="e">
        <f t="shared" si="30"/>
        <v>#N/A</v>
      </c>
      <c r="V190" s="107" t="e">
        <f>VLOOKUP(B190,'MC 114+220'!$B$15:$AB$786,15,FALSE)</f>
        <v>#N/A</v>
      </c>
      <c r="W190" s="96">
        <f>'MC 114+220'!S191</f>
        <v>0</v>
      </c>
      <c r="X190" s="106">
        <f t="shared" si="35"/>
        <v>0</v>
      </c>
      <c r="Y190" s="108" t="e">
        <f t="shared" si="39"/>
        <v>#N/A</v>
      </c>
      <c r="Z190" s="99" t="e">
        <f t="shared" si="36"/>
        <v>#N/A</v>
      </c>
      <c r="AA190" s="100" t="e">
        <f t="shared" si="37"/>
        <v>#N/A</v>
      </c>
      <c r="AB190" s="109" t="e">
        <f t="shared" si="38"/>
        <v>#N/A</v>
      </c>
    </row>
    <row r="191" spans="2:28">
      <c r="B191" s="86">
        <f>'MC 114+220'!B192</f>
        <v>0</v>
      </c>
      <c r="C191" s="101">
        <f t="shared" si="31"/>
        <v>0</v>
      </c>
      <c r="D191" s="102">
        <f t="shared" si="32"/>
        <v>842</v>
      </c>
      <c r="E191" s="89" t="e">
        <f>VLOOKUP(B191,'MC 114+220'!B192:AB293,3,FALSE)</f>
        <v>#N/A</v>
      </c>
      <c r="F191" s="103" t="e">
        <f t="shared" si="27"/>
        <v>#N/A</v>
      </c>
      <c r="G191" s="104" t="e">
        <f>VLOOKUP(B191,'MC 114+220'!$B$15:$AB$786,20,FALSE)</f>
        <v>#N/A</v>
      </c>
      <c r="H191" s="104" t="e">
        <f>VLOOKUP(B191,'MC 114+220'!$B$15:$AB$786,4,FALSE)</f>
        <v>#N/A</v>
      </c>
      <c r="I191" s="105" t="e">
        <f t="shared" si="28"/>
        <v>#N/A</v>
      </c>
      <c r="J191" s="105" t="e">
        <f>VLOOKUP(B191,'MC 114+220'!$B$15:$AB$786,13,FALSE)</f>
        <v>#N/A</v>
      </c>
      <c r="K191" s="92">
        <f>'MC 114+220'!Q192</f>
        <v>0</v>
      </c>
      <c r="L191" s="106">
        <f t="shared" si="33"/>
        <v>0</v>
      </c>
      <c r="M191" s="94" t="e">
        <f>VLOOKUP(B191,'MC 114+220'!$B$14:$AB$786,21,FALSE)</f>
        <v>#N/A</v>
      </c>
      <c r="N191" s="103" t="e">
        <f>VLOOKUP(B191,'MC 114+220'!$B$15:$AB$786,5,FALSE)</f>
        <v>#N/A</v>
      </c>
      <c r="O191" s="105" t="e">
        <f t="shared" si="29"/>
        <v>#N/A</v>
      </c>
      <c r="P191" s="105" t="e">
        <f>VLOOKUP(B191,'MC 114+220'!$B$15:$AB$786,14,FALSE)</f>
        <v>#N/A</v>
      </c>
      <c r="Q191" s="92">
        <f>'MC 114+220'!R192</f>
        <v>0</v>
      </c>
      <c r="R191" s="106">
        <f t="shared" si="34"/>
        <v>0</v>
      </c>
      <c r="S191" s="94" t="e">
        <f>VLOOKUP(B191,'MC 114+220'!$B$14:$AB$786,22,FALSE)</f>
        <v>#N/A</v>
      </c>
      <c r="T191" s="103" t="e">
        <f>VLOOKUP(B191,'MC 114+220'!$B$15:$AB$786,6,FALSE)</f>
        <v>#N/A</v>
      </c>
      <c r="U191" s="105" t="e">
        <f t="shared" si="30"/>
        <v>#N/A</v>
      </c>
      <c r="V191" s="107" t="e">
        <f>VLOOKUP(B191,'MC 114+220'!$B$15:$AB$786,15,FALSE)</f>
        <v>#N/A</v>
      </c>
      <c r="W191" s="96">
        <f>'MC 114+220'!S192</f>
        <v>0</v>
      </c>
      <c r="X191" s="106">
        <f t="shared" si="35"/>
        <v>0</v>
      </c>
      <c r="Y191" s="108" t="e">
        <f t="shared" si="39"/>
        <v>#N/A</v>
      </c>
      <c r="Z191" s="99" t="e">
        <f t="shared" si="36"/>
        <v>#N/A</v>
      </c>
      <c r="AA191" s="100" t="e">
        <f t="shared" si="37"/>
        <v>#N/A</v>
      </c>
      <c r="AB191" s="109" t="e">
        <f t="shared" si="38"/>
        <v>#N/A</v>
      </c>
    </row>
    <row r="192" spans="2:28">
      <c r="B192" s="86">
        <f>'MC 114+220'!B193</f>
        <v>0</v>
      </c>
      <c r="C192" s="101">
        <f t="shared" si="31"/>
        <v>0</v>
      </c>
      <c r="D192" s="102">
        <f t="shared" si="32"/>
        <v>842</v>
      </c>
      <c r="E192" s="89" t="e">
        <f>VLOOKUP(B192,'MC 114+220'!B193:AB294,3,FALSE)</f>
        <v>#N/A</v>
      </c>
      <c r="F192" s="103" t="e">
        <f t="shared" si="27"/>
        <v>#N/A</v>
      </c>
      <c r="G192" s="104" t="e">
        <f>VLOOKUP(B192,'MC 114+220'!$B$15:$AB$786,20,FALSE)</f>
        <v>#N/A</v>
      </c>
      <c r="H192" s="104" t="e">
        <f>VLOOKUP(B192,'MC 114+220'!$B$15:$AB$786,4,FALSE)</f>
        <v>#N/A</v>
      </c>
      <c r="I192" s="105" t="e">
        <f t="shared" si="28"/>
        <v>#N/A</v>
      </c>
      <c r="J192" s="105" t="e">
        <f>VLOOKUP(B192,'MC 114+220'!$B$15:$AB$786,13,FALSE)</f>
        <v>#N/A</v>
      </c>
      <c r="K192" s="92">
        <f>'MC 114+220'!Q193</f>
        <v>0</v>
      </c>
      <c r="L192" s="106">
        <f t="shared" si="33"/>
        <v>0</v>
      </c>
      <c r="M192" s="94" t="e">
        <f>VLOOKUP(B192,'MC 114+220'!$B$14:$AB$786,21,FALSE)</f>
        <v>#N/A</v>
      </c>
      <c r="N192" s="103" t="e">
        <f>VLOOKUP(B192,'MC 114+220'!$B$15:$AB$786,5,FALSE)</f>
        <v>#N/A</v>
      </c>
      <c r="O192" s="105" t="e">
        <f t="shared" si="29"/>
        <v>#N/A</v>
      </c>
      <c r="P192" s="105" t="e">
        <f>VLOOKUP(B192,'MC 114+220'!$B$15:$AB$786,14,FALSE)</f>
        <v>#N/A</v>
      </c>
      <c r="Q192" s="92">
        <f>'MC 114+220'!R193</f>
        <v>0</v>
      </c>
      <c r="R192" s="106">
        <f t="shared" si="34"/>
        <v>0</v>
      </c>
      <c r="S192" s="94" t="e">
        <f>VLOOKUP(B192,'MC 114+220'!$B$14:$AB$786,22,FALSE)</f>
        <v>#N/A</v>
      </c>
      <c r="T192" s="103" t="e">
        <f>VLOOKUP(B192,'MC 114+220'!$B$15:$AB$786,6,FALSE)</f>
        <v>#N/A</v>
      </c>
      <c r="U192" s="105" t="e">
        <f t="shared" si="30"/>
        <v>#N/A</v>
      </c>
      <c r="V192" s="107" t="e">
        <f>VLOOKUP(B192,'MC 114+220'!$B$15:$AB$786,15,FALSE)</f>
        <v>#N/A</v>
      </c>
      <c r="W192" s="96">
        <f>'MC 114+220'!S193</f>
        <v>0</v>
      </c>
      <c r="X192" s="106">
        <f t="shared" si="35"/>
        <v>0</v>
      </c>
      <c r="Y192" s="108" t="e">
        <f t="shared" si="39"/>
        <v>#N/A</v>
      </c>
      <c r="Z192" s="99" t="e">
        <f t="shared" si="36"/>
        <v>#N/A</v>
      </c>
      <c r="AA192" s="100" t="e">
        <f t="shared" si="37"/>
        <v>#N/A</v>
      </c>
      <c r="AB192" s="109" t="e">
        <f t="shared" si="38"/>
        <v>#N/A</v>
      </c>
    </row>
    <row r="193" spans="2:28">
      <c r="B193" s="86">
        <f>'MC 114+220'!B194</f>
        <v>0</v>
      </c>
      <c r="C193" s="101">
        <f t="shared" si="31"/>
        <v>0</v>
      </c>
      <c r="D193" s="102">
        <f t="shared" si="32"/>
        <v>842</v>
      </c>
      <c r="E193" s="89" t="e">
        <f>VLOOKUP(B193,'MC 114+220'!B194:AB295,3,FALSE)</f>
        <v>#N/A</v>
      </c>
      <c r="F193" s="103" t="e">
        <f t="shared" si="27"/>
        <v>#N/A</v>
      </c>
      <c r="G193" s="104" t="e">
        <f>VLOOKUP(B193,'MC 114+220'!$B$15:$AB$786,20,FALSE)</f>
        <v>#N/A</v>
      </c>
      <c r="H193" s="104" t="e">
        <f>VLOOKUP(B193,'MC 114+220'!$B$15:$AB$786,4,FALSE)</f>
        <v>#N/A</v>
      </c>
      <c r="I193" s="105" t="e">
        <f t="shared" si="28"/>
        <v>#N/A</v>
      </c>
      <c r="J193" s="105" t="e">
        <f>VLOOKUP(B193,'MC 114+220'!$B$15:$AB$786,13,FALSE)</f>
        <v>#N/A</v>
      </c>
      <c r="K193" s="92">
        <f>'MC 114+220'!Q194</f>
        <v>0</v>
      </c>
      <c r="L193" s="106">
        <f t="shared" si="33"/>
        <v>0</v>
      </c>
      <c r="M193" s="94" t="e">
        <f>VLOOKUP(B193,'MC 114+220'!$B$14:$AB$786,21,FALSE)</f>
        <v>#N/A</v>
      </c>
      <c r="N193" s="103" t="e">
        <f>VLOOKUP(B193,'MC 114+220'!$B$15:$AB$786,5,FALSE)</f>
        <v>#N/A</v>
      </c>
      <c r="O193" s="105" t="e">
        <f t="shared" si="29"/>
        <v>#N/A</v>
      </c>
      <c r="P193" s="105" t="e">
        <f>VLOOKUP(B193,'MC 114+220'!$B$15:$AB$786,14,FALSE)</f>
        <v>#N/A</v>
      </c>
      <c r="Q193" s="92">
        <f>'MC 114+220'!R194</f>
        <v>0</v>
      </c>
      <c r="R193" s="106">
        <f t="shared" si="34"/>
        <v>0</v>
      </c>
      <c r="S193" s="94" t="e">
        <f>VLOOKUP(B193,'MC 114+220'!$B$14:$AB$786,22,FALSE)</f>
        <v>#N/A</v>
      </c>
      <c r="T193" s="103" t="e">
        <f>VLOOKUP(B193,'MC 114+220'!$B$15:$AB$786,6,FALSE)</f>
        <v>#N/A</v>
      </c>
      <c r="U193" s="105" t="e">
        <f t="shared" si="30"/>
        <v>#N/A</v>
      </c>
      <c r="V193" s="107" t="e">
        <f>VLOOKUP(B193,'MC 114+220'!$B$15:$AB$786,15,FALSE)</f>
        <v>#N/A</v>
      </c>
      <c r="W193" s="96">
        <f>'MC 114+220'!S194</f>
        <v>0</v>
      </c>
      <c r="X193" s="106">
        <f t="shared" si="35"/>
        <v>0</v>
      </c>
      <c r="Y193" s="108" t="e">
        <f t="shared" si="39"/>
        <v>#N/A</v>
      </c>
      <c r="Z193" s="99" t="e">
        <f t="shared" si="36"/>
        <v>#N/A</v>
      </c>
      <c r="AA193" s="100" t="e">
        <f t="shared" si="37"/>
        <v>#N/A</v>
      </c>
      <c r="AB193" s="109" t="e">
        <f t="shared" si="38"/>
        <v>#N/A</v>
      </c>
    </row>
    <row r="194" spans="2:28">
      <c r="B194" s="86">
        <f>'MC 114+220'!B195</f>
        <v>0</v>
      </c>
      <c r="C194" s="101">
        <f t="shared" si="31"/>
        <v>0</v>
      </c>
      <c r="D194" s="102">
        <f t="shared" si="32"/>
        <v>842</v>
      </c>
      <c r="E194" s="89" t="e">
        <f>VLOOKUP(B194,'MC 114+220'!B195:AB296,3,FALSE)</f>
        <v>#N/A</v>
      </c>
      <c r="F194" s="103" t="e">
        <f t="shared" si="27"/>
        <v>#N/A</v>
      </c>
      <c r="G194" s="104" t="e">
        <f>VLOOKUP(B194,'MC 114+220'!$B$15:$AB$786,20,FALSE)</f>
        <v>#N/A</v>
      </c>
      <c r="H194" s="104" t="e">
        <f>VLOOKUP(B194,'MC 114+220'!$B$15:$AB$786,4,FALSE)</f>
        <v>#N/A</v>
      </c>
      <c r="I194" s="105" t="e">
        <f t="shared" si="28"/>
        <v>#N/A</v>
      </c>
      <c r="J194" s="105" t="e">
        <f>VLOOKUP(B194,'MC 114+220'!$B$15:$AB$786,13,FALSE)</f>
        <v>#N/A</v>
      </c>
      <c r="K194" s="92">
        <f>'MC 114+220'!Q195</f>
        <v>0</v>
      </c>
      <c r="L194" s="106">
        <f t="shared" si="33"/>
        <v>0</v>
      </c>
      <c r="M194" s="94" t="e">
        <f>VLOOKUP(B194,'MC 114+220'!$B$14:$AB$786,21,FALSE)</f>
        <v>#N/A</v>
      </c>
      <c r="N194" s="103" t="e">
        <f>VLOOKUP(B194,'MC 114+220'!$B$15:$AB$786,5,FALSE)</f>
        <v>#N/A</v>
      </c>
      <c r="O194" s="105" t="e">
        <f t="shared" si="29"/>
        <v>#N/A</v>
      </c>
      <c r="P194" s="105" t="e">
        <f>VLOOKUP(B194,'MC 114+220'!$B$15:$AB$786,14,FALSE)</f>
        <v>#N/A</v>
      </c>
      <c r="Q194" s="92">
        <f>'MC 114+220'!R195</f>
        <v>0</v>
      </c>
      <c r="R194" s="106">
        <f t="shared" si="34"/>
        <v>0</v>
      </c>
      <c r="S194" s="94" t="e">
        <f>VLOOKUP(B194,'MC 114+220'!$B$14:$AB$786,22,FALSE)</f>
        <v>#N/A</v>
      </c>
      <c r="T194" s="103" t="e">
        <f>VLOOKUP(B194,'MC 114+220'!$B$15:$AB$786,6,FALSE)</f>
        <v>#N/A</v>
      </c>
      <c r="U194" s="105" t="e">
        <f t="shared" si="30"/>
        <v>#N/A</v>
      </c>
      <c r="V194" s="107" t="e">
        <f>VLOOKUP(B194,'MC 114+220'!$B$15:$AB$786,15,FALSE)</f>
        <v>#N/A</v>
      </c>
      <c r="W194" s="96">
        <f>'MC 114+220'!S195</f>
        <v>0</v>
      </c>
      <c r="X194" s="106">
        <f t="shared" si="35"/>
        <v>0</v>
      </c>
      <c r="Y194" s="108" t="e">
        <f t="shared" si="39"/>
        <v>#N/A</v>
      </c>
      <c r="Z194" s="99" t="e">
        <f t="shared" si="36"/>
        <v>#N/A</v>
      </c>
      <c r="AA194" s="100" t="e">
        <f t="shared" si="37"/>
        <v>#N/A</v>
      </c>
      <c r="AB194" s="109" t="e">
        <f t="shared" si="38"/>
        <v>#N/A</v>
      </c>
    </row>
    <row r="195" spans="2:28">
      <c r="B195" s="86">
        <f>'MC 114+220'!B196</f>
        <v>0</v>
      </c>
      <c r="C195" s="101">
        <f t="shared" si="31"/>
        <v>0</v>
      </c>
      <c r="D195" s="102">
        <f t="shared" si="32"/>
        <v>842</v>
      </c>
      <c r="E195" s="89" t="e">
        <f>VLOOKUP(B195,'MC 114+220'!B196:AB297,3,FALSE)</f>
        <v>#N/A</v>
      </c>
      <c r="F195" s="103" t="e">
        <f t="shared" si="27"/>
        <v>#N/A</v>
      </c>
      <c r="G195" s="104" t="e">
        <f>VLOOKUP(B195,'MC 114+220'!$B$15:$AB$786,20,FALSE)</f>
        <v>#N/A</v>
      </c>
      <c r="H195" s="104" t="e">
        <f>VLOOKUP(B195,'MC 114+220'!$B$15:$AB$786,4,FALSE)</f>
        <v>#N/A</v>
      </c>
      <c r="I195" s="105" t="e">
        <f t="shared" si="28"/>
        <v>#N/A</v>
      </c>
      <c r="J195" s="105" t="e">
        <f>VLOOKUP(B195,'MC 114+220'!$B$15:$AB$786,13,FALSE)</f>
        <v>#N/A</v>
      </c>
      <c r="K195" s="92">
        <f>'MC 114+220'!Q196</f>
        <v>0</v>
      </c>
      <c r="L195" s="106">
        <f t="shared" si="33"/>
        <v>0</v>
      </c>
      <c r="M195" s="94" t="e">
        <f>VLOOKUP(B195,'MC 114+220'!$B$14:$AB$786,21,FALSE)</f>
        <v>#N/A</v>
      </c>
      <c r="N195" s="103" t="e">
        <f>VLOOKUP(B195,'MC 114+220'!$B$15:$AB$786,5,FALSE)</f>
        <v>#N/A</v>
      </c>
      <c r="O195" s="105" t="e">
        <f t="shared" si="29"/>
        <v>#N/A</v>
      </c>
      <c r="P195" s="105" t="e">
        <f>VLOOKUP(B195,'MC 114+220'!$B$15:$AB$786,14,FALSE)</f>
        <v>#N/A</v>
      </c>
      <c r="Q195" s="92">
        <f>'MC 114+220'!R196</f>
        <v>0</v>
      </c>
      <c r="R195" s="106">
        <f t="shared" si="34"/>
        <v>0</v>
      </c>
      <c r="S195" s="94" t="e">
        <f>VLOOKUP(B195,'MC 114+220'!$B$14:$AB$786,22,FALSE)</f>
        <v>#N/A</v>
      </c>
      <c r="T195" s="103" t="e">
        <f>VLOOKUP(B195,'MC 114+220'!$B$15:$AB$786,6,FALSE)</f>
        <v>#N/A</v>
      </c>
      <c r="U195" s="105" t="e">
        <f t="shared" si="30"/>
        <v>#N/A</v>
      </c>
      <c r="V195" s="107" t="e">
        <f>VLOOKUP(B195,'MC 114+220'!$B$15:$AB$786,15,FALSE)</f>
        <v>#N/A</v>
      </c>
      <c r="W195" s="96">
        <f>'MC 114+220'!S196</f>
        <v>0</v>
      </c>
      <c r="X195" s="106">
        <f t="shared" si="35"/>
        <v>0</v>
      </c>
      <c r="Y195" s="108" t="e">
        <f t="shared" si="39"/>
        <v>#N/A</v>
      </c>
      <c r="Z195" s="99" t="e">
        <f t="shared" si="36"/>
        <v>#N/A</v>
      </c>
      <c r="AA195" s="100" t="e">
        <f t="shared" si="37"/>
        <v>#N/A</v>
      </c>
      <c r="AB195" s="109" t="e">
        <f t="shared" si="38"/>
        <v>#N/A</v>
      </c>
    </row>
    <row r="196" spans="2:28">
      <c r="B196" s="86">
        <f>'MC 114+220'!B197</f>
        <v>0</v>
      </c>
      <c r="C196" s="101">
        <f t="shared" si="31"/>
        <v>0</v>
      </c>
      <c r="D196" s="102">
        <f t="shared" si="32"/>
        <v>842</v>
      </c>
      <c r="E196" s="89" t="e">
        <f>VLOOKUP(B196,'MC 114+220'!B197:AB298,3,FALSE)</f>
        <v>#N/A</v>
      </c>
      <c r="F196" s="103" t="e">
        <f t="shared" si="27"/>
        <v>#N/A</v>
      </c>
      <c r="G196" s="104" t="e">
        <f>VLOOKUP(B196,'MC 114+220'!$B$15:$AB$786,20,FALSE)</f>
        <v>#N/A</v>
      </c>
      <c r="H196" s="104" t="e">
        <f>VLOOKUP(B196,'MC 114+220'!$B$15:$AB$786,4,FALSE)</f>
        <v>#N/A</v>
      </c>
      <c r="I196" s="105" t="e">
        <f t="shared" si="28"/>
        <v>#N/A</v>
      </c>
      <c r="J196" s="105" t="e">
        <f>VLOOKUP(B196,'MC 114+220'!$B$15:$AB$786,13,FALSE)</f>
        <v>#N/A</v>
      </c>
      <c r="K196" s="92">
        <f>'MC 114+220'!Q197</f>
        <v>0</v>
      </c>
      <c r="L196" s="106">
        <f t="shared" si="33"/>
        <v>0</v>
      </c>
      <c r="M196" s="94" t="e">
        <f>VLOOKUP(B196,'MC 114+220'!$B$14:$AB$786,21,FALSE)</f>
        <v>#N/A</v>
      </c>
      <c r="N196" s="103" t="e">
        <f>VLOOKUP(B196,'MC 114+220'!$B$15:$AB$786,5,FALSE)</f>
        <v>#N/A</v>
      </c>
      <c r="O196" s="105" t="e">
        <f t="shared" si="29"/>
        <v>#N/A</v>
      </c>
      <c r="P196" s="105" t="e">
        <f>VLOOKUP(B196,'MC 114+220'!$B$15:$AB$786,14,FALSE)</f>
        <v>#N/A</v>
      </c>
      <c r="Q196" s="92">
        <f>'MC 114+220'!R197</f>
        <v>0</v>
      </c>
      <c r="R196" s="106">
        <f t="shared" si="34"/>
        <v>0</v>
      </c>
      <c r="S196" s="94" t="e">
        <f>VLOOKUP(B196,'MC 114+220'!$B$14:$AB$786,22,FALSE)</f>
        <v>#N/A</v>
      </c>
      <c r="T196" s="103" t="e">
        <f>VLOOKUP(B196,'MC 114+220'!$B$15:$AB$786,6,FALSE)</f>
        <v>#N/A</v>
      </c>
      <c r="U196" s="105" t="e">
        <f t="shared" si="30"/>
        <v>#N/A</v>
      </c>
      <c r="V196" s="107" t="e">
        <f>VLOOKUP(B196,'MC 114+220'!$B$15:$AB$786,15,FALSE)</f>
        <v>#N/A</v>
      </c>
      <c r="W196" s="96">
        <f>'MC 114+220'!S197</f>
        <v>0</v>
      </c>
      <c r="X196" s="106">
        <f t="shared" si="35"/>
        <v>0</v>
      </c>
      <c r="Y196" s="108" t="e">
        <f t="shared" si="39"/>
        <v>#N/A</v>
      </c>
      <c r="Z196" s="99" t="e">
        <f t="shared" si="36"/>
        <v>#N/A</v>
      </c>
      <c r="AA196" s="100" t="e">
        <f t="shared" si="37"/>
        <v>#N/A</v>
      </c>
      <c r="AB196" s="109" t="e">
        <f t="shared" si="38"/>
        <v>#N/A</v>
      </c>
    </row>
    <row r="197" spans="2:28">
      <c r="B197" s="86">
        <f>'MC 114+220'!B198</f>
        <v>0</v>
      </c>
      <c r="C197" s="101">
        <f t="shared" si="31"/>
        <v>0</v>
      </c>
      <c r="D197" s="102">
        <f t="shared" si="32"/>
        <v>842</v>
      </c>
      <c r="E197" s="89" t="e">
        <f>VLOOKUP(B197,'MC 114+220'!B198:AB299,3,FALSE)</f>
        <v>#N/A</v>
      </c>
      <c r="F197" s="103" t="e">
        <f t="shared" si="27"/>
        <v>#N/A</v>
      </c>
      <c r="G197" s="104" t="e">
        <f>VLOOKUP(B197,'MC 114+220'!$B$15:$AB$786,20,FALSE)</f>
        <v>#N/A</v>
      </c>
      <c r="H197" s="104" t="e">
        <f>VLOOKUP(B197,'MC 114+220'!$B$15:$AB$786,4,FALSE)</f>
        <v>#N/A</v>
      </c>
      <c r="I197" s="105" t="e">
        <f t="shared" si="28"/>
        <v>#N/A</v>
      </c>
      <c r="J197" s="105" t="e">
        <f>VLOOKUP(B197,'MC 114+220'!$B$15:$AB$786,13,FALSE)</f>
        <v>#N/A</v>
      </c>
      <c r="K197" s="92">
        <f>'MC 114+220'!Q198</f>
        <v>0</v>
      </c>
      <c r="L197" s="106">
        <f t="shared" si="33"/>
        <v>0</v>
      </c>
      <c r="M197" s="94" t="e">
        <f>VLOOKUP(B197,'MC 114+220'!$B$14:$AB$786,21,FALSE)</f>
        <v>#N/A</v>
      </c>
      <c r="N197" s="103" t="e">
        <f>VLOOKUP(B197,'MC 114+220'!$B$15:$AB$786,5,FALSE)</f>
        <v>#N/A</v>
      </c>
      <c r="O197" s="105" t="e">
        <f t="shared" si="29"/>
        <v>#N/A</v>
      </c>
      <c r="P197" s="105" t="e">
        <f>VLOOKUP(B197,'MC 114+220'!$B$15:$AB$786,14,FALSE)</f>
        <v>#N/A</v>
      </c>
      <c r="Q197" s="92">
        <f>'MC 114+220'!R198</f>
        <v>0</v>
      </c>
      <c r="R197" s="106">
        <f t="shared" si="34"/>
        <v>0</v>
      </c>
      <c r="S197" s="94" t="e">
        <f>VLOOKUP(B197,'MC 114+220'!$B$14:$AB$786,22,FALSE)</f>
        <v>#N/A</v>
      </c>
      <c r="T197" s="103" t="e">
        <f>VLOOKUP(B197,'MC 114+220'!$B$15:$AB$786,6,FALSE)</f>
        <v>#N/A</v>
      </c>
      <c r="U197" s="105" t="e">
        <f t="shared" si="30"/>
        <v>#N/A</v>
      </c>
      <c r="V197" s="107" t="e">
        <f>VLOOKUP(B197,'MC 114+220'!$B$15:$AB$786,15,FALSE)</f>
        <v>#N/A</v>
      </c>
      <c r="W197" s="96">
        <f>'MC 114+220'!S198</f>
        <v>0</v>
      </c>
      <c r="X197" s="106">
        <f t="shared" si="35"/>
        <v>0</v>
      </c>
      <c r="Y197" s="108" t="e">
        <f t="shared" si="39"/>
        <v>#N/A</v>
      </c>
      <c r="Z197" s="99" t="e">
        <f t="shared" si="36"/>
        <v>#N/A</v>
      </c>
      <c r="AA197" s="100" t="e">
        <f t="shared" si="37"/>
        <v>#N/A</v>
      </c>
      <c r="AB197" s="109" t="e">
        <f t="shared" si="38"/>
        <v>#N/A</v>
      </c>
    </row>
    <row r="198" spans="2:28">
      <c r="B198" s="86">
        <f>'MC 114+220'!B199</f>
        <v>0</v>
      </c>
      <c r="C198" s="101">
        <f t="shared" si="31"/>
        <v>0</v>
      </c>
      <c r="D198" s="102">
        <f t="shared" si="32"/>
        <v>842</v>
      </c>
      <c r="E198" s="89" t="e">
        <f>VLOOKUP(B198,'MC 114+220'!B199:AB300,3,FALSE)</f>
        <v>#N/A</v>
      </c>
      <c r="F198" s="103" t="e">
        <f t="shared" si="27"/>
        <v>#N/A</v>
      </c>
      <c r="G198" s="104" t="e">
        <f>VLOOKUP(B198,'MC 114+220'!$B$15:$AB$786,20,FALSE)</f>
        <v>#N/A</v>
      </c>
      <c r="H198" s="104" t="e">
        <f>VLOOKUP(B198,'MC 114+220'!$B$15:$AB$786,4,FALSE)</f>
        <v>#N/A</v>
      </c>
      <c r="I198" s="105" t="e">
        <f t="shared" si="28"/>
        <v>#N/A</v>
      </c>
      <c r="J198" s="105" t="e">
        <f>VLOOKUP(B198,'MC 114+220'!$B$15:$AB$786,13,FALSE)</f>
        <v>#N/A</v>
      </c>
      <c r="K198" s="92">
        <f>'MC 114+220'!Q199</f>
        <v>0</v>
      </c>
      <c r="L198" s="106">
        <f t="shared" si="33"/>
        <v>0</v>
      </c>
      <c r="M198" s="94" t="e">
        <f>VLOOKUP(B198,'MC 114+220'!$B$14:$AB$786,21,FALSE)</f>
        <v>#N/A</v>
      </c>
      <c r="N198" s="103" t="e">
        <f>VLOOKUP(B198,'MC 114+220'!$B$15:$AB$786,5,FALSE)</f>
        <v>#N/A</v>
      </c>
      <c r="O198" s="105" t="e">
        <f t="shared" si="29"/>
        <v>#N/A</v>
      </c>
      <c r="P198" s="105" t="e">
        <f>VLOOKUP(B198,'MC 114+220'!$B$15:$AB$786,14,FALSE)</f>
        <v>#N/A</v>
      </c>
      <c r="Q198" s="92">
        <f>'MC 114+220'!R199</f>
        <v>0</v>
      </c>
      <c r="R198" s="106">
        <f t="shared" si="34"/>
        <v>0</v>
      </c>
      <c r="S198" s="94" t="e">
        <f>VLOOKUP(B198,'MC 114+220'!$B$14:$AB$786,22,FALSE)</f>
        <v>#N/A</v>
      </c>
      <c r="T198" s="103" t="e">
        <f>VLOOKUP(B198,'MC 114+220'!$B$15:$AB$786,6,FALSE)</f>
        <v>#N/A</v>
      </c>
      <c r="U198" s="105" t="e">
        <f t="shared" si="30"/>
        <v>#N/A</v>
      </c>
      <c r="V198" s="107" t="e">
        <f>VLOOKUP(B198,'MC 114+220'!$B$15:$AB$786,15,FALSE)</f>
        <v>#N/A</v>
      </c>
      <c r="W198" s="96">
        <f>'MC 114+220'!S199</f>
        <v>0</v>
      </c>
      <c r="X198" s="106">
        <f t="shared" si="35"/>
        <v>0</v>
      </c>
      <c r="Y198" s="108" t="e">
        <f t="shared" si="39"/>
        <v>#N/A</v>
      </c>
      <c r="Z198" s="99" t="e">
        <f t="shared" si="36"/>
        <v>#N/A</v>
      </c>
      <c r="AA198" s="100" t="e">
        <f t="shared" si="37"/>
        <v>#N/A</v>
      </c>
      <c r="AB198" s="109" t="e">
        <f t="shared" si="38"/>
        <v>#N/A</v>
      </c>
    </row>
    <row r="199" spans="2:28">
      <c r="B199" s="86">
        <f>'MC 114+220'!B200</f>
        <v>0</v>
      </c>
      <c r="C199" s="101">
        <f t="shared" si="31"/>
        <v>0</v>
      </c>
      <c r="D199" s="102">
        <f t="shared" si="32"/>
        <v>842</v>
      </c>
      <c r="E199" s="89" t="e">
        <f>VLOOKUP(B199,'MC 114+220'!B200:AB301,3,FALSE)</f>
        <v>#N/A</v>
      </c>
      <c r="F199" s="103" t="e">
        <f t="shared" si="27"/>
        <v>#N/A</v>
      </c>
      <c r="G199" s="104" t="e">
        <f>VLOOKUP(B199,'MC 114+220'!$B$15:$AB$786,20,FALSE)</f>
        <v>#N/A</v>
      </c>
      <c r="H199" s="104" t="e">
        <f>VLOOKUP(B199,'MC 114+220'!$B$15:$AB$786,4,FALSE)</f>
        <v>#N/A</v>
      </c>
      <c r="I199" s="105" t="e">
        <f t="shared" si="28"/>
        <v>#N/A</v>
      </c>
      <c r="J199" s="105" t="e">
        <f>VLOOKUP(B199,'MC 114+220'!$B$15:$AB$786,13,FALSE)</f>
        <v>#N/A</v>
      </c>
      <c r="K199" s="92">
        <f>'MC 114+220'!Q200</f>
        <v>0</v>
      </c>
      <c r="L199" s="106">
        <f t="shared" si="33"/>
        <v>0</v>
      </c>
      <c r="M199" s="94" t="e">
        <f>VLOOKUP(B199,'MC 114+220'!$B$14:$AB$786,21,FALSE)</f>
        <v>#N/A</v>
      </c>
      <c r="N199" s="103" t="e">
        <f>VLOOKUP(B199,'MC 114+220'!$B$15:$AB$786,5,FALSE)</f>
        <v>#N/A</v>
      </c>
      <c r="O199" s="105" t="e">
        <f t="shared" si="29"/>
        <v>#N/A</v>
      </c>
      <c r="P199" s="105" t="e">
        <f>VLOOKUP(B199,'MC 114+220'!$B$15:$AB$786,14,FALSE)</f>
        <v>#N/A</v>
      </c>
      <c r="Q199" s="92">
        <f>'MC 114+220'!R200</f>
        <v>0</v>
      </c>
      <c r="R199" s="106">
        <f t="shared" si="34"/>
        <v>0</v>
      </c>
      <c r="S199" s="94" t="e">
        <f>VLOOKUP(B199,'MC 114+220'!$B$14:$AB$786,22,FALSE)</f>
        <v>#N/A</v>
      </c>
      <c r="T199" s="103" t="e">
        <f>VLOOKUP(B199,'MC 114+220'!$B$15:$AB$786,6,FALSE)</f>
        <v>#N/A</v>
      </c>
      <c r="U199" s="105" t="e">
        <f t="shared" si="30"/>
        <v>#N/A</v>
      </c>
      <c r="V199" s="107" t="e">
        <f>VLOOKUP(B199,'MC 114+220'!$B$15:$AB$786,15,FALSE)</f>
        <v>#N/A</v>
      </c>
      <c r="W199" s="96">
        <f>'MC 114+220'!S200</f>
        <v>0</v>
      </c>
      <c r="X199" s="106">
        <f t="shared" si="35"/>
        <v>0</v>
      </c>
      <c r="Y199" s="108" t="e">
        <f t="shared" si="39"/>
        <v>#N/A</v>
      </c>
      <c r="Z199" s="99" t="e">
        <f t="shared" si="36"/>
        <v>#N/A</v>
      </c>
      <c r="AA199" s="100" t="e">
        <f t="shared" si="37"/>
        <v>#N/A</v>
      </c>
      <c r="AB199" s="109" t="e">
        <f t="shared" si="38"/>
        <v>#N/A</v>
      </c>
    </row>
    <row r="200" spans="2:28">
      <c r="B200" s="86">
        <f>'MC 114+220'!B201</f>
        <v>0</v>
      </c>
      <c r="C200" s="101">
        <f t="shared" si="31"/>
        <v>0</v>
      </c>
      <c r="D200" s="102">
        <f t="shared" si="32"/>
        <v>842</v>
      </c>
      <c r="E200" s="89" t="e">
        <f>VLOOKUP(B200,'MC 114+220'!B201:AB302,3,FALSE)</f>
        <v>#N/A</v>
      </c>
      <c r="F200" s="103" t="e">
        <f t="shared" si="27"/>
        <v>#N/A</v>
      </c>
      <c r="G200" s="104" t="e">
        <f>VLOOKUP(B200,'MC 114+220'!$B$15:$AB$786,20,FALSE)</f>
        <v>#N/A</v>
      </c>
      <c r="H200" s="104" t="e">
        <f>VLOOKUP(B200,'MC 114+220'!$B$15:$AB$786,4,FALSE)</f>
        <v>#N/A</v>
      </c>
      <c r="I200" s="105" t="e">
        <f t="shared" si="28"/>
        <v>#N/A</v>
      </c>
      <c r="J200" s="105" t="e">
        <f>VLOOKUP(B200,'MC 114+220'!$B$15:$AB$786,13,FALSE)</f>
        <v>#N/A</v>
      </c>
      <c r="K200" s="92">
        <f>'MC 114+220'!Q201</f>
        <v>0</v>
      </c>
      <c r="L200" s="106">
        <f t="shared" si="33"/>
        <v>0</v>
      </c>
      <c r="M200" s="94" t="e">
        <f>VLOOKUP(B200,'MC 114+220'!$B$14:$AB$786,21,FALSE)</f>
        <v>#N/A</v>
      </c>
      <c r="N200" s="103" t="e">
        <f>VLOOKUP(B200,'MC 114+220'!$B$15:$AB$786,5,FALSE)</f>
        <v>#N/A</v>
      </c>
      <c r="O200" s="105" t="e">
        <f t="shared" si="29"/>
        <v>#N/A</v>
      </c>
      <c r="P200" s="105" t="e">
        <f>VLOOKUP(B200,'MC 114+220'!$B$15:$AB$786,14,FALSE)</f>
        <v>#N/A</v>
      </c>
      <c r="Q200" s="92">
        <f>'MC 114+220'!R201</f>
        <v>0</v>
      </c>
      <c r="R200" s="106">
        <f t="shared" si="34"/>
        <v>0</v>
      </c>
      <c r="S200" s="94" t="e">
        <f>VLOOKUP(B200,'MC 114+220'!$B$14:$AB$786,22,FALSE)</f>
        <v>#N/A</v>
      </c>
      <c r="T200" s="103" t="e">
        <f>VLOOKUP(B200,'MC 114+220'!$B$15:$AB$786,6,FALSE)</f>
        <v>#N/A</v>
      </c>
      <c r="U200" s="105" t="e">
        <f t="shared" si="30"/>
        <v>#N/A</v>
      </c>
      <c r="V200" s="107" t="e">
        <f>VLOOKUP(B200,'MC 114+220'!$B$15:$AB$786,15,FALSE)</f>
        <v>#N/A</v>
      </c>
      <c r="W200" s="96">
        <f>'MC 114+220'!S201</f>
        <v>0</v>
      </c>
      <c r="X200" s="106">
        <f t="shared" si="35"/>
        <v>0</v>
      </c>
      <c r="Y200" s="108" t="e">
        <f t="shared" si="39"/>
        <v>#N/A</v>
      </c>
      <c r="Z200" s="99" t="e">
        <f t="shared" si="36"/>
        <v>#N/A</v>
      </c>
      <c r="AA200" s="100" t="e">
        <f t="shared" si="37"/>
        <v>#N/A</v>
      </c>
      <c r="AB200" s="109" t="e">
        <f t="shared" si="38"/>
        <v>#N/A</v>
      </c>
    </row>
    <row r="201" spans="2:28">
      <c r="B201" s="86">
        <f>'MC 114+220'!B202</f>
        <v>0</v>
      </c>
      <c r="C201" s="101">
        <f t="shared" si="31"/>
        <v>0</v>
      </c>
      <c r="D201" s="102">
        <f t="shared" si="32"/>
        <v>842</v>
      </c>
      <c r="E201" s="89" t="e">
        <f>VLOOKUP(B201,'MC 114+220'!B202:AB303,3,FALSE)</f>
        <v>#N/A</v>
      </c>
      <c r="F201" s="103" t="e">
        <f t="shared" si="27"/>
        <v>#N/A</v>
      </c>
      <c r="G201" s="104" t="e">
        <f>VLOOKUP(B201,'MC 114+220'!$B$15:$AB$786,20,FALSE)</f>
        <v>#N/A</v>
      </c>
      <c r="H201" s="104" t="e">
        <f>VLOOKUP(B201,'MC 114+220'!$B$15:$AB$786,4,FALSE)</f>
        <v>#N/A</v>
      </c>
      <c r="I201" s="105" t="e">
        <f t="shared" si="28"/>
        <v>#N/A</v>
      </c>
      <c r="J201" s="105" t="e">
        <f>VLOOKUP(B201,'MC 114+220'!$B$15:$AB$786,13,FALSE)</f>
        <v>#N/A</v>
      </c>
      <c r="K201" s="92">
        <f>'MC 114+220'!Q202</f>
        <v>0</v>
      </c>
      <c r="L201" s="106">
        <f t="shared" si="33"/>
        <v>0</v>
      </c>
      <c r="M201" s="94" t="e">
        <f>VLOOKUP(B201,'MC 114+220'!$B$14:$AB$786,21,FALSE)</f>
        <v>#N/A</v>
      </c>
      <c r="N201" s="103" t="e">
        <f>VLOOKUP(B201,'MC 114+220'!$B$15:$AB$786,5,FALSE)</f>
        <v>#N/A</v>
      </c>
      <c r="O201" s="105" t="e">
        <f t="shared" si="29"/>
        <v>#N/A</v>
      </c>
      <c r="P201" s="105" t="e">
        <f>VLOOKUP(B201,'MC 114+220'!$B$15:$AB$786,14,FALSE)</f>
        <v>#N/A</v>
      </c>
      <c r="Q201" s="92">
        <f>'MC 114+220'!R202</f>
        <v>0</v>
      </c>
      <c r="R201" s="106">
        <f t="shared" si="34"/>
        <v>0</v>
      </c>
      <c r="S201" s="94" t="e">
        <f>VLOOKUP(B201,'MC 114+220'!$B$14:$AB$786,22,FALSE)</f>
        <v>#N/A</v>
      </c>
      <c r="T201" s="103" t="e">
        <f>VLOOKUP(B201,'MC 114+220'!$B$15:$AB$786,6,FALSE)</f>
        <v>#N/A</v>
      </c>
      <c r="U201" s="105" t="e">
        <f t="shared" si="30"/>
        <v>#N/A</v>
      </c>
      <c r="V201" s="107" t="e">
        <f>VLOOKUP(B201,'MC 114+220'!$B$15:$AB$786,15,FALSE)</f>
        <v>#N/A</v>
      </c>
      <c r="W201" s="96">
        <f>'MC 114+220'!S202</f>
        <v>0</v>
      </c>
      <c r="X201" s="106">
        <f t="shared" si="35"/>
        <v>0</v>
      </c>
      <c r="Y201" s="108" t="e">
        <f t="shared" si="39"/>
        <v>#N/A</v>
      </c>
      <c r="Z201" s="99" t="e">
        <f t="shared" si="36"/>
        <v>#N/A</v>
      </c>
      <c r="AA201" s="100" t="e">
        <f t="shared" si="37"/>
        <v>#N/A</v>
      </c>
      <c r="AB201" s="109" t="e">
        <f t="shared" si="38"/>
        <v>#N/A</v>
      </c>
    </row>
    <row r="202" spans="2:28">
      <c r="B202" s="86">
        <f>'MC 114+220'!B203</f>
        <v>0</v>
      </c>
      <c r="C202" s="101">
        <f t="shared" si="31"/>
        <v>0</v>
      </c>
      <c r="D202" s="102">
        <f t="shared" si="32"/>
        <v>842</v>
      </c>
      <c r="E202" s="89" t="e">
        <f>VLOOKUP(B202,'MC 114+220'!B203:AB304,3,FALSE)</f>
        <v>#N/A</v>
      </c>
      <c r="F202" s="103" t="e">
        <f t="shared" si="27"/>
        <v>#N/A</v>
      </c>
      <c r="G202" s="104" t="e">
        <f>VLOOKUP(B202,'MC 114+220'!$B$15:$AB$786,20,FALSE)</f>
        <v>#N/A</v>
      </c>
      <c r="H202" s="104" t="e">
        <f>VLOOKUP(B202,'MC 114+220'!$B$15:$AB$786,4,FALSE)</f>
        <v>#N/A</v>
      </c>
      <c r="I202" s="105" t="e">
        <f t="shared" si="28"/>
        <v>#N/A</v>
      </c>
      <c r="J202" s="105" t="e">
        <f>VLOOKUP(B202,'MC 114+220'!$B$15:$AB$786,13,FALSE)</f>
        <v>#N/A</v>
      </c>
      <c r="K202" s="92">
        <f>'MC 114+220'!Q203</f>
        <v>0</v>
      </c>
      <c r="L202" s="106">
        <f t="shared" si="33"/>
        <v>0</v>
      </c>
      <c r="M202" s="94" t="e">
        <f>VLOOKUP(B202,'MC 114+220'!$B$14:$AB$786,21,FALSE)</f>
        <v>#N/A</v>
      </c>
      <c r="N202" s="103" t="e">
        <f>VLOOKUP(B202,'MC 114+220'!$B$15:$AB$786,5,FALSE)</f>
        <v>#N/A</v>
      </c>
      <c r="O202" s="105" t="e">
        <f t="shared" si="29"/>
        <v>#N/A</v>
      </c>
      <c r="P202" s="105" t="e">
        <f>VLOOKUP(B202,'MC 114+220'!$B$15:$AB$786,14,FALSE)</f>
        <v>#N/A</v>
      </c>
      <c r="Q202" s="92">
        <f>'MC 114+220'!R203</f>
        <v>0</v>
      </c>
      <c r="R202" s="106">
        <f t="shared" si="34"/>
        <v>0</v>
      </c>
      <c r="S202" s="94" t="e">
        <f>VLOOKUP(B202,'MC 114+220'!$B$14:$AB$786,22,FALSE)</f>
        <v>#N/A</v>
      </c>
      <c r="T202" s="103" t="e">
        <f>VLOOKUP(B202,'MC 114+220'!$B$15:$AB$786,6,FALSE)</f>
        <v>#N/A</v>
      </c>
      <c r="U202" s="105" t="e">
        <f t="shared" si="30"/>
        <v>#N/A</v>
      </c>
      <c r="V202" s="107" t="e">
        <f>VLOOKUP(B202,'MC 114+220'!$B$15:$AB$786,15,FALSE)</f>
        <v>#N/A</v>
      </c>
      <c r="W202" s="96">
        <f>'MC 114+220'!S203</f>
        <v>0</v>
      </c>
      <c r="X202" s="106">
        <f t="shared" si="35"/>
        <v>0</v>
      </c>
      <c r="Y202" s="108" t="e">
        <f t="shared" si="39"/>
        <v>#N/A</v>
      </c>
      <c r="Z202" s="99" t="e">
        <f t="shared" si="36"/>
        <v>#N/A</v>
      </c>
      <c r="AA202" s="100" t="e">
        <f t="shared" si="37"/>
        <v>#N/A</v>
      </c>
      <c r="AB202" s="109" t="e">
        <f t="shared" si="38"/>
        <v>#N/A</v>
      </c>
    </row>
    <row r="203" spans="2:28">
      <c r="B203" s="86">
        <f>'MC 114+220'!B204</f>
        <v>0</v>
      </c>
      <c r="C203" s="101">
        <f t="shared" si="31"/>
        <v>0</v>
      </c>
      <c r="D203" s="102">
        <f t="shared" si="32"/>
        <v>842</v>
      </c>
      <c r="E203" s="89" t="e">
        <f>VLOOKUP(B203,'MC 114+220'!B204:AB305,3,FALSE)</f>
        <v>#N/A</v>
      </c>
      <c r="F203" s="103" t="e">
        <f t="shared" si="27"/>
        <v>#N/A</v>
      </c>
      <c r="G203" s="104" t="e">
        <f>VLOOKUP(B203,'MC 114+220'!$B$15:$AB$786,20,FALSE)</f>
        <v>#N/A</v>
      </c>
      <c r="H203" s="104" t="e">
        <f>VLOOKUP(B203,'MC 114+220'!$B$15:$AB$786,4,FALSE)</f>
        <v>#N/A</v>
      </c>
      <c r="I203" s="105" t="e">
        <f t="shared" si="28"/>
        <v>#N/A</v>
      </c>
      <c r="J203" s="105" t="e">
        <f>VLOOKUP(B203,'MC 114+220'!$B$15:$AB$786,13,FALSE)</f>
        <v>#N/A</v>
      </c>
      <c r="K203" s="92">
        <f>'MC 114+220'!Q204</f>
        <v>0</v>
      </c>
      <c r="L203" s="106">
        <f t="shared" si="33"/>
        <v>0</v>
      </c>
      <c r="M203" s="94" t="e">
        <f>VLOOKUP(B203,'MC 114+220'!$B$14:$AB$786,21,FALSE)</f>
        <v>#N/A</v>
      </c>
      <c r="N203" s="103" t="e">
        <f>VLOOKUP(B203,'MC 114+220'!$B$15:$AB$786,5,FALSE)</f>
        <v>#N/A</v>
      </c>
      <c r="O203" s="105" t="e">
        <f t="shared" si="29"/>
        <v>#N/A</v>
      </c>
      <c r="P203" s="105" t="e">
        <f>VLOOKUP(B203,'MC 114+220'!$B$15:$AB$786,14,FALSE)</f>
        <v>#N/A</v>
      </c>
      <c r="Q203" s="92">
        <f>'MC 114+220'!R204</f>
        <v>0</v>
      </c>
      <c r="R203" s="106">
        <f t="shared" si="34"/>
        <v>0</v>
      </c>
      <c r="S203" s="94" t="e">
        <f>VLOOKUP(B203,'MC 114+220'!$B$14:$AB$786,22,FALSE)</f>
        <v>#N/A</v>
      </c>
      <c r="T203" s="103" t="e">
        <f>VLOOKUP(B203,'MC 114+220'!$B$15:$AB$786,6,FALSE)</f>
        <v>#N/A</v>
      </c>
      <c r="U203" s="105" t="e">
        <f t="shared" si="30"/>
        <v>#N/A</v>
      </c>
      <c r="V203" s="107" t="e">
        <f>VLOOKUP(B203,'MC 114+220'!$B$15:$AB$786,15,FALSE)</f>
        <v>#N/A</v>
      </c>
      <c r="W203" s="96">
        <f>'MC 114+220'!S204</f>
        <v>0</v>
      </c>
      <c r="X203" s="106">
        <f t="shared" si="35"/>
        <v>0</v>
      </c>
      <c r="Y203" s="108" t="e">
        <f t="shared" si="39"/>
        <v>#N/A</v>
      </c>
      <c r="Z203" s="99" t="e">
        <f t="shared" si="36"/>
        <v>#N/A</v>
      </c>
      <c r="AA203" s="100" t="e">
        <f t="shared" si="37"/>
        <v>#N/A</v>
      </c>
      <c r="AB203" s="109" t="e">
        <f t="shared" si="38"/>
        <v>#N/A</v>
      </c>
    </row>
    <row r="204" spans="2:28">
      <c r="B204" s="86">
        <f>'MC 114+220'!B205</f>
        <v>0</v>
      </c>
      <c r="C204" s="101">
        <f t="shared" si="31"/>
        <v>0</v>
      </c>
      <c r="D204" s="102">
        <f t="shared" si="32"/>
        <v>842</v>
      </c>
      <c r="E204" s="89" t="e">
        <f>VLOOKUP(B204,'MC 114+220'!B205:AB306,3,FALSE)</f>
        <v>#N/A</v>
      </c>
      <c r="F204" s="103" t="e">
        <f t="shared" si="27"/>
        <v>#N/A</v>
      </c>
      <c r="G204" s="104" t="e">
        <f>VLOOKUP(B204,'MC 114+220'!$B$15:$AB$786,20,FALSE)</f>
        <v>#N/A</v>
      </c>
      <c r="H204" s="104" t="e">
        <f>VLOOKUP(B204,'MC 114+220'!$B$15:$AB$786,4,FALSE)</f>
        <v>#N/A</v>
      </c>
      <c r="I204" s="105" t="e">
        <f t="shared" si="28"/>
        <v>#N/A</v>
      </c>
      <c r="J204" s="105" t="e">
        <f>VLOOKUP(B204,'MC 114+220'!$B$15:$AB$786,13,FALSE)</f>
        <v>#N/A</v>
      </c>
      <c r="K204" s="92">
        <f>'MC 114+220'!Q205</f>
        <v>0</v>
      </c>
      <c r="L204" s="106">
        <f t="shared" si="33"/>
        <v>0</v>
      </c>
      <c r="M204" s="94" t="e">
        <f>VLOOKUP(B204,'MC 114+220'!$B$14:$AB$786,21,FALSE)</f>
        <v>#N/A</v>
      </c>
      <c r="N204" s="103" t="e">
        <f>VLOOKUP(B204,'MC 114+220'!$B$15:$AB$786,5,FALSE)</f>
        <v>#N/A</v>
      </c>
      <c r="O204" s="105" t="e">
        <f t="shared" si="29"/>
        <v>#N/A</v>
      </c>
      <c r="P204" s="105" t="e">
        <f>VLOOKUP(B204,'MC 114+220'!$B$15:$AB$786,14,FALSE)</f>
        <v>#N/A</v>
      </c>
      <c r="Q204" s="92">
        <f>'MC 114+220'!R205</f>
        <v>0</v>
      </c>
      <c r="R204" s="106">
        <f t="shared" si="34"/>
        <v>0</v>
      </c>
      <c r="S204" s="94" t="e">
        <f>VLOOKUP(B204,'MC 114+220'!$B$14:$AB$786,22,FALSE)</f>
        <v>#N/A</v>
      </c>
      <c r="T204" s="103" t="e">
        <f>VLOOKUP(B204,'MC 114+220'!$B$15:$AB$786,6,FALSE)</f>
        <v>#N/A</v>
      </c>
      <c r="U204" s="105" t="e">
        <f t="shared" si="30"/>
        <v>#N/A</v>
      </c>
      <c r="V204" s="107" t="e">
        <f>VLOOKUP(B204,'MC 114+220'!$B$15:$AB$786,15,FALSE)</f>
        <v>#N/A</v>
      </c>
      <c r="W204" s="96">
        <f>'MC 114+220'!S205</f>
        <v>0</v>
      </c>
      <c r="X204" s="106">
        <f t="shared" si="35"/>
        <v>0</v>
      </c>
      <c r="Y204" s="108" t="e">
        <f t="shared" si="39"/>
        <v>#N/A</v>
      </c>
      <c r="Z204" s="99" t="e">
        <f t="shared" si="36"/>
        <v>#N/A</v>
      </c>
      <c r="AA204" s="100" t="e">
        <f t="shared" si="37"/>
        <v>#N/A</v>
      </c>
      <c r="AB204" s="109" t="e">
        <f t="shared" si="38"/>
        <v>#N/A</v>
      </c>
    </row>
    <row r="205" spans="2:28">
      <c r="B205" s="86">
        <f>'MC 114+220'!B206</f>
        <v>0</v>
      </c>
      <c r="C205" s="101">
        <f t="shared" si="31"/>
        <v>0</v>
      </c>
      <c r="D205" s="102">
        <f t="shared" si="32"/>
        <v>842</v>
      </c>
      <c r="E205" s="89" t="e">
        <f>VLOOKUP(B205,'MC 114+220'!B206:AB307,3,FALSE)</f>
        <v>#N/A</v>
      </c>
      <c r="F205" s="103" t="e">
        <f t="shared" ref="F205:F268" si="40">D205+E205</f>
        <v>#N/A</v>
      </c>
      <c r="G205" s="104" t="e">
        <f>VLOOKUP(B205,'MC 114+220'!$B$15:$AB$786,20,FALSE)</f>
        <v>#N/A</v>
      </c>
      <c r="H205" s="104" t="e">
        <f>VLOOKUP(B205,'MC 114+220'!$B$15:$AB$786,4,FALSE)</f>
        <v>#N/A</v>
      </c>
      <c r="I205" s="105" t="e">
        <f t="shared" ref="I205:I268" si="41">F205-H205</f>
        <v>#N/A</v>
      </c>
      <c r="J205" s="105" t="e">
        <f>VLOOKUP(B205,'MC 114+220'!$B$15:$AB$786,13,FALSE)</f>
        <v>#N/A</v>
      </c>
      <c r="K205" s="92">
        <f>'MC 114+220'!Q206</f>
        <v>0</v>
      </c>
      <c r="L205" s="106">
        <f t="shared" si="33"/>
        <v>0</v>
      </c>
      <c r="M205" s="94" t="e">
        <f>VLOOKUP(B205,'MC 114+220'!$B$14:$AB$786,21,FALSE)</f>
        <v>#N/A</v>
      </c>
      <c r="N205" s="103" t="e">
        <f>VLOOKUP(B205,'MC 114+220'!$B$15:$AB$786,5,FALSE)</f>
        <v>#N/A</v>
      </c>
      <c r="O205" s="105" t="e">
        <f t="shared" ref="O205:O268" si="42">F205-N205</f>
        <v>#N/A</v>
      </c>
      <c r="P205" s="105" t="e">
        <f>VLOOKUP(B205,'MC 114+220'!$B$15:$AB$786,14,FALSE)</f>
        <v>#N/A</v>
      </c>
      <c r="Q205" s="92">
        <f>'MC 114+220'!R206</f>
        <v>0</v>
      </c>
      <c r="R205" s="106">
        <f t="shared" si="34"/>
        <v>0</v>
      </c>
      <c r="S205" s="94" t="e">
        <f>VLOOKUP(B205,'MC 114+220'!$B$14:$AB$786,22,FALSE)</f>
        <v>#N/A</v>
      </c>
      <c r="T205" s="103" t="e">
        <f>VLOOKUP(B205,'MC 114+220'!$B$15:$AB$786,6,FALSE)</f>
        <v>#N/A</v>
      </c>
      <c r="U205" s="105" t="e">
        <f t="shared" ref="U205:U268" si="43">F205-T205</f>
        <v>#N/A</v>
      </c>
      <c r="V205" s="107" t="e">
        <f>VLOOKUP(B205,'MC 114+220'!$B$15:$AB$786,15,FALSE)</f>
        <v>#N/A</v>
      </c>
      <c r="W205" s="96">
        <f>'MC 114+220'!S206</f>
        <v>0</v>
      </c>
      <c r="X205" s="106">
        <f t="shared" si="35"/>
        <v>0</v>
      </c>
      <c r="Y205" s="108" t="e">
        <f t="shared" si="39"/>
        <v>#N/A</v>
      </c>
      <c r="Z205" s="99" t="e">
        <f t="shared" si="36"/>
        <v>#N/A</v>
      </c>
      <c r="AA205" s="100" t="e">
        <f t="shared" si="37"/>
        <v>#N/A</v>
      </c>
      <c r="AB205" s="109" t="e">
        <f t="shared" si="38"/>
        <v>#N/A</v>
      </c>
    </row>
    <row r="206" spans="2:28">
      <c r="B206" s="86">
        <f>'MC 114+220'!B207</f>
        <v>0</v>
      </c>
      <c r="C206" s="101">
        <f t="shared" ref="C206:C269" si="44">B206-B205</f>
        <v>0</v>
      </c>
      <c r="D206" s="102">
        <f t="shared" ref="D206:D269" si="45">D205</f>
        <v>842</v>
      </c>
      <c r="E206" s="89" t="e">
        <f>VLOOKUP(B206,'MC 114+220'!B207:AB308,3,FALSE)</f>
        <v>#N/A</v>
      </c>
      <c r="F206" s="103" t="e">
        <f t="shared" si="40"/>
        <v>#N/A</v>
      </c>
      <c r="G206" s="104" t="e">
        <f>VLOOKUP(B206,'MC 114+220'!$B$15:$AB$786,20,FALSE)</f>
        <v>#N/A</v>
      </c>
      <c r="H206" s="104" t="e">
        <f>VLOOKUP(B206,'MC 114+220'!$B$15:$AB$786,4,FALSE)</f>
        <v>#N/A</v>
      </c>
      <c r="I206" s="105" t="e">
        <f t="shared" si="41"/>
        <v>#N/A</v>
      </c>
      <c r="J206" s="105" t="e">
        <f>VLOOKUP(B206,'MC 114+220'!$B$15:$AB$786,13,FALSE)</f>
        <v>#N/A</v>
      </c>
      <c r="K206" s="92">
        <f>'MC 114+220'!Q207</f>
        <v>0</v>
      </c>
      <c r="L206" s="106">
        <f t="shared" ref="L206:L269" si="46">+K206+L205</f>
        <v>0</v>
      </c>
      <c r="M206" s="94" t="e">
        <f>VLOOKUP(B206,'MC 114+220'!$B$14:$AB$786,21,FALSE)</f>
        <v>#N/A</v>
      </c>
      <c r="N206" s="103" t="e">
        <f>VLOOKUP(B206,'MC 114+220'!$B$15:$AB$786,5,FALSE)</f>
        <v>#N/A</v>
      </c>
      <c r="O206" s="105" t="e">
        <f t="shared" si="42"/>
        <v>#N/A</v>
      </c>
      <c r="P206" s="105" t="e">
        <f>VLOOKUP(B206,'MC 114+220'!$B$15:$AB$786,14,FALSE)</f>
        <v>#N/A</v>
      </c>
      <c r="Q206" s="92">
        <f>'MC 114+220'!R207</f>
        <v>0</v>
      </c>
      <c r="R206" s="106">
        <f t="shared" ref="R206:R269" si="47">+Q206+R205</f>
        <v>0</v>
      </c>
      <c r="S206" s="94" t="e">
        <f>VLOOKUP(B206,'MC 114+220'!$B$14:$AB$786,22,FALSE)</f>
        <v>#N/A</v>
      </c>
      <c r="T206" s="103" t="e">
        <f>VLOOKUP(B206,'MC 114+220'!$B$15:$AB$786,6,FALSE)</f>
        <v>#N/A</v>
      </c>
      <c r="U206" s="105" t="e">
        <f t="shared" si="43"/>
        <v>#N/A</v>
      </c>
      <c r="V206" s="107" t="e">
        <f>VLOOKUP(B206,'MC 114+220'!$B$15:$AB$786,15,FALSE)</f>
        <v>#N/A</v>
      </c>
      <c r="W206" s="96">
        <f>'MC 114+220'!S207</f>
        <v>0</v>
      </c>
      <c r="X206" s="106">
        <f t="shared" ref="X206:X269" si="48">+W206+X205</f>
        <v>0</v>
      </c>
      <c r="Y206" s="108" t="e">
        <f t="shared" si="39"/>
        <v>#N/A</v>
      </c>
      <c r="Z206" s="99" t="e">
        <f t="shared" ref="Z206:Z269" si="49">IF(Y206&gt;0,Y206,0)/1000</f>
        <v>#N/A</v>
      </c>
      <c r="AA206" s="100" t="e">
        <f t="shared" ref="AA206:AA269" si="50">AA205+Z206</f>
        <v>#N/A</v>
      </c>
      <c r="AB206" s="109" t="e">
        <f t="shared" ref="AB206:AB269" si="51">(M206-$M$14-R206)/1000</f>
        <v>#N/A</v>
      </c>
    </row>
    <row r="207" spans="2:28">
      <c r="B207" s="86">
        <f>'MC 114+220'!B208</f>
        <v>0</v>
      </c>
      <c r="C207" s="101">
        <f t="shared" si="44"/>
        <v>0</v>
      </c>
      <c r="D207" s="102">
        <f t="shared" si="45"/>
        <v>842</v>
      </c>
      <c r="E207" s="89" t="e">
        <f>VLOOKUP(B207,'MC 114+220'!B208:AB309,3,FALSE)</f>
        <v>#N/A</v>
      </c>
      <c r="F207" s="103" t="e">
        <f t="shared" si="40"/>
        <v>#N/A</v>
      </c>
      <c r="G207" s="104" t="e">
        <f>VLOOKUP(B207,'MC 114+220'!$B$15:$AB$786,20,FALSE)</f>
        <v>#N/A</v>
      </c>
      <c r="H207" s="104" t="e">
        <f>VLOOKUP(B207,'MC 114+220'!$B$15:$AB$786,4,FALSE)</f>
        <v>#N/A</v>
      </c>
      <c r="I207" s="105" t="e">
        <f t="shared" si="41"/>
        <v>#N/A</v>
      </c>
      <c r="J207" s="105" t="e">
        <f>VLOOKUP(B207,'MC 114+220'!$B$15:$AB$786,13,FALSE)</f>
        <v>#N/A</v>
      </c>
      <c r="K207" s="92">
        <f>'MC 114+220'!Q208</f>
        <v>0</v>
      </c>
      <c r="L207" s="106">
        <f t="shared" si="46"/>
        <v>0</v>
      </c>
      <c r="M207" s="94" t="e">
        <f>VLOOKUP(B207,'MC 114+220'!$B$14:$AB$786,21,FALSE)</f>
        <v>#N/A</v>
      </c>
      <c r="N207" s="103" t="e">
        <f>VLOOKUP(B207,'MC 114+220'!$B$15:$AB$786,5,FALSE)</f>
        <v>#N/A</v>
      </c>
      <c r="O207" s="105" t="e">
        <f t="shared" si="42"/>
        <v>#N/A</v>
      </c>
      <c r="P207" s="105" t="e">
        <f>VLOOKUP(B207,'MC 114+220'!$B$15:$AB$786,14,FALSE)</f>
        <v>#N/A</v>
      </c>
      <c r="Q207" s="92">
        <f>'MC 114+220'!R208</f>
        <v>0</v>
      </c>
      <c r="R207" s="106">
        <f t="shared" si="47"/>
        <v>0</v>
      </c>
      <c r="S207" s="94" t="e">
        <f>VLOOKUP(B207,'MC 114+220'!$B$14:$AB$786,22,FALSE)</f>
        <v>#N/A</v>
      </c>
      <c r="T207" s="103" t="e">
        <f>VLOOKUP(B207,'MC 114+220'!$B$15:$AB$786,6,FALSE)</f>
        <v>#N/A</v>
      </c>
      <c r="U207" s="105" t="e">
        <f t="shared" si="43"/>
        <v>#N/A</v>
      </c>
      <c r="V207" s="107" t="e">
        <f>VLOOKUP(B207,'MC 114+220'!$B$15:$AB$786,15,FALSE)</f>
        <v>#N/A</v>
      </c>
      <c r="W207" s="96">
        <f>'MC 114+220'!S208</f>
        <v>0</v>
      </c>
      <c r="X207" s="106">
        <f t="shared" si="48"/>
        <v>0</v>
      </c>
      <c r="Y207" s="108" t="e">
        <f t="shared" ref="Y207:Y270" si="52">M207-M206</f>
        <v>#N/A</v>
      </c>
      <c r="Z207" s="99" t="e">
        <f t="shared" si="49"/>
        <v>#N/A</v>
      </c>
      <c r="AA207" s="100" t="e">
        <f t="shared" si="50"/>
        <v>#N/A</v>
      </c>
      <c r="AB207" s="109" t="e">
        <f t="shared" si="51"/>
        <v>#N/A</v>
      </c>
    </row>
    <row r="208" spans="2:28">
      <c r="B208" s="86">
        <f>'MC 114+220'!B209</f>
        <v>0</v>
      </c>
      <c r="C208" s="101">
        <f t="shared" si="44"/>
        <v>0</v>
      </c>
      <c r="D208" s="102">
        <f t="shared" si="45"/>
        <v>842</v>
      </c>
      <c r="E208" s="89" t="e">
        <f>VLOOKUP(B208,'MC 114+220'!B209:AB310,3,FALSE)</f>
        <v>#N/A</v>
      </c>
      <c r="F208" s="103" t="e">
        <f t="shared" si="40"/>
        <v>#N/A</v>
      </c>
      <c r="G208" s="104" t="e">
        <f>VLOOKUP(B208,'MC 114+220'!$B$15:$AB$786,20,FALSE)</f>
        <v>#N/A</v>
      </c>
      <c r="H208" s="104" t="e">
        <f>VLOOKUP(B208,'MC 114+220'!$B$15:$AB$786,4,FALSE)</f>
        <v>#N/A</v>
      </c>
      <c r="I208" s="105" t="e">
        <f t="shared" si="41"/>
        <v>#N/A</v>
      </c>
      <c r="J208" s="105" t="e">
        <f>VLOOKUP(B208,'MC 114+220'!$B$15:$AB$786,13,FALSE)</f>
        <v>#N/A</v>
      </c>
      <c r="K208" s="92">
        <f>'MC 114+220'!Q209</f>
        <v>0</v>
      </c>
      <c r="L208" s="106">
        <f t="shared" si="46"/>
        <v>0</v>
      </c>
      <c r="M208" s="94" t="e">
        <f>VLOOKUP(B208,'MC 114+220'!$B$14:$AB$786,21,FALSE)</f>
        <v>#N/A</v>
      </c>
      <c r="N208" s="103" t="e">
        <f>VLOOKUP(B208,'MC 114+220'!$B$15:$AB$786,5,FALSE)</f>
        <v>#N/A</v>
      </c>
      <c r="O208" s="105" t="e">
        <f t="shared" si="42"/>
        <v>#N/A</v>
      </c>
      <c r="P208" s="105" t="e">
        <f>VLOOKUP(B208,'MC 114+220'!$B$15:$AB$786,14,FALSE)</f>
        <v>#N/A</v>
      </c>
      <c r="Q208" s="92">
        <f>'MC 114+220'!R209</f>
        <v>0</v>
      </c>
      <c r="R208" s="106">
        <f t="shared" si="47"/>
        <v>0</v>
      </c>
      <c r="S208" s="94" t="e">
        <f>VLOOKUP(B208,'MC 114+220'!$B$14:$AB$786,22,FALSE)</f>
        <v>#N/A</v>
      </c>
      <c r="T208" s="103" t="e">
        <f>VLOOKUP(B208,'MC 114+220'!$B$15:$AB$786,6,FALSE)</f>
        <v>#N/A</v>
      </c>
      <c r="U208" s="105" t="e">
        <f t="shared" si="43"/>
        <v>#N/A</v>
      </c>
      <c r="V208" s="107" t="e">
        <f>VLOOKUP(B208,'MC 114+220'!$B$15:$AB$786,15,FALSE)</f>
        <v>#N/A</v>
      </c>
      <c r="W208" s="96">
        <f>'MC 114+220'!S209</f>
        <v>0</v>
      </c>
      <c r="X208" s="106">
        <f t="shared" si="48"/>
        <v>0</v>
      </c>
      <c r="Y208" s="108" t="e">
        <f t="shared" si="52"/>
        <v>#N/A</v>
      </c>
      <c r="Z208" s="99" t="e">
        <f t="shared" si="49"/>
        <v>#N/A</v>
      </c>
      <c r="AA208" s="100" t="e">
        <f t="shared" si="50"/>
        <v>#N/A</v>
      </c>
      <c r="AB208" s="109" t="e">
        <f t="shared" si="51"/>
        <v>#N/A</v>
      </c>
    </row>
    <row r="209" spans="2:28">
      <c r="B209" s="86">
        <f>'MC 114+220'!B210</f>
        <v>0</v>
      </c>
      <c r="C209" s="101">
        <f t="shared" si="44"/>
        <v>0</v>
      </c>
      <c r="D209" s="102">
        <f t="shared" si="45"/>
        <v>842</v>
      </c>
      <c r="E209" s="89" t="e">
        <f>VLOOKUP(B209,'MC 114+220'!B210:AB311,3,FALSE)</f>
        <v>#N/A</v>
      </c>
      <c r="F209" s="103" t="e">
        <f t="shared" si="40"/>
        <v>#N/A</v>
      </c>
      <c r="G209" s="104" t="e">
        <f>VLOOKUP(B209,'MC 114+220'!$B$15:$AB$786,20,FALSE)</f>
        <v>#N/A</v>
      </c>
      <c r="H209" s="104" t="e">
        <f>VLOOKUP(B209,'MC 114+220'!$B$15:$AB$786,4,FALSE)</f>
        <v>#N/A</v>
      </c>
      <c r="I209" s="105" t="e">
        <f t="shared" si="41"/>
        <v>#N/A</v>
      </c>
      <c r="J209" s="105" t="e">
        <f>VLOOKUP(B209,'MC 114+220'!$B$15:$AB$786,13,FALSE)</f>
        <v>#N/A</v>
      </c>
      <c r="K209" s="92">
        <f>'MC 114+220'!Q210</f>
        <v>0</v>
      </c>
      <c r="L209" s="106">
        <f t="shared" si="46"/>
        <v>0</v>
      </c>
      <c r="M209" s="94" t="e">
        <f>VLOOKUP(B209,'MC 114+220'!$B$14:$AB$786,21,FALSE)</f>
        <v>#N/A</v>
      </c>
      <c r="N209" s="103" t="e">
        <f>VLOOKUP(B209,'MC 114+220'!$B$15:$AB$786,5,FALSE)</f>
        <v>#N/A</v>
      </c>
      <c r="O209" s="105" t="e">
        <f t="shared" si="42"/>
        <v>#N/A</v>
      </c>
      <c r="P209" s="105" t="e">
        <f>VLOOKUP(B209,'MC 114+220'!$B$15:$AB$786,14,FALSE)</f>
        <v>#N/A</v>
      </c>
      <c r="Q209" s="92">
        <f>'MC 114+220'!R210</f>
        <v>0</v>
      </c>
      <c r="R209" s="106">
        <f t="shared" si="47"/>
        <v>0</v>
      </c>
      <c r="S209" s="94" t="e">
        <f>VLOOKUP(B209,'MC 114+220'!$B$14:$AB$786,22,FALSE)</f>
        <v>#N/A</v>
      </c>
      <c r="T209" s="103" t="e">
        <f>VLOOKUP(B209,'MC 114+220'!$B$15:$AB$786,6,FALSE)</f>
        <v>#N/A</v>
      </c>
      <c r="U209" s="105" t="e">
        <f t="shared" si="43"/>
        <v>#N/A</v>
      </c>
      <c r="V209" s="107" t="e">
        <f>VLOOKUP(B209,'MC 114+220'!$B$15:$AB$786,15,FALSE)</f>
        <v>#N/A</v>
      </c>
      <c r="W209" s="96">
        <f>'MC 114+220'!S210</f>
        <v>0</v>
      </c>
      <c r="X209" s="106">
        <f t="shared" si="48"/>
        <v>0</v>
      </c>
      <c r="Y209" s="108" t="e">
        <f t="shared" si="52"/>
        <v>#N/A</v>
      </c>
      <c r="Z209" s="99" t="e">
        <f t="shared" si="49"/>
        <v>#N/A</v>
      </c>
      <c r="AA209" s="100" t="e">
        <f t="shared" si="50"/>
        <v>#N/A</v>
      </c>
      <c r="AB209" s="109" t="e">
        <f t="shared" si="51"/>
        <v>#N/A</v>
      </c>
    </row>
    <row r="210" spans="2:28">
      <c r="B210" s="86">
        <f>'MC 114+220'!B211</f>
        <v>0</v>
      </c>
      <c r="C210" s="101">
        <f t="shared" si="44"/>
        <v>0</v>
      </c>
      <c r="D210" s="102">
        <f t="shared" si="45"/>
        <v>842</v>
      </c>
      <c r="E210" s="89" t="e">
        <f>VLOOKUP(B210,'MC 114+220'!B211:AB312,3,FALSE)</f>
        <v>#N/A</v>
      </c>
      <c r="F210" s="103" t="e">
        <f t="shared" si="40"/>
        <v>#N/A</v>
      </c>
      <c r="G210" s="104" t="e">
        <f>VLOOKUP(B210,'MC 114+220'!$B$15:$AB$786,20,FALSE)</f>
        <v>#N/A</v>
      </c>
      <c r="H210" s="104" t="e">
        <f>VLOOKUP(B210,'MC 114+220'!$B$15:$AB$786,4,FALSE)</f>
        <v>#N/A</v>
      </c>
      <c r="I210" s="105" t="e">
        <f t="shared" si="41"/>
        <v>#N/A</v>
      </c>
      <c r="J210" s="105" t="e">
        <f>VLOOKUP(B210,'MC 114+220'!$B$15:$AB$786,13,FALSE)</f>
        <v>#N/A</v>
      </c>
      <c r="K210" s="92">
        <f>'MC 114+220'!Q211</f>
        <v>0</v>
      </c>
      <c r="L210" s="106">
        <f t="shared" si="46"/>
        <v>0</v>
      </c>
      <c r="M210" s="94" t="e">
        <f>VLOOKUP(B210,'MC 114+220'!$B$14:$AB$786,21,FALSE)</f>
        <v>#N/A</v>
      </c>
      <c r="N210" s="103" t="e">
        <f>VLOOKUP(B210,'MC 114+220'!$B$15:$AB$786,5,FALSE)</f>
        <v>#N/A</v>
      </c>
      <c r="O210" s="105" t="e">
        <f t="shared" si="42"/>
        <v>#N/A</v>
      </c>
      <c r="P210" s="105" t="e">
        <f>VLOOKUP(B210,'MC 114+220'!$B$15:$AB$786,14,FALSE)</f>
        <v>#N/A</v>
      </c>
      <c r="Q210" s="92">
        <f>'MC 114+220'!R211</f>
        <v>0</v>
      </c>
      <c r="R210" s="106">
        <f t="shared" si="47"/>
        <v>0</v>
      </c>
      <c r="S210" s="94" t="e">
        <f>VLOOKUP(B210,'MC 114+220'!$B$14:$AB$786,22,FALSE)</f>
        <v>#N/A</v>
      </c>
      <c r="T210" s="103" t="e">
        <f>VLOOKUP(B210,'MC 114+220'!$B$15:$AB$786,6,FALSE)</f>
        <v>#N/A</v>
      </c>
      <c r="U210" s="105" t="e">
        <f t="shared" si="43"/>
        <v>#N/A</v>
      </c>
      <c r="V210" s="107" t="e">
        <f>VLOOKUP(B210,'MC 114+220'!$B$15:$AB$786,15,FALSE)</f>
        <v>#N/A</v>
      </c>
      <c r="W210" s="96">
        <f>'MC 114+220'!S211</f>
        <v>0</v>
      </c>
      <c r="X210" s="106">
        <f t="shared" si="48"/>
        <v>0</v>
      </c>
      <c r="Y210" s="108" t="e">
        <f t="shared" si="52"/>
        <v>#N/A</v>
      </c>
      <c r="Z210" s="99" t="e">
        <f t="shared" si="49"/>
        <v>#N/A</v>
      </c>
      <c r="AA210" s="100" t="e">
        <f t="shared" si="50"/>
        <v>#N/A</v>
      </c>
      <c r="AB210" s="109" t="e">
        <f t="shared" si="51"/>
        <v>#N/A</v>
      </c>
    </row>
    <row r="211" spans="2:28">
      <c r="B211" s="86">
        <f>'MC 114+220'!B212</f>
        <v>0</v>
      </c>
      <c r="C211" s="101">
        <f t="shared" si="44"/>
        <v>0</v>
      </c>
      <c r="D211" s="102">
        <f t="shared" si="45"/>
        <v>842</v>
      </c>
      <c r="E211" s="89" t="e">
        <f>VLOOKUP(B211,'MC 114+220'!B212:AB313,3,FALSE)</f>
        <v>#N/A</v>
      </c>
      <c r="F211" s="103" t="e">
        <f t="shared" si="40"/>
        <v>#N/A</v>
      </c>
      <c r="G211" s="104" t="e">
        <f>VLOOKUP(B211,'MC 114+220'!$B$15:$AB$786,20,FALSE)</f>
        <v>#N/A</v>
      </c>
      <c r="H211" s="104" t="e">
        <f>VLOOKUP(B211,'MC 114+220'!$B$15:$AB$786,4,FALSE)</f>
        <v>#N/A</v>
      </c>
      <c r="I211" s="105" t="e">
        <f t="shared" si="41"/>
        <v>#N/A</v>
      </c>
      <c r="J211" s="105" t="e">
        <f>VLOOKUP(B211,'MC 114+220'!$B$15:$AB$786,13,FALSE)</f>
        <v>#N/A</v>
      </c>
      <c r="K211" s="92">
        <f>'MC 114+220'!Q212</f>
        <v>0</v>
      </c>
      <c r="L211" s="106">
        <f t="shared" si="46"/>
        <v>0</v>
      </c>
      <c r="M211" s="94" t="e">
        <f>VLOOKUP(B211,'MC 114+220'!$B$14:$AB$786,21,FALSE)</f>
        <v>#N/A</v>
      </c>
      <c r="N211" s="103" t="e">
        <f>VLOOKUP(B211,'MC 114+220'!$B$15:$AB$786,5,FALSE)</f>
        <v>#N/A</v>
      </c>
      <c r="O211" s="105" t="e">
        <f t="shared" si="42"/>
        <v>#N/A</v>
      </c>
      <c r="P211" s="105" t="e">
        <f>VLOOKUP(B211,'MC 114+220'!$B$15:$AB$786,14,FALSE)</f>
        <v>#N/A</v>
      </c>
      <c r="Q211" s="92">
        <f>'MC 114+220'!R212</f>
        <v>0</v>
      </c>
      <c r="R211" s="106">
        <f t="shared" si="47"/>
        <v>0</v>
      </c>
      <c r="S211" s="94" t="e">
        <f>VLOOKUP(B211,'MC 114+220'!$B$14:$AB$786,22,FALSE)</f>
        <v>#N/A</v>
      </c>
      <c r="T211" s="103" t="e">
        <f>VLOOKUP(B211,'MC 114+220'!$B$15:$AB$786,6,FALSE)</f>
        <v>#N/A</v>
      </c>
      <c r="U211" s="105" t="e">
        <f t="shared" si="43"/>
        <v>#N/A</v>
      </c>
      <c r="V211" s="107" t="e">
        <f>VLOOKUP(B211,'MC 114+220'!$B$15:$AB$786,15,FALSE)</f>
        <v>#N/A</v>
      </c>
      <c r="W211" s="96">
        <f>'MC 114+220'!S212</f>
        <v>0</v>
      </c>
      <c r="X211" s="106">
        <f t="shared" si="48"/>
        <v>0</v>
      </c>
      <c r="Y211" s="108" t="e">
        <f t="shared" si="52"/>
        <v>#N/A</v>
      </c>
      <c r="Z211" s="99" t="e">
        <f t="shared" si="49"/>
        <v>#N/A</v>
      </c>
      <c r="AA211" s="100" t="e">
        <f t="shared" si="50"/>
        <v>#N/A</v>
      </c>
      <c r="AB211" s="109" t="e">
        <f t="shared" si="51"/>
        <v>#N/A</v>
      </c>
    </row>
    <row r="212" spans="2:28">
      <c r="B212" s="86">
        <f>'MC 114+220'!B213</f>
        <v>0</v>
      </c>
      <c r="C212" s="101">
        <f t="shared" si="44"/>
        <v>0</v>
      </c>
      <c r="D212" s="102">
        <f t="shared" si="45"/>
        <v>842</v>
      </c>
      <c r="E212" s="89" t="e">
        <f>VLOOKUP(B212,'MC 114+220'!B213:AB314,3,FALSE)</f>
        <v>#N/A</v>
      </c>
      <c r="F212" s="103" t="e">
        <f t="shared" si="40"/>
        <v>#N/A</v>
      </c>
      <c r="G212" s="104" t="e">
        <f>VLOOKUP(B212,'MC 114+220'!$B$15:$AB$786,20,FALSE)</f>
        <v>#N/A</v>
      </c>
      <c r="H212" s="104" t="e">
        <f>VLOOKUP(B212,'MC 114+220'!$B$15:$AB$786,4,FALSE)</f>
        <v>#N/A</v>
      </c>
      <c r="I212" s="105" t="e">
        <f t="shared" si="41"/>
        <v>#N/A</v>
      </c>
      <c r="J212" s="105" t="e">
        <f>VLOOKUP(B212,'MC 114+220'!$B$15:$AB$786,13,FALSE)</f>
        <v>#N/A</v>
      </c>
      <c r="K212" s="92">
        <f>'MC 114+220'!Q213</f>
        <v>0</v>
      </c>
      <c r="L212" s="106">
        <f t="shared" si="46"/>
        <v>0</v>
      </c>
      <c r="M212" s="94" t="e">
        <f>VLOOKUP(B212,'MC 114+220'!$B$14:$AB$786,21,FALSE)</f>
        <v>#N/A</v>
      </c>
      <c r="N212" s="103" t="e">
        <f>VLOOKUP(B212,'MC 114+220'!$B$15:$AB$786,5,FALSE)</f>
        <v>#N/A</v>
      </c>
      <c r="O212" s="105" t="e">
        <f t="shared" si="42"/>
        <v>#N/A</v>
      </c>
      <c r="P212" s="105" t="e">
        <f>VLOOKUP(B212,'MC 114+220'!$B$15:$AB$786,14,FALSE)</f>
        <v>#N/A</v>
      </c>
      <c r="Q212" s="92">
        <f>'MC 114+220'!R213</f>
        <v>0</v>
      </c>
      <c r="R212" s="106">
        <f t="shared" si="47"/>
        <v>0</v>
      </c>
      <c r="S212" s="94" t="e">
        <f>VLOOKUP(B212,'MC 114+220'!$B$14:$AB$786,22,FALSE)</f>
        <v>#N/A</v>
      </c>
      <c r="T212" s="103" t="e">
        <f>VLOOKUP(B212,'MC 114+220'!$B$15:$AB$786,6,FALSE)</f>
        <v>#N/A</v>
      </c>
      <c r="U212" s="105" t="e">
        <f t="shared" si="43"/>
        <v>#N/A</v>
      </c>
      <c r="V212" s="107" t="e">
        <f>VLOOKUP(B212,'MC 114+220'!$B$15:$AB$786,15,FALSE)</f>
        <v>#N/A</v>
      </c>
      <c r="W212" s="96">
        <f>'MC 114+220'!S213</f>
        <v>0</v>
      </c>
      <c r="X212" s="106">
        <f t="shared" si="48"/>
        <v>0</v>
      </c>
      <c r="Y212" s="108" t="e">
        <f t="shared" si="52"/>
        <v>#N/A</v>
      </c>
      <c r="Z212" s="99" t="e">
        <f t="shared" si="49"/>
        <v>#N/A</v>
      </c>
      <c r="AA212" s="100" t="e">
        <f t="shared" si="50"/>
        <v>#N/A</v>
      </c>
      <c r="AB212" s="109" t="e">
        <f t="shared" si="51"/>
        <v>#N/A</v>
      </c>
    </row>
    <row r="213" spans="2:28">
      <c r="B213" s="86">
        <f>'MC 114+220'!B214</f>
        <v>0</v>
      </c>
      <c r="C213" s="101">
        <f t="shared" si="44"/>
        <v>0</v>
      </c>
      <c r="D213" s="102">
        <f t="shared" si="45"/>
        <v>842</v>
      </c>
      <c r="E213" s="89" t="e">
        <f>VLOOKUP(B213,'MC 114+220'!B214:AB315,3,FALSE)</f>
        <v>#N/A</v>
      </c>
      <c r="F213" s="103" t="e">
        <f t="shared" si="40"/>
        <v>#N/A</v>
      </c>
      <c r="G213" s="104" t="e">
        <f>VLOOKUP(B213,'MC 114+220'!$B$15:$AB$786,20,FALSE)</f>
        <v>#N/A</v>
      </c>
      <c r="H213" s="104" t="e">
        <f>VLOOKUP(B213,'MC 114+220'!$B$15:$AB$786,4,FALSE)</f>
        <v>#N/A</v>
      </c>
      <c r="I213" s="105" t="e">
        <f t="shared" si="41"/>
        <v>#N/A</v>
      </c>
      <c r="J213" s="105" t="e">
        <f>VLOOKUP(B213,'MC 114+220'!$B$15:$AB$786,13,FALSE)</f>
        <v>#N/A</v>
      </c>
      <c r="K213" s="92">
        <f>'MC 114+220'!Q214</f>
        <v>0</v>
      </c>
      <c r="L213" s="106">
        <f t="shared" si="46"/>
        <v>0</v>
      </c>
      <c r="M213" s="94" t="e">
        <f>VLOOKUP(B213,'MC 114+220'!$B$14:$AB$786,21,FALSE)</f>
        <v>#N/A</v>
      </c>
      <c r="N213" s="103" t="e">
        <f>VLOOKUP(B213,'MC 114+220'!$B$15:$AB$786,5,FALSE)</f>
        <v>#N/A</v>
      </c>
      <c r="O213" s="105" t="e">
        <f t="shared" si="42"/>
        <v>#N/A</v>
      </c>
      <c r="P213" s="105" t="e">
        <f>VLOOKUP(B213,'MC 114+220'!$B$15:$AB$786,14,FALSE)</f>
        <v>#N/A</v>
      </c>
      <c r="Q213" s="92">
        <f>'MC 114+220'!R214</f>
        <v>0</v>
      </c>
      <c r="R213" s="106">
        <f t="shared" si="47"/>
        <v>0</v>
      </c>
      <c r="S213" s="94" t="e">
        <f>VLOOKUP(B213,'MC 114+220'!$B$14:$AB$786,22,FALSE)</f>
        <v>#N/A</v>
      </c>
      <c r="T213" s="103" t="e">
        <f>VLOOKUP(B213,'MC 114+220'!$B$15:$AB$786,6,FALSE)</f>
        <v>#N/A</v>
      </c>
      <c r="U213" s="105" t="e">
        <f t="shared" si="43"/>
        <v>#N/A</v>
      </c>
      <c r="V213" s="107" t="e">
        <f>VLOOKUP(B213,'MC 114+220'!$B$15:$AB$786,15,FALSE)</f>
        <v>#N/A</v>
      </c>
      <c r="W213" s="96">
        <f>'MC 114+220'!S214</f>
        <v>0</v>
      </c>
      <c r="X213" s="106">
        <f t="shared" si="48"/>
        <v>0</v>
      </c>
      <c r="Y213" s="108" t="e">
        <f t="shared" si="52"/>
        <v>#N/A</v>
      </c>
      <c r="Z213" s="99" t="e">
        <f t="shared" si="49"/>
        <v>#N/A</v>
      </c>
      <c r="AA213" s="100" t="e">
        <f t="shared" si="50"/>
        <v>#N/A</v>
      </c>
      <c r="AB213" s="109" t="e">
        <f t="shared" si="51"/>
        <v>#N/A</v>
      </c>
    </row>
    <row r="214" spans="2:28">
      <c r="B214" s="86">
        <f>'MC 114+220'!B215</f>
        <v>0</v>
      </c>
      <c r="C214" s="101">
        <f t="shared" si="44"/>
        <v>0</v>
      </c>
      <c r="D214" s="102">
        <f t="shared" si="45"/>
        <v>842</v>
      </c>
      <c r="E214" s="89" t="e">
        <f>VLOOKUP(B214,'MC 114+220'!B215:AB316,3,FALSE)</f>
        <v>#N/A</v>
      </c>
      <c r="F214" s="103" t="e">
        <f t="shared" si="40"/>
        <v>#N/A</v>
      </c>
      <c r="G214" s="104" t="e">
        <f>VLOOKUP(B214,'MC 114+220'!$B$15:$AB$786,20,FALSE)</f>
        <v>#N/A</v>
      </c>
      <c r="H214" s="104" t="e">
        <f>VLOOKUP(B214,'MC 114+220'!$B$15:$AB$786,4,FALSE)</f>
        <v>#N/A</v>
      </c>
      <c r="I214" s="105" t="e">
        <f t="shared" si="41"/>
        <v>#N/A</v>
      </c>
      <c r="J214" s="105" t="e">
        <f>VLOOKUP(B214,'MC 114+220'!$B$15:$AB$786,13,FALSE)</f>
        <v>#N/A</v>
      </c>
      <c r="K214" s="92">
        <f>'MC 114+220'!Q215</f>
        <v>0</v>
      </c>
      <c r="L214" s="106">
        <f t="shared" si="46"/>
        <v>0</v>
      </c>
      <c r="M214" s="94" t="e">
        <f>VLOOKUP(B214,'MC 114+220'!$B$14:$AB$786,21,FALSE)</f>
        <v>#N/A</v>
      </c>
      <c r="N214" s="103" t="e">
        <f>VLOOKUP(B214,'MC 114+220'!$B$15:$AB$786,5,FALSE)</f>
        <v>#N/A</v>
      </c>
      <c r="O214" s="105" t="e">
        <f t="shared" si="42"/>
        <v>#N/A</v>
      </c>
      <c r="P214" s="105" t="e">
        <f>VLOOKUP(B214,'MC 114+220'!$B$15:$AB$786,14,FALSE)</f>
        <v>#N/A</v>
      </c>
      <c r="Q214" s="92">
        <f>'MC 114+220'!R215</f>
        <v>0</v>
      </c>
      <c r="R214" s="106">
        <f t="shared" si="47"/>
        <v>0</v>
      </c>
      <c r="S214" s="94" t="e">
        <f>VLOOKUP(B214,'MC 114+220'!$B$14:$AB$786,22,FALSE)</f>
        <v>#N/A</v>
      </c>
      <c r="T214" s="103" t="e">
        <f>VLOOKUP(B214,'MC 114+220'!$B$15:$AB$786,6,FALSE)</f>
        <v>#N/A</v>
      </c>
      <c r="U214" s="105" t="e">
        <f t="shared" si="43"/>
        <v>#N/A</v>
      </c>
      <c r="V214" s="107" t="e">
        <f>VLOOKUP(B214,'MC 114+220'!$B$15:$AB$786,15,FALSE)</f>
        <v>#N/A</v>
      </c>
      <c r="W214" s="96">
        <f>'MC 114+220'!S215</f>
        <v>0</v>
      </c>
      <c r="X214" s="106">
        <f t="shared" si="48"/>
        <v>0</v>
      </c>
      <c r="Y214" s="108" t="e">
        <f t="shared" si="52"/>
        <v>#N/A</v>
      </c>
      <c r="Z214" s="99" t="e">
        <f t="shared" si="49"/>
        <v>#N/A</v>
      </c>
      <c r="AA214" s="100" t="e">
        <f t="shared" si="50"/>
        <v>#N/A</v>
      </c>
      <c r="AB214" s="109" t="e">
        <f t="shared" si="51"/>
        <v>#N/A</v>
      </c>
    </row>
    <row r="215" spans="2:28">
      <c r="B215" s="86">
        <f>'MC 114+220'!B216</f>
        <v>0</v>
      </c>
      <c r="C215" s="101">
        <f t="shared" si="44"/>
        <v>0</v>
      </c>
      <c r="D215" s="102">
        <f t="shared" si="45"/>
        <v>842</v>
      </c>
      <c r="E215" s="89" t="e">
        <f>VLOOKUP(B215,'MC 114+220'!B216:AB317,3,FALSE)</f>
        <v>#N/A</v>
      </c>
      <c r="F215" s="103" t="e">
        <f t="shared" si="40"/>
        <v>#N/A</v>
      </c>
      <c r="G215" s="104" t="e">
        <f>VLOOKUP(B215,'MC 114+220'!$B$15:$AB$786,20,FALSE)</f>
        <v>#N/A</v>
      </c>
      <c r="H215" s="104" t="e">
        <f>VLOOKUP(B215,'MC 114+220'!$B$15:$AB$786,4,FALSE)</f>
        <v>#N/A</v>
      </c>
      <c r="I215" s="105" t="e">
        <f t="shared" si="41"/>
        <v>#N/A</v>
      </c>
      <c r="J215" s="105" t="e">
        <f>VLOOKUP(B215,'MC 114+220'!$B$15:$AB$786,13,FALSE)</f>
        <v>#N/A</v>
      </c>
      <c r="K215" s="92">
        <f>'MC 114+220'!Q216</f>
        <v>0</v>
      </c>
      <c r="L215" s="106">
        <f t="shared" si="46"/>
        <v>0</v>
      </c>
      <c r="M215" s="94" t="e">
        <f>VLOOKUP(B215,'MC 114+220'!$B$14:$AB$786,21,FALSE)</f>
        <v>#N/A</v>
      </c>
      <c r="N215" s="103" t="e">
        <f>VLOOKUP(B215,'MC 114+220'!$B$15:$AB$786,5,FALSE)</f>
        <v>#N/A</v>
      </c>
      <c r="O215" s="105" t="e">
        <f t="shared" si="42"/>
        <v>#N/A</v>
      </c>
      <c r="P215" s="105" t="e">
        <f>VLOOKUP(B215,'MC 114+220'!$B$15:$AB$786,14,FALSE)</f>
        <v>#N/A</v>
      </c>
      <c r="Q215" s="92">
        <f>'MC 114+220'!R216</f>
        <v>0</v>
      </c>
      <c r="R215" s="106">
        <f t="shared" si="47"/>
        <v>0</v>
      </c>
      <c r="S215" s="94" t="e">
        <f>VLOOKUP(B215,'MC 114+220'!$B$14:$AB$786,22,FALSE)</f>
        <v>#N/A</v>
      </c>
      <c r="T215" s="103" t="e">
        <f>VLOOKUP(B215,'MC 114+220'!$B$15:$AB$786,6,FALSE)</f>
        <v>#N/A</v>
      </c>
      <c r="U215" s="105" t="e">
        <f t="shared" si="43"/>
        <v>#N/A</v>
      </c>
      <c r="V215" s="107" t="e">
        <f>VLOOKUP(B215,'MC 114+220'!$B$15:$AB$786,15,FALSE)</f>
        <v>#N/A</v>
      </c>
      <c r="W215" s="96">
        <f>'MC 114+220'!S216</f>
        <v>0</v>
      </c>
      <c r="X215" s="106">
        <f t="shared" si="48"/>
        <v>0</v>
      </c>
      <c r="Y215" s="108" t="e">
        <f t="shared" si="52"/>
        <v>#N/A</v>
      </c>
      <c r="Z215" s="99" t="e">
        <f t="shared" si="49"/>
        <v>#N/A</v>
      </c>
      <c r="AA215" s="100" t="e">
        <f t="shared" si="50"/>
        <v>#N/A</v>
      </c>
      <c r="AB215" s="109" t="e">
        <f t="shared" si="51"/>
        <v>#N/A</v>
      </c>
    </row>
    <row r="216" spans="2:28">
      <c r="B216" s="86">
        <f>'MC 114+220'!B217</f>
        <v>0</v>
      </c>
      <c r="C216" s="101">
        <f t="shared" si="44"/>
        <v>0</v>
      </c>
      <c r="D216" s="102">
        <f t="shared" si="45"/>
        <v>842</v>
      </c>
      <c r="E216" s="89" t="e">
        <f>VLOOKUP(B216,'MC 114+220'!B217:AB318,3,FALSE)</f>
        <v>#N/A</v>
      </c>
      <c r="F216" s="103" t="e">
        <f t="shared" si="40"/>
        <v>#N/A</v>
      </c>
      <c r="G216" s="104" t="e">
        <f>VLOOKUP(B216,'MC 114+220'!$B$15:$AB$786,20,FALSE)</f>
        <v>#N/A</v>
      </c>
      <c r="H216" s="104" t="e">
        <f>VLOOKUP(B216,'MC 114+220'!$B$15:$AB$786,4,FALSE)</f>
        <v>#N/A</v>
      </c>
      <c r="I216" s="105" t="e">
        <f t="shared" si="41"/>
        <v>#N/A</v>
      </c>
      <c r="J216" s="105" t="e">
        <f>VLOOKUP(B216,'MC 114+220'!$B$15:$AB$786,13,FALSE)</f>
        <v>#N/A</v>
      </c>
      <c r="K216" s="92">
        <f>'MC 114+220'!Q217</f>
        <v>0</v>
      </c>
      <c r="L216" s="106">
        <f t="shared" si="46"/>
        <v>0</v>
      </c>
      <c r="M216" s="94" t="e">
        <f>VLOOKUP(B216,'MC 114+220'!$B$14:$AB$786,21,FALSE)</f>
        <v>#N/A</v>
      </c>
      <c r="N216" s="103" t="e">
        <f>VLOOKUP(B216,'MC 114+220'!$B$15:$AB$786,5,FALSE)</f>
        <v>#N/A</v>
      </c>
      <c r="O216" s="105" t="e">
        <f t="shared" si="42"/>
        <v>#N/A</v>
      </c>
      <c r="P216" s="105" t="e">
        <f>VLOOKUP(B216,'MC 114+220'!$B$15:$AB$786,14,FALSE)</f>
        <v>#N/A</v>
      </c>
      <c r="Q216" s="92">
        <f>'MC 114+220'!R217</f>
        <v>0</v>
      </c>
      <c r="R216" s="106">
        <f t="shared" si="47"/>
        <v>0</v>
      </c>
      <c r="S216" s="94" t="e">
        <f>VLOOKUP(B216,'MC 114+220'!$B$14:$AB$786,22,FALSE)</f>
        <v>#N/A</v>
      </c>
      <c r="T216" s="103" t="e">
        <f>VLOOKUP(B216,'MC 114+220'!$B$15:$AB$786,6,FALSE)</f>
        <v>#N/A</v>
      </c>
      <c r="U216" s="105" t="e">
        <f t="shared" si="43"/>
        <v>#N/A</v>
      </c>
      <c r="V216" s="107" t="e">
        <f>VLOOKUP(B216,'MC 114+220'!$B$15:$AB$786,15,FALSE)</f>
        <v>#N/A</v>
      </c>
      <c r="W216" s="96">
        <f>'MC 114+220'!S217</f>
        <v>0</v>
      </c>
      <c r="X216" s="106">
        <f t="shared" si="48"/>
        <v>0</v>
      </c>
      <c r="Y216" s="108" t="e">
        <f t="shared" si="52"/>
        <v>#N/A</v>
      </c>
      <c r="Z216" s="99" t="e">
        <f t="shared" si="49"/>
        <v>#N/A</v>
      </c>
      <c r="AA216" s="100" t="e">
        <f t="shared" si="50"/>
        <v>#N/A</v>
      </c>
      <c r="AB216" s="109" t="e">
        <f t="shared" si="51"/>
        <v>#N/A</v>
      </c>
    </row>
    <row r="217" spans="2:28">
      <c r="B217" s="86">
        <f>'MC 114+220'!B218</f>
        <v>0</v>
      </c>
      <c r="C217" s="101">
        <f t="shared" si="44"/>
        <v>0</v>
      </c>
      <c r="D217" s="102">
        <f t="shared" si="45"/>
        <v>842</v>
      </c>
      <c r="E217" s="89" t="e">
        <f>VLOOKUP(B217,'MC 114+220'!B218:AB319,3,FALSE)</f>
        <v>#N/A</v>
      </c>
      <c r="F217" s="103" t="e">
        <f t="shared" si="40"/>
        <v>#N/A</v>
      </c>
      <c r="G217" s="104" t="e">
        <f>VLOOKUP(B217,'MC 114+220'!$B$15:$AB$786,20,FALSE)</f>
        <v>#N/A</v>
      </c>
      <c r="H217" s="104" t="e">
        <f>VLOOKUP(B217,'MC 114+220'!$B$15:$AB$786,4,FALSE)</f>
        <v>#N/A</v>
      </c>
      <c r="I217" s="105" t="e">
        <f t="shared" si="41"/>
        <v>#N/A</v>
      </c>
      <c r="J217" s="105" t="e">
        <f>VLOOKUP(B217,'MC 114+220'!$B$15:$AB$786,13,FALSE)</f>
        <v>#N/A</v>
      </c>
      <c r="K217" s="92">
        <f>'MC 114+220'!Q218</f>
        <v>0</v>
      </c>
      <c r="L217" s="106">
        <f t="shared" si="46"/>
        <v>0</v>
      </c>
      <c r="M217" s="94" t="e">
        <f>VLOOKUP(B217,'MC 114+220'!$B$14:$AB$786,21,FALSE)</f>
        <v>#N/A</v>
      </c>
      <c r="N217" s="103" t="e">
        <f>VLOOKUP(B217,'MC 114+220'!$B$15:$AB$786,5,FALSE)</f>
        <v>#N/A</v>
      </c>
      <c r="O217" s="105" t="e">
        <f t="shared" si="42"/>
        <v>#N/A</v>
      </c>
      <c r="P217" s="105" t="e">
        <f>VLOOKUP(B217,'MC 114+220'!$B$15:$AB$786,14,FALSE)</f>
        <v>#N/A</v>
      </c>
      <c r="Q217" s="92">
        <f>'MC 114+220'!R218</f>
        <v>0</v>
      </c>
      <c r="R217" s="106">
        <f t="shared" si="47"/>
        <v>0</v>
      </c>
      <c r="S217" s="94" t="e">
        <f>VLOOKUP(B217,'MC 114+220'!$B$14:$AB$786,22,FALSE)</f>
        <v>#N/A</v>
      </c>
      <c r="T217" s="103" t="e">
        <f>VLOOKUP(B217,'MC 114+220'!$B$15:$AB$786,6,FALSE)</f>
        <v>#N/A</v>
      </c>
      <c r="U217" s="105" t="e">
        <f t="shared" si="43"/>
        <v>#N/A</v>
      </c>
      <c r="V217" s="107" t="e">
        <f>VLOOKUP(B217,'MC 114+220'!$B$15:$AB$786,15,FALSE)</f>
        <v>#N/A</v>
      </c>
      <c r="W217" s="96">
        <f>'MC 114+220'!S218</f>
        <v>0</v>
      </c>
      <c r="X217" s="106">
        <f t="shared" si="48"/>
        <v>0</v>
      </c>
      <c r="Y217" s="108" t="e">
        <f t="shared" si="52"/>
        <v>#N/A</v>
      </c>
      <c r="Z217" s="99" t="e">
        <f t="shared" si="49"/>
        <v>#N/A</v>
      </c>
      <c r="AA217" s="100" t="e">
        <f t="shared" si="50"/>
        <v>#N/A</v>
      </c>
      <c r="AB217" s="109" t="e">
        <f t="shared" si="51"/>
        <v>#N/A</v>
      </c>
    </row>
    <row r="218" spans="2:28">
      <c r="B218" s="86">
        <f>'MC 114+220'!B219</f>
        <v>0</v>
      </c>
      <c r="C218" s="101">
        <f t="shared" si="44"/>
        <v>0</v>
      </c>
      <c r="D218" s="102">
        <f t="shared" si="45"/>
        <v>842</v>
      </c>
      <c r="E218" s="89" t="e">
        <f>VLOOKUP(B218,'MC 114+220'!B219:AB320,3,FALSE)</f>
        <v>#N/A</v>
      </c>
      <c r="F218" s="103" t="e">
        <f t="shared" si="40"/>
        <v>#N/A</v>
      </c>
      <c r="G218" s="104" t="e">
        <f>VLOOKUP(B218,'MC 114+220'!$B$15:$AB$786,20,FALSE)</f>
        <v>#N/A</v>
      </c>
      <c r="H218" s="104" t="e">
        <f>VLOOKUP(B218,'MC 114+220'!$B$15:$AB$786,4,FALSE)</f>
        <v>#N/A</v>
      </c>
      <c r="I218" s="105" t="e">
        <f t="shared" si="41"/>
        <v>#N/A</v>
      </c>
      <c r="J218" s="105" t="e">
        <f>VLOOKUP(B218,'MC 114+220'!$B$15:$AB$786,13,FALSE)</f>
        <v>#N/A</v>
      </c>
      <c r="K218" s="92">
        <f>'MC 114+220'!Q219</f>
        <v>0</v>
      </c>
      <c r="L218" s="106">
        <f t="shared" si="46"/>
        <v>0</v>
      </c>
      <c r="M218" s="94" t="e">
        <f>VLOOKUP(B218,'MC 114+220'!$B$14:$AB$786,21,FALSE)</f>
        <v>#N/A</v>
      </c>
      <c r="N218" s="103" t="e">
        <f>VLOOKUP(B218,'MC 114+220'!$B$15:$AB$786,5,FALSE)</f>
        <v>#N/A</v>
      </c>
      <c r="O218" s="105" t="e">
        <f t="shared" si="42"/>
        <v>#N/A</v>
      </c>
      <c r="P218" s="105" t="e">
        <f>VLOOKUP(B218,'MC 114+220'!$B$15:$AB$786,14,FALSE)</f>
        <v>#N/A</v>
      </c>
      <c r="Q218" s="92">
        <f>'MC 114+220'!R219</f>
        <v>0</v>
      </c>
      <c r="R218" s="106">
        <f t="shared" si="47"/>
        <v>0</v>
      </c>
      <c r="S218" s="94" t="e">
        <f>VLOOKUP(B218,'MC 114+220'!$B$14:$AB$786,22,FALSE)</f>
        <v>#N/A</v>
      </c>
      <c r="T218" s="103" t="e">
        <f>VLOOKUP(B218,'MC 114+220'!$B$15:$AB$786,6,FALSE)</f>
        <v>#N/A</v>
      </c>
      <c r="U218" s="105" t="e">
        <f t="shared" si="43"/>
        <v>#N/A</v>
      </c>
      <c r="V218" s="107" t="e">
        <f>VLOOKUP(B218,'MC 114+220'!$B$15:$AB$786,15,FALSE)</f>
        <v>#N/A</v>
      </c>
      <c r="W218" s="96">
        <f>'MC 114+220'!S219</f>
        <v>0</v>
      </c>
      <c r="X218" s="106">
        <f t="shared" si="48"/>
        <v>0</v>
      </c>
      <c r="Y218" s="108" t="e">
        <f t="shared" si="52"/>
        <v>#N/A</v>
      </c>
      <c r="Z218" s="99" t="e">
        <f t="shared" si="49"/>
        <v>#N/A</v>
      </c>
      <c r="AA218" s="100" t="e">
        <f t="shared" si="50"/>
        <v>#N/A</v>
      </c>
      <c r="AB218" s="109" t="e">
        <f t="shared" si="51"/>
        <v>#N/A</v>
      </c>
    </row>
    <row r="219" spans="2:28">
      <c r="B219" s="86">
        <f>'MC 114+220'!B220</f>
        <v>0</v>
      </c>
      <c r="C219" s="101">
        <f t="shared" si="44"/>
        <v>0</v>
      </c>
      <c r="D219" s="102">
        <f t="shared" si="45"/>
        <v>842</v>
      </c>
      <c r="E219" s="89" t="e">
        <f>VLOOKUP(B219,'MC 114+220'!B220:AB321,3,FALSE)</f>
        <v>#N/A</v>
      </c>
      <c r="F219" s="103" t="e">
        <f t="shared" si="40"/>
        <v>#N/A</v>
      </c>
      <c r="G219" s="104" t="e">
        <f>VLOOKUP(B219,'MC 114+220'!$B$15:$AB$786,20,FALSE)</f>
        <v>#N/A</v>
      </c>
      <c r="H219" s="104" t="e">
        <f>VLOOKUP(B219,'MC 114+220'!$B$15:$AB$786,4,FALSE)</f>
        <v>#N/A</v>
      </c>
      <c r="I219" s="105" t="e">
        <f t="shared" si="41"/>
        <v>#N/A</v>
      </c>
      <c r="J219" s="105" t="e">
        <f>VLOOKUP(B219,'MC 114+220'!$B$15:$AB$786,13,FALSE)</f>
        <v>#N/A</v>
      </c>
      <c r="K219" s="92">
        <f>'MC 114+220'!Q220</f>
        <v>0</v>
      </c>
      <c r="L219" s="106">
        <f t="shared" si="46"/>
        <v>0</v>
      </c>
      <c r="M219" s="94" t="e">
        <f>VLOOKUP(B219,'MC 114+220'!$B$14:$AB$786,21,FALSE)</f>
        <v>#N/A</v>
      </c>
      <c r="N219" s="103" t="e">
        <f>VLOOKUP(B219,'MC 114+220'!$B$15:$AB$786,5,FALSE)</f>
        <v>#N/A</v>
      </c>
      <c r="O219" s="105" t="e">
        <f t="shared" si="42"/>
        <v>#N/A</v>
      </c>
      <c r="P219" s="105" t="e">
        <f>VLOOKUP(B219,'MC 114+220'!$B$15:$AB$786,14,FALSE)</f>
        <v>#N/A</v>
      </c>
      <c r="Q219" s="92">
        <f>'MC 114+220'!R220</f>
        <v>0</v>
      </c>
      <c r="R219" s="106">
        <f t="shared" si="47"/>
        <v>0</v>
      </c>
      <c r="S219" s="94" t="e">
        <f>VLOOKUP(B219,'MC 114+220'!$B$14:$AB$786,22,FALSE)</f>
        <v>#N/A</v>
      </c>
      <c r="T219" s="103" t="e">
        <f>VLOOKUP(B219,'MC 114+220'!$B$15:$AB$786,6,FALSE)</f>
        <v>#N/A</v>
      </c>
      <c r="U219" s="105" t="e">
        <f t="shared" si="43"/>
        <v>#N/A</v>
      </c>
      <c r="V219" s="107" t="e">
        <f>VLOOKUP(B219,'MC 114+220'!$B$15:$AB$786,15,FALSE)</f>
        <v>#N/A</v>
      </c>
      <c r="W219" s="96">
        <f>'MC 114+220'!S220</f>
        <v>0</v>
      </c>
      <c r="X219" s="106">
        <f t="shared" si="48"/>
        <v>0</v>
      </c>
      <c r="Y219" s="108" t="e">
        <f t="shared" si="52"/>
        <v>#N/A</v>
      </c>
      <c r="Z219" s="99" t="e">
        <f t="shared" si="49"/>
        <v>#N/A</v>
      </c>
      <c r="AA219" s="100" t="e">
        <f t="shared" si="50"/>
        <v>#N/A</v>
      </c>
      <c r="AB219" s="109" t="e">
        <f t="shared" si="51"/>
        <v>#N/A</v>
      </c>
    </row>
    <row r="220" spans="2:28">
      <c r="B220" s="86">
        <f>'MC 114+220'!B221</f>
        <v>0</v>
      </c>
      <c r="C220" s="101">
        <f t="shared" si="44"/>
        <v>0</v>
      </c>
      <c r="D220" s="102">
        <f t="shared" si="45"/>
        <v>842</v>
      </c>
      <c r="E220" s="89" t="e">
        <f>VLOOKUP(B220,'MC 114+220'!B221:AB322,3,FALSE)</f>
        <v>#N/A</v>
      </c>
      <c r="F220" s="103" t="e">
        <f t="shared" si="40"/>
        <v>#N/A</v>
      </c>
      <c r="G220" s="104" t="e">
        <f>VLOOKUP(B220,'MC 114+220'!$B$15:$AB$786,20,FALSE)</f>
        <v>#N/A</v>
      </c>
      <c r="H220" s="104" t="e">
        <f>VLOOKUP(B220,'MC 114+220'!$B$15:$AB$786,4,FALSE)</f>
        <v>#N/A</v>
      </c>
      <c r="I220" s="105" t="e">
        <f t="shared" si="41"/>
        <v>#N/A</v>
      </c>
      <c r="J220" s="105" t="e">
        <f>VLOOKUP(B220,'MC 114+220'!$B$15:$AB$786,13,FALSE)</f>
        <v>#N/A</v>
      </c>
      <c r="K220" s="92">
        <f>'MC 114+220'!Q221</f>
        <v>0</v>
      </c>
      <c r="L220" s="106">
        <f t="shared" si="46"/>
        <v>0</v>
      </c>
      <c r="M220" s="94" t="e">
        <f>VLOOKUP(B220,'MC 114+220'!$B$14:$AB$786,21,FALSE)</f>
        <v>#N/A</v>
      </c>
      <c r="N220" s="103" t="e">
        <f>VLOOKUP(B220,'MC 114+220'!$B$15:$AB$786,5,FALSE)</f>
        <v>#N/A</v>
      </c>
      <c r="O220" s="105" t="e">
        <f t="shared" si="42"/>
        <v>#N/A</v>
      </c>
      <c r="P220" s="105" t="e">
        <f>VLOOKUP(B220,'MC 114+220'!$B$15:$AB$786,14,FALSE)</f>
        <v>#N/A</v>
      </c>
      <c r="Q220" s="92">
        <f>'MC 114+220'!R221</f>
        <v>0</v>
      </c>
      <c r="R220" s="106">
        <f t="shared" si="47"/>
        <v>0</v>
      </c>
      <c r="S220" s="94" t="e">
        <f>VLOOKUP(B220,'MC 114+220'!$B$14:$AB$786,22,FALSE)</f>
        <v>#N/A</v>
      </c>
      <c r="T220" s="103" t="e">
        <f>VLOOKUP(B220,'MC 114+220'!$B$15:$AB$786,6,FALSE)</f>
        <v>#N/A</v>
      </c>
      <c r="U220" s="105" t="e">
        <f t="shared" si="43"/>
        <v>#N/A</v>
      </c>
      <c r="V220" s="107" t="e">
        <f>VLOOKUP(B220,'MC 114+220'!$B$15:$AB$786,15,FALSE)</f>
        <v>#N/A</v>
      </c>
      <c r="W220" s="96">
        <f>'MC 114+220'!S221</f>
        <v>0</v>
      </c>
      <c r="X220" s="106">
        <f t="shared" si="48"/>
        <v>0</v>
      </c>
      <c r="Y220" s="108" t="e">
        <f t="shared" si="52"/>
        <v>#N/A</v>
      </c>
      <c r="Z220" s="99" t="e">
        <f t="shared" si="49"/>
        <v>#N/A</v>
      </c>
      <c r="AA220" s="100" t="e">
        <f t="shared" si="50"/>
        <v>#N/A</v>
      </c>
      <c r="AB220" s="109" t="e">
        <f t="shared" si="51"/>
        <v>#N/A</v>
      </c>
    </row>
    <row r="221" spans="2:28">
      <c r="B221" s="86">
        <f>'MC 114+220'!B222</f>
        <v>0</v>
      </c>
      <c r="C221" s="101">
        <f t="shared" si="44"/>
        <v>0</v>
      </c>
      <c r="D221" s="102">
        <f t="shared" si="45"/>
        <v>842</v>
      </c>
      <c r="E221" s="89" t="e">
        <f>VLOOKUP(B221,'MC 114+220'!B222:AB323,3,FALSE)</f>
        <v>#N/A</v>
      </c>
      <c r="F221" s="103" t="e">
        <f t="shared" si="40"/>
        <v>#N/A</v>
      </c>
      <c r="G221" s="104" t="e">
        <f>VLOOKUP(B221,'MC 114+220'!$B$15:$AB$786,20,FALSE)</f>
        <v>#N/A</v>
      </c>
      <c r="H221" s="104" t="e">
        <f>VLOOKUP(B221,'MC 114+220'!$B$15:$AB$786,4,FALSE)</f>
        <v>#N/A</v>
      </c>
      <c r="I221" s="105" t="e">
        <f t="shared" si="41"/>
        <v>#N/A</v>
      </c>
      <c r="J221" s="105" t="e">
        <f>VLOOKUP(B221,'MC 114+220'!$B$15:$AB$786,13,FALSE)</f>
        <v>#N/A</v>
      </c>
      <c r="K221" s="92">
        <f>'MC 114+220'!Q222</f>
        <v>0</v>
      </c>
      <c r="L221" s="106">
        <f t="shared" si="46"/>
        <v>0</v>
      </c>
      <c r="M221" s="94" t="e">
        <f>VLOOKUP(B221,'MC 114+220'!$B$14:$AB$786,21,FALSE)</f>
        <v>#N/A</v>
      </c>
      <c r="N221" s="103" t="e">
        <f>VLOOKUP(B221,'MC 114+220'!$B$15:$AB$786,5,FALSE)</f>
        <v>#N/A</v>
      </c>
      <c r="O221" s="105" t="e">
        <f t="shared" si="42"/>
        <v>#N/A</v>
      </c>
      <c r="P221" s="105" t="e">
        <f>VLOOKUP(B221,'MC 114+220'!$B$15:$AB$786,14,FALSE)</f>
        <v>#N/A</v>
      </c>
      <c r="Q221" s="92">
        <f>'MC 114+220'!R222</f>
        <v>0</v>
      </c>
      <c r="R221" s="106">
        <f t="shared" si="47"/>
        <v>0</v>
      </c>
      <c r="S221" s="94" t="e">
        <f>VLOOKUP(B221,'MC 114+220'!$B$14:$AB$786,22,FALSE)</f>
        <v>#N/A</v>
      </c>
      <c r="T221" s="103" t="e">
        <f>VLOOKUP(B221,'MC 114+220'!$B$15:$AB$786,6,FALSE)</f>
        <v>#N/A</v>
      </c>
      <c r="U221" s="105" t="e">
        <f t="shared" si="43"/>
        <v>#N/A</v>
      </c>
      <c r="V221" s="107" t="e">
        <f>VLOOKUP(B221,'MC 114+220'!$B$15:$AB$786,15,FALSE)</f>
        <v>#N/A</v>
      </c>
      <c r="W221" s="96">
        <f>'MC 114+220'!S222</f>
        <v>0</v>
      </c>
      <c r="X221" s="106">
        <f t="shared" si="48"/>
        <v>0</v>
      </c>
      <c r="Y221" s="108" t="e">
        <f t="shared" si="52"/>
        <v>#N/A</v>
      </c>
      <c r="Z221" s="99" t="e">
        <f t="shared" si="49"/>
        <v>#N/A</v>
      </c>
      <c r="AA221" s="100" t="e">
        <f t="shared" si="50"/>
        <v>#N/A</v>
      </c>
      <c r="AB221" s="109" t="e">
        <f t="shared" si="51"/>
        <v>#N/A</v>
      </c>
    </row>
    <row r="222" spans="2:28">
      <c r="B222" s="86">
        <f>'MC 114+220'!B223</f>
        <v>0</v>
      </c>
      <c r="C222" s="101">
        <f t="shared" si="44"/>
        <v>0</v>
      </c>
      <c r="D222" s="102">
        <f t="shared" si="45"/>
        <v>842</v>
      </c>
      <c r="E222" s="89" t="e">
        <f>VLOOKUP(B222,'MC 114+220'!B223:AB324,3,FALSE)</f>
        <v>#N/A</v>
      </c>
      <c r="F222" s="103" t="e">
        <f t="shared" si="40"/>
        <v>#N/A</v>
      </c>
      <c r="G222" s="104" t="e">
        <f>VLOOKUP(B222,'MC 114+220'!$B$15:$AB$786,20,FALSE)</f>
        <v>#N/A</v>
      </c>
      <c r="H222" s="104" t="e">
        <f>VLOOKUP(B222,'MC 114+220'!$B$15:$AB$786,4,FALSE)</f>
        <v>#N/A</v>
      </c>
      <c r="I222" s="105" t="e">
        <f t="shared" si="41"/>
        <v>#N/A</v>
      </c>
      <c r="J222" s="105" t="e">
        <f>VLOOKUP(B222,'MC 114+220'!$B$15:$AB$786,13,FALSE)</f>
        <v>#N/A</v>
      </c>
      <c r="K222" s="92">
        <f>'MC 114+220'!Q223</f>
        <v>0</v>
      </c>
      <c r="L222" s="106">
        <f t="shared" si="46"/>
        <v>0</v>
      </c>
      <c r="M222" s="94" t="e">
        <f>VLOOKUP(B222,'MC 114+220'!$B$14:$AB$786,21,FALSE)</f>
        <v>#N/A</v>
      </c>
      <c r="N222" s="103" t="e">
        <f>VLOOKUP(B222,'MC 114+220'!$B$15:$AB$786,5,FALSE)</f>
        <v>#N/A</v>
      </c>
      <c r="O222" s="105" t="e">
        <f t="shared" si="42"/>
        <v>#N/A</v>
      </c>
      <c r="P222" s="105" t="e">
        <f>VLOOKUP(B222,'MC 114+220'!$B$15:$AB$786,14,FALSE)</f>
        <v>#N/A</v>
      </c>
      <c r="Q222" s="92">
        <f>'MC 114+220'!R223</f>
        <v>0</v>
      </c>
      <c r="R222" s="106">
        <f t="shared" si="47"/>
        <v>0</v>
      </c>
      <c r="S222" s="94" t="e">
        <f>VLOOKUP(B222,'MC 114+220'!$B$14:$AB$786,22,FALSE)</f>
        <v>#N/A</v>
      </c>
      <c r="T222" s="103" t="e">
        <f>VLOOKUP(B222,'MC 114+220'!$B$15:$AB$786,6,FALSE)</f>
        <v>#N/A</v>
      </c>
      <c r="U222" s="105" t="e">
        <f t="shared" si="43"/>
        <v>#N/A</v>
      </c>
      <c r="V222" s="107" t="e">
        <f>VLOOKUP(B222,'MC 114+220'!$B$15:$AB$786,15,FALSE)</f>
        <v>#N/A</v>
      </c>
      <c r="W222" s="96">
        <f>'MC 114+220'!S223</f>
        <v>0</v>
      </c>
      <c r="X222" s="106">
        <f t="shared" si="48"/>
        <v>0</v>
      </c>
      <c r="Y222" s="108" t="e">
        <f t="shared" si="52"/>
        <v>#N/A</v>
      </c>
      <c r="Z222" s="99" t="e">
        <f t="shared" si="49"/>
        <v>#N/A</v>
      </c>
      <c r="AA222" s="100" t="e">
        <f t="shared" si="50"/>
        <v>#N/A</v>
      </c>
      <c r="AB222" s="109" t="e">
        <f t="shared" si="51"/>
        <v>#N/A</v>
      </c>
    </row>
    <row r="223" spans="2:28">
      <c r="B223" s="86">
        <f>'MC 114+220'!B224</f>
        <v>0</v>
      </c>
      <c r="C223" s="101">
        <f t="shared" si="44"/>
        <v>0</v>
      </c>
      <c r="D223" s="102">
        <f t="shared" si="45"/>
        <v>842</v>
      </c>
      <c r="E223" s="89" t="e">
        <f>VLOOKUP(B223,'MC 114+220'!B224:AB325,3,FALSE)</f>
        <v>#N/A</v>
      </c>
      <c r="F223" s="103" t="e">
        <f t="shared" si="40"/>
        <v>#N/A</v>
      </c>
      <c r="G223" s="104" t="e">
        <f>VLOOKUP(B223,'MC 114+220'!$B$15:$AB$786,20,FALSE)</f>
        <v>#N/A</v>
      </c>
      <c r="H223" s="104" t="e">
        <f>VLOOKUP(B223,'MC 114+220'!$B$15:$AB$786,4,FALSE)</f>
        <v>#N/A</v>
      </c>
      <c r="I223" s="105" t="e">
        <f t="shared" si="41"/>
        <v>#N/A</v>
      </c>
      <c r="J223" s="105" t="e">
        <f>VLOOKUP(B223,'MC 114+220'!$B$15:$AB$786,13,FALSE)</f>
        <v>#N/A</v>
      </c>
      <c r="K223" s="92">
        <f>'MC 114+220'!Q224</f>
        <v>0</v>
      </c>
      <c r="L223" s="106">
        <f t="shared" si="46"/>
        <v>0</v>
      </c>
      <c r="M223" s="94" t="e">
        <f>VLOOKUP(B223,'MC 114+220'!$B$14:$AB$786,21,FALSE)</f>
        <v>#N/A</v>
      </c>
      <c r="N223" s="103" t="e">
        <f>VLOOKUP(B223,'MC 114+220'!$B$15:$AB$786,5,FALSE)</f>
        <v>#N/A</v>
      </c>
      <c r="O223" s="105" t="e">
        <f t="shared" si="42"/>
        <v>#N/A</v>
      </c>
      <c r="P223" s="105" t="e">
        <f>VLOOKUP(B223,'MC 114+220'!$B$15:$AB$786,14,FALSE)</f>
        <v>#N/A</v>
      </c>
      <c r="Q223" s="92">
        <f>'MC 114+220'!R224</f>
        <v>0</v>
      </c>
      <c r="R223" s="106">
        <f t="shared" si="47"/>
        <v>0</v>
      </c>
      <c r="S223" s="94" t="e">
        <f>VLOOKUP(B223,'MC 114+220'!$B$14:$AB$786,22,FALSE)</f>
        <v>#N/A</v>
      </c>
      <c r="T223" s="103" t="e">
        <f>VLOOKUP(B223,'MC 114+220'!$B$15:$AB$786,6,FALSE)</f>
        <v>#N/A</v>
      </c>
      <c r="U223" s="105" t="e">
        <f t="shared" si="43"/>
        <v>#N/A</v>
      </c>
      <c r="V223" s="107" t="e">
        <f>VLOOKUP(B223,'MC 114+220'!$B$15:$AB$786,15,FALSE)</f>
        <v>#N/A</v>
      </c>
      <c r="W223" s="96">
        <f>'MC 114+220'!S224</f>
        <v>0</v>
      </c>
      <c r="X223" s="106">
        <f t="shared" si="48"/>
        <v>0</v>
      </c>
      <c r="Y223" s="108" t="e">
        <f t="shared" si="52"/>
        <v>#N/A</v>
      </c>
      <c r="Z223" s="99" t="e">
        <f t="shared" si="49"/>
        <v>#N/A</v>
      </c>
      <c r="AA223" s="100" t="e">
        <f t="shared" si="50"/>
        <v>#N/A</v>
      </c>
      <c r="AB223" s="109" t="e">
        <f t="shared" si="51"/>
        <v>#N/A</v>
      </c>
    </row>
    <row r="224" spans="2:28">
      <c r="B224" s="86">
        <f>'MC 114+220'!B225</f>
        <v>0</v>
      </c>
      <c r="C224" s="101">
        <f t="shared" si="44"/>
        <v>0</v>
      </c>
      <c r="D224" s="102">
        <f t="shared" si="45"/>
        <v>842</v>
      </c>
      <c r="E224" s="89" t="e">
        <f>VLOOKUP(B224,'MC 114+220'!B225:AB326,3,FALSE)</f>
        <v>#N/A</v>
      </c>
      <c r="F224" s="103" t="e">
        <f t="shared" si="40"/>
        <v>#N/A</v>
      </c>
      <c r="G224" s="104" t="e">
        <f>VLOOKUP(B224,'MC 114+220'!$B$15:$AB$786,20,FALSE)</f>
        <v>#N/A</v>
      </c>
      <c r="H224" s="104" t="e">
        <f>VLOOKUP(B224,'MC 114+220'!$B$15:$AB$786,4,FALSE)</f>
        <v>#N/A</v>
      </c>
      <c r="I224" s="105" t="e">
        <f t="shared" si="41"/>
        <v>#N/A</v>
      </c>
      <c r="J224" s="105" t="e">
        <f>VLOOKUP(B224,'MC 114+220'!$B$15:$AB$786,13,FALSE)</f>
        <v>#N/A</v>
      </c>
      <c r="K224" s="92">
        <f>'MC 114+220'!Q225</f>
        <v>0</v>
      </c>
      <c r="L224" s="106">
        <f t="shared" si="46"/>
        <v>0</v>
      </c>
      <c r="M224" s="94" t="e">
        <f>VLOOKUP(B224,'MC 114+220'!$B$14:$AB$786,21,FALSE)</f>
        <v>#N/A</v>
      </c>
      <c r="N224" s="103" t="e">
        <f>VLOOKUP(B224,'MC 114+220'!$B$15:$AB$786,5,FALSE)</f>
        <v>#N/A</v>
      </c>
      <c r="O224" s="105" t="e">
        <f t="shared" si="42"/>
        <v>#N/A</v>
      </c>
      <c r="P224" s="105" t="e">
        <f>VLOOKUP(B224,'MC 114+220'!$B$15:$AB$786,14,FALSE)</f>
        <v>#N/A</v>
      </c>
      <c r="Q224" s="92">
        <f>'MC 114+220'!R225</f>
        <v>0</v>
      </c>
      <c r="R224" s="106">
        <f t="shared" si="47"/>
        <v>0</v>
      </c>
      <c r="S224" s="94" t="e">
        <f>VLOOKUP(B224,'MC 114+220'!$B$14:$AB$786,22,FALSE)</f>
        <v>#N/A</v>
      </c>
      <c r="T224" s="103" t="e">
        <f>VLOOKUP(B224,'MC 114+220'!$B$15:$AB$786,6,FALSE)</f>
        <v>#N/A</v>
      </c>
      <c r="U224" s="105" t="e">
        <f t="shared" si="43"/>
        <v>#N/A</v>
      </c>
      <c r="V224" s="107" t="e">
        <f>VLOOKUP(B224,'MC 114+220'!$B$15:$AB$786,15,FALSE)</f>
        <v>#N/A</v>
      </c>
      <c r="W224" s="96">
        <f>'MC 114+220'!S225</f>
        <v>0</v>
      </c>
      <c r="X224" s="106">
        <f t="shared" si="48"/>
        <v>0</v>
      </c>
      <c r="Y224" s="108" t="e">
        <f t="shared" si="52"/>
        <v>#N/A</v>
      </c>
      <c r="Z224" s="99" t="e">
        <f t="shared" si="49"/>
        <v>#N/A</v>
      </c>
      <c r="AA224" s="100" t="e">
        <f t="shared" si="50"/>
        <v>#N/A</v>
      </c>
      <c r="AB224" s="109" t="e">
        <f t="shared" si="51"/>
        <v>#N/A</v>
      </c>
    </row>
    <row r="225" spans="2:28">
      <c r="B225" s="86">
        <f>'MC 114+220'!B226</f>
        <v>0</v>
      </c>
      <c r="C225" s="101">
        <f t="shared" si="44"/>
        <v>0</v>
      </c>
      <c r="D225" s="102">
        <f t="shared" si="45"/>
        <v>842</v>
      </c>
      <c r="E225" s="89" t="e">
        <f>VLOOKUP(B225,'MC 114+220'!B226:AB327,3,FALSE)</f>
        <v>#N/A</v>
      </c>
      <c r="F225" s="103" t="e">
        <f t="shared" si="40"/>
        <v>#N/A</v>
      </c>
      <c r="G225" s="104" t="e">
        <f>VLOOKUP(B225,'MC 114+220'!$B$15:$AB$786,20,FALSE)</f>
        <v>#N/A</v>
      </c>
      <c r="H225" s="104" t="e">
        <f>VLOOKUP(B225,'MC 114+220'!$B$15:$AB$786,4,FALSE)</f>
        <v>#N/A</v>
      </c>
      <c r="I225" s="105" t="e">
        <f t="shared" si="41"/>
        <v>#N/A</v>
      </c>
      <c r="J225" s="105" t="e">
        <f>VLOOKUP(B225,'MC 114+220'!$B$15:$AB$786,13,FALSE)</f>
        <v>#N/A</v>
      </c>
      <c r="K225" s="92">
        <f>'MC 114+220'!Q226</f>
        <v>0</v>
      </c>
      <c r="L225" s="106">
        <f t="shared" si="46"/>
        <v>0</v>
      </c>
      <c r="M225" s="94" t="e">
        <f>VLOOKUP(B225,'MC 114+220'!$B$14:$AB$786,21,FALSE)</f>
        <v>#N/A</v>
      </c>
      <c r="N225" s="103" t="e">
        <f>VLOOKUP(B225,'MC 114+220'!$B$15:$AB$786,5,FALSE)</f>
        <v>#N/A</v>
      </c>
      <c r="O225" s="105" t="e">
        <f t="shared" si="42"/>
        <v>#N/A</v>
      </c>
      <c r="P225" s="105" t="e">
        <f>VLOOKUP(B225,'MC 114+220'!$B$15:$AB$786,14,FALSE)</f>
        <v>#N/A</v>
      </c>
      <c r="Q225" s="92">
        <f>'MC 114+220'!R226</f>
        <v>0</v>
      </c>
      <c r="R225" s="106">
        <f t="shared" si="47"/>
        <v>0</v>
      </c>
      <c r="S225" s="94" t="e">
        <f>VLOOKUP(B225,'MC 114+220'!$B$14:$AB$786,22,FALSE)</f>
        <v>#N/A</v>
      </c>
      <c r="T225" s="103" t="e">
        <f>VLOOKUP(B225,'MC 114+220'!$B$15:$AB$786,6,FALSE)</f>
        <v>#N/A</v>
      </c>
      <c r="U225" s="105" t="e">
        <f t="shared" si="43"/>
        <v>#N/A</v>
      </c>
      <c r="V225" s="107" t="e">
        <f>VLOOKUP(B225,'MC 114+220'!$B$15:$AB$786,15,FALSE)</f>
        <v>#N/A</v>
      </c>
      <c r="W225" s="96">
        <f>'MC 114+220'!S226</f>
        <v>0</v>
      </c>
      <c r="X225" s="106">
        <f t="shared" si="48"/>
        <v>0</v>
      </c>
      <c r="Y225" s="108" t="e">
        <f t="shared" si="52"/>
        <v>#N/A</v>
      </c>
      <c r="Z225" s="99" t="e">
        <f t="shared" si="49"/>
        <v>#N/A</v>
      </c>
      <c r="AA225" s="100" t="e">
        <f t="shared" si="50"/>
        <v>#N/A</v>
      </c>
      <c r="AB225" s="109" t="e">
        <f t="shared" si="51"/>
        <v>#N/A</v>
      </c>
    </row>
    <row r="226" spans="2:28">
      <c r="B226" s="86">
        <f>'MC 114+220'!B227</f>
        <v>0</v>
      </c>
      <c r="C226" s="101">
        <f t="shared" si="44"/>
        <v>0</v>
      </c>
      <c r="D226" s="102">
        <f t="shared" si="45"/>
        <v>842</v>
      </c>
      <c r="E226" s="89" t="e">
        <f>VLOOKUP(B226,'MC 114+220'!B227:AB328,3,FALSE)</f>
        <v>#N/A</v>
      </c>
      <c r="F226" s="103" t="e">
        <f t="shared" si="40"/>
        <v>#N/A</v>
      </c>
      <c r="G226" s="104" t="e">
        <f>VLOOKUP(B226,'MC 114+220'!$B$15:$AB$786,20,FALSE)</f>
        <v>#N/A</v>
      </c>
      <c r="H226" s="104" t="e">
        <f>VLOOKUP(B226,'MC 114+220'!$B$15:$AB$786,4,FALSE)</f>
        <v>#N/A</v>
      </c>
      <c r="I226" s="105" t="e">
        <f t="shared" si="41"/>
        <v>#N/A</v>
      </c>
      <c r="J226" s="105" t="e">
        <f>VLOOKUP(B226,'MC 114+220'!$B$15:$AB$786,13,FALSE)</f>
        <v>#N/A</v>
      </c>
      <c r="K226" s="92">
        <f>'MC 114+220'!Q227</f>
        <v>0</v>
      </c>
      <c r="L226" s="106">
        <f t="shared" si="46"/>
        <v>0</v>
      </c>
      <c r="M226" s="94" t="e">
        <f>VLOOKUP(B226,'MC 114+220'!$B$14:$AB$786,21,FALSE)</f>
        <v>#N/A</v>
      </c>
      <c r="N226" s="103" t="e">
        <f>VLOOKUP(B226,'MC 114+220'!$B$15:$AB$786,5,FALSE)</f>
        <v>#N/A</v>
      </c>
      <c r="O226" s="105" t="e">
        <f t="shared" si="42"/>
        <v>#N/A</v>
      </c>
      <c r="P226" s="105" t="e">
        <f>VLOOKUP(B226,'MC 114+220'!$B$15:$AB$786,14,FALSE)</f>
        <v>#N/A</v>
      </c>
      <c r="Q226" s="92">
        <f>'MC 114+220'!R227</f>
        <v>0</v>
      </c>
      <c r="R226" s="106">
        <f t="shared" si="47"/>
        <v>0</v>
      </c>
      <c r="S226" s="94" t="e">
        <f>VLOOKUP(B226,'MC 114+220'!$B$14:$AB$786,22,FALSE)</f>
        <v>#N/A</v>
      </c>
      <c r="T226" s="103" t="e">
        <f>VLOOKUP(B226,'MC 114+220'!$B$15:$AB$786,6,FALSE)</f>
        <v>#N/A</v>
      </c>
      <c r="U226" s="105" t="e">
        <f t="shared" si="43"/>
        <v>#N/A</v>
      </c>
      <c r="V226" s="107" t="e">
        <f>VLOOKUP(B226,'MC 114+220'!$B$15:$AB$786,15,FALSE)</f>
        <v>#N/A</v>
      </c>
      <c r="W226" s="96">
        <f>'MC 114+220'!S227</f>
        <v>0</v>
      </c>
      <c r="X226" s="106">
        <f t="shared" si="48"/>
        <v>0</v>
      </c>
      <c r="Y226" s="108" t="e">
        <f t="shared" si="52"/>
        <v>#N/A</v>
      </c>
      <c r="Z226" s="99" t="e">
        <f t="shared" si="49"/>
        <v>#N/A</v>
      </c>
      <c r="AA226" s="100" t="e">
        <f t="shared" si="50"/>
        <v>#N/A</v>
      </c>
      <c r="AB226" s="109" t="e">
        <f t="shared" si="51"/>
        <v>#N/A</v>
      </c>
    </row>
    <row r="227" spans="2:28">
      <c r="B227" s="86">
        <f>'MC 114+220'!B228</f>
        <v>0</v>
      </c>
      <c r="C227" s="101">
        <f t="shared" si="44"/>
        <v>0</v>
      </c>
      <c r="D227" s="102">
        <f t="shared" si="45"/>
        <v>842</v>
      </c>
      <c r="E227" s="89" t="e">
        <f>VLOOKUP(B227,'MC 114+220'!B228:AB329,3,FALSE)</f>
        <v>#N/A</v>
      </c>
      <c r="F227" s="103" t="e">
        <f t="shared" si="40"/>
        <v>#N/A</v>
      </c>
      <c r="G227" s="104" t="e">
        <f>VLOOKUP(B227,'MC 114+220'!$B$15:$AB$786,20,FALSE)</f>
        <v>#N/A</v>
      </c>
      <c r="H227" s="104" t="e">
        <f>VLOOKUP(B227,'MC 114+220'!$B$15:$AB$786,4,FALSE)</f>
        <v>#N/A</v>
      </c>
      <c r="I227" s="105" t="e">
        <f t="shared" si="41"/>
        <v>#N/A</v>
      </c>
      <c r="J227" s="105" t="e">
        <f>VLOOKUP(B227,'MC 114+220'!$B$15:$AB$786,13,FALSE)</f>
        <v>#N/A</v>
      </c>
      <c r="K227" s="92">
        <f>'MC 114+220'!Q228</f>
        <v>0</v>
      </c>
      <c r="L227" s="106">
        <f t="shared" si="46"/>
        <v>0</v>
      </c>
      <c r="M227" s="94" t="e">
        <f>VLOOKUP(B227,'MC 114+220'!$B$14:$AB$786,21,FALSE)</f>
        <v>#N/A</v>
      </c>
      <c r="N227" s="103" t="e">
        <f>VLOOKUP(B227,'MC 114+220'!$B$15:$AB$786,5,FALSE)</f>
        <v>#N/A</v>
      </c>
      <c r="O227" s="105" t="e">
        <f t="shared" si="42"/>
        <v>#N/A</v>
      </c>
      <c r="P227" s="105" t="e">
        <f>VLOOKUP(B227,'MC 114+220'!$B$15:$AB$786,14,FALSE)</f>
        <v>#N/A</v>
      </c>
      <c r="Q227" s="92">
        <f>'MC 114+220'!R228</f>
        <v>0</v>
      </c>
      <c r="R227" s="106">
        <f t="shared" si="47"/>
        <v>0</v>
      </c>
      <c r="S227" s="94" t="e">
        <f>VLOOKUP(B227,'MC 114+220'!$B$14:$AB$786,22,FALSE)</f>
        <v>#N/A</v>
      </c>
      <c r="T227" s="103" t="e">
        <f>VLOOKUP(B227,'MC 114+220'!$B$15:$AB$786,6,FALSE)</f>
        <v>#N/A</v>
      </c>
      <c r="U227" s="105" t="e">
        <f t="shared" si="43"/>
        <v>#N/A</v>
      </c>
      <c r="V227" s="107" t="e">
        <f>VLOOKUP(B227,'MC 114+220'!$B$15:$AB$786,15,FALSE)</f>
        <v>#N/A</v>
      </c>
      <c r="W227" s="96">
        <f>'MC 114+220'!S228</f>
        <v>0</v>
      </c>
      <c r="X227" s="106">
        <f t="shared" si="48"/>
        <v>0</v>
      </c>
      <c r="Y227" s="108" t="e">
        <f t="shared" si="52"/>
        <v>#N/A</v>
      </c>
      <c r="Z227" s="99" t="e">
        <f t="shared" si="49"/>
        <v>#N/A</v>
      </c>
      <c r="AA227" s="100" t="e">
        <f t="shared" si="50"/>
        <v>#N/A</v>
      </c>
      <c r="AB227" s="109" t="e">
        <f t="shared" si="51"/>
        <v>#N/A</v>
      </c>
    </row>
    <row r="228" spans="2:28">
      <c r="B228" s="86">
        <f>'MC 114+220'!B229</f>
        <v>0</v>
      </c>
      <c r="C228" s="101">
        <f t="shared" si="44"/>
        <v>0</v>
      </c>
      <c r="D228" s="102">
        <f t="shared" si="45"/>
        <v>842</v>
      </c>
      <c r="E228" s="89" t="e">
        <f>VLOOKUP(B228,'MC 114+220'!B229:AB330,3,FALSE)</f>
        <v>#N/A</v>
      </c>
      <c r="F228" s="103" t="e">
        <f t="shared" si="40"/>
        <v>#N/A</v>
      </c>
      <c r="G228" s="104" t="e">
        <f>VLOOKUP(B228,'MC 114+220'!$B$15:$AB$786,20,FALSE)</f>
        <v>#N/A</v>
      </c>
      <c r="H228" s="104" t="e">
        <f>VLOOKUP(B228,'MC 114+220'!$B$15:$AB$786,4,FALSE)</f>
        <v>#N/A</v>
      </c>
      <c r="I228" s="105" t="e">
        <f t="shared" si="41"/>
        <v>#N/A</v>
      </c>
      <c r="J228" s="105" t="e">
        <f>VLOOKUP(B228,'MC 114+220'!$B$15:$AB$786,13,FALSE)</f>
        <v>#N/A</v>
      </c>
      <c r="K228" s="92">
        <f>'MC 114+220'!Q229</f>
        <v>0</v>
      </c>
      <c r="L228" s="106">
        <f t="shared" si="46"/>
        <v>0</v>
      </c>
      <c r="M228" s="94" t="e">
        <f>VLOOKUP(B228,'MC 114+220'!$B$14:$AB$786,21,FALSE)</f>
        <v>#N/A</v>
      </c>
      <c r="N228" s="103" t="e">
        <f>VLOOKUP(B228,'MC 114+220'!$B$15:$AB$786,5,FALSE)</f>
        <v>#N/A</v>
      </c>
      <c r="O228" s="105" t="e">
        <f t="shared" si="42"/>
        <v>#N/A</v>
      </c>
      <c r="P228" s="105" t="e">
        <f>VLOOKUP(B228,'MC 114+220'!$B$15:$AB$786,14,FALSE)</f>
        <v>#N/A</v>
      </c>
      <c r="Q228" s="92">
        <f>'MC 114+220'!R229</f>
        <v>0</v>
      </c>
      <c r="R228" s="106">
        <f t="shared" si="47"/>
        <v>0</v>
      </c>
      <c r="S228" s="94" t="e">
        <f>VLOOKUP(B228,'MC 114+220'!$B$14:$AB$786,22,FALSE)</f>
        <v>#N/A</v>
      </c>
      <c r="T228" s="103" t="e">
        <f>VLOOKUP(B228,'MC 114+220'!$B$15:$AB$786,6,FALSE)</f>
        <v>#N/A</v>
      </c>
      <c r="U228" s="105" t="e">
        <f t="shared" si="43"/>
        <v>#N/A</v>
      </c>
      <c r="V228" s="107" t="e">
        <f>VLOOKUP(B228,'MC 114+220'!$B$15:$AB$786,15,FALSE)</f>
        <v>#N/A</v>
      </c>
      <c r="W228" s="96">
        <f>'MC 114+220'!S229</f>
        <v>0</v>
      </c>
      <c r="X228" s="106">
        <f t="shared" si="48"/>
        <v>0</v>
      </c>
      <c r="Y228" s="108" t="e">
        <f t="shared" si="52"/>
        <v>#N/A</v>
      </c>
      <c r="Z228" s="99" t="e">
        <f t="shared" si="49"/>
        <v>#N/A</v>
      </c>
      <c r="AA228" s="100" t="e">
        <f t="shared" si="50"/>
        <v>#N/A</v>
      </c>
      <c r="AB228" s="109" t="e">
        <f t="shared" si="51"/>
        <v>#N/A</v>
      </c>
    </row>
    <row r="229" spans="2:28">
      <c r="B229" s="86">
        <f>'MC 114+220'!B230</f>
        <v>0</v>
      </c>
      <c r="C229" s="101">
        <f t="shared" si="44"/>
        <v>0</v>
      </c>
      <c r="D229" s="102">
        <f t="shared" si="45"/>
        <v>842</v>
      </c>
      <c r="E229" s="89" t="e">
        <f>VLOOKUP(B229,'MC 114+220'!B230:AB331,3,FALSE)</f>
        <v>#N/A</v>
      </c>
      <c r="F229" s="103" t="e">
        <f t="shared" si="40"/>
        <v>#N/A</v>
      </c>
      <c r="G229" s="104" t="e">
        <f>VLOOKUP(B229,'MC 114+220'!$B$15:$AB$786,20,FALSE)</f>
        <v>#N/A</v>
      </c>
      <c r="H229" s="104" t="e">
        <f>VLOOKUP(B229,'MC 114+220'!$B$15:$AB$786,4,FALSE)</f>
        <v>#N/A</v>
      </c>
      <c r="I229" s="105" t="e">
        <f t="shared" si="41"/>
        <v>#N/A</v>
      </c>
      <c r="J229" s="105" t="e">
        <f>VLOOKUP(B229,'MC 114+220'!$B$15:$AB$786,13,FALSE)</f>
        <v>#N/A</v>
      </c>
      <c r="K229" s="92">
        <f>'MC 114+220'!Q230</f>
        <v>0</v>
      </c>
      <c r="L229" s="106">
        <f t="shared" si="46"/>
        <v>0</v>
      </c>
      <c r="M229" s="94" t="e">
        <f>VLOOKUP(B229,'MC 114+220'!$B$14:$AB$786,21,FALSE)</f>
        <v>#N/A</v>
      </c>
      <c r="N229" s="103" t="e">
        <f>VLOOKUP(B229,'MC 114+220'!$B$15:$AB$786,5,FALSE)</f>
        <v>#N/A</v>
      </c>
      <c r="O229" s="105" t="e">
        <f t="shared" si="42"/>
        <v>#N/A</v>
      </c>
      <c r="P229" s="105" t="e">
        <f>VLOOKUP(B229,'MC 114+220'!$B$15:$AB$786,14,FALSE)</f>
        <v>#N/A</v>
      </c>
      <c r="Q229" s="92">
        <f>'MC 114+220'!R230</f>
        <v>0</v>
      </c>
      <c r="R229" s="106">
        <f t="shared" si="47"/>
        <v>0</v>
      </c>
      <c r="S229" s="94" t="e">
        <f>VLOOKUP(B229,'MC 114+220'!$B$14:$AB$786,22,FALSE)</f>
        <v>#N/A</v>
      </c>
      <c r="T229" s="103" t="e">
        <f>VLOOKUP(B229,'MC 114+220'!$B$15:$AB$786,6,FALSE)</f>
        <v>#N/A</v>
      </c>
      <c r="U229" s="105" t="e">
        <f t="shared" si="43"/>
        <v>#N/A</v>
      </c>
      <c r="V229" s="107" t="e">
        <f>VLOOKUP(B229,'MC 114+220'!$B$15:$AB$786,15,FALSE)</f>
        <v>#N/A</v>
      </c>
      <c r="W229" s="96">
        <f>'MC 114+220'!S230</f>
        <v>0</v>
      </c>
      <c r="X229" s="106">
        <f t="shared" si="48"/>
        <v>0</v>
      </c>
      <c r="Y229" s="108" t="e">
        <f t="shared" si="52"/>
        <v>#N/A</v>
      </c>
      <c r="Z229" s="99" t="e">
        <f t="shared" si="49"/>
        <v>#N/A</v>
      </c>
      <c r="AA229" s="100" t="e">
        <f t="shared" si="50"/>
        <v>#N/A</v>
      </c>
      <c r="AB229" s="109" t="e">
        <f t="shared" si="51"/>
        <v>#N/A</v>
      </c>
    </row>
    <row r="230" spans="2:28">
      <c r="B230" s="86">
        <f>'MC 114+220'!B231</f>
        <v>0</v>
      </c>
      <c r="C230" s="101">
        <f t="shared" si="44"/>
        <v>0</v>
      </c>
      <c r="D230" s="102">
        <f t="shared" si="45"/>
        <v>842</v>
      </c>
      <c r="E230" s="89" t="e">
        <f>VLOOKUP(B230,'MC 114+220'!B231:AB332,3,FALSE)</f>
        <v>#N/A</v>
      </c>
      <c r="F230" s="103" t="e">
        <f t="shared" si="40"/>
        <v>#N/A</v>
      </c>
      <c r="G230" s="104" t="e">
        <f>VLOOKUP(B230,'MC 114+220'!$B$15:$AB$786,20,FALSE)</f>
        <v>#N/A</v>
      </c>
      <c r="H230" s="104" t="e">
        <f>VLOOKUP(B230,'MC 114+220'!$B$15:$AB$786,4,FALSE)</f>
        <v>#N/A</v>
      </c>
      <c r="I230" s="105" t="e">
        <f t="shared" si="41"/>
        <v>#N/A</v>
      </c>
      <c r="J230" s="105" t="e">
        <f>VLOOKUP(B230,'MC 114+220'!$B$15:$AB$786,13,FALSE)</f>
        <v>#N/A</v>
      </c>
      <c r="K230" s="92">
        <f>'MC 114+220'!Q231</f>
        <v>0</v>
      </c>
      <c r="L230" s="106">
        <f t="shared" si="46"/>
        <v>0</v>
      </c>
      <c r="M230" s="94" t="e">
        <f>VLOOKUP(B230,'MC 114+220'!$B$14:$AB$786,21,FALSE)</f>
        <v>#N/A</v>
      </c>
      <c r="N230" s="103" t="e">
        <f>VLOOKUP(B230,'MC 114+220'!$B$15:$AB$786,5,FALSE)</f>
        <v>#N/A</v>
      </c>
      <c r="O230" s="105" t="e">
        <f t="shared" si="42"/>
        <v>#N/A</v>
      </c>
      <c r="P230" s="105" t="e">
        <f>VLOOKUP(B230,'MC 114+220'!$B$15:$AB$786,14,FALSE)</f>
        <v>#N/A</v>
      </c>
      <c r="Q230" s="92">
        <f>'MC 114+220'!R231</f>
        <v>0</v>
      </c>
      <c r="R230" s="106">
        <f t="shared" si="47"/>
        <v>0</v>
      </c>
      <c r="S230" s="94" t="e">
        <f>VLOOKUP(B230,'MC 114+220'!$B$14:$AB$786,22,FALSE)</f>
        <v>#N/A</v>
      </c>
      <c r="T230" s="103" t="e">
        <f>VLOOKUP(B230,'MC 114+220'!$B$15:$AB$786,6,FALSE)</f>
        <v>#N/A</v>
      </c>
      <c r="U230" s="105" t="e">
        <f t="shared" si="43"/>
        <v>#N/A</v>
      </c>
      <c r="V230" s="107" t="e">
        <f>VLOOKUP(B230,'MC 114+220'!$B$15:$AB$786,15,FALSE)</f>
        <v>#N/A</v>
      </c>
      <c r="W230" s="96">
        <f>'MC 114+220'!S231</f>
        <v>0</v>
      </c>
      <c r="X230" s="106">
        <f t="shared" si="48"/>
        <v>0</v>
      </c>
      <c r="Y230" s="108" t="e">
        <f t="shared" si="52"/>
        <v>#N/A</v>
      </c>
      <c r="Z230" s="99" t="e">
        <f t="shared" si="49"/>
        <v>#N/A</v>
      </c>
      <c r="AA230" s="100" t="e">
        <f t="shared" si="50"/>
        <v>#N/A</v>
      </c>
      <c r="AB230" s="109" t="e">
        <f t="shared" si="51"/>
        <v>#N/A</v>
      </c>
    </row>
    <row r="231" spans="2:28">
      <c r="B231" s="86">
        <f>'MC 114+220'!B232</f>
        <v>0</v>
      </c>
      <c r="C231" s="101">
        <f t="shared" si="44"/>
        <v>0</v>
      </c>
      <c r="D231" s="102">
        <f t="shared" si="45"/>
        <v>842</v>
      </c>
      <c r="E231" s="89" t="e">
        <f>VLOOKUP(B231,'MC 114+220'!B232:AB333,3,FALSE)</f>
        <v>#N/A</v>
      </c>
      <c r="F231" s="103" t="e">
        <f t="shared" si="40"/>
        <v>#N/A</v>
      </c>
      <c r="G231" s="104" t="e">
        <f>VLOOKUP(B231,'MC 114+220'!$B$15:$AB$786,20,FALSE)</f>
        <v>#N/A</v>
      </c>
      <c r="H231" s="104" t="e">
        <f>VLOOKUP(B231,'MC 114+220'!$B$15:$AB$786,4,FALSE)</f>
        <v>#N/A</v>
      </c>
      <c r="I231" s="105" t="e">
        <f t="shared" si="41"/>
        <v>#N/A</v>
      </c>
      <c r="J231" s="105" t="e">
        <f>VLOOKUP(B231,'MC 114+220'!$B$15:$AB$786,13,FALSE)</f>
        <v>#N/A</v>
      </c>
      <c r="K231" s="92">
        <f>'MC 114+220'!Q232</f>
        <v>0</v>
      </c>
      <c r="L231" s="106">
        <f t="shared" si="46"/>
        <v>0</v>
      </c>
      <c r="M231" s="94" t="e">
        <f>VLOOKUP(B231,'MC 114+220'!$B$14:$AB$786,21,FALSE)</f>
        <v>#N/A</v>
      </c>
      <c r="N231" s="103" t="e">
        <f>VLOOKUP(B231,'MC 114+220'!$B$15:$AB$786,5,FALSE)</f>
        <v>#N/A</v>
      </c>
      <c r="O231" s="105" t="e">
        <f t="shared" si="42"/>
        <v>#N/A</v>
      </c>
      <c r="P231" s="105" t="e">
        <f>VLOOKUP(B231,'MC 114+220'!$B$15:$AB$786,14,FALSE)</f>
        <v>#N/A</v>
      </c>
      <c r="Q231" s="92">
        <f>'MC 114+220'!R232</f>
        <v>0</v>
      </c>
      <c r="R231" s="106">
        <f t="shared" si="47"/>
        <v>0</v>
      </c>
      <c r="S231" s="94" t="e">
        <f>VLOOKUP(B231,'MC 114+220'!$B$14:$AB$786,22,FALSE)</f>
        <v>#N/A</v>
      </c>
      <c r="T231" s="103" t="e">
        <f>VLOOKUP(B231,'MC 114+220'!$B$15:$AB$786,6,FALSE)</f>
        <v>#N/A</v>
      </c>
      <c r="U231" s="105" t="e">
        <f t="shared" si="43"/>
        <v>#N/A</v>
      </c>
      <c r="V231" s="107" t="e">
        <f>VLOOKUP(B231,'MC 114+220'!$B$15:$AB$786,15,FALSE)</f>
        <v>#N/A</v>
      </c>
      <c r="W231" s="96">
        <f>'MC 114+220'!S232</f>
        <v>0</v>
      </c>
      <c r="X231" s="106">
        <f t="shared" si="48"/>
        <v>0</v>
      </c>
      <c r="Y231" s="108" t="e">
        <f t="shared" si="52"/>
        <v>#N/A</v>
      </c>
      <c r="Z231" s="99" t="e">
        <f t="shared" si="49"/>
        <v>#N/A</v>
      </c>
      <c r="AA231" s="100" t="e">
        <f t="shared" si="50"/>
        <v>#N/A</v>
      </c>
      <c r="AB231" s="109" t="e">
        <f t="shared" si="51"/>
        <v>#N/A</v>
      </c>
    </row>
    <row r="232" spans="2:28">
      <c r="B232" s="86">
        <f>'MC 114+220'!B233</f>
        <v>0</v>
      </c>
      <c r="C232" s="101">
        <f t="shared" si="44"/>
        <v>0</v>
      </c>
      <c r="D232" s="102">
        <f t="shared" si="45"/>
        <v>842</v>
      </c>
      <c r="E232" s="89" t="e">
        <f>VLOOKUP(B232,'MC 114+220'!B233:AB334,3,FALSE)</f>
        <v>#N/A</v>
      </c>
      <c r="F232" s="103" t="e">
        <f t="shared" si="40"/>
        <v>#N/A</v>
      </c>
      <c r="G232" s="104" t="e">
        <f>VLOOKUP(B232,'MC 114+220'!$B$15:$AB$786,20,FALSE)</f>
        <v>#N/A</v>
      </c>
      <c r="H232" s="104" t="e">
        <f>VLOOKUP(B232,'MC 114+220'!$B$15:$AB$786,4,FALSE)</f>
        <v>#N/A</v>
      </c>
      <c r="I232" s="105" t="e">
        <f t="shared" si="41"/>
        <v>#N/A</v>
      </c>
      <c r="J232" s="105" t="e">
        <f>VLOOKUP(B232,'MC 114+220'!$B$15:$AB$786,13,FALSE)</f>
        <v>#N/A</v>
      </c>
      <c r="K232" s="92">
        <f>'MC 114+220'!Q233</f>
        <v>0</v>
      </c>
      <c r="L232" s="106">
        <f t="shared" si="46"/>
        <v>0</v>
      </c>
      <c r="M232" s="94" t="e">
        <f>VLOOKUP(B232,'MC 114+220'!$B$14:$AB$786,21,FALSE)</f>
        <v>#N/A</v>
      </c>
      <c r="N232" s="103" t="e">
        <f>VLOOKUP(B232,'MC 114+220'!$B$15:$AB$786,5,FALSE)</f>
        <v>#N/A</v>
      </c>
      <c r="O232" s="105" t="e">
        <f t="shared" si="42"/>
        <v>#N/A</v>
      </c>
      <c r="P232" s="105" t="e">
        <f>VLOOKUP(B232,'MC 114+220'!$B$15:$AB$786,14,FALSE)</f>
        <v>#N/A</v>
      </c>
      <c r="Q232" s="92">
        <f>'MC 114+220'!R233</f>
        <v>0</v>
      </c>
      <c r="R232" s="106">
        <f t="shared" si="47"/>
        <v>0</v>
      </c>
      <c r="S232" s="94" t="e">
        <f>VLOOKUP(B232,'MC 114+220'!$B$14:$AB$786,22,FALSE)</f>
        <v>#N/A</v>
      </c>
      <c r="T232" s="103" t="e">
        <f>VLOOKUP(B232,'MC 114+220'!$B$15:$AB$786,6,FALSE)</f>
        <v>#N/A</v>
      </c>
      <c r="U232" s="105" t="e">
        <f t="shared" si="43"/>
        <v>#N/A</v>
      </c>
      <c r="V232" s="107" t="e">
        <f>VLOOKUP(B232,'MC 114+220'!$B$15:$AB$786,15,FALSE)</f>
        <v>#N/A</v>
      </c>
      <c r="W232" s="96">
        <f>'MC 114+220'!S233</f>
        <v>0</v>
      </c>
      <c r="X232" s="106">
        <f t="shared" si="48"/>
        <v>0</v>
      </c>
      <c r="Y232" s="108" t="e">
        <f t="shared" si="52"/>
        <v>#N/A</v>
      </c>
      <c r="Z232" s="99" t="e">
        <f t="shared" si="49"/>
        <v>#N/A</v>
      </c>
      <c r="AA232" s="100" t="e">
        <f t="shared" si="50"/>
        <v>#N/A</v>
      </c>
      <c r="AB232" s="109" t="e">
        <f t="shared" si="51"/>
        <v>#N/A</v>
      </c>
    </row>
    <row r="233" spans="2:28">
      <c r="B233" s="86">
        <f>'MC 114+220'!B234</f>
        <v>0</v>
      </c>
      <c r="C233" s="101">
        <f t="shared" si="44"/>
        <v>0</v>
      </c>
      <c r="D233" s="102">
        <f t="shared" si="45"/>
        <v>842</v>
      </c>
      <c r="E233" s="89" t="e">
        <f>VLOOKUP(B233,'MC 114+220'!B234:AB335,3,FALSE)</f>
        <v>#N/A</v>
      </c>
      <c r="F233" s="103" t="e">
        <f t="shared" si="40"/>
        <v>#N/A</v>
      </c>
      <c r="G233" s="104" t="e">
        <f>VLOOKUP(B233,'MC 114+220'!$B$15:$AB$786,20,FALSE)</f>
        <v>#N/A</v>
      </c>
      <c r="H233" s="104" t="e">
        <f>VLOOKUP(B233,'MC 114+220'!$B$15:$AB$786,4,FALSE)</f>
        <v>#N/A</v>
      </c>
      <c r="I233" s="105" t="e">
        <f t="shared" si="41"/>
        <v>#N/A</v>
      </c>
      <c r="J233" s="105" t="e">
        <f>VLOOKUP(B233,'MC 114+220'!$B$15:$AB$786,13,FALSE)</f>
        <v>#N/A</v>
      </c>
      <c r="K233" s="92">
        <f>'MC 114+220'!Q234</f>
        <v>0</v>
      </c>
      <c r="L233" s="106">
        <f t="shared" si="46"/>
        <v>0</v>
      </c>
      <c r="M233" s="94" t="e">
        <f>VLOOKUP(B233,'MC 114+220'!$B$14:$AB$786,21,FALSE)</f>
        <v>#N/A</v>
      </c>
      <c r="N233" s="103" t="e">
        <f>VLOOKUP(B233,'MC 114+220'!$B$15:$AB$786,5,FALSE)</f>
        <v>#N/A</v>
      </c>
      <c r="O233" s="105" t="e">
        <f t="shared" si="42"/>
        <v>#N/A</v>
      </c>
      <c r="P233" s="105" t="e">
        <f>VLOOKUP(B233,'MC 114+220'!$B$15:$AB$786,14,FALSE)</f>
        <v>#N/A</v>
      </c>
      <c r="Q233" s="92">
        <f>'MC 114+220'!R234</f>
        <v>0</v>
      </c>
      <c r="R233" s="106">
        <f t="shared" si="47"/>
        <v>0</v>
      </c>
      <c r="S233" s="94" t="e">
        <f>VLOOKUP(B233,'MC 114+220'!$B$14:$AB$786,22,FALSE)</f>
        <v>#N/A</v>
      </c>
      <c r="T233" s="103" t="e">
        <f>VLOOKUP(B233,'MC 114+220'!$B$15:$AB$786,6,FALSE)</f>
        <v>#N/A</v>
      </c>
      <c r="U233" s="105" t="e">
        <f t="shared" si="43"/>
        <v>#N/A</v>
      </c>
      <c r="V233" s="107" t="e">
        <f>VLOOKUP(B233,'MC 114+220'!$B$15:$AB$786,15,FALSE)</f>
        <v>#N/A</v>
      </c>
      <c r="W233" s="96">
        <f>'MC 114+220'!S234</f>
        <v>0</v>
      </c>
      <c r="X233" s="106">
        <f t="shared" si="48"/>
        <v>0</v>
      </c>
      <c r="Y233" s="108" t="e">
        <f t="shared" si="52"/>
        <v>#N/A</v>
      </c>
      <c r="Z233" s="99" t="e">
        <f t="shared" si="49"/>
        <v>#N/A</v>
      </c>
      <c r="AA233" s="100" t="e">
        <f t="shared" si="50"/>
        <v>#N/A</v>
      </c>
      <c r="AB233" s="109" t="e">
        <f t="shared" si="51"/>
        <v>#N/A</v>
      </c>
    </row>
    <row r="234" spans="2:28">
      <c r="B234" s="86">
        <f>'MC 114+220'!B235</f>
        <v>0</v>
      </c>
      <c r="C234" s="101">
        <f t="shared" si="44"/>
        <v>0</v>
      </c>
      <c r="D234" s="102">
        <f t="shared" si="45"/>
        <v>842</v>
      </c>
      <c r="E234" s="89" t="e">
        <f>VLOOKUP(B234,'MC 114+220'!B235:AB336,3,FALSE)</f>
        <v>#N/A</v>
      </c>
      <c r="F234" s="103" t="e">
        <f t="shared" si="40"/>
        <v>#N/A</v>
      </c>
      <c r="G234" s="104" t="e">
        <f>VLOOKUP(B234,'MC 114+220'!$B$15:$AB$786,20,FALSE)</f>
        <v>#N/A</v>
      </c>
      <c r="H234" s="104" t="e">
        <f>VLOOKUP(B234,'MC 114+220'!$B$15:$AB$786,4,FALSE)</f>
        <v>#N/A</v>
      </c>
      <c r="I234" s="105" t="e">
        <f t="shared" si="41"/>
        <v>#N/A</v>
      </c>
      <c r="J234" s="105" t="e">
        <f>VLOOKUP(B234,'MC 114+220'!$B$15:$AB$786,13,FALSE)</f>
        <v>#N/A</v>
      </c>
      <c r="K234" s="92">
        <f>'MC 114+220'!Q235</f>
        <v>0</v>
      </c>
      <c r="L234" s="106">
        <f t="shared" si="46"/>
        <v>0</v>
      </c>
      <c r="M234" s="94" t="e">
        <f>VLOOKUP(B234,'MC 114+220'!$B$14:$AB$786,21,FALSE)</f>
        <v>#N/A</v>
      </c>
      <c r="N234" s="103" t="e">
        <f>VLOOKUP(B234,'MC 114+220'!$B$15:$AB$786,5,FALSE)</f>
        <v>#N/A</v>
      </c>
      <c r="O234" s="105" t="e">
        <f t="shared" si="42"/>
        <v>#N/A</v>
      </c>
      <c r="P234" s="105" t="e">
        <f>VLOOKUP(B234,'MC 114+220'!$B$15:$AB$786,14,FALSE)</f>
        <v>#N/A</v>
      </c>
      <c r="Q234" s="92">
        <f>'MC 114+220'!R235</f>
        <v>0</v>
      </c>
      <c r="R234" s="106">
        <f t="shared" si="47"/>
        <v>0</v>
      </c>
      <c r="S234" s="94" t="e">
        <f>VLOOKUP(B234,'MC 114+220'!$B$14:$AB$786,22,FALSE)</f>
        <v>#N/A</v>
      </c>
      <c r="T234" s="103" t="e">
        <f>VLOOKUP(B234,'MC 114+220'!$B$15:$AB$786,6,FALSE)</f>
        <v>#N/A</v>
      </c>
      <c r="U234" s="105" t="e">
        <f t="shared" si="43"/>
        <v>#N/A</v>
      </c>
      <c r="V234" s="107" t="e">
        <f>VLOOKUP(B234,'MC 114+220'!$B$15:$AB$786,15,FALSE)</f>
        <v>#N/A</v>
      </c>
      <c r="W234" s="96">
        <f>'MC 114+220'!S235</f>
        <v>0</v>
      </c>
      <c r="X234" s="106">
        <f t="shared" si="48"/>
        <v>0</v>
      </c>
      <c r="Y234" s="108" t="e">
        <f t="shared" si="52"/>
        <v>#N/A</v>
      </c>
      <c r="Z234" s="99" t="e">
        <f t="shared" si="49"/>
        <v>#N/A</v>
      </c>
      <c r="AA234" s="100" t="e">
        <f t="shared" si="50"/>
        <v>#N/A</v>
      </c>
      <c r="AB234" s="109" t="e">
        <f t="shared" si="51"/>
        <v>#N/A</v>
      </c>
    </row>
    <row r="235" spans="2:28">
      <c r="B235" s="86">
        <f>'MC 114+220'!B236</f>
        <v>0</v>
      </c>
      <c r="C235" s="101">
        <f t="shared" si="44"/>
        <v>0</v>
      </c>
      <c r="D235" s="102">
        <f t="shared" si="45"/>
        <v>842</v>
      </c>
      <c r="E235" s="89" t="e">
        <f>VLOOKUP(B235,'MC 114+220'!B236:AB337,3,FALSE)</f>
        <v>#N/A</v>
      </c>
      <c r="F235" s="103" t="e">
        <f t="shared" si="40"/>
        <v>#N/A</v>
      </c>
      <c r="G235" s="104" t="e">
        <f>VLOOKUP(B235,'MC 114+220'!$B$15:$AB$786,20,FALSE)</f>
        <v>#N/A</v>
      </c>
      <c r="H235" s="104" t="e">
        <f>VLOOKUP(B235,'MC 114+220'!$B$15:$AB$786,4,FALSE)</f>
        <v>#N/A</v>
      </c>
      <c r="I235" s="105" t="e">
        <f t="shared" si="41"/>
        <v>#N/A</v>
      </c>
      <c r="J235" s="105" t="e">
        <f>VLOOKUP(B235,'MC 114+220'!$B$15:$AB$786,13,FALSE)</f>
        <v>#N/A</v>
      </c>
      <c r="K235" s="92">
        <f>'MC 114+220'!Q236</f>
        <v>0</v>
      </c>
      <c r="L235" s="106">
        <f t="shared" si="46"/>
        <v>0</v>
      </c>
      <c r="M235" s="94" t="e">
        <f>VLOOKUP(B235,'MC 114+220'!$B$14:$AB$786,21,FALSE)</f>
        <v>#N/A</v>
      </c>
      <c r="N235" s="103" t="e">
        <f>VLOOKUP(B235,'MC 114+220'!$B$15:$AB$786,5,FALSE)</f>
        <v>#N/A</v>
      </c>
      <c r="O235" s="105" t="e">
        <f t="shared" si="42"/>
        <v>#N/A</v>
      </c>
      <c r="P235" s="105" t="e">
        <f>VLOOKUP(B235,'MC 114+220'!$B$15:$AB$786,14,FALSE)</f>
        <v>#N/A</v>
      </c>
      <c r="Q235" s="92">
        <f>'MC 114+220'!R236</f>
        <v>0</v>
      </c>
      <c r="R235" s="106">
        <f t="shared" si="47"/>
        <v>0</v>
      </c>
      <c r="S235" s="94" t="e">
        <f>VLOOKUP(B235,'MC 114+220'!$B$14:$AB$786,22,FALSE)</f>
        <v>#N/A</v>
      </c>
      <c r="T235" s="103" t="e">
        <f>VLOOKUP(B235,'MC 114+220'!$B$15:$AB$786,6,FALSE)</f>
        <v>#N/A</v>
      </c>
      <c r="U235" s="105" t="e">
        <f t="shared" si="43"/>
        <v>#N/A</v>
      </c>
      <c r="V235" s="107" t="e">
        <f>VLOOKUP(B235,'MC 114+220'!$B$15:$AB$786,15,FALSE)</f>
        <v>#N/A</v>
      </c>
      <c r="W235" s="96">
        <f>'MC 114+220'!S236</f>
        <v>0</v>
      </c>
      <c r="X235" s="106">
        <f t="shared" si="48"/>
        <v>0</v>
      </c>
      <c r="Y235" s="108" t="e">
        <f t="shared" si="52"/>
        <v>#N/A</v>
      </c>
      <c r="Z235" s="99" t="e">
        <f t="shared" si="49"/>
        <v>#N/A</v>
      </c>
      <c r="AA235" s="100" t="e">
        <f t="shared" si="50"/>
        <v>#N/A</v>
      </c>
      <c r="AB235" s="109" t="e">
        <f t="shared" si="51"/>
        <v>#N/A</v>
      </c>
    </row>
    <row r="236" spans="2:28">
      <c r="B236" s="86">
        <f>'MC 114+220'!B237</f>
        <v>0</v>
      </c>
      <c r="C236" s="101">
        <f t="shared" si="44"/>
        <v>0</v>
      </c>
      <c r="D236" s="102">
        <f t="shared" si="45"/>
        <v>842</v>
      </c>
      <c r="E236" s="89" t="e">
        <f>VLOOKUP(B236,'MC 114+220'!B237:AB338,3,FALSE)</f>
        <v>#N/A</v>
      </c>
      <c r="F236" s="103" t="e">
        <f t="shared" si="40"/>
        <v>#N/A</v>
      </c>
      <c r="G236" s="104" t="e">
        <f>VLOOKUP(B236,'MC 114+220'!$B$15:$AB$786,20,FALSE)</f>
        <v>#N/A</v>
      </c>
      <c r="H236" s="104" t="e">
        <f>VLOOKUP(B236,'MC 114+220'!$B$15:$AB$786,4,FALSE)</f>
        <v>#N/A</v>
      </c>
      <c r="I236" s="105" t="e">
        <f t="shared" si="41"/>
        <v>#N/A</v>
      </c>
      <c r="J236" s="105" t="e">
        <f>VLOOKUP(B236,'MC 114+220'!$B$15:$AB$786,13,FALSE)</f>
        <v>#N/A</v>
      </c>
      <c r="K236" s="92">
        <f>'MC 114+220'!Q237</f>
        <v>0</v>
      </c>
      <c r="L236" s="106">
        <f t="shared" si="46"/>
        <v>0</v>
      </c>
      <c r="M236" s="94" t="e">
        <f>VLOOKUP(B236,'MC 114+220'!$B$14:$AB$786,21,FALSE)</f>
        <v>#N/A</v>
      </c>
      <c r="N236" s="103" t="e">
        <f>VLOOKUP(B236,'MC 114+220'!$B$15:$AB$786,5,FALSE)</f>
        <v>#N/A</v>
      </c>
      <c r="O236" s="105" t="e">
        <f t="shared" si="42"/>
        <v>#N/A</v>
      </c>
      <c r="P236" s="105" t="e">
        <f>VLOOKUP(B236,'MC 114+220'!$B$15:$AB$786,14,FALSE)</f>
        <v>#N/A</v>
      </c>
      <c r="Q236" s="92">
        <f>'MC 114+220'!R237</f>
        <v>0</v>
      </c>
      <c r="R236" s="106">
        <f t="shared" si="47"/>
        <v>0</v>
      </c>
      <c r="S236" s="94" t="e">
        <f>VLOOKUP(B236,'MC 114+220'!$B$14:$AB$786,22,FALSE)</f>
        <v>#N/A</v>
      </c>
      <c r="T236" s="103" t="e">
        <f>VLOOKUP(B236,'MC 114+220'!$B$15:$AB$786,6,FALSE)</f>
        <v>#N/A</v>
      </c>
      <c r="U236" s="105" t="e">
        <f t="shared" si="43"/>
        <v>#N/A</v>
      </c>
      <c r="V236" s="107" t="e">
        <f>VLOOKUP(B236,'MC 114+220'!$B$15:$AB$786,15,FALSE)</f>
        <v>#N/A</v>
      </c>
      <c r="W236" s="96">
        <f>'MC 114+220'!S237</f>
        <v>0</v>
      </c>
      <c r="X236" s="106">
        <f t="shared" si="48"/>
        <v>0</v>
      </c>
      <c r="Y236" s="108" t="e">
        <f t="shared" si="52"/>
        <v>#N/A</v>
      </c>
      <c r="Z236" s="99" t="e">
        <f t="shared" si="49"/>
        <v>#N/A</v>
      </c>
      <c r="AA236" s="100" t="e">
        <f t="shared" si="50"/>
        <v>#N/A</v>
      </c>
      <c r="AB236" s="109" t="e">
        <f t="shared" si="51"/>
        <v>#N/A</v>
      </c>
    </row>
    <row r="237" spans="2:28">
      <c r="B237" s="86">
        <f>'MC 114+220'!B238</f>
        <v>0</v>
      </c>
      <c r="C237" s="101">
        <f t="shared" si="44"/>
        <v>0</v>
      </c>
      <c r="D237" s="102">
        <f t="shared" si="45"/>
        <v>842</v>
      </c>
      <c r="E237" s="89" t="e">
        <f>VLOOKUP(B237,'MC 114+220'!B238:AB339,3,FALSE)</f>
        <v>#N/A</v>
      </c>
      <c r="F237" s="103" t="e">
        <f t="shared" si="40"/>
        <v>#N/A</v>
      </c>
      <c r="G237" s="104" t="e">
        <f>VLOOKUP(B237,'MC 114+220'!$B$15:$AB$786,20,FALSE)</f>
        <v>#N/A</v>
      </c>
      <c r="H237" s="104" t="e">
        <f>VLOOKUP(B237,'MC 114+220'!$B$15:$AB$786,4,FALSE)</f>
        <v>#N/A</v>
      </c>
      <c r="I237" s="105" t="e">
        <f t="shared" si="41"/>
        <v>#N/A</v>
      </c>
      <c r="J237" s="105" t="e">
        <f>VLOOKUP(B237,'MC 114+220'!$B$15:$AB$786,13,FALSE)</f>
        <v>#N/A</v>
      </c>
      <c r="K237" s="92">
        <f>'MC 114+220'!Q238</f>
        <v>0</v>
      </c>
      <c r="L237" s="106">
        <f t="shared" si="46"/>
        <v>0</v>
      </c>
      <c r="M237" s="94" t="e">
        <f>VLOOKUP(B237,'MC 114+220'!$B$14:$AB$786,21,FALSE)</f>
        <v>#N/A</v>
      </c>
      <c r="N237" s="103" t="e">
        <f>VLOOKUP(B237,'MC 114+220'!$B$15:$AB$786,5,FALSE)</f>
        <v>#N/A</v>
      </c>
      <c r="O237" s="105" t="e">
        <f t="shared" si="42"/>
        <v>#N/A</v>
      </c>
      <c r="P237" s="105" t="e">
        <f>VLOOKUP(B237,'MC 114+220'!$B$15:$AB$786,14,FALSE)</f>
        <v>#N/A</v>
      </c>
      <c r="Q237" s="92">
        <f>'MC 114+220'!R238</f>
        <v>0</v>
      </c>
      <c r="R237" s="106">
        <f t="shared" si="47"/>
        <v>0</v>
      </c>
      <c r="S237" s="94" t="e">
        <f>VLOOKUP(B237,'MC 114+220'!$B$14:$AB$786,22,FALSE)</f>
        <v>#N/A</v>
      </c>
      <c r="T237" s="103" t="e">
        <f>VLOOKUP(B237,'MC 114+220'!$B$15:$AB$786,6,FALSE)</f>
        <v>#N/A</v>
      </c>
      <c r="U237" s="105" t="e">
        <f t="shared" si="43"/>
        <v>#N/A</v>
      </c>
      <c r="V237" s="107" t="e">
        <f>VLOOKUP(B237,'MC 114+220'!$B$15:$AB$786,15,FALSE)</f>
        <v>#N/A</v>
      </c>
      <c r="W237" s="96">
        <f>'MC 114+220'!S238</f>
        <v>0</v>
      </c>
      <c r="X237" s="106">
        <f t="shared" si="48"/>
        <v>0</v>
      </c>
      <c r="Y237" s="108" t="e">
        <f t="shared" si="52"/>
        <v>#N/A</v>
      </c>
      <c r="Z237" s="99" t="e">
        <f t="shared" si="49"/>
        <v>#N/A</v>
      </c>
      <c r="AA237" s="100" t="e">
        <f t="shared" si="50"/>
        <v>#N/A</v>
      </c>
      <c r="AB237" s="109" t="e">
        <f t="shared" si="51"/>
        <v>#N/A</v>
      </c>
    </row>
    <row r="238" spans="2:28">
      <c r="B238" s="86">
        <f>'MC 114+220'!B239</f>
        <v>0</v>
      </c>
      <c r="C238" s="101">
        <f t="shared" si="44"/>
        <v>0</v>
      </c>
      <c r="D238" s="102">
        <f t="shared" si="45"/>
        <v>842</v>
      </c>
      <c r="E238" s="89" t="e">
        <f>VLOOKUP(B238,'MC 114+220'!B239:AB340,3,FALSE)</f>
        <v>#N/A</v>
      </c>
      <c r="F238" s="103" t="e">
        <f t="shared" si="40"/>
        <v>#N/A</v>
      </c>
      <c r="G238" s="104" t="e">
        <f>VLOOKUP(B238,'MC 114+220'!$B$15:$AB$786,20,FALSE)</f>
        <v>#N/A</v>
      </c>
      <c r="H238" s="104" t="e">
        <f>VLOOKUP(B238,'MC 114+220'!$B$15:$AB$786,4,FALSE)</f>
        <v>#N/A</v>
      </c>
      <c r="I238" s="105" t="e">
        <f t="shared" si="41"/>
        <v>#N/A</v>
      </c>
      <c r="J238" s="105" t="e">
        <f>VLOOKUP(B238,'MC 114+220'!$B$15:$AB$786,13,FALSE)</f>
        <v>#N/A</v>
      </c>
      <c r="K238" s="92">
        <f>'MC 114+220'!Q239</f>
        <v>0</v>
      </c>
      <c r="L238" s="106">
        <f t="shared" si="46"/>
        <v>0</v>
      </c>
      <c r="M238" s="94" t="e">
        <f>VLOOKUP(B238,'MC 114+220'!$B$14:$AB$786,21,FALSE)</f>
        <v>#N/A</v>
      </c>
      <c r="N238" s="103" t="e">
        <f>VLOOKUP(B238,'MC 114+220'!$B$15:$AB$786,5,FALSE)</f>
        <v>#N/A</v>
      </c>
      <c r="O238" s="105" t="e">
        <f t="shared" si="42"/>
        <v>#N/A</v>
      </c>
      <c r="P238" s="105" t="e">
        <f>VLOOKUP(B238,'MC 114+220'!$B$15:$AB$786,14,FALSE)</f>
        <v>#N/A</v>
      </c>
      <c r="Q238" s="92">
        <f>'MC 114+220'!R239</f>
        <v>0</v>
      </c>
      <c r="R238" s="106">
        <f t="shared" si="47"/>
        <v>0</v>
      </c>
      <c r="S238" s="94" t="e">
        <f>VLOOKUP(B238,'MC 114+220'!$B$14:$AB$786,22,FALSE)</f>
        <v>#N/A</v>
      </c>
      <c r="T238" s="103" t="e">
        <f>VLOOKUP(B238,'MC 114+220'!$B$15:$AB$786,6,FALSE)</f>
        <v>#N/A</v>
      </c>
      <c r="U238" s="105" t="e">
        <f t="shared" si="43"/>
        <v>#N/A</v>
      </c>
      <c r="V238" s="107" t="e">
        <f>VLOOKUP(B238,'MC 114+220'!$B$15:$AB$786,15,FALSE)</f>
        <v>#N/A</v>
      </c>
      <c r="W238" s="96">
        <f>'MC 114+220'!S239</f>
        <v>0</v>
      </c>
      <c r="X238" s="106">
        <f t="shared" si="48"/>
        <v>0</v>
      </c>
      <c r="Y238" s="108" t="e">
        <f t="shared" si="52"/>
        <v>#N/A</v>
      </c>
      <c r="Z238" s="99" t="e">
        <f t="shared" si="49"/>
        <v>#N/A</v>
      </c>
      <c r="AA238" s="100" t="e">
        <f t="shared" si="50"/>
        <v>#N/A</v>
      </c>
      <c r="AB238" s="109" t="e">
        <f t="shared" si="51"/>
        <v>#N/A</v>
      </c>
    </row>
    <row r="239" spans="2:28">
      <c r="B239" s="86">
        <f>'MC 114+220'!B240</f>
        <v>0</v>
      </c>
      <c r="C239" s="101">
        <f t="shared" si="44"/>
        <v>0</v>
      </c>
      <c r="D239" s="102">
        <f t="shared" si="45"/>
        <v>842</v>
      </c>
      <c r="E239" s="89" t="e">
        <f>VLOOKUP(B239,'MC 114+220'!B240:AB341,3,FALSE)</f>
        <v>#N/A</v>
      </c>
      <c r="F239" s="103" t="e">
        <f t="shared" si="40"/>
        <v>#N/A</v>
      </c>
      <c r="G239" s="104" t="e">
        <f>VLOOKUP(B239,'MC 114+220'!$B$15:$AB$786,20,FALSE)</f>
        <v>#N/A</v>
      </c>
      <c r="H239" s="104" t="e">
        <f>VLOOKUP(B239,'MC 114+220'!$B$15:$AB$786,4,FALSE)</f>
        <v>#N/A</v>
      </c>
      <c r="I239" s="105" t="e">
        <f t="shared" si="41"/>
        <v>#N/A</v>
      </c>
      <c r="J239" s="105" t="e">
        <f>VLOOKUP(B239,'MC 114+220'!$B$15:$AB$786,13,FALSE)</f>
        <v>#N/A</v>
      </c>
      <c r="K239" s="92">
        <f>'MC 114+220'!Q240</f>
        <v>0</v>
      </c>
      <c r="L239" s="106">
        <f t="shared" si="46"/>
        <v>0</v>
      </c>
      <c r="M239" s="94" t="e">
        <f>VLOOKUP(B239,'MC 114+220'!$B$14:$AB$786,21,FALSE)</f>
        <v>#N/A</v>
      </c>
      <c r="N239" s="103" t="e">
        <f>VLOOKUP(B239,'MC 114+220'!$B$15:$AB$786,5,FALSE)</f>
        <v>#N/A</v>
      </c>
      <c r="O239" s="105" t="e">
        <f t="shared" si="42"/>
        <v>#N/A</v>
      </c>
      <c r="P239" s="105" t="e">
        <f>VLOOKUP(B239,'MC 114+220'!$B$15:$AB$786,14,FALSE)</f>
        <v>#N/A</v>
      </c>
      <c r="Q239" s="92">
        <f>'MC 114+220'!R240</f>
        <v>0</v>
      </c>
      <c r="R239" s="106">
        <f t="shared" si="47"/>
        <v>0</v>
      </c>
      <c r="S239" s="94" t="e">
        <f>VLOOKUP(B239,'MC 114+220'!$B$14:$AB$786,22,FALSE)</f>
        <v>#N/A</v>
      </c>
      <c r="T239" s="103" t="e">
        <f>VLOOKUP(B239,'MC 114+220'!$B$15:$AB$786,6,FALSE)</f>
        <v>#N/A</v>
      </c>
      <c r="U239" s="105" t="e">
        <f t="shared" si="43"/>
        <v>#N/A</v>
      </c>
      <c r="V239" s="107" t="e">
        <f>VLOOKUP(B239,'MC 114+220'!$B$15:$AB$786,15,FALSE)</f>
        <v>#N/A</v>
      </c>
      <c r="W239" s="96">
        <f>'MC 114+220'!S240</f>
        <v>0</v>
      </c>
      <c r="X239" s="106">
        <f t="shared" si="48"/>
        <v>0</v>
      </c>
      <c r="Y239" s="108" t="e">
        <f t="shared" si="52"/>
        <v>#N/A</v>
      </c>
      <c r="Z239" s="99" t="e">
        <f t="shared" si="49"/>
        <v>#N/A</v>
      </c>
      <c r="AA239" s="100" t="e">
        <f t="shared" si="50"/>
        <v>#N/A</v>
      </c>
      <c r="AB239" s="109" t="e">
        <f t="shared" si="51"/>
        <v>#N/A</v>
      </c>
    </row>
    <row r="240" spans="2:28">
      <c r="B240" s="86">
        <f>'MC 114+220'!B241</f>
        <v>0</v>
      </c>
      <c r="C240" s="101">
        <f t="shared" si="44"/>
        <v>0</v>
      </c>
      <c r="D240" s="102">
        <f t="shared" si="45"/>
        <v>842</v>
      </c>
      <c r="E240" s="89" t="e">
        <f>VLOOKUP(B240,'MC 114+220'!B241:AB342,3,FALSE)</f>
        <v>#N/A</v>
      </c>
      <c r="F240" s="103" t="e">
        <f t="shared" si="40"/>
        <v>#N/A</v>
      </c>
      <c r="G240" s="104" t="e">
        <f>VLOOKUP(B240,'MC 114+220'!$B$15:$AB$786,20,FALSE)</f>
        <v>#N/A</v>
      </c>
      <c r="H240" s="104" t="e">
        <f>VLOOKUP(B240,'MC 114+220'!$B$15:$AB$786,4,FALSE)</f>
        <v>#N/A</v>
      </c>
      <c r="I240" s="105" t="e">
        <f t="shared" si="41"/>
        <v>#N/A</v>
      </c>
      <c r="J240" s="105" t="e">
        <f>VLOOKUP(B240,'MC 114+220'!$B$15:$AB$786,13,FALSE)</f>
        <v>#N/A</v>
      </c>
      <c r="K240" s="92">
        <f>'MC 114+220'!Q241</f>
        <v>0</v>
      </c>
      <c r="L240" s="106">
        <f t="shared" si="46"/>
        <v>0</v>
      </c>
      <c r="M240" s="94" t="e">
        <f>VLOOKUP(B240,'MC 114+220'!$B$14:$AB$786,21,FALSE)</f>
        <v>#N/A</v>
      </c>
      <c r="N240" s="103" t="e">
        <f>VLOOKUP(B240,'MC 114+220'!$B$15:$AB$786,5,FALSE)</f>
        <v>#N/A</v>
      </c>
      <c r="O240" s="105" t="e">
        <f t="shared" si="42"/>
        <v>#N/A</v>
      </c>
      <c r="P240" s="105" t="e">
        <f>VLOOKUP(B240,'MC 114+220'!$B$15:$AB$786,14,FALSE)</f>
        <v>#N/A</v>
      </c>
      <c r="Q240" s="92">
        <f>'MC 114+220'!R241</f>
        <v>0</v>
      </c>
      <c r="R240" s="106">
        <f t="shared" si="47"/>
        <v>0</v>
      </c>
      <c r="S240" s="94" t="e">
        <f>VLOOKUP(B240,'MC 114+220'!$B$14:$AB$786,22,FALSE)</f>
        <v>#N/A</v>
      </c>
      <c r="T240" s="103" t="e">
        <f>VLOOKUP(B240,'MC 114+220'!$B$15:$AB$786,6,FALSE)</f>
        <v>#N/A</v>
      </c>
      <c r="U240" s="105" t="e">
        <f t="shared" si="43"/>
        <v>#N/A</v>
      </c>
      <c r="V240" s="107" t="e">
        <f>VLOOKUP(B240,'MC 114+220'!$B$15:$AB$786,15,FALSE)</f>
        <v>#N/A</v>
      </c>
      <c r="W240" s="96">
        <f>'MC 114+220'!S241</f>
        <v>0</v>
      </c>
      <c r="X240" s="106">
        <f t="shared" si="48"/>
        <v>0</v>
      </c>
      <c r="Y240" s="108" t="e">
        <f t="shared" si="52"/>
        <v>#N/A</v>
      </c>
      <c r="Z240" s="99" t="e">
        <f t="shared" si="49"/>
        <v>#N/A</v>
      </c>
      <c r="AA240" s="100" t="e">
        <f t="shared" si="50"/>
        <v>#N/A</v>
      </c>
      <c r="AB240" s="109" t="e">
        <f t="shared" si="51"/>
        <v>#N/A</v>
      </c>
    </row>
    <row r="241" spans="2:28">
      <c r="B241" s="86">
        <f>'MC 114+220'!B242</f>
        <v>0</v>
      </c>
      <c r="C241" s="101">
        <f t="shared" si="44"/>
        <v>0</v>
      </c>
      <c r="D241" s="102">
        <f t="shared" si="45"/>
        <v>842</v>
      </c>
      <c r="E241" s="89" t="e">
        <f>VLOOKUP(B241,'MC 114+220'!B242:AB343,3,FALSE)</f>
        <v>#N/A</v>
      </c>
      <c r="F241" s="103" t="e">
        <f t="shared" si="40"/>
        <v>#N/A</v>
      </c>
      <c r="G241" s="104" t="e">
        <f>VLOOKUP(B241,'MC 114+220'!$B$15:$AB$786,20,FALSE)</f>
        <v>#N/A</v>
      </c>
      <c r="H241" s="104" t="e">
        <f>VLOOKUP(B241,'MC 114+220'!$B$15:$AB$786,4,FALSE)</f>
        <v>#N/A</v>
      </c>
      <c r="I241" s="105" t="e">
        <f t="shared" si="41"/>
        <v>#N/A</v>
      </c>
      <c r="J241" s="105" t="e">
        <f>VLOOKUP(B241,'MC 114+220'!$B$15:$AB$786,13,FALSE)</f>
        <v>#N/A</v>
      </c>
      <c r="K241" s="92">
        <f>'MC 114+220'!Q242</f>
        <v>0</v>
      </c>
      <c r="L241" s="106">
        <f t="shared" si="46"/>
        <v>0</v>
      </c>
      <c r="M241" s="94" t="e">
        <f>VLOOKUP(B241,'MC 114+220'!$B$14:$AB$786,21,FALSE)</f>
        <v>#N/A</v>
      </c>
      <c r="N241" s="103" t="e">
        <f>VLOOKUP(B241,'MC 114+220'!$B$15:$AB$786,5,FALSE)</f>
        <v>#N/A</v>
      </c>
      <c r="O241" s="105" t="e">
        <f t="shared" si="42"/>
        <v>#N/A</v>
      </c>
      <c r="P241" s="105" t="e">
        <f>VLOOKUP(B241,'MC 114+220'!$B$15:$AB$786,14,FALSE)</f>
        <v>#N/A</v>
      </c>
      <c r="Q241" s="92">
        <f>'MC 114+220'!R242</f>
        <v>0</v>
      </c>
      <c r="R241" s="106">
        <f t="shared" si="47"/>
        <v>0</v>
      </c>
      <c r="S241" s="94" t="e">
        <f>VLOOKUP(B241,'MC 114+220'!$B$14:$AB$786,22,FALSE)</f>
        <v>#N/A</v>
      </c>
      <c r="T241" s="103" t="e">
        <f>VLOOKUP(B241,'MC 114+220'!$B$15:$AB$786,6,FALSE)</f>
        <v>#N/A</v>
      </c>
      <c r="U241" s="105" t="e">
        <f t="shared" si="43"/>
        <v>#N/A</v>
      </c>
      <c r="V241" s="107" t="e">
        <f>VLOOKUP(B241,'MC 114+220'!$B$15:$AB$786,15,FALSE)</f>
        <v>#N/A</v>
      </c>
      <c r="W241" s="96">
        <f>'MC 114+220'!S242</f>
        <v>0</v>
      </c>
      <c r="X241" s="106">
        <f t="shared" si="48"/>
        <v>0</v>
      </c>
      <c r="Y241" s="108" t="e">
        <f t="shared" si="52"/>
        <v>#N/A</v>
      </c>
      <c r="Z241" s="99" t="e">
        <f t="shared" si="49"/>
        <v>#N/A</v>
      </c>
      <c r="AA241" s="100" t="e">
        <f t="shared" si="50"/>
        <v>#N/A</v>
      </c>
      <c r="AB241" s="109" t="e">
        <f t="shared" si="51"/>
        <v>#N/A</v>
      </c>
    </row>
    <row r="242" spans="2:28">
      <c r="B242" s="86">
        <f>'MC 114+220'!B243</f>
        <v>0</v>
      </c>
      <c r="C242" s="101">
        <f t="shared" si="44"/>
        <v>0</v>
      </c>
      <c r="D242" s="102">
        <f t="shared" si="45"/>
        <v>842</v>
      </c>
      <c r="E242" s="89" t="e">
        <f>VLOOKUP(B242,'MC 114+220'!B243:AB344,3,FALSE)</f>
        <v>#N/A</v>
      </c>
      <c r="F242" s="103" t="e">
        <f t="shared" si="40"/>
        <v>#N/A</v>
      </c>
      <c r="G242" s="104" t="e">
        <f>VLOOKUP(B242,'MC 114+220'!$B$15:$AB$786,20,FALSE)</f>
        <v>#N/A</v>
      </c>
      <c r="H242" s="104" t="e">
        <f>VLOOKUP(B242,'MC 114+220'!$B$15:$AB$786,4,FALSE)</f>
        <v>#N/A</v>
      </c>
      <c r="I242" s="105" t="e">
        <f t="shared" si="41"/>
        <v>#N/A</v>
      </c>
      <c r="J242" s="105" t="e">
        <f>VLOOKUP(B242,'MC 114+220'!$B$15:$AB$786,13,FALSE)</f>
        <v>#N/A</v>
      </c>
      <c r="K242" s="92">
        <f>'MC 114+220'!Q243</f>
        <v>0</v>
      </c>
      <c r="L242" s="106">
        <f t="shared" si="46"/>
        <v>0</v>
      </c>
      <c r="M242" s="94" t="e">
        <f>VLOOKUP(B242,'MC 114+220'!$B$14:$AB$786,21,FALSE)</f>
        <v>#N/A</v>
      </c>
      <c r="N242" s="103" t="e">
        <f>VLOOKUP(B242,'MC 114+220'!$B$15:$AB$786,5,FALSE)</f>
        <v>#N/A</v>
      </c>
      <c r="O242" s="105" t="e">
        <f t="shared" si="42"/>
        <v>#N/A</v>
      </c>
      <c r="P242" s="105" t="e">
        <f>VLOOKUP(B242,'MC 114+220'!$B$15:$AB$786,14,FALSE)</f>
        <v>#N/A</v>
      </c>
      <c r="Q242" s="92">
        <f>'MC 114+220'!R243</f>
        <v>0</v>
      </c>
      <c r="R242" s="106">
        <f t="shared" si="47"/>
        <v>0</v>
      </c>
      <c r="S242" s="94" t="e">
        <f>VLOOKUP(B242,'MC 114+220'!$B$14:$AB$786,22,FALSE)</f>
        <v>#N/A</v>
      </c>
      <c r="T242" s="103" t="e">
        <f>VLOOKUP(B242,'MC 114+220'!$B$15:$AB$786,6,FALSE)</f>
        <v>#N/A</v>
      </c>
      <c r="U242" s="105" t="e">
        <f t="shared" si="43"/>
        <v>#N/A</v>
      </c>
      <c r="V242" s="107" t="e">
        <f>VLOOKUP(B242,'MC 114+220'!$B$15:$AB$786,15,FALSE)</f>
        <v>#N/A</v>
      </c>
      <c r="W242" s="96">
        <f>'MC 114+220'!S243</f>
        <v>0</v>
      </c>
      <c r="X242" s="106">
        <f t="shared" si="48"/>
        <v>0</v>
      </c>
      <c r="Y242" s="108" t="e">
        <f t="shared" si="52"/>
        <v>#N/A</v>
      </c>
      <c r="Z242" s="99" t="e">
        <f t="shared" si="49"/>
        <v>#N/A</v>
      </c>
      <c r="AA242" s="100" t="e">
        <f t="shared" si="50"/>
        <v>#N/A</v>
      </c>
      <c r="AB242" s="109" t="e">
        <f t="shared" si="51"/>
        <v>#N/A</v>
      </c>
    </row>
    <row r="243" spans="2:28">
      <c r="B243" s="86">
        <f>'MC 114+220'!B244</f>
        <v>0</v>
      </c>
      <c r="C243" s="101">
        <f t="shared" si="44"/>
        <v>0</v>
      </c>
      <c r="D243" s="102">
        <f t="shared" si="45"/>
        <v>842</v>
      </c>
      <c r="E243" s="89" t="e">
        <f>VLOOKUP(B243,'MC 114+220'!B244:AB345,3,FALSE)</f>
        <v>#N/A</v>
      </c>
      <c r="F243" s="103" t="e">
        <f t="shared" si="40"/>
        <v>#N/A</v>
      </c>
      <c r="G243" s="104" t="e">
        <f>VLOOKUP(B243,'MC 114+220'!$B$15:$AB$786,20,FALSE)</f>
        <v>#N/A</v>
      </c>
      <c r="H243" s="104" t="e">
        <f>VLOOKUP(B243,'MC 114+220'!$B$15:$AB$786,4,FALSE)</f>
        <v>#N/A</v>
      </c>
      <c r="I243" s="105" t="e">
        <f t="shared" si="41"/>
        <v>#N/A</v>
      </c>
      <c r="J243" s="105" t="e">
        <f>VLOOKUP(B243,'MC 114+220'!$B$15:$AB$786,13,FALSE)</f>
        <v>#N/A</v>
      </c>
      <c r="K243" s="92">
        <f>'MC 114+220'!Q244</f>
        <v>0</v>
      </c>
      <c r="L243" s="106">
        <f t="shared" si="46"/>
        <v>0</v>
      </c>
      <c r="M243" s="94" t="e">
        <f>VLOOKUP(B243,'MC 114+220'!$B$14:$AB$786,21,FALSE)</f>
        <v>#N/A</v>
      </c>
      <c r="N243" s="103" t="e">
        <f>VLOOKUP(B243,'MC 114+220'!$B$15:$AB$786,5,FALSE)</f>
        <v>#N/A</v>
      </c>
      <c r="O243" s="105" t="e">
        <f t="shared" si="42"/>
        <v>#N/A</v>
      </c>
      <c r="P243" s="105" t="e">
        <f>VLOOKUP(B243,'MC 114+220'!$B$15:$AB$786,14,FALSE)</f>
        <v>#N/A</v>
      </c>
      <c r="Q243" s="92">
        <f>'MC 114+220'!R244</f>
        <v>0</v>
      </c>
      <c r="R243" s="106">
        <f t="shared" si="47"/>
        <v>0</v>
      </c>
      <c r="S243" s="94" t="e">
        <f>VLOOKUP(B243,'MC 114+220'!$B$14:$AB$786,22,FALSE)</f>
        <v>#N/A</v>
      </c>
      <c r="T243" s="103" t="e">
        <f>VLOOKUP(B243,'MC 114+220'!$B$15:$AB$786,6,FALSE)</f>
        <v>#N/A</v>
      </c>
      <c r="U243" s="105" t="e">
        <f t="shared" si="43"/>
        <v>#N/A</v>
      </c>
      <c r="V243" s="107" t="e">
        <f>VLOOKUP(B243,'MC 114+220'!$B$15:$AB$786,15,FALSE)</f>
        <v>#N/A</v>
      </c>
      <c r="W243" s="96">
        <f>'MC 114+220'!S244</f>
        <v>0</v>
      </c>
      <c r="X243" s="106">
        <f t="shared" si="48"/>
        <v>0</v>
      </c>
      <c r="Y243" s="108" t="e">
        <f t="shared" si="52"/>
        <v>#N/A</v>
      </c>
      <c r="Z243" s="99" t="e">
        <f t="shared" si="49"/>
        <v>#N/A</v>
      </c>
      <c r="AA243" s="100" t="e">
        <f t="shared" si="50"/>
        <v>#N/A</v>
      </c>
      <c r="AB243" s="109" t="e">
        <f t="shared" si="51"/>
        <v>#N/A</v>
      </c>
    </row>
    <row r="244" spans="2:28">
      <c r="B244" s="86">
        <f>'MC 114+220'!B245</f>
        <v>0</v>
      </c>
      <c r="C244" s="101">
        <f t="shared" si="44"/>
        <v>0</v>
      </c>
      <c r="D244" s="102">
        <f t="shared" si="45"/>
        <v>842</v>
      </c>
      <c r="E244" s="89" t="e">
        <f>VLOOKUP(B244,'MC 114+220'!B245:AB346,3,FALSE)</f>
        <v>#N/A</v>
      </c>
      <c r="F244" s="103" t="e">
        <f t="shared" si="40"/>
        <v>#N/A</v>
      </c>
      <c r="G244" s="104" t="e">
        <f>VLOOKUP(B244,'MC 114+220'!$B$15:$AB$786,20,FALSE)</f>
        <v>#N/A</v>
      </c>
      <c r="H244" s="104" t="e">
        <f>VLOOKUP(B244,'MC 114+220'!$B$15:$AB$786,4,FALSE)</f>
        <v>#N/A</v>
      </c>
      <c r="I244" s="105" t="e">
        <f t="shared" si="41"/>
        <v>#N/A</v>
      </c>
      <c r="J244" s="105" t="e">
        <f>VLOOKUP(B244,'MC 114+220'!$B$15:$AB$786,13,FALSE)</f>
        <v>#N/A</v>
      </c>
      <c r="K244" s="92">
        <f>'MC 114+220'!Q245</f>
        <v>0</v>
      </c>
      <c r="L244" s="106">
        <f t="shared" si="46"/>
        <v>0</v>
      </c>
      <c r="M244" s="94" t="e">
        <f>VLOOKUP(B244,'MC 114+220'!$B$14:$AB$786,21,FALSE)</f>
        <v>#N/A</v>
      </c>
      <c r="N244" s="103" t="e">
        <f>VLOOKUP(B244,'MC 114+220'!$B$15:$AB$786,5,FALSE)</f>
        <v>#N/A</v>
      </c>
      <c r="O244" s="105" t="e">
        <f t="shared" si="42"/>
        <v>#N/A</v>
      </c>
      <c r="P244" s="105" t="e">
        <f>VLOOKUP(B244,'MC 114+220'!$B$15:$AB$786,14,FALSE)</f>
        <v>#N/A</v>
      </c>
      <c r="Q244" s="92">
        <f>'MC 114+220'!R245</f>
        <v>0</v>
      </c>
      <c r="R244" s="106">
        <f t="shared" si="47"/>
        <v>0</v>
      </c>
      <c r="S244" s="94" t="e">
        <f>VLOOKUP(B244,'MC 114+220'!$B$14:$AB$786,22,FALSE)</f>
        <v>#N/A</v>
      </c>
      <c r="T244" s="103" t="e">
        <f>VLOOKUP(B244,'MC 114+220'!$B$15:$AB$786,6,FALSE)</f>
        <v>#N/A</v>
      </c>
      <c r="U244" s="105" t="e">
        <f t="shared" si="43"/>
        <v>#N/A</v>
      </c>
      <c r="V244" s="107" t="e">
        <f>VLOOKUP(B244,'MC 114+220'!$B$15:$AB$786,15,FALSE)</f>
        <v>#N/A</v>
      </c>
      <c r="W244" s="96">
        <f>'MC 114+220'!S245</f>
        <v>0</v>
      </c>
      <c r="X244" s="106">
        <f t="shared" si="48"/>
        <v>0</v>
      </c>
      <c r="Y244" s="108" t="e">
        <f t="shared" si="52"/>
        <v>#N/A</v>
      </c>
      <c r="Z244" s="99" t="e">
        <f t="shared" si="49"/>
        <v>#N/A</v>
      </c>
      <c r="AA244" s="100" t="e">
        <f t="shared" si="50"/>
        <v>#N/A</v>
      </c>
      <c r="AB244" s="109" t="e">
        <f t="shared" si="51"/>
        <v>#N/A</v>
      </c>
    </row>
    <row r="245" spans="2:28">
      <c r="B245" s="86">
        <f>'MC 114+220'!B246</f>
        <v>0</v>
      </c>
      <c r="C245" s="101">
        <f t="shared" si="44"/>
        <v>0</v>
      </c>
      <c r="D245" s="102">
        <f t="shared" si="45"/>
        <v>842</v>
      </c>
      <c r="E245" s="89" t="e">
        <f>VLOOKUP(B245,'MC 114+220'!B246:AB347,3,FALSE)</f>
        <v>#N/A</v>
      </c>
      <c r="F245" s="103" t="e">
        <f t="shared" si="40"/>
        <v>#N/A</v>
      </c>
      <c r="G245" s="104" t="e">
        <f>VLOOKUP(B245,'MC 114+220'!$B$15:$AB$786,20,FALSE)</f>
        <v>#N/A</v>
      </c>
      <c r="H245" s="104" t="e">
        <f>VLOOKUP(B245,'MC 114+220'!$B$15:$AB$786,4,FALSE)</f>
        <v>#N/A</v>
      </c>
      <c r="I245" s="105" t="e">
        <f t="shared" si="41"/>
        <v>#N/A</v>
      </c>
      <c r="J245" s="105" t="e">
        <f>VLOOKUP(B245,'MC 114+220'!$B$15:$AB$786,13,FALSE)</f>
        <v>#N/A</v>
      </c>
      <c r="K245" s="92">
        <f>'MC 114+220'!Q246</f>
        <v>0</v>
      </c>
      <c r="L245" s="106">
        <f t="shared" si="46"/>
        <v>0</v>
      </c>
      <c r="M245" s="94" t="e">
        <f>VLOOKUP(B245,'MC 114+220'!$B$14:$AB$786,21,FALSE)</f>
        <v>#N/A</v>
      </c>
      <c r="N245" s="103" t="e">
        <f>VLOOKUP(B245,'MC 114+220'!$B$15:$AB$786,5,FALSE)</f>
        <v>#N/A</v>
      </c>
      <c r="O245" s="105" t="e">
        <f t="shared" si="42"/>
        <v>#N/A</v>
      </c>
      <c r="P245" s="105" t="e">
        <f>VLOOKUP(B245,'MC 114+220'!$B$15:$AB$786,14,FALSE)</f>
        <v>#N/A</v>
      </c>
      <c r="Q245" s="92">
        <f>'MC 114+220'!R246</f>
        <v>0</v>
      </c>
      <c r="R245" s="106">
        <f t="shared" si="47"/>
        <v>0</v>
      </c>
      <c r="S245" s="94" t="e">
        <f>VLOOKUP(B245,'MC 114+220'!$B$14:$AB$786,22,FALSE)</f>
        <v>#N/A</v>
      </c>
      <c r="T245" s="103" t="e">
        <f>VLOOKUP(B245,'MC 114+220'!$B$15:$AB$786,6,FALSE)</f>
        <v>#N/A</v>
      </c>
      <c r="U245" s="105" t="e">
        <f t="shared" si="43"/>
        <v>#N/A</v>
      </c>
      <c r="V245" s="107" t="e">
        <f>VLOOKUP(B245,'MC 114+220'!$B$15:$AB$786,15,FALSE)</f>
        <v>#N/A</v>
      </c>
      <c r="W245" s="96">
        <f>'MC 114+220'!S246</f>
        <v>0</v>
      </c>
      <c r="X245" s="106">
        <f t="shared" si="48"/>
        <v>0</v>
      </c>
      <c r="Y245" s="108" t="e">
        <f t="shared" si="52"/>
        <v>#N/A</v>
      </c>
      <c r="Z245" s="99" t="e">
        <f t="shared" si="49"/>
        <v>#N/A</v>
      </c>
      <c r="AA245" s="100" t="e">
        <f t="shared" si="50"/>
        <v>#N/A</v>
      </c>
      <c r="AB245" s="109" t="e">
        <f t="shared" si="51"/>
        <v>#N/A</v>
      </c>
    </row>
    <row r="246" spans="2:28">
      <c r="B246" s="86">
        <f>'MC 114+220'!B247</f>
        <v>0</v>
      </c>
      <c r="C246" s="101">
        <f t="shared" si="44"/>
        <v>0</v>
      </c>
      <c r="D246" s="102">
        <f t="shared" si="45"/>
        <v>842</v>
      </c>
      <c r="E246" s="89" t="e">
        <f>VLOOKUP(B246,'MC 114+220'!B247:AB348,3,FALSE)</f>
        <v>#N/A</v>
      </c>
      <c r="F246" s="103" t="e">
        <f t="shared" si="40"/>
        <v>#N/A</v>
      </c>
      <c r="G246" s="104" t="e">
        <f>VLOOKUP(B246,'MC 114+220'!$B$15:$AB$786,20,FALSE)</f>
        <v>#N/A</v>
      </c>
      <c r="H246" s="104" t="e">
        <f>VLOOKUP(B246,'MC 114+220'!$B$15:$AB$786,4,FALSE)</f>
        <v>#N/A</v>
      </c>
      <c r="I246" s="105" t="e">
        <f t="shared" si="41"/>
        <v>#N/A</v>
      </c>
      <c r="J246" s="105" t="e">
        <f>VLOOKUP(B246,'MC 114+220'!$B$15:$AB$786,13,FALSE)</f>
        <v>#N/A</v>
      </c>
      <c r="K246" s="92">
        <f>'MC 114+220'!Q247</f>
        <v>0</v>
      </c>
      <c r="L246" s="106">
        <f t="shared" si="46"/>
        <v>0</v>
      </c>
      <c r="M246" s="94" t="e">
        <f>VLOOKUP(B246,'MC 114+220'!$B$14:$AB$786,21,FALSE)</f>
        <v>#N/A</v>
      </c>
      <c r="N246" s="103" t="e">
        <f>VLOOKUP(B246,'MC 114+220'!$B$15:$AB$786,5,FALSE)</f>
        <v>#N/A</v>
      </c>
      <c r="O246" s="105" t="e">
        <f t="shared" si="42"/>
        <v>#N/A</v>
      </c>
      <c r="P246" s="105" t="e">
        <f>VLOOKUP(B246,'MC 114+220'!$B$15:$AB$786,14,FALSE)</f>
        <v>#N/A</v>
      </c>
      <c r="Q246" s="92">
        <f>'MC 114+220'!R247</f>
        <v>0</v>
      </c>
      <c r="R246" s="106">
        <f t="shared" si="47"/>
        <v>0</v>
      </c>
      <c r="S246" s="94" t="e">
        <f>VLOOKUP(B246,'MC 114+220'!$B$14:$AB$786,22,FALSE)</f>
        <v>#N/A</v>
      </c>
      <c r="T246" s="103" t="e">
        <f>VLOOKUP(B246,'MC 114+220'!$B$15:$AB$786,6,FALSE)</f>
        <v>#N/A</v>
      </c>
      <c r="U246" s="105" t="e">
        <f t="shared" si="43"/>
        <v>#N/A</v>
      </c>
      <c r="V246" s="107" t="e">
        <f>VLOOKUP(B246,'MC 114+220'!$B$15:$AB$786,15,FALSE)</f>
        <v>#N/A</v>
      </c>
      <c r="W246" s="96">
        <f>'MC 114+220'!S247</f>
        <v>0</v>
      </c>
      <c r="X246" s="106">
        <f t="shared" si="48"/>
        <v>0</v>
      </c>
      <c r="Y246" s="108" t="e">
        <f t="shared" si="52"/>
        <v>#N/A</v>
      </c>
      <c r="Z246" s="99" t="e">
        <f t="shared" si="49"/>
        <v>#N/A</v>
      </c>
      <c r="AA246" s="100" t="e">
        <f t="shared" si="50"/>
        <v>#N/A</v>
      </c>
      <c r="AB246" s="109" t="e">
        <f t="shared" si="51"/>
        <v>#N/A</v>
      </c>
    </row>
    <row r="247" spans="2:28">
      <c r="B247" s="86">
        <f>'MC 114+220'!B248</f>
        <v>0</v>
      </c>
      <c r="C247" s="101">
        <f t="shared" si="44"/>
        <v>0</v>
      </c>
      <c r="D247" s="102">
        <f t="shared" si="45"/>
        <v>842</v>
      </c>
      <c r="E247" s="89" t="e">
        <f>VLOOKUP(B247,'MC 114+220'!B248:AB349,3,FALSE)</f>
        <v>#N/A</v>
      </c>
      <c r="F247" s="103" t="e">
        <f t="shared" si="40"/>
        <v>#N/A</v>
      </c>
      <c r="G247" s="104" t="e">
        <f>VLOOKUP(B247,'MC 114+220'!$B$15:$AB$786,20,FALSE)</f>
        <v>#N/A</v>
      </c>
      <c r="H247" s="104" t="e">
        <f>VLOOKUP(B247,'MC 114+220'!$B$15:$AB$786,4,FALSE)</f>
        <v>#N/A</v>
      </c>
      <c r="I247" s="105" t="e">
        <f t="shared" si="41"/>
        <v>#N/A</v>
      </c>
      <c r="J247" s="105" t="e">
        <f>VLOOKUP(B247,'MC 114+220'!$B$15:$AB$786,13,FALSE)</f>
        <v>#N/A</v>
      </c>
      <c r="K247" s="92">
        <f>'MC 114+220'!Q248</f>
        <v>0</v>
      </c>
      <c r="L247" s="106">
        <f t="shared" si="46"/>
        <v>0</v>
      </c>
      <c r="M247" s="94" t="e">
        <f>VLOOKUP(B247,'MC 114+220'!$B$14:$AB$786,21,FALSE)</f>
        <v>#N/A</v>
      </c>
      <c r="N247" s="103" t="e">
        <f>VLOOKUP(B247,'MC 114+220'!$B$15:$AB$786,5,FALSE)</f>
        <v>#N/A</v>
      </c>
      <c r="O247" s="105" t="e">
        <f t="shared" si="42"/>
        <v>#N/A</v>
      </c>
      <c r="P247" s="105" t="e">
        <f>VLOOKUP(B247,'MC 114+220'!$B$15:$AB$786,14,FALSE)</f>
        <v>#N/A</v>
      </c>
      <c r="Q247" s="92">
        <f>'MC 114+220'!R248</f>
        <v>0</v>
      </c>
      <c r="R247" s="106">
        <f t="shared" si="47"/>
        <v>0</v>
      </c>
      <c r="S247" s="94" t="e">
        <f>VLOOKUP(B247,'MC 114+220'!$B$14:$AB$786,22,FALSE)</f>
        <v>#N/A</v>
      </c>
      <c r="T247" s="103" t="e">
        <f>VLOOKUP(B247,'MC 114+220'!$B$15:$AB$786,6,FALSE)</f>
        <v>#N/A</v>
      </c>
      <c r="U247" s="105" t="e">
        <f t="shared" si="43"/>
        <v>#N/A</v>
      </c>
      <c r="V247" s="107" t="e">
        <f>VLOOKUP(B247,'MC 114+220'!$B$15:$AB$786,15,FALSE)</f>
        <v>#N/A</v>
      </c>
      <c r="W247" s="96">
        <f>'MC 114+220'!S248</f>
        <v>0</v>
      </c>
      <c r="X247" s="106">
        <f t="shared" si="48"/>
        <v>0</v>
      </c>
      <c r="Y247" s="108" t="e">
        <f t="shared" si="52"/>
        <v>#N/A</v>
      </c>
      <c r="Z247" s="99" t="e">
        <f t="shared" si="49"/>
        <v>#N/A</v>
      </c>
      <c r="AA247" s="100" t="e">
        <f t="shared" si="50"/>
        <v>#N/A</v>
      </c>
      <c r="AB247" s="109" t="e">
        <f t="shared" si="51"/>
        <v>#N/A</v>
      </c>
    </row>
    <row r="248" spans="2:28">
      <c r="B248" s="86">
        <f>'MC 114+220'!B249</f>
        <v>0</v>
      </c>
      <c r="C248" s="101">
        <f t="shared" si="44"/>
        <v>0</v>
      </c>
      <c r="D248" s="102">
        <f t="shared" si="45"/>
        <v>842</v>
      </c>
      <c r="E248" s="89" t="e">
        <f>VLOOKUP(B248,'MC 114+220'!B249:AB350,3,FALSE)</f>
        <v>#N/A</v>
      </c>
      <c r="F248" s="103" t="e">
        <f t="shared" si="40"/>
        <v>#N/A</v>
      </c>
      <c r="G248" s="104" t="e">
        <f>VLOOKUP(B248,'MC 114+220'!$B$15:$AB$786,20,FALSE)</f>
        <v>#N/A</v>
      </c>
      <c r="H248" s="104" t="e">
        <f>VLOOKUP(B248,'MC 114+220'!$B$15:$AB$786,4,FALSE)</f>
        <v>#N/A</v>
      </c>
      <c r="I248" s="105" t="e">
        <f t="shared" si="41"/>
        <v>#N/A</v>
      </c>
      <c r="J248" s="105" t="e">
        <f>VLOOKUP(B248,'MC 114+220'!$B$15:$AB$786,13,FALSE)</f>
        <v>#N/A</v>
      </c>
      <c r="K248" s="92">
        <f>'MC 114+220'!Q249</f>
        <v>0</v>
      </c>
      <c r="L248" s="106">
        <f t="shared" si="46"/>
        <v>0</v>
      </c>
      <c r="M248" s="94" t="e">
        <f>VLOOKUP(B248,'MC 114+220'!$B$14:$AB$786,21,FALSE)</f>
        <v>#N/A</v>
      </c>
      <c r="N248" s="103" t="e">
        <f>VLOOKUP(B248,'MC 114+220'!$B$15:$AB$786,5,FALSE)</f>
        <v>#N/A</v>
      </c>
      <c r="O248" s="105" t="e">
        <f t="shared" si="42"/>
        <v>#N/A</v>
      </c>
      <c r="P248" s="105" t="e">
        <f>VLOOKUP(B248,'MC 114+220'!$B$15:$AB$786,14,FALSE)</f>
        <v>#N/A</v>
      </c>
      <c r="Q248" s="92">
        <f>'MC 114+220'!R249</f>
        <v>0</v>
      </c>
      <c r="R248" s="106">
        <f t="shared" si="47"/>
        <v>0</v>
      </c>
      <c r="S248" s="94" t="e">
        <f>VLOOKUP(B248,'MC 114+220'!$B$14:$AB$786,22,FALSE)</f>
        <v>#N/A</v>
      </c>
      <c r="T248" s="103" t="e">
        <f>VLOOKUP(B248,'MC 114+220'!$B$15:$AB$786,6,FALSE)</f>
        <v>#N/A</v>
      </c>
      <c r="U248" s="105" t="e">
        <f t="shared" si="43"/>
        <v>#N/A</v>
      </c>
      <c r="V248" s="107" t="e">
        <f>VLOOKUP(B248,'MC 114+220'!$B$15:$AB$786,15,FALSE)</f>
        <v>#N/A</v>
      </c>
      <c r="W248" s="96">
        <f>'MC 114+220'!S249</f>
        <v>0</v>
      </c>
      <c r="X248" s="106">
        <f t="shared" si="48"/>
        <v>0</v>
      </c>
      <c r="Y248" s="108" t="e">
        <f t="shared" si="52"/>
        <v>#N/A</v>
      </c>
      <c r="Z248" s="99" t="e">
        <f t="shared" si="49"/>
        <v>#N/A</v>
      </c>
      <c r="AA248" s="100" t="e">
        <f t="shared" si="50"/>
        <v>#N/A</v>
      </c>
      <c r="AB248" s="109" t="e">
        <f t="shared" si="51"/>
        <v>#N/A</v>
      </c>
    </row>
    <row r="249" spans="2:28">
      <c r="B249" s="86">
        <f>'MC 114+220'!B250</f>
        <v>0</v>
      </c>
      <c r="C249" s="101">
        <f t="shared" si="44"/>
        <v>0</v>
      </c>
      <c r="D249" s="102">
        <f t="shared" si="45"/>
        <v>842</v>
      </c>
      <c r="E249" s="89" t="e">
        <f>VLOOKUP(B249,'MC 114+220'!B250:AB351,3,FALSE)</f>
        <v>#N/A</v>
      </c>
      <c r="F249" s="103" t="e">
        <f t="shared" si="40"/>
        <v>#N/A</v>
      </c>
      <c r="G249" s="104" t="e">
        <f>VLOOKUP(B249,'MC 114+220'!$B$15:$AB$786,20,FALSE)</f>
        <v>#N/A</v>
      </c>
      <c r="H249" s="104" t="e">
        <f>VLOOKUP(B249,'MC 114+220'!$B$15:$AB$786,4,FALSE)</f>
        <v>#N/A</v>
      </c>
      <c r="I249" s="105" t="e">
        <f t="shared" si="41"/>
        <v>#N/A</v>
      </c>
      <c r="J249" s="105" t="e">
        <f>VLOOKUP(B249,'MC 114+220'!$B$15:$AB$786,13,FALSE)</f>
        <v>#N/A</v>
      </c>
      <c r="K249" s="92">
        <f>'MC 114+220'!Q250</f>
        <v>0</v>
      </c>
      <c r="L249" s="106">
        <f t="shared" si="46"/>
        <v>0</v>
      </c>
      <c r="M249" s="94" t="e">
        <f>VLOOKUP(B249,'MC 114+220'!$B$14:$AB$786,21,FALSE)</f>
        <v>#N/A</v>
      </c>
      <c r="N249" s="103" t="e">
        <f>VLOOKUP(B249,'MC 114+220'!$B$15:$AB$786,5,FALSE)</f>
        <v>#N/A</v>
      </c>
      <c r="O249" s="105" t="e">
        <f t="shared" si="42"/>
        <v>#N/A</v>
      </c>
      <c r="P249" s="105" t="e">
        <f>VLOOKUP(B249,'MC 114+220'!$B$15:$AB$786,14,FALSE)</f>
        <v>#N/A</v>
      </c>
      <c r="Q249" s="92">
        <f>'MC 114+220'!R250</f>
        <v>0</v>
      </c>
      <c r="R249" s="106">
        <f t="shared" si="47"/>
        <v>0</v>
      </c>
      <c r="S249" s="94" t="e">
        <f>VLOOKUP(B249,'MC 114+220'!$B$14:$AB$786,22,FALSE)</f>
        <v>#N/A</v>
      </c>
      <c r="T249" s="103" t="e">
        <f>VLOOKUP(B249,'MC 114+220'!$B$15:$AB$786,6,FALSE)</f>
        <v>#N/A</v>
      </c>
      <c r="U249" s="105" t="e">
        <f t="shared" si="43"/>
        <v>#N/A</v>
      </c>
      <c r="V249" s="107" t="e">
        <f>VLOOKUP(B249,'MC 114+220'!$B$15:$AB$786,15,FALSE)</f>
        <v>#N/A</v>
      </c>
      <c r="W249" s="96">
        <f>'MC 114+220'!S250</f>
        <v>0</v>
      </c>
      <c r="X249" s="106">
        <f t="shared" si="48"/>
        <v>0</v>
      </c>
      <c r="Y249" s="108" t="e">
        <f t="shared" si="52"/>
        <v>#N/A</v>
      </c>
      <c r="Z249" s="99" t="e">
        <f t="shared" si="49"/>
        <v>#N/A</v>
      </c>
      <c r="AA249" s="100" t="e">
        <f t="shared" si="50"/>
        <v>#N/A</v>
      </c>
      <c r="AB249" s="109" t="e">
        <f t="shared" si="51"/>
        <v>#N/A</v>
      </c>
    </row>
    <row r="250" spans="2:28">
      <c r="B250" s="86">
        <f>'MC 114+220'!B251</f>
        <v>0</v>
      </c>
      <c r="C250" s="101">
        <f t="shared" si="44"/>
        <v>0</v>
      </c>
      <c r="D250" s="102">
        <f t="shared" si="45"/>
        <v>842</v>
      </c>
      <c r="E250" s="89" t="e">
        <f>VLOOKUP(B250,'MC 114+220'!B251:AB352,3,FALSE)</f>
        <v>#N/A</v>
      </c>
      <c r="F250" s="103" t="e">
        <f t="shared" si="40"/>
        <v>#N/A</v>
      </c>
      <c r="G250" s="104" t="e">
        <f>VLOOKUP(B250,'MC 114+220'!$B$15:$AB$786,20,FALSE)</f>
        <v>#N/A</v>
      </c>
      <c r="H250" s="104" t="e">
        <f>VLOOKUP(B250,'MC 114+220'!$B$15:$AB$786,4,FALSE)</f>
        <v>#N/A</v>
      </c>
      <c r="I250" s="105" t="e">
        <f t="shared" si="41"/>
        <v>#N/A</v>
      </c>
      <c r="J250" s="105" t="e">
        <f>VLOOKUP(B250,'MC 114+220'!$B$15:$AB$786,13,FALSE)</f>
        <v>#N/A</v>
      </c>
      <c r="K250" s="92">
        <f>'MC 114+220'!Q251</f>
        <v>0</v>
      </c>
      <c r="L250" s="106">
        <f t="shared" si="46"/>
        <v>0</v>
      </c>
      <c r="M250" s="94" t="e">
        <f>VLOOKUP(B250,'MC 114+220'!$B$14:$AB$786,21,FALSE)</f>
        <v>#N/A</v>
      </c>
      <c r="N250" s="103" t="e">
        <f>VLOOKUP(B250,'MC 114+220'!$B$15:$AB$786,5,FALSE)</f>
        <v>#N/A</v>
      </c>
      <c r="O250" s="105" t="e">
        <f t="shared" si="42"/>
        <v>#N/A</v>
      </c>
      <c r="P250" s="105" t="e">
        <f>VLOOKUP(B250,'MC 114+220'!$B$15:$AB$786,14,FALSE)</f>
        <v>#N/A</v>
      </c>
      <c r="Q250" s="92">
        <f>'MC 114+220'!R251</f>
        <v>0</v>
      </c>
      <c r="R250" s="106">
        <f t="shared" si="47"/>
        <v>0</v>
      </c>
      <c r="S250" s="94" t="e">
        <f>VLOOKUP(B250,'MC 114+220'!$B$14:$AB$786,22,FALSE)</f>
        <v>#N/A</v>
      </c>
      <c r="T250" s="103" t="e">
        <f>VLOOKUP(B250,'MC 114+220'!$B$15:$AB$786,6,FALSE)</f>
        <v>#N/A</v>
      </c>
      <c r="U250" s="105" t="e">
        <f t="shared" si="43"/>
        <v>#N/A</v>
      </c>
      <c r="V250" s="107" t="e">
        <f>VLOOKUP(B250,'MC 114+220'!$B$15:$AB$786,15,FALSE)</f>
        <v>#N/A</v>
      </c>
      <c r="W250" s="96">
        <f>'MC 114+220'!S251</f>
        <v>0</v>
      </c>
      <c r="X250" s="106">
        <f t="shared" si="48"/>
        <v>0</v>
      </c>
      <c r="Y250" s="108" t="e">
        <f t="shared" si="52"/>
        <v>#N/A</v>
      </c>
      <c r="Z250" s="99" t="e">
        <f t="shared" si="49"/>
        <v>#N/A</v>
      </c>
      <c r="AA250" s="100" t="e">
        <f t="shared" si="50"/>
        <v>#N/A</v>
      </c>
      <c r="AB250" s="109" t="e">
        <f t="shared" si="51"/>
        <v>#N/A</v>
      </c>
    </row>
    <row r="251" spans="2:28">
      <c r="B251" s="86">
        <f>'MC 114+220'!B252</f>
        <v>0</v>
      </c>
      <c r="C251" s="101">
        <f t="shared" si="44"/>
        <v>0</v>
      </c>
      <c r="D251" s="102">
        <f t="shared" si="45"/>
        <v>842</v>
      </c>
      <c r="E251" s="89" t="e">
        <f>VLOOKUP(B251,'MC 114+220'!B252:AB353,3,FALSE)</f>
        <v>#N/A</v>
      </c>
      <c r="F251" s="103" t="e">
        <f t="shared" si="40"/>
        <v>#N/A</v>
      </c>
      <c r="G251" s="104" t="e">
        <f>VLOOKUP(B251,'MC 114+220'!$B$15:$AB$786,20,FALSE)</f>
        <v>#N/A</v>
      </c>
      <c r="H251" s="104" t="e">
        <f>VLOOKUP(B251,'MC 114+220'!$B$15:$AB$786,4,FALSE)</f>
        <v>#N/A</v>
      </c>
      <c r="I251" s="105" t="e">
        <f t="shared" si="41"/>
        <v>#N/A</v>
      </c>
      <c r="J251" s="105" t="e">
        <f>VLOOKUP(B251,'MC 114+220'!$B$15:$AB$786,13,FALSE)</f>
        <v>#N/A</v>
      </c>
      <c r="K251" s="92">
        <f>'MC 114+220'!Q252</f>
        <v>0</v>
      </c>
      <c r="L251" s="106">
        <f t="shared" si="46"/>
        <v>0</v>
      </c>
      <c r="M251" s="94" t="e">
        <f>VLOOKUP(B251,'MC 114+220'!$B$14:$AB$786,21,FALSE)</f>
        <v>#N/A</v>
      </c>
      <c r="N251" s="103" t="e">
        <f>VLOOKUP(B251,'MC 114+220'!$B$15:$AB$786,5,FALSE)</f>
        <v>#N/A</v>
      </c>
      <c r="O251" s="105" t="e">
        <f t="shared" si="42"/>
        <v>#N/A</v>
      </c>
      <c r="P251" s="105" t="e">
        <f>VLOOKUP(B251,'MC 114+220'!$B$15:$AB$786,14,FALSE)</f>
        <v>#N/A</v>
      </c>
      <c r="Q251" s="92">
        <f>'MC 114+220'!R252</f>
        <v>0</v>
      </c>
      <c r="R251" s="106">
        <f t="shared" si="47"/>
        <v>0</v>
      </c>
      <c r="S251" s="94" t="e">
        <f>VLOOKUP(B251,'MC 114+220'!$B$14:$AB$786,22,FALSE)</f>
        <v>#N/A</v>
      </c>
      <c r="T251" s="103" t="e">
        <f>VLOOKUP(B251,'MC 114+220'!$B$15:$AB$786,6,FALSE)</f>
        <v>#N/A</v>
      </c>
      <c r="U251" s="105" t="e">
        <f t="shared" si="43"/>
        <v>#N/A</v>
      </c>
      <c r="V251" s="107" t="e">
        <f>VLOOKUP(B251,'MC 114+220'!$B$15:$AB$786,15,FALSE)</f>
        <v>#N/A</v>
      </c>
      <c r="W251" s="96">
        <f>'MC 114+220'!S252</f>
        <v>0</v>
      </c>
      <c r="X251" s="106">
        <f t="shared" si="48"/>
        <v>0</v>
      </c>
      <c r="Y251" s="108" t="e">
        <f t="shared" si="52"/>
        <v>#N/A</v>
      </c>
      <c r="Z251" s="99" t="e">
        <f t="shared" si="49"/>
        <v>#N/A</v>
      </c>
      <c r="AA251" s="100" t="e">
        <f t="shared" si="50"/>
        <v>#N/A</v>
      </c>
      <c r="AB251" s="109" t="e">
        <f t="shared" si="51"/>
        <v>#N/A</v>
      </c>
    </row>
    <row r="252" spans="2:28">
      <c r="B252" s="86">
        <f>'MC 114+220'!B253</f>
        <v>0</v>
      </c>
      <c r="C252" s="101">
        <f t="shared" si="44"/>
        <v>0</v>
      </c>
      <c r="D252" s="102">
        <f t="shared" si="45"/>
        <v>842</v>
      </c>
      <c r="E252" s="89" t="e">
        <f>VLOOKUP(B252,'MC 114+220'!B253:AB354,3,FALSE)</f>
        <v>#N/A</v>
      </c>
      <c r="F252" s="103" t="e">
        <f t="shared" si="40"/>
        <v>#N/A</v>
      </c>
      <c r="G252" s="104" t="e">
        <f>VLOOKUP(B252,'MC 114+220'!$B$15:$AB$786,20,FALSE)</f>
        <v>#N/A</v>
      </c>
      <c r="H252" s="104" t="e">
        <f>VLOOKUP(B252,'MC 114+220'!$B$15:$AB$786,4,FALSE)</f>
        <v>#N/A</v>
      </c>
      <c r="I252" s="105" t="e">
        <f t="shared" si="41"/>
        <v>#N/A</v>
      </c>
      <c r="J252" s="105" t="e">
        <f>VLOOKUP(B252,'MC 114+220'!$B$15:$AB$786,13,FALSE)</f>
        <v>#N/A</v>
      </c>
      <c r="K252" s="92">
        <f>'MC 114+220'!Q253</f>
        <v>0</v>
      </c>
      <c r="L252" s="106">
        <f t="shared" si="46"/>
        <v>0</v>
      </c>
      <c r="M252" s="94" t="e">
        <f>VLOOKUP(B252,'MC 114+220'!$B$14:$AB$786,21,FALSE)</f>
        <v>#N/A</v>
      </c>
      <c r="N252" s="103" t="e">
        <f>VLOOKUP(B252,'MC 114+220'!$B$15:$AB$786,5,FALSE)</f>
        <v>#N/A</v>
      </c>
      <c r="O252" s="105" t="e">
        <f t="shared" si="42"/>
        <v>#N/A</v>
      </c>
      <c r="P252" s="105" t="e">
        <f>VLOOKUP(B252,'MC 114+220'!$B$15:$AB$786,14,FALSE)</f>
        <v>#N/A</v>
      </c>
      <c r="Q252" s="92">
        <f>'MC 114+220'!R253</f>
        <v>0</v>
      </c>
      <c r="R252" s="106">
        <f t="shared" si="47"/>
        <v>0</v>
      </c>
      <c r="S252" s="94" t="e">
        <f>VLOOKUP(B252,'MC 114+220'!$B$14:$AB$786,22,FALSE)</f>
        <v>#N/A</v>
      </c>
      <c r="T252" s="103" t="e">
        <f>VLOOKUP(B252,'MC 114+220'!$B$15:$AB$786,6,FALSE)</f>
        <v>#N/A</v>
      </c>
      <c r="U252" s="105" t="e">
        <f t="shared" si="43"/>
        <v>#N/A</v>
      </c>
      <c r="V252" s="107" t="e">
        <f>VLOOKUP(B252,'MC 114+220'!$B$15:$AB$786,15,FALSE)</f>
        <v>#N/A</v>
      </c>
      <c r="W252" s="96">
        <f>'MC 114+220'!S253</f>
        <v>0</v>
      </c>
      <c r="X252" s="106">
        <f t="shared" si="48"/>
        <v>0</v>
      </c>
      <c r="Y252" s="108" t="e">
        <f t="shared" si="52"/>
        <v>#N/A</v>
      </c>
      <c r="Z252" s="99" t="e">
        <f t="shared" si="49"/>
        <v>#N/A</v>
      </c>
      <c r="AA252" s="100" t="e">
        <f t="shared" si="50"/>
        <v>#N/A</v>
      </c>
      <c r="AB252" s="109" t="e">
        <f t="shared" si="51"/>
        <v>#N/A</v>
      </c>
    </row>
    <row r="253" spans="2:28">
      <c r="B253" s="86">
        <f>'MC 114+220'!B254</f>
        <v>0</v>
      </c>
      <c r="C253" s="101">
        <f t="shared" si="44"/>
        <v>0</v>
      </c>
      <c r="D253" s="102">
        <f t="shared" si="45"/>
        <v>842</v>
      </c>
      <c r="E253" s="89" t="e">
        <f>VLOOKUP(B253,'MC 114+220'!B254:AB355,3,FALSE)</f>
        <v>#N/A</v>
      </c>
      <c r="F253" s="103" t="e">
        <f t="shared" si="40"/>
        <v>#N/A</v>
      </c>
      <c r="G253" s="104" t="e">
        <f>VLOOKUP(B253,'MC 114+220'!$B$15:$AB$786,20,FALSE)</f>
        <v>#N/A</v>
      </c>
      <c r="H253" s="104" t="e">
        <f>VLOOKUP(B253,'MC 114+220'!$B$15:$AB$786,4,FALSE)</f>
        <v>#N/A</v>
      </c>
      <c r="I253" s="105" t="e">
        <f t="shared" si="41"/>
        <v>#N/A</v>
      </c>
      <c r="J253" s="105" t="e">
        <f>VLOOKUP(B253,'MC 114+220'!$B$15:$AB$786,13,FALSE)</f>
        <v>#N/A</v>
      </c>
      <c r="K253" s="92">
        <f>'MC 114+220'!Q254</f>
        <v>0</v>
      </c>
      <c r="L253" s="106">
        <f t="shared" si="46"/>
        <v>0</v>
      </c>
      <c r="M253" s="94" t="e">
        <f>VLOOKUP(B253,'MC 114+220'!$B$14:$AB$786,21,FALSE)</f>
        <v>#N/A</v>
      </c>
      <c r="N253" s="103" t="e">
        <f>VLOOKUP(B253,'MC 114+220'!$B$15:$AB$786,5,FALSE)</f>
        <v>#N/A</v>
      </c>
      <c r="O253" s="105" t="e">
        <f t="shared" si="42"/>
        <v>#N/A</v>
      </c>
      <c r="P253" s="105" t="e">
        <f>VLOOKUP(B253,'MC 114+220'!$B$15:$AB$786,14,FALSE)</f>
        <v>#N/A</v>
      </c>
      <c r="Q253" s="92">
        <f>'MC 114+220'!R254</f>
        <v>0</v>
      </c>
      <c r="R253" s="106">
        <f t="shared" si="47"/>
        <v>0</v>
      </c>
      <c r="S253" s="94" t="e">
        <f>VLOOKUP(B253,'MC 114+220'!$B$14:$AB$786,22,FALSE)</f>
        <v>#N/A</v>
      </c>
      <c r="T253" s="103" t="e">
        <f>VLOOKUP(B253,'MC 114+220'!$B$15:$AB$786,6,FALSE)</f>
        <v>#N/A</v>
      </c>
      <c r="U253" s="105" t="e">
        <f t="shared" si="43"/>
        <v>#N/A</v>
      </c>
      <c r="V253" s="107" t="e">
        <f>VLOOKUP(B253,'MC 114+220'!$B$15:$AB$786,15,FALSE)</f>
        <v>#N/A</v>
      </c>
      <c r="W253" s="96">
        <f>'MC 114+220'!S254</f>
        <v>0</v>
      </c>
      <c r="X253" s="106">
        <f t="shared" si="48"/>
        <v>0</v>
      </c>
      <c r="Y253" s="108" t="e">
        <f t="shared" si="52"/>
        <v>#N/A</v>
      </c>
      <c r="Z253" s="99" t="e">
        <f t="shared" si="49"/>
        <v>#N/A</v>
      </c>
      <c r="AA253" s="100" t="e">
        <f t="shared" si="50"/>
        <v>#N/A</v>
      </c>
      <c r="AB253" s="109" t="e">
        <f t="shared" si="51"/>
        <v>#N/A</v>
      </c>
    </row>
    <row r="254" spans="2:28">
      <c r="B254" s="86">
        <f>'MC 114+220'!B255</f>
        <v>0</v>
      </c>
      <c r="C254" s="101">
        <f t="shared" si="44"/>
        <v>0</v>
      </c>
      <c r="D254" s="102">
        <f t="shared" si="45"/>
        <v>842</v>
      </c>
      <c r="E254" s="89" t="e">
        <f>VLOOKUP(B254,'MC 114+220'!B255:AB356,3,FALSE)</f>
        <v>#N/A</v>
      </c>
      <c r="F254" s="103" t="e">
        <f t="shared" si="40"/>
        <v>#N/A</v>
      </c>
      <c r="G254" s="104" t="e">
        <f>VLOOKUP(B254,'MC 114+220'!$B$15:$AB$786,20,FALSE)</f>
        <v>#N/A</v>
      </c>
      <c r="H254" s="104" t="e">
        <f>VLOOKUP(B254,'MC 114+220'!$B$15:$AB$786,4,FALSE)</f>
        <v>#N/A</v>
      </c>
      <c r="I254" s="105" t="e">
        <f t="shared" si="41"/>
        <v>#N/A</v>
      </c>
      <c r="J254" s="105" t="e">
        <f>VLOOKUP(B254,'MC 114+220'!$B$15:$AB$786,13,FALSE)</f>
        <v>#N/A</v>
      </c>
      <c r="K254" s="92">
        <f>'MC 114+220'!Q255</f>
        <v>0</v>
      </c>
      <c r="L254" s="106">
        <f t="shared" si="46"/>
        <v>0</v>
      </c>
      <c r="M254" s="94" t="e">
        <f>VLOOKUP(B254,'MC 114+220'!$B$14:$AB$786,21,FALSE)</f>
        <v>#N/A</v>
      </c>
      <c r="N254" s="103" t="e">
        <f>VLOOKUP(B254,'MC 114+220'!$B$15:$AB$786,5,FALSE)</f>
        <v>#N/A</v>
      </c>
      <c r="O254" s="105" t="e">
        <f t="shared" si="42"/>
        <v>#N/A</v>
      </c>
      <c r="P254" s="105" t="e">
        <f>VLOOKUP(B254,'MC 114+220'!$B$15:$AB$786,14,FALSE)</f>
        <v>#N/A</v>
      </c>
      <c r="Q254" s="92">
        <f>'MC 114+220'!R255</f>
        <v>0</v>
      </c>
      <c r="R254" s="106">
        <f t="shared" si="47"/>
        <v>0</v>
      </c>
      <c r="S254" s="94" t="e">
        <f>VLOOKUP(B254,'MC 114+220'!$B$14:$AB$786,22,FALSE)</f>
        <v>#N/A</v>
      </c>
      <c r="T254" s="103" t="e">
        <f>VLOOKUP(B254,'MC 114+220'!$B$15:$AB$786,6,FALSE)</f>
        <v>#N/A</v>
      </c>
      <c r="U254" s="105" t="e">
        <f t="shared" si="43"/>
        <v>#N/A</v>
      </c>
      <c r="V254" s="107" t="e">
        <f>VLOOKUP(B254,'MC 114+220'!$B$15:$AB$786,15,FALSE)</f>
        <v>#N/A</v>
      </c>
      <c r="W254" s="96">
        <f>'MC 114+220'!S255</f>
        <v>0</v>
      </c>
      <c r="X254" s="106">
        <f t="shared" si="48"/>
        <v>0</v>
      </c>
      <c r="Y254" s="108" t="e">
        <f t="shared" si="52"/>
        <v>#N/A</v>
      </c>
      <c r="Z254" s="99" t="e">
        <f t="shared" si="49"/>
        <v>#N/A</v>
      </c>
      <c r="AA254" s="100" t="e">
        <f t="shared" si="50"/>
        <v>#N/A</v>
      </c>
      <c r="AB254" s="109" t="e">
        <f t="shared" si="51"/>
        <v>#N/A</v>
      </c>
    </row>
    <row r="255" spans="2:28">
      <c r="B255" s="86">
        <f>'MC 114+220'!B256</f>
        <v>0</v>
      </c>
      <c r="C255" s="101">
        <f t="shared" si="44"/>
        <v>0</v>
      </c>
      <c r="D255" s="102">
        <f t="shared" si="45"/>
        <v>842</v>
      </c>
      <c r="E255" s="89" t="e">
        <f>VLOOKUP(B255,'MC 114+220'!B256:AB357,3,FALSE)</f>
        <v>#N/A</v>
      </c>
      <c r="F255" s="103" t="e">
        <f t="shared" si="40"/>
        <v>#N/A</v>
      </c>
      <c r="G255" s="104" t="e">
        <f>VLOOKUP(B255,'MC 114+220'!$B$15:$AB$786,20,FALSE)</f>
        <v>#N/A</v>
      </c>
      <c r="H255" s="104" t="e">
        <f>VLOOKUP(B255,'MC 114+220'!$B$15:$AB$786,4,FALSE)</f>
        <v>#N/A</v>
      </c>
      <c r="I255" s="105" t="e">
        <f t="shared" si="41"/>
        <v>#N/A</v>
      </c>
      <c r="J255" s="105" t="e">
        <f>VLOOKUP(B255,'MC 114+220'!$B$15:$AB$786,13,FALSE)</f>
        <v>#N/A</v>
      </c>
      <c r="K255" s="92">
        <f>'MC 114+220'!Q256</f>
        <v>0</v>
      </c>
      <c r="L255" s="106">
        <f t="shared" si="46"/>
        <v>0</v>
      </c>
      <c r="M255" s="94" t="e">
        <f>VLOOKUP(B255,'MC 114+220'!$B$14:$AB$786,21,FALSE)</f>
        <v>#N/A</v>
      </c>
      <c r="N255" s="103" t="e">
        <f>VLOOKUP(B255,'MC 114+220'!$B$15:$AB$786,5,FALSE)</f>
        <v>#N/A</v>
      </c>
      <c r="O255" s="105" t="e">
        <f t="shared" si="42"/>
        <v>#N/A</v>
      </c>
      <c r="P255" s="105" t="e">
        <f>VLOOKUP(B255,'MC 114+220'!$B$15:$AB$786,14,FALSE)</f>
        <v>#N/A</v>
      </c>
      <c r="Q255" s="92">
        <f>'MC 114+220'!R256</f>
        <v>0</v>
      </c>
      <c r="R255" s="106">
        <f t="shared" si="47"/>
        <v>0</v>
      </c>
      <c r="S255" s="94" t="e">
        <f>VLOOKUP(B255,'MC 114+220'!$B$14:$AB$786,22,FALSE)</f>
        <v>#N/A</v>
      </c>
      <c r="T255" s="103" t="e">
        <f>VLOOKUP(B255,'MC 114+220'!$B$15:$AB$786,6,FALSE)</f>
        <v>#N/A</v>
      </c>
      <c r="U255" s="105" t="e">
        <f t="shared" si="43"/>
        <v>#N/A</v>
      </c>
      <c r="V255" s="107" t="e">
        <f>VLOOKUP(B255,'MC 114+220'!$B$15:$AB$786,15,FALSE)</f>
        <v>#N/A</v>
      </c>
      <c r="W255" s="96">
        <f>'MC 114+220'!S256</f>
        <v>0</v>
      </c>
      <c r="X255" s="106">
        <f t="shared" si="48"/>
        <v>0</v>
      </c>
      <c r="Y255" s="108" t="e">
        <f t="shared" si="52"/>
        <v>#N/A</v>
      </c>
      <c r="Z255" s="99" t="e">
        <f t="shared" si="49"/>
        <v>#N/A</v>
      </c>
      <c r="AA255" s="100" t="e">
        <f t="shared" si="50"/>
        <v>#N/A</v>
      </c>
      <c r="AB255" s="109" t="e">
        <f t="shared" si="51"/>
        <v>#N/A</v>
      </c>
    </row>
    <row r="256" spans="2:28">
      <c r="B256" s="86">
        <f>'MC 114+220'!B257</f>
        <v>0</v>
      </c>
      <c r="C256" s="101">
        <f t="shared" si="44"/>
        <v>0</v>
      </c>
      <c r="D256" s="102">
        <f t="shared" si="45"/>
        <v>842</v>
      </c>
      <c r="E256" s="89" t="e">
        <f>VLOOKUP(B256,'MC 114+220'!B257:AB358,3,FALSE)</f>
        <v>#N/A</v>
      </c>
      <c r="F256" s="103" t="e">
        <f t="shared" si="40"/>
        <v>#N/A</v>
      </c>
      <c r="G256" s="104" t="e">
        <f>VLOOKUP(B256,'MC 114+220'!$B$15:$AB$786,20,FALSE)</f>
        <v>#N/A</v>
      </c>
      <c r="H256" s="104" t="e">
        <f>VLOOKUP(B256,'MC 114+220'!$B$15:$AB$786,4,FALSE)</f>
        <v>#N/A</v>
      </c>
      <c r="I256" s="105" t="e">
        <f t="shared" si="41"/>
        <v>#N/A</v>
      </c>
      <c r="J256" s="105" t="e">
        <f>VLOOKUP(B256,'MC 114+220'!$B$15:$AB$786,13,FALSE)</f>
        <v>#N/A</v>
      </c>
      <c r="K256" s="92">
        <f>'MC 114+220'!Q257</f>
        <v>0</v>
      </c>
      <c r="L256" s="106">
        <f t="shared" si="46"/>
        <v>0</v>
      </c>
      <c r="M256" s="94" t="e">
        <f>VLOOKUP(B256,'MC 114+220'!$B$14:$AB$786,21,FALSE)</f>
        <v>#N/A</v>
      </c>
      <c r="N256" s="103" t="e">
        <f>VLOOKUP(B256,'MC 114+220'!$B$15:$AB$786,5,FALSE)</f>
        <v>#N/A</v>
      </c>
      <c r="O256" s="105" t="e">
        <f t="shared" si="42"/>
        <v>#N/A</v>
      </c>
      <c r="P256" s="105" t="e">
        <f>VLOOKUP(B256,'MC 114+220'!$B$15:$AB$786,14,FALSE)</f>
        <v>#N/A</v>
      </c>
      <c r="Q256" s="92">
        <f>'MC 114+220'!R257</f>
        <v>0</v>
      </c>
      <c r="R256" s="106">
        <f t="shared" si="47"/>
        <v>0</v>
      </c>
      <c r="S256" s="94" t="e">
        <f>VLOOKUP(B256,'MC 114+220'!$B$14:$AB$786,22,FALSE)</f>
        <v>#N/A</v>
      </c>
      <c r="T256" s="103" t="e">
        <f>VLOOKUP(B256,'MC 114+220'!$B$15:$AB$786,6,FALSE)</f>
        <v>#N/A</v>
      </c>
      <c r="U256" s="105" t="e">
        <f t="shared" si="43"/>
        <v>#N/A</v>
      </c>
      <c r="V256" s="107" t="e">
        <f>VLOOKUP(B256,'MC 114+220'!$B$15:$AB$786,15,FALSE)</f>
        <v>#N/A</v>
      </c>
      <c r="W256" s="96">
        <f>'MC 114+220'!S257</f>
        <v>0</v>
      </c>
      <c r="X256" s="106">
        <f t="shared" si="48"/>
        <v>0</v>
      </c>
      <c r="Y256" s="108" t="e">
        <f t="shared" si="52"/>
        <v>#N/A</v>
      </c>
      <c r="Z256" s="99" t="e">
        <f t="shared" si="49"/>
        <v>#N/A</v>
      </c>
      <c r="AA256" s="100" t="e">
        <f t="shared" si="50"/>
        <v>#N/A</v>
      </c>
      <c r="AB256" s="109" t="e">
        <f t="shared" si="51"/>
        <v>#N/A</v>
      </c>
    </row>
    <row r="257" spans="2:28">
      <c r="B257" s="86">
        <f>'MC 114+220'!B258</f>
        <v>0</v>
      </c>
      <c r="C257" s="101">
        <f t="shared" si="44"/>
        <v>0</v>
      </c>
      <c r="D257" s="102">
        <f t="shared" si="45"/>
        <v>842</v>
      </c>
      <c r="E257" s="89" t="e">
        <f>VLOOKUP(B257,'MC 114+220'!B258:AB359,3,FALSE)</f>
        <v>#N/A</v>
      </c>
      <c r="F257" s="103" t="e">
        <f t="shared" si="40"/>
        <v>#N/A</v>
      </c>
      <c r="G257" s="104" t="e">
        <f>VLOOKUP(B257,'MC 114+220'!$B$15:$AB$786,20,FALSE)</f>
        <v>#N/A</v>
      </c>
      <c r="H257" s="104" t="e">
        <f>VLOOKUP(B257,'MC 114+220'!$B$15:$AB$786,4,FALSE)</f>
        <v>#N/A</v>
      </c>
      <c r="I257" s="105" t="e">
        <f t="shared" si="41"/>
        <v>#N/A</v>
      </c>
      <c r="J257" s="105" t="e">
        <f>VLOOKUP(B257,'MC 114+220'!$B$15:$AB$786,13,FALSE)</f>
        <v>#N/A</v>
      </c>
      <c r="K257" s="92">
        <f>'MC 114+220'!Q258</f>
        <v>0</v>
      </c>
      <c r="L257" s="106">
        <f t="shared" si="46"/>
        <v>0</v>
      </c>
      <c r="M257" s="94" t="e">
        <f>VLOOKUP(B257,'MC 114+220'!$B$14:$AB$786,21,FALSE)</f>
        <v>#N/A</v>
      </c>
      <c r="N257" s="103" t="e">
        <f>VLOOKUP(B257,'MC 114+220'!$B$15:$AB$786,5,FALSE)</f>
        <v>#N/A</v>
      </c>
      <c r="O257" s="105" t="e">
        <f t="shared" si="42"/>
        <v>#N/A</v>
      </c>
      <c r="P257" s="105" t="e">
        <f>VLOOKUP(B257,'MC 114+220'!$B$15:$AB$786,14,FALSE)</f>
        <v>#N/A</v>
      </c>
      <c r="Q257" s="92">
        <f>'MC 114+220'!R258</f>
        <v>0</v>
      </c>
      <c r="R257" s="106">
        <f t="shared" si="47"/>
        <v>0</v>
      </c>
      <c r="S257" s="94" t="e">
        <f>VLOOKUP(B257,'MC 114+220'!$B$14:$AB$786,22,FALSE)</f>
        <v>#N/A</v>
      </c>
      <c r="T257" s="103" t="e">
        <f>VLOOKUP(B257,'MC 114+220'!$B$15:$AB$786,6,FALSE)</f>
        <v>#N/A</v>
      </c>
      <c r="U257" s="105" t="e">
        <f t="shared" si="43"/>
        <v>#N/A</v>
      </c>
      <c r="V257" s="107" t="e">
        <f>VLOOKUP(B257,'MC 114+220'!$B$15:$AB$786,15,FALSE)</f>
        <v>#N/A</v>
      </c>
      <c r="W257" s="96">
        <f>'MC 114+220'!S258</f>
        <v>0</v>
      </c>
      <c r="X257" s="106">
        <f t="shared" si="48"/>
        <v>0</v>
      </c>
      <c r="Y257" s="108" t="e">
        <f t="shared" si="52"/>
        <v>#N/A</v>
      </c>
      <c r="Z257" s="99" t="e">
        <f t="shared" si="49"/>
        <v>#N/A</v>
      </c>
      <c r="AA257" s="100" t="e">
        <f t="shared" si="50"/>
        <v>#N/A</v>
      </c>
      <c r="AB257" s="109" t="e">
        <f t="shared" si="51"/>
        <v>#N/A</v>
      </c>
    </row>
    <row r="258" spans="2:28">
      <c r="B258" s="86">
        <f>'MC 114+220'!B259</f>
        <v>0</v>
      </c>
      <c r="C258" s="101">
        <f t="shared" si="44"/>
        <v>0</v>
      </c>
      <c r="D258" s="102">
        <f t="shared" si="45"/>
        <v>842</v>
      </c>
      <c r="E258" s="89" t="e">
        <f>VLOOKUP(B258,'MC 114+220'!B259:AB360,3,FALSE)</f>
        <v>#N/A</v>
      </c>
      <c r="F258" s="103" t="e">
        <f t="shared" si="40"/>
        <v>#N/A</v>
      </c>
      <c r="G258" s="104" t="e">
        <f>VLOOKUP(B258,'MC 114+220'!$B$15:$AB$786,20,FALSE)</f>
        <v>#N/A</v>
      </c>
      <c r="H258" s="104" t="e">
        <f>VLOOKUP(B258,'MC 114+220'!$B$15:$AB$786,4,FALSE)</f>
        <v>#N/A</v>
      </c>
      <c r="I258" s="105" t="e">
        <f t="shared" si="41"/>
        <v>#N/A</v>
      </c>
      <c r="J258" s="105" t="e">
        <f>VLOOKUP(B258,'MC 114+220'!$B$15:$AB$786,13,FALSE)</f>
        <v>#N/A</v>
      </c>
      <c r="K258" s="92">
        <f>'MC 114+220'!Q259</f>
        <v>0</v>
      </c>
      <c r="L258" s="106">
        <f t="shared" si="46"/>
        <v>0</v>
      </c>
      <c r="M258" s="94" t="e">
        <f>VLOOKUP(B258,'MC 114+220'!$B$14:$AB$786,21,FALSE)</f>
        <v>#N/A</v>
      </c>
      <c r="N258" s="103" t="e">
        <f>VLOOKUP(B258,'MC 114+220'!$B$15:$AB$786,5,FALSE)</f>
        <v>#N/A</v>
      </c>
      <c r="O258" s="105" t="e">
        <f t="shared" si="42"/>
        <v>#N/A</v>
      </c>
      <c r="P258" s="105" t="e">
        <f>VLOOKUP(B258,'MC 114+220'!$B$15:$AB$786,14,FALSE)</f>
        <v>#N/A</v>
      </c>
      <c r="Q258" s="92">
        <f>'MC 114+220'!R259</f>
        <v>0</v>
      </c>
      <c r="R258" s="106">
        <f t="shared" si="47"/>
        <v>0</v>
      </c>
      <c r="S258" s="94" t="e">
        <f>VLOOKUP(B258,'MC 114+220'!$B$14:$AB$786,22,FALSE)</f>
        <v>#N/A</v>
      </c>
      <c r="T258" s="103" t="e">
        <f>VLOOKUP(B258,'MC 114+220'!$B$15:$AB$786,6,FALSE)</f>
        <v>#N/A</v>
      </c>
      <c r="U258" s="105" t="e">
        <f t="shared" si="43"/>
        <v>#N/A</v>
      </c>
      <c r="V258" s="107" t="e">
        <f>VLOOKUP(B258,'MC 114+220'!$B$15:$AB$786,15,FALSE)</f>
        <v>#N/A</v>
      </c>
      <c r="W258" s="96">
        <f>'MC 114+220'!S259</f>
        <v>0</v>
      </c>
      <c r="X258" s="106">
        <f t="shared" si="48"/>
        <v>0</v>
      </c>
      <c r="Y258" s="108" t="e">
        <f t="shared" si="52"/>
        <v>#N/A</v>
      </c>
      <c r="Z258" s="99" t="e">
        <f t="shared" si="49"/>
        <v>#N/A</v>
      </c>
      <c r="AA258" s="100" t="e">
        <f t="shared" si="50"/>
        <v>#N/A</v>
      </c>
      <c r="AB258" s="109" t="e">
        <f t="shared" si="51"/>
        <v>#N/A</v>
      </c>
    </row>
    <row r="259" spans="2:28">
      <c r="B259" s="86">
        <f>'MC 114+220'!B260</f>
        <v>0</v>
      </c>
      <c r="C259" s="101">
        <f t="shared" si="44"/>
        <v>0</v>
      </c>
      <c r="D259" s="102">
        <f t="shared" si="45"/>
        <v>842</v>
      </c>
      <c r="E259" s="89" t="e">
        <f>VLOOKUP(B259,'MC 114+220'!B260:AB361,3,FALSE)</f>
        <v>#N/A</v>
      </c>
      <c r="F259" s="103" t="e">
        <f t="shared" si="40"/>
        <v>#N/A</v>
      </c>
      <c r="G259" s="104" t="e">
        <f>VLOOKUP(B259,'MC 114+220'!$B$15:$AB$786,20,FALSE)</f>
        <v>#N/A</v>
      </c>
      <c r="H259" s="104" t="e">
        <f>VLOOKUP(B259,'MC 114+220'!$B$15:$AB$786,4,FALSE)</f>
        <v>#N/A</v>
      </c>
      <c r="I259" s="105" t="e">
        <f t="shared" si="41"/>
        <v>#N/A</v>
      </c>
      <c r="J259" s="105" t="e">
        <f>VLOOKUP(B259,'MC 114+220'!$B$15:$AB$786,13,FALSE)</f>
        <v>#N/A</v>
      </c>
      <c r="K259" s="92">
        <f>'MC 114+220'!Q260</f>
        <v>0</v>
      </c>
      <c r="L259" s="106">
        <f t="shared" si="46"/>
        <v>0</v>
      </c>
      <c r="M259" s="94" t="e">
        <f>VLOOKUP(B259,'MC 114+220'!$B$14:$AB$786,21,FALSE)</f>
        <v>#N/A</v>
      </c>
      <c r="N259" s="103" t="e">
        <f>VLOOKUP(B259,'MC 114+220'!$B$15:$AB$786,5,FALSE)</f>
        <v>#N/A</v>
      </c>
      <c r="O259" s="105" t="e">
        <f t="shared" si="42"/>
        <v>#N/A</v>
      </c>
      <c r="P259" s="105" t="e">
        <f>VLOOKUP(B259,'MC 114+220'!$B$15:$AB$786,14,FALSE)</f>
        <v>#N/A</v>
      </c>
      <c r="Q259" s="92">
        <f>'MC 114+220'!R260</f>
        <v>0</v>
      </c>
      <c r="R259" s="106">
        <f t="shared" si="47"/>
        <v>0</v>
      </c>
      <c r="S259" s="94" t="e">
        <f>VLOOKUP(B259,'MC 114+220'!$B$14:$AB$786,22,FALSE)</f>
        <v>#N/A</v>
      </c>
      <c r="T259" s="103" t="e">
        <f>VLOOKUP(B259,'MC 114+220'!$B$15:$AB$786,6,FALSE)</f>
        <v>#N/A</v>
      </c>
      <c r="U259" s="105" t="e">
        <f t="shared" si="43"/>
        <v>#N/A</v>
      </c>
      <c r="V259" s="107" t="e">
        <f>VLOOKUP(B259,'MC 114+220'!$B$15:$AB$786,15,FALSE)</f>
        <v>#N/A</v>
      </c>
      <c r="W259" s="96">
        <f>'MC 114+220'!S260</f>
        <v>0</v>
      </c>
      <c r="X259" s="106">
        <f t="shared" si="48"/>
        <v>0</v>
      </c>
      <c r="Y259" s="108" t="e">
        <f t="shared" si="52"/>
        <v>#N/A</v>
      </c>
      <c r="Z259" s="99" t="e">
        <f t="shared" si="49"/>
        <v>#N/A</v>
      </c>
      <c r="AA259" s="100" t="e">
        <f t="shared" si="50"/>
        <v>#N/A</v>
      </c>
      <c r="AB259" s="109" t="e">
        <f t="shared" si="51"/>
        <v>#N/A</v>
      </c>
    </row>
    <row r="260" spans="2:28">
      <c r="B260" s="86">
        <f>'MC 114+220'!B261</f>
        <v>0</v>
      </c>
      <c r="C260" s="101">
        <f t="shared" si="44"/>
        <v>0</v>
      </c>
      <c r="D260" s="102">
        <f t="shared" si="45"/>
        <v>842</v>
      </c>
      <c r="E260" s="89" t="e">
        <f>VLOOKUP(B260,'MC 114+220'!B261:AB362,3,FALSE)</f>
        <v>#N/A</v>
      </c>
      <c r="F260" s="103" t="e">
        <f t="shared" si="40"/>
        <v>#N/A</v>
      </c>
      <c r="G260" s="104" t="e">
        <f>VLOOKUP(B260,'MC 114+220'!$B$15:$AB$786,20,FALSE)</f>
        <v>#N/A</v>
      </c>
      <c r="H260" s="104" t="e">
        <f>VLOOKUP(B260,'MC 114+220'!$B$15:$AB$786,4,FALSE)</f>
        <v>#N/A</v>
      </c>
      <c r="I260" s="105" t="e">
        <f t="shared" si="41"/>
        <v>#N/A</v>
      </c>
      <c r="J260" s="105" t="e">
        <f>VLOOKUP(B260,'MC 114+220'!$B$15:$AB$786,13,FALSE)</f>
        <v>#N/A</v>
      </c>
      <c r="K260" s="92">
        <f>'MC 114+220'!Q261</f>
        <v>0</v>
      </c>
      <c r="L260" s="106">
        <f t="shared" si="46"/>
        <v>0</v>
      </c>
      <c r="M260" s="94" t="e">
        <f>VLOOKUP(B260,'MC 114+220'!$B$14:$AB$786,21,FALSE)</f>
        <v>#N/A</v>
      </c>
      <c r="N260" s="103" t="e">
        <f>VLOOKUP(B260,'MC 114+220'!$B$15:$AB$786,5,FALSE)</f>
        <v>#N/A</v>
      </c>
      <c r="O260" s="105" t="e">
        <f t="shared" si="42"/>
        <v>#N/A</v>
      </c>
      <c r="P260" s="105" t="e">
        <f>VLOOKUP(B260,'MC 114+220'!$B$15:$AB$786,14,FALSE)</f>
        <v>#N/A</v>
      </c>
      <c r="Q260" s="92">
        <f>'MC 114+220'!R261</f>
        <v>0</v>
      </c>
      <c r="R260" s="106">
        <f t="shared" si="47"/>
        <v>0</v>
      </c>
      <c r="S260" s="94" t="e">
        <f>VLOOKUP(B260,'MC 114+220'!$B$14:$AB$786,22,FALSE)</f>
        <v>#N/A</v>
      </c>
      <c r="T260" s="103" t="e">
        <f>VLOOKUP(B260,'MC 114+220'!$B$15:$AB$786,6,FALSE)</f>
        <v>#N/A</v>
      </c>
      <c r="U260" s="105" t="e">
        <f t="shared" si="43"/>
        <v>#N/A</v>
      </c>
      <c r="V260" s="107" t="e">
        <f>VLOOKUP(B260,'MC 114+220'!$B$15:$AB$786,15,FALSE)</f>
        <v>#N/A</v>
      </c>
      <c r="W260" s="96">
        <f>'MC 114+220'!S261</f>
        <v>0</v>
      </c>
      <c r="X260" s="106">
        <f t="shared" si="48"/>
        <v>0</v>
      </c>
      <c r="Y260" s="108" t="e">
        <f t="shared" si="52"/>
        <v>#N/A</v>
      </c>
      <c r="Z260" s="99" t="e">
        <f t="shared" si="49"/>
        <v>#N/A</v>
      </c>
      <c r="AA260" s="100" t="e">
        <f t="shared" si="50"/>
        <v>#N/A</v>
      </c>
      <c r="AB260" s="109" t="e">
        <f t="shared" si="51"/>
        <v>#N/A</v>
      </c>
    </row>
    <row r="261" spans="2:28">
      <c r="B261" s="86">
        <f>'MC 114+220'!B262</f>
        <v>0</v>
      </c>
      <c r="C261" s="101">
        <f t="shared" si="44"/>
        <v>0</v>
      </c>
      <c r="D261" s="102">
        <f t="shared" si="45"/>
        <v>842</v>
      </c>
      <c r="E261" s="89" t="e">
        <f>VLOOKUP(B261,'MC 114+220'!B262:AB363,3,FALSE)</f>
        <v>#N/A</v>
      </c>
      <c r="F261" s="103" t="e">
        <f t="shared" si="40"/>
        <v>#N/A</v>
      </c>
      <c r="G261" s="104" t="e">
        <f>VLOOKUP(B261,'MC 114+220'!$B$15:$AB$786,20,FALSE)</f>
        <v>#N/A</v>
      </c>
      <c r="H261" s="104" t="e">
        <f>VLOOKUP(B261,'MC 114+220'!$B$15:$AB$786,4,FALSE)</f>
        <v>#N/A</v>
      </c>
      <c r="I261" s="105" t="e">
        <f t="shared" si="41"/>
        <v>#N/A</v>
      </c>
      <c r="J261" s="105" t="e">
        <f>VLOOKUP(B261,'MC 114+220'!$B$15:$AB$786,13,FALSE)</f>
        <v>#N/A</v>
      </c>
      <c r="K261" s="92">
        <f>'MC 114+220'!Q262</f>
        <v>0</v>
      </c>
      <c r="L261" s="106">
        <f t="shared" si="46"/>
        <v>0</v>
      </c>
      <c r="M261" s="94" t="e">
        <f>VLOOKUP(B261,'MC 114+220'!$B$14:$AB$786,21,FALSE)</f>
        <v>#N/A</v>
      </c>
      <c r="N261" s="103" t="e">
        <f>VLOOKUP(B261,'MC 114+220'!$B$15:$AB$786,5,FALSE)</f>
        <v>#N/A</v>
      </c>
      <c r="O261" s="105" t="e">
        <f t="shared" si="42"/>
        <v>#N/A</v>
      </c>
      <c r="P261" s="105" t="e">
        <f>VLOOKUP(B261,'MC 114+220'!$B$15:$AB$786,14,FALSE)</f>
        <v>#N/A</v>
      </c>
      <c r="Q261" s="92">
        <f>'MC 114+220'!R262</f>
        <v>0</v>
      </c>
      <c r="R261" s="106">
        <f t="shared" si="47"/>
        <v>0</v>
      </c>
      <c r="S261" s="94" t="e">
        <f>VLOOKUP(B261,'MC 114+220'!$B$14:$AB$786,22,FALSE)</f>
        <v>#N/A</v>
      </c>
      <c r="T261" s="103" t="e">
        <f>VLOOKUP(B261,'MC 114+220'!$B$15:$AB$786,6,FALSE)</f>
        <v>#N/A</v>
      </c>
      <c r="U261" s="105" t="e">
        <f t="shared" si="43"/>
        <v>#N/A</v>
      </c>
      <c r="V261" s="107" t="e">
        <f>VLOOKUP(B261,'MC 114+220'!$B$15:$AB$786,15,FALSE)</f>
        <v>#N/A</v>
      </c>
      <c r="W261" s="96">
        <f>'MC 114+220'!S262</f>
        <v>0</v>
      </c>
      <c r="X261" s="106">
        <f t="shared" si="48"/>
        <v>0</v>
      </c>
      <c r="Y261" s="108" t="e">
        <f t="shared" si="52"/>
        <v>#N/A</v>
      </c>
      <c r="Z261" s="99" t="e">
        <f t="shared" si="49"/>
        <v>#N/A</v>
      </c>
      <c r="AA261" s="100" t="e">
        <f t="shared" si="50"/>
        <v>#N/A</v>
      </c>
      <c r="AB261" s="109" t="e">
        <f t="shared" si="51"/>
        <v>#N/A</v>
      </c>
    </row>
    <row r="262" spans="2:28">
      <c r="B262" s="86">
        <f>'MC 114+220'!B263</f>
        <v>0</v>
      </c>
      <c r="C262" s="101">
        <f t="shared" si="44"/>
        <v>0</v>
      </c>
      <c r="D262" s="102">
        <f t="shared" si="45"/>
        <v>842</v>
      </c>
      <c r="E262" s="89" t="e">
        <f>VLOOKUP(B262,'MC 114+220'!B263:AB364,3,FALSE)</f>
        <v>#N/A</v>
      </c>
      <c r="F262" s="103" t="e">
        <f t="shared" si="40"/>
        <v>#N/A</v>
      </c>
      <c r="G262" s="104" t="e">
        <f>VLOOKUP(B262,'MC 114+220'!$B$15:$AB$786,20,FALSE)</f>
        <v>#N/A</v>
      </c>
      <c r="H262" s="104" t="e">
        <f>VLOOKUP(B262,'MC 114+220'!$B$15:$AB$786,4,FALSE)</f>
        <v>#N/A</v>
      </c>
      <c r="I262" s="105" t="e">
        <f t="shared" si="41"/>
        <v>#N/A</v>
      </c>
      <c r="J262" s="105" t="e">
        <f>VLOOKUP(B262,'MC 114+220'!$B$15:$AB$786,13,FALSE)</f>
        <v>#N/A</v>
      </c>
      <c r="K262" s="92">
        <f>'MC 114+220'!Q263</f>
        <v>0</v>
      </c>
      <c r="L262" s="106">
        <f t="shared" si="46"/>
        <v>0</v>
      </c>
      <c r="M262" s="94" t="e">
        <f>VLOOKUP(B262,'MC 114+220'!$B$14:$AB$786,21,FALSE)</f>
        <v>#N/A</v>
      </c>
      <c r="N262" s="103" t="e">
        <f>VLOOKUP(B262,'MC 114+220'!$B$15:$AB$786,5,FALSE)</f>
        <v>#N/A</v>
      </c>
      <c r="O262" s="105" t="e">
        <f t="shared" si="42"/>
        <v>#N/A</v>
      </c>
      <c r="P262" s="105" t="e">
        <f>VLOOKUP(B262,'MC 114+220'!$B$15:$AB$786,14,FALSE)</f>
        <v>#N/A</v>
      </c>
      <c r="Q262" s="92">
        <f>'MC 114+220'!R263</f>
        <v>0</v>
      </c>
      <c r="R262" s="106">
        <f t="shared" si="47"/>
        <v>0</v>
      </c>
      <c r="S262" s="94" t="e">
        <f>VLOOKUP(B262,'MC 114+220'!$B$14:$AB$786,22,FALSE)</f>
        <v>#N/A</v>
      </c>
      <c r="T262" s="103" t="e">
        <f>VLOOKUP(B262,'MC 114+220'!$B$15:$AB$786,6,FALSE)</f>
        <v>#N/A</v>
      </c>
      <c r="U262" s="105" t="e">
        <f t="shared" si="43"/>
        <v>#N/A</v>
      </c>
      <c r="V262" s="107" t="e">
        <f>VLOOKUP(B262,'MC 114+220'!$B$15:$AB$786,15,FALSE)</f>
        <v>#N/A</v>
      </c>
      <c r="W262" s="96">
        <f>'MC 114+220'!S263</f>
        <v>0</v>
      </c>
      <c r="X262" s="106">
        <f t="shared" si="48"/>
        <v>0</v>
      </c>
      <c r="Y262" s="108" t="e">
        <f t="shared" si="52"/>
        <v>#N/A</v>
      </c>
      <c r="Z262" s="99" t="e">
        <f t="shared" si="49"/>
        <v>#N/A</v>
      </c>
      <c r="AA262" s="100" t="e">
        <f t="shared" si="50"/>
        <v>#N/A</v>
      </c>
      <c r="AB262" s="109" t="e">
        <f t="shared" si="51"/>
        <v>#N/A</v>
      </c>
    </row>
    <row r="263" spans="2:28">
      <c r="B263" s="86">
        <f>'MC 114+220'!B264</f>
        <v>0</v>
      </c>
      <c r="C263" s="101">
        <f t="shared" si="44"/>
        <v>0</v>
      </c>
      <c r="D263" s="102">
        <f t="shared" si="45"/>
        <v>842</v>
      </c>
      <c r="E263" s="89" t="e">
        <f>VLOOKUP(B263,'MC 114+220'!B264:AB365,3,FALSE)</f>
        <v>#N/A</v>
      </c>
      <c r="F263" s="103" t="e">
        <f t="shared" si="40"/>
        <v>#N/A</v>
      </c>
      <c r="G263" s="104" t="e">
        <f>VLOOKUP(B263,'MC 114+220'!$B$15:$AB$786,20,FALSE)</f>
        <v>#N/A</v>
      </c>
      <c r="H263" s="104" t="e">
        <f>VLOOKUP(B263,'MC 114+220'!$B$15:$AB$786,4,FALSE)</f>
        <v>#N/A</v>
      </c>
      <c r="I263" s="105" t="e">
        <f t="shared" si="41"/>
        <v>#N/A</v>
      </c>
      <c r="J263" s="105" t="e">
        <f>VLOOKUP(B263,'MC 114+220'!$B$15:$AB$786,13,FALSE)</f>
        <v>#N/A</v>
      </c>
      <c r="K263" s="92">
        <f>'MC 114+220'!Q264</f>
        <v>0</v>
      </c>
      <c r="L263" s="106">
        <f t="shared" si="46"/>
        <v>0</v>
      </c>
      <c r="M263" s="94" t="e">
        <f>VLOOKUP(B263,'MC 114+220'!$B$14:$AB$786,21,FALSE)</f>
        <v>#N/A</v>
      </c>
      <c r="N263" s="103" t="e">
        <f>VLOOKUP(B263,'MC 114+220'!$B$15:$AB$786,5,FALSE)</f>
        <v>#N/A</v>
      </c>
      <c r="O263" s="105" t="e">
        <f t="shared" si="42"/>
        <v>#N/A</v>
      </c>
      <c r="P263" s="105" t="e">
        <f>VLOOKUP(B263,'MC 114+220'!$B$15:$AB$786,14,FALSE)</f>
        <v>#N/A</v>
      </c>
      <c r="Q263" s="92">
        <f>'MC 114+220'!R264</f>
        <v>0</v>
      </c>
      <c r="R263" s="106">
        <f t="shared" si="47"/>
        <v>0</v>
      </c>
      <c r="S263" s="94" t="e">
        <f>VLOOKUP(B263,'MC 114+220'!$B$14:$AB$786,22,FALSE)</f>
        <v>#N/A</v>
      </c>
      <c r="T263" s="103" t="e">
        <f>VLOOKUP(B263,'MC 114+220'!$B$15:$AB$786,6,FALSE)</f>
        <v>#N/A</v>
      </c>
      <c r="U263" s="105" t="e">
        <f t="shared" si="43"/>
        <v>#N/A</v>
      </c>
      <c r="V263" s="107" t="e">
        <f>VLOOKUP(B263,'MC 114+220'!$B$15:$AB$786,15,FALSE)</f>
        <v>#N/A</v>
      </c>
      <c r="W263" s="96">
        <f>'MC 114+220'!S264</f>
        <v>0</v>
      </c>
      <c r="X263" s="106">
        <f t="shared" si="48"/>
        <v>0</v>
      </c>
      <c r="Y263" s="108" t="e">
        <f t="shared" si="52"/>
        <v>#N/A</v>
      </c>
      <c r="Z263" s="99" t="e">
        <f t="shared" si="49"/>
        <v>#N/A</v>
      </c>
      <c r="AA263" s="100" t="e">
        <f t="shared" si="50"/>
        <v>#N/A</v>
      </c>
      <c r="AB263" s="109" t="e">
        <f t="shared" si="51"/>
        <v>#N/A</v>
      </c>
    </row>
    <row r="264" spans="2:28">
      <c r="B264" s="86">
        <f>'MC 114+220'!B265</f>
        <v>0</v>
      </c>
      <c r="C264" s="101">
        <f t="shared" si="44"/>
        <v>0</v>
      </c>
      <c r="D264" s="102">
        <f t="shared" si="45"/>
        <v>842</v>
      </c>
      <c r="E264" s="89" t="e">
        <f>VLOOKUP(B264,'MC 114+220'!B265:AB366,3,FALSE)</f>
        <v>#N/A</v>
      </c>
      <c r="F264" s="103" t="e">
        <f t="shared" si="40"/>
        <v>#N/A</v>
      </c>
      <c r="G264" s="104" t="e">
        <f>VLOOKUP(B264,'MC 114+220'!$B$15:$AB$786,20,FALSE)</f>
        <v>#N/A</v>
      </c>
      <c r="H264" s="104" t="e">
        <f>VLOOKUP(B264,'MC 114+220'!$B$15:$AB$786,4,FALSE)</f>
        <v>#N/A</v>
      </c>
      <c r="I264" s="105" t="e">
        <f t="shared" si="41"/>
        <v>#N/A</v>
      </c>
      <c r="J264" s="105" t="e">
        <f>VLOOKUP(B264,'MC 114+220'!$B$15:$AB$786,13,FALSE)</f>
        <v>#N/A</v>
      </c>
      <c r="K264" s="92">
        <f>'MC 114+220'!Q265</f>
        <v>0</v>
      </c>
      <c r="L264" s="106">
        <f t="shared" si="46"/>
        <v>0</v>
      </c>
      <c r="M264" s="94" t="e">
        <f>VLOOKUP(B264,'MC 114+220'!$B$14:$AB$786,21,FALSE)</f>
        <v>#N/A</v>
      </c>
      <c r="N264" s="103" t="e">
        <f>VLOOKUP(B264,'MC 114+220'!$B$15:$AB$786,5,FALSE)</f>
        <v>#N/A</v>
      </c>
      <c r="O264" s="105" t="e">
        <f t="shared" si="42"/>
        <v>#N/A</v>
      </c>
      <c r="P264" s="105" t="e">
        <f>VLOOKUP(B264,'MC 114+220'!$B$15:$AB$786,14,FALSE)</f>
        <v>#N/A</v>
      </c>
      <c r="Q264" s="92">
        <f>'MC 114+220'!R265</f>
        <v>0</v>
      </c>
      <c r="R264" s="106">
        <f t="shared" si="47"/>
        <v>0</v>
      </c>
      <c r="S264" s="94" t="e">
        <f>VLOOKUP(B264,'MC 114+220'!$B$14:$AB$786,22,FALSE)</f>
        <v>#N/A</v>
      </c>
      <c r="T264" s="103" t="e">
        <f>VLOOKUP(B264,'MC 114+220'!$B$15:$AB$786,6,FALSE)</f>
        <v>#N/A</v>
      </c>
      <c r="U264" s="105" t="e">
        <f t="shared" si="43"/>
        <v>#N/A</v>
      </c>
      <c r="V264" s="107" t="e">
        <f>VLOOKUP(B264,'MC 114+220'!$B$15:$AB$786,15,FALSE)</f>
        <v>#N/A</v>
      </c>
      <c r="W264" s="96">
        <f>'MC 114+220'!S265</f>
        <v>0</v>
      </c>
      <c r="X264" s="106">
        <f t="shared" si="48"/>
        <v>0</v>
      </c>
      <c r="Y264" s="108" t="e">
        <f t="shared" si="52"/>
        <v>#N/A</v>
      </c>
      <c r="Z264" s="99" t="e">
        <f t="shared" si="49"/>
        <v>#N/A</v>
      </c>
      <c r="AA264" s="100" t="e">
        <f t="shared" si="50"/>
        <v>#N/A</v>
      </c>
      <c r="AB264" s="109" t="e">
        <f t="shared" si="51"/>
        <v>#N/A</v>
      </c>
    </row>
    <row r="265" spans="2:28">
      <c r="B265" s="86">
        <f>'MC 114+220'!B266</f>
        <v>0</v>
      </c>
      <c r="C265" s="101">
        <f t="shared" si="44"/>
        <v>0</v>
      </c>
      <c r="D265" s="102">
        <f t="shared" si="45"/>
        <v>842</v>
      </c>
      <c r="E265" s="89" t="e">
        <f>VLOOKUP(B265,'MC 114+220'!B266:AB367,3,FALSE)</f>
        <v>#N/A</v>
      </c>
      <c r="F265" s="103" t="e">
        <f t="shared" si="40"/>
        <v>#N/A</v>
      </c>
      <c r="G265" s="104" t="e">
        <f>VLOOKUP(B265,'MC 114+220'!$B$15:$AB$786,20,FALSE)</f>
        <v>#N/A</v>
      </c>
      <c r="H265" s="104" t="e">
        <f>VLOOKUP(B265,'MC 114+220'!$B$15:$AB$786,4,FALSE)</f>
        <v>#N/A</v>
      </c>
      <c r="I265" s="105" t="e">
        <f t="shared" si="41"/>
        <v>#N/A</v>
      </c>
      <c r="J265" s="105" t="e">
        <f>VLOOKUP(B265,'MC 114+220'!$B$15:$AB$786,13,FALSE)</f>
        <v>#N/A</v>
      </c>
      <c r="K265" s="92">
        <f>'MC 114+220'!Q266</f>
        <v>0</v>
      </c>
      <c r="L265" s="106">
        <f t="shared" si="46"/>
        <v>0</v>
      </c>
      <c r="M265" s="94" t="e">
        <f>VLOOKUP(B265,'MC 114+220'!$B$14:$AB$786,21,FALSE)</f>
        <v>#N/A</v>
      </c>
      <c r="N265" s="103" t="e">
        <f>VLOOKUP(B265,'MC 114+220'!$B$15:$AB$786,5,FALSE)</f>
        <v>#N/A</v>
      </c>
      <c r="O265" s="105" t="e">
        <f t="shared" si="42"/>
        <v>#N/A</v>
      </c>
      <c r="P265" s="105" t="e">
        <f>VLOOKUP(B265,'MC 114+220'!$B$15:$AB$786,14,FALSE)</f>
        <v>#N/A</v>
      </c>
      <c r="Q265" s="92">
        <f>'MC 114+220'!R266</f>
        <v>0</v>
      </c>
      <c r="R265" s="106">
        <f t="shared" si="47"/>
        <v>0</v>
      </c>
      <c r="S265" s="94" t="e">
        <f>VLOOKUP(B265,'MC 114+220'!$B$14:$AB$786,22,FALSE)</f>
        <v>#N/A</v>
      </c>
      <c r="T265" s="103" t="e">
        <f>VLOOKUP(B265,'MC 114+220'!$B$15:$AB$786,6,FALSE)</f>
        <v>#N/A</v>
      </c>
      <c r="U265" s="105" t="e">
        <f t="shared" si="43"/>
        <v>#N/A</v>
      </c>
      <c r="V265" s="107" t="e">
        <f>VLOOKUP(B265,'MC 114+220'!$B$15:$AB$786,15,FALSE)</f>
        <v>#N/A</v>
      </c>
      <c r="W265" s="96">
        <f>'MC 114+220'!S266</f>
        <v>0</v>
      </c>
      <c r="X265" s="106">
        <f t="shared" si="48"/>
        <v>0</v>
      </c>
      <c r="Y265" s="108" t="e">
        <f t="shared" si="52"/>
        <v>#N/A</v>
      </c>
      <c r="Z265" s="99" t="e">
        <f t="shared" si="49"/>
        <v>#N/A</v>
      </c>
      <c r="AA265" s="100" t="e">
        <f t="shared" si="50"/>
        <v>#N/A</v>
      </c>
      <c r="AB265" s="109" t="e">
        <f t="shared" si="51"/>
        <v>#N/A</v>
      </c>
    </row>
    <row r="266" spans="2:28">
      <c r="B266" s="86">
        <f>'MC 114+220'!B267</f>
        <v>0</v>
      </c>
      <c r="C266" s="101">
        <f t="shared" si="44"/>
        <v>0</v>
      </c>
      <c r="D266" s="102">
        <f t="shared" si="45"/>
        <v>842</v>
      </c>
      <c r="E266" s="89" t="e">
        <f>VLOOKUP(B266,'MC 114+220'!B267:AB368,3,FALSE)</f>
        <v>#N/A</v>
      </c>
      <c r="F266" s="103" t="e">
        <f t="shared" si="40"/>
        <v>#N/A</v>
      </c>
      <c r="G266" s="104" t="e">
        <f>VLOOKUP(B266,'MC 114+220'!$B$15:$AB$786,20,FALSE)</f>
        <v>#N/A</v>
      </c>
      <c r="H266" s="104" t="e">
        <f>VLOOKUP(B266,'MC 114+220'!$B$15:$AB$786,4,FALSE)</f>
        <v>#N/A</v>
      </c>
      <c r="I266" s="105" t="e">
        <f t="shared" si="41"/>
        <v>#N/A</v>
      </c>
      <c r="J266" s="105" t="e">
        <f>VLOOKUP(B266,'MC 114+220'!$B$15:$AB$786,13,FALSE)</f>
        <v>#N/A</v>
      </c>
      <c r="K266" s="92">
        <f>'MC 114+220'!Q267</f>
        <v>0</v>
      </c>
      <c r="L266" s="106">
        <f t="shared" si="46"/>
        <v>0</v>
      </c>
      <c r="M266" s="94" t="e">
        <f>VLOOKUP(B266,'MC 114+220'!$B$14:$AB$786,21,FALSE)</f>
        <v>#N/A</v>
      </c>
      <c r="N266" s="103" t="e">
        <f>VLOOKUP(B266,'MC 114+220'!$B$15:$AB$786,5,FALSE)</f>
        <v>#N/A</v>
      </c>
      <c r="O266" s="105" t="e">
        <f t="shared" si="42"/>
        <v>#N/A</v>
      </c>
      <c r="P266" s="105" t="e">
        <f>VLOOKUP(B266,'MC 114+220'!$B$15:$AB$786,14,FALSE)</f>
        <v>#N/A</v>
      </c>
      <c r="Q266" s="92">
        <f>'MC 114+220'!R267</f>
        <v>0</v>
      </c>
      <c r="R266" s="106">
        <f t="shared" si="47"/>
        <v>0</v>
      </c>
      <c r="S266" s="94" t="e">
        <f>VLOOKUP(B266,'MC 114+220'!$B$14:$AB$786,22,FALSE)</f>
        <v>#N/A</v>
      </c>
      <c r="T266" s="103" t="e">
        <f>VLOOKUP(B266,'MC 114+220'!$B$15:$AB$786,6,FALSE)</f>
        <v>#N/A</v>
      </c>
      <c r="U266" s="105" t="e">
        <f t="shared" si="43"/>
        <v>#N/A</v>
      </c>
      <c r="V266" s="107" t="e">
        <f>VLOOKUP(B266,'MC 114+220'!$B$15:$AB$786,15,FALSE)</f>
        <v>#N/A</v>
      </c>
      <c r="W266" s="96">
        <f>'MC 114+220'!S267</f>
        <v>0</v>
      </c>
      <c r="X266" s="106">
        <f t="shared" si="48"/>
        <v>0</v>
      </c>
      <c r="Y266" s="108" t="e">
        <f t="shared" si="52"/>
        <v>#N/A</v>
      </c>
      <c r="Z266" s="99" t="e">
        <f t="shared" si="49"/>
        <v>#N/A</v>
      </c>
      <c r="AA266" s="100" t="e">
        <f t="shared" si="50"/>
        <v>#N/A</v>
      </c>
      <c r="AB266" s="109" t="e">
        <f t="shared" si="51"/>
        <v>#N/A</v>
      </c>
    </row>
    <row r="267" spans="2:28">
      <c r="B267" s="86">
        <f>'MC 114+220'!B268</f>
        <v>0</v>
      </c>
      <c r="C267" s="101">
        <f t="shared" si="44"/>
        <v>0</v>
      </c>
      <c r="D267" s="102">
        <f t="shared" si="45"/>
        <v>842</v>
      </c>
      <c r="E267" s="89" t="e">
        <f>VLOOKUP(B267,'MC 114+220'!B268:AB369,3,FALSE)</f>
        <v>#N/A</v>
      </c>
      <c r="F267" s="103" t="e">
        <f t="shared" si="40"/>
        <v>#N/A</v>
      </c>
      <c r="G267" s="104" t="e">
        <f>VLOOKUP(B267,'MC 114+220'!$B$15:$AB$786,20,FALSE)</f>
        <v>#N/A</v>
      </c>
      <c r="H267" s="104" t="e">
        <f>VLOOKUP(B267,'MC 114+220'!$B$15:$AB$786,4,FALSE)</f>
        <v>#N/A</v>
      </c>
      <c r="I267" s="105" t="e">
        <f t="shared" si="41"/>
        <v>#N/A</v>
      </c>
      <c r="J267" s="105" t="e">
        <f>VLOOKUP(B267,'MC 114+220'!$B$15:$AB$786,13,FALSE)</f>
        <v>#N/A</v>
      </c>
      <c r="K267" s="92">
        <f>'MC 114+220'!Q268</f>
        <v>0</v>
      </c>
      <c r="L267" s="106">
        <f t="shared" si="46"/>
        <v>0</v>
      </c>
      <c r="M267" s="94" t="e">
        <f>VLOOKUP(B267,'MC 114+220'!$B$14:$AB$786,21,FALSE)</f>
        <v>#N/A</v>
      </c>
      <c r="N267" s="103" t="e">
        <f>VLOOKUP(B267,'MC 114+220'!$B$15:$AB$786,5,FALSE)</f>
        <v>#N/A</v>
      </c>
      <c r="O267" s="105" t="e">
        <f t="shared" si="42"/>
        <v>#N/A</v>
      </c>
      <c r="P267" s="105" t="e">
        <f>VLOOKUP(B267,'MC 114+220'!$B$15:$AB$786,14,FALSE)</f>
        <v>#N/A</v>
      </c>
      <c r="Q267" s="92">
        <f>'MC 114+220'!R268</f>
        <v>0</v>
      </c>
      <c r="R267" s="106">
        <f t="shared" si="47"/>
        <v>0</v>
      </c>
      <c r="S267" s="94" t="e">
        <f>VLOOKUP(B267,'MC 114+220'!$B$14:$AB$786,22,FALSE)</f>
        <v>#N/A</v>
      </c>
      <c r="T267" s="103" t="e">
        <f>VLOOKUP(B267,'MC 114+220'!$B$15:$AB$786,6,FALSE)</f>
        <v>#N/A</v>
      </c>
      <c r="U267" s="105" t="e">
        <f t="shared" si="43"/>
        <v>#N/A</v>
      </c>
      <c r="V267" s="107" t="e">
        <f>VLOOKUP(B267,'MC 114+220'!$B$15:$AB$786,15,FALSE)</f>
        <v>#N/A</v>
      </c>
      <c r="W267" s="96">
        <f>'MC 114+220'!S268</f>
        <v>0</v>
      </c>
      <c r="X267" s="106">
        <f t="shared" si="48"/>
        <v>0</v>
      </c>
      <c r="Y267" s="108" t="e">
        <f t="shared" si="52"/>
        <v>#N/A</v>
      </c>
      <c r="Z267" s="99" t="e">
        <f t="shared" si="49"/>
        <v>#N/A</v>
      </c>
      <c r="AA267" s="100" t="e">
        <f t="shared" si="50"/>
        <v>#N/A</v>
      </c>
      <c r="AB267" s="109" t="e">
        <f t="shared" si="51"/>
        <v>#N/A</v>
      </c>
    </row>
    <row r="268" spans="2:28">
      <c r="B268" s="86">
        <f>'MC 114+220'!B269</f>
        <v>0</v>
      </c>
      <c r="C268" s="101">
        <f t="shared" si="44"/>
        <v>0</v>
      </c>
      <c r="D268" s="102">
        <f t="shared" si="45"/>
        <v>842</v>
      </c>
      <c r="E268" s="89" t="e">
        <f>VLOOKUP(B268,'MC 114+220'!B269:AB370,3,FALSE)</f>
        <v>#N/A</v>
      </c>
      <c r="F268" s="103" t="e">
        <f t="shared" si="40"/>
        <v>#N/A</v>
      </c>
      <c r="G268" s="104" t="e">
        <f>VLOOKUP(B268,'MC 114+220'!$B$15:$AB$786,20,FALSE)</f>
        <v>#N/A</v>
      </c>
      <c r="H268" s="104" t="e">
        <f>VLOOKUP(B268,'MC 114+220'!$B$15:$AB$786,4,FALSE)</f>
        <v>#N/A</v>
      </c>
      <c r="I268" s="105" t="e">
        <f t="shared" si="41"/>
        <v>#N/A</v>
      </c>
      <c r="J268" s="105" t="e">
        <f>VLOOKUP(B268,'MC 114+220'!$B$15:$AB$786,13,FALSE)</f>
        <v>#N/A</v>
      </c>
      <c r="K268" s="92">
        <f>'MC 114+220'!Q269</f>
        <v>0</v>
      </c>
      <c r="L268" s="106">
        <f t="shared" si="46"/>
        <v>0</v>
      </c>
      <c r="M268" s="94" t="e">
        <f>VLOOKUP(B268,'MC 114+220'!$B$14:$AB$786,21,FALSE)</f>
        <v>#N/A</v>
      </c>
      <c r="N268" s="103" t="e">
        <f>VLOOKUP(B268,'MC 114+220'!$B$15:$AB$786,5,FALSE)</f>
        <v>#N/A</v>
      </c>
      <c r="O268" s="105" t="e">
        <f t="shared" si="42"/>
        <v>#N/A</v>
      </c>
      <c r="P268" s="105" t="e">
        <f>VLOOKUP(B268,'MC 114+220'!$B$15:$AB$786,14,FALSE)</f>
        <v>#N/A</v>
      </c>
      <c r="Q268" s="92">
        <f>'MC 114+220'!R269</f>
        <v>0</v>
      </c>
      <c r="R268" s="106">
        <f t="shared" si="47"/>
        <v>0</v>
      </c>
      <c r="S268" s="94" t="e">
        <f>VLOOKUP(B268,'MC 114+220'!$B$14:$AB$786,22,FALSE)</f>
        <v>#N/A</v>
      </c>
      <c r="T268" s="103" t="e">
        <f>VLOOKUP(B268,'MC 114+220'!$B$15:$AB$786,6,FALSE)</f>
        <v>#N/A</v>
      </c>
      <c r="U268" s="105" t="e">
        <f t="shared" si="43"/>
        <v>#N/A</v>
      </c>
      <c r="V268" s="107" t="e">
        <f>VLOOKUP(B268,'MC 114+220'!$B$15:$AB$786,15,FALSE)</f>
        <v>#N/A</v>
      </c>
      <c r="W268" s="96">
        <f>'MC 114+220'!S269</f>
        <v>0</v>
      </c>
      <c r="X268" s="106">
        <f t="shared" si="48"/>
        <v>0</v>
      </c>
      <c r="Y268" s="108" t="e">
        <f t="shared" si="52"/>
        <v>#N/A</v>
      </c>
      <c r="Z268" s="99" t="e">
        <f t="shared" si="49"/>
        <v>#N/A</v>
      </c>
      <c r="AA268" s="100" t="e">
        <f t="shared" si="50"/>
        <v>#N/A</v>
      </c>
      <c r="AB268" s="109" t="e">
        <f t="shared" si="51"/>
        <v>#N/A</v>
      </c>
    </row>
    <row r="269" spans="2:28">
      <c r="B269" s="86">
        <f>'MC 114+220'!B270</f>
        <v>0</v>
      </c>
      <c r="C269" s="101">
        <f t="shared" si="44"/>
        <v>0</v>
      </c>
      <c r="D269" s="102">
        <f t="shared" si="45"/>
        <v>842</v>
      </c>
      <c r="E269" s="89" t="e">
        <f>VLOOKUP(B269,'MC 114+220'!B270:AB371,3,FALSE)</f>
        <v>#N/A</v>
      </c>
      <c r="F269" s="103" t="e">
        <f t="shared" ref="F269:F332" si="53">D269+E269</f>
        <v>#N/A</v>
      </c>
      <c r="G269" s="104" t="e">
        <f>VLOOKUP(B269,'MC 114+220'!$B$15:$AB$786,20,FALSE)</f>
        <v>#N/A</v>
      </c>
      <c r="H269" s="104" t="e">
        <f>VLOOKUP(B269,'MC 114+220'!$B$15:$AB$786,4,FALSE)</f>
        <v>#N/A</v>
      </c>
      <c r="I269" s="105" t="e">
        <f t="shared" ref="I269:I332" si="54">F269-H269</f>
        <v>#N/A</v>
      </c>
      <c r="J269" s="105" t="e">
        <f>VLOOKUP(B269,'MC 114+220'!$B$15:$AB$786,13,FALSE)</f>
        <v>#N/A</v>
      </c>
      <c r="K269" s="92">
        <f>'MC 114+220'!Q270</f>
        <v>0</v>
      </c>
      <c r="L269" s="106">
        <f t="shared" si="46"/>
        <v>0</v>
      </c>
      <c r="M269" s="94" t="e">
        <f>VLOOKUP(B269,'MC 114+220'!$B$14:$AB$786,21,FALSE)</f>
        <v>#N/A</v>
      </c>
      <c r="N269" s="103" t="e">
        <f>VLOOKUP(B269,'MC 114+220'!$B$15:$AB$786,5,FALSE)</f>
        <v>#N/A</v>
      </c>
      <c r="O269" s="105" t="e">
        <f t="shared" ref="O269:O332" si="55">F269-N269</f>
        <v>#N/A</v>
      </c>
      <c r="P269" s="105" t="e">
        <f>VLOOKUP(B269,'MC 114+220'!$B$15:$AB$786,14,FALSE)</f>
        <v>#N/A</v>
      </c>
      <c r="Q269" s="92">
        <f>'MC 114+220'!R270</f>
        <v>0</v>
      </c>
      <c r="R269" s="106">
        <f t="shared" si="47"/>
        <v>0</v>
      </c>
      <c r="S269" s="94" t="e">
        <f>VLOOKUP(B269,'MC 114+220'!$B$14:$AB$786,22,FALSE)</f>
        <v>#N/A</v>
      </c>
      <c r="T269" s="103" t="e">
        <f>VLOOKUP(B269,'MC 114+220'!$B$15:$AB$786,6,FALSE)</f>
        <v>#N/A</v>
      </c>
      <c r="U269" s="105" t="e">
        <f t="shared" ref="U269:U332" si="56">F269-T269</f>
        <v>#N/A</v>
      </c>
      <c r="V269" s="107" t="e">
        <f>VLOOKUP(B269,'MC 114+220'!$B$15:$AB$786,15,FALSE)</f>
        <v>#N/A</v>
      </c>
      <c r="W269" s="96">
        <f>'MC 114+220'!S270</f>
        <v>0</v>
      </c>
      <c r="X269" s="106">
        <f t="shared" si="48"/>
        <v>0</v>
      </c>
      <c r="Y269" s="108" t="e">
        <f t="shared" si="52"/>
        <v>#N/A</v>
      </c>
      <c r="Z269" s="99" t="e">
        <f t="shared" si="49"/>
        <v>#N/A</v>
      </c>
      <c r="AA269" s="100" t="e">
        <f t="shared" si="50"/>
        <v>#N/A</v>
      </c>
      <c r="AB269" s="109" t="e">
        <f t="shared" si="51"/>
        <v>#N/A</v>
      </c>
    </row>
    <row r="270" spans="2:28">
      <c r="B270" s="86">
        <f>'MC 114+220'!B271</f>
        <v>0</v>
      </c>
      <c r="C270" s="101">
        <f t="shared" ref="C270:C333" si="57">B270-B269</f>
        <v>0</v>
      </c>
      <c r="D270" s="102">
        <f t="shared" ref="D270:D333" si="58">D269</f>
        <v>842</v>
      </c>
      <c r="E270" s="89" t="e">
        <f>VLOOKUP(B270,'MC 114+220'!B271:AB372,3,FALSE)</f>
        <v>#N/A</v>
      </c>
      <c r="F270" s="103" t="e">
        <f t="shared" si="53"/>
        <v>#N/A</v>
      </c>
      <c r="G270" s="104" t="e">
        <f>VLOOKUP(B270,'MC 114+220'!$B$15:$AB$786,20,FALSE)</f>
        <v>#N/A</v>
      </c>
      <c r="H270" s="104" t="e">
        <f>VLOOKUP(B270,'MC 114+220'!$B$15:$AB$786,4,FALSE)</f>
        <v>#N/A</v>
      </c>
      <c r="I270" s="105" t="e">
        <f t="shared" si="54"/>
        <v>#N/A</v>
      </c>
      <c r="J270" s="105" t="e">
        <f>VLOOKUP(B270,'MC 114+220'!$B$15:$AB$786,13,FALSE)</f>
        <v>#N/A</v>
      </c>
      <c r="K270" s="92">
        <f>'MC 114+220'!Q271</f>
        <v>0</v>
      </c>
      <c r="L270" s="106">
        <f t="shared" ref="L270:L333" si="59">+K270+L269</f>
        <v>0</v>
      </c>
      <c r="M270" s="94" t="e">
        <f>VLOOKUP(B270,'MC 114+220'!$B$14:$AB$786,21,FALSE)</f>
        <v>#N/A</v>
      </c>
      <c r="N270" s="103" t="e">
        <f>VLOOKUP(B270,'MC 114+220'!$B$15:$AB$786,5,FALSE)</f>
        <v>#N/A</v>
      </c>
      <c r="O270" s="105" t="e">
        <f t="shared" si="55"/>
        <v>#N/A</v>
      </c>
      <c r="P270" s="105" t="e">
        <f>VLOOKUP(B270,'MC 114+220'!$B$15:$AB$786,14,FALSE)</f>
        <v>#N/A</v>
      </c>
      <c r="Q270" s="92">
        <f>'MC 114+220'!R271</f>
        <v>0</v>
      </c>
      <c r="R270" s="106">
        <f t="shared" ref="R270:R333" si="60">+Q270+R269</f>
        <v>0</v>
      </c>
      <c r="S270" s="94" t="e">
        <f>VLOOKUP(B270,'MC 114+220'!$B$14:$AB$786,22,FALSE)</f>
        <v>#N/A</v>
      </c>
      <c r="T270" s="103" t="e">
        <f>VLOOKUP(B270,'MC 114+220'!$B$15:$AB$786,6,FALSE)</f>
        <v>#N/A</v>
      </c>
      <c r="U270" s="105" t="e">
        <f t="shared" si="56"/>
        <v>#N/A</v>
      </c>
      <c r="V270" s="107" t="e">
        <f>VLOOKUP(B270,'MC 114+220'!$B$15:$AB$786,15,FALSE)</f>
        <v>#N/A</v>
      </c>
      <c r="W270" s="96">
        <f>'MC 114+220'!S271</f>
        <v>0</v>
      </c>
      <c r="X270" s="106">
        <f t="shared" ref="X270:X333" si="61">+W270+X269</f>
        <v>0</v>
      </c>
      <c r="Y270" s="108" t="e">
        <f t="shared" si="52"/>
        <v>#N/A</v>
      </c>
      <c r="Z270" s="99" t="e">
        <f t="shared" ref="Z270:Z333" si="62">IF(Y270&gt;0,Y270,0)/1000</f>
        <v>#N/A</v>
      </c>
      <c r="AA270" s="100" t="e">
        <f t="shared" ref="AA270:AA333" si="63">AA269+Z270</f>
        <v>#N/A</v>
      </c>
      <c r="AB270" s="109" t="e">
        <f t="shared" ref="AB270:AB333" si="64">(M270-$M$14-R270)/1000</f>
        <v>#N/A</v>
      </c>
    </row>
    <row r="271" spans="2:28">
      <c r="B271" s="86">
        <f>'MC 114+220'!B272</f>
        <v>0</v>
      </c>
      <c r="C271" s="101">
        <f t="shared" si="57"/>
        <v>0</v>
      </c>
      <c r="D271" s="102">
        <f t="shared" si="58"/>
        <v>842</v>
      </c>
      <c r="E271" s="89" t="e">
        <f>VLOOKUP(B271,'MC 114+220'!B272:AB373,3,FALSE)</f>
        <v>#N/A</v>
      </c>
      <c r="F271" s="103" t="e">
        <f t="shared" si="53"/>
        <v>#N/A</v>
      </c>
      <c r="G271" s="104" t="e">
        <f>VLOOKUP(B271,'MC 114+220'!$B$15:$AB$786,20,FALSE)</f>
        <v>#N/A</v>
      </c>
      <c r="H271" s="104" t="e">
        <f>VLOOKUP(B271,'MC 114+220'!$B$15:$AB$786,4,FALSE)</f>
        <v>#N/A</v>
      </c>
      <c r="I271" s="105" t="e">
        <f t="shared" si="54"/>
        <v>#N/A</v>
      </c>
      <c r="J271" s="105" t="e">
        <f>VLOOKUP(B271,'MC 114+220'!$B$15:$AB$786,13,FALSE)</f>
        <v>#N/A</v>
      </c>
      <c r="K271" s="92">
        <f>'MC 114+220'!Q272</f>
        <v>0</v>
      </c>
      <c r="L271" s="106">
        <f t="shared" si="59"/>
        <v>0</v>
      </c>
      <c r="M271" s="94" t="e">
        <f>VLOOKUP(B271,'MC 114+220'!$B$14:$AB$786,21,FALSE)</f>
        <v>#N/A</v>
      </c>
      <c r="N271" s="103" t="e">
        <f>VLOOKUP(B271,'MC 114+220'!$B$15:$AB$786,5,FALSE)</f>
        <v>#N/A</v>
      </c>
      <c r="O271" s="105" t="e">
        <f t="shared" si="55"/>
        <v>#N/A</v>
      </c>
      <c r="P271" s="105" t="e">
        <f>VLOOKUP(B271,'MC 114+220'!$B$15:$AB$786,14,FALSE)</f>
        <v>#N/A</v>
      </c>
      <c r="Q271" s="92">
        <f>'MC 114+220'!R272</f>
        <v>0</v>
      </c>
      <c r="R271" s="106">
        <f t="shared" si="60"/>
        <v>0</v>
      </c>
      <c r="S271" s="94" t="e">
        <f>VLOOKUP(B271,'MC 114+220'!$B$14:$AB$786,22,FALSE)</f>
        <v>#N/A</v>
      </c>
      <c r="T271" s="103" t="e">
        <f>VLOOKUP(B271,'MC 114+220'!$B$15:$AB$786,6,FALSE)</f>
        <v>#N/A</v>
      </c>
      <c r="U271" s="105" t="e">
        <f t="shared" si="56"/>
        <v>#N/A</v>
      </c>
      <c r="V271" s="107" t="e">
        <f>VLOOKUP(B271,'MC 114+220'!$B$15:$AB$786,15,FALSE)</f>
        <v>#N/A</v>
      </c>
      <c r="W271" s="96">
        <f>'MC 114+220'!S272</f>
        <v>0</v>
      </c>
      <c r="X271" s="106">
        <f t="shared" si="61"/>
        <v>0</v>
      </c>
      <c r="Y271" s="108" t="e">
        <f t="shared" ref="Y271:Y334" si="65">M271-M270</f>
        <v>#N/A</v>
      </c>
      <c r="Z271" s="99" t="e">
        <f t="shared" si="62"/>
        <v>#N/A</v>
      </c>
      <c r="AA271" s="100" t="e">
        <f t="shared" si="63"/>
        <v>#N/A</v>
      </c>
      <c r="AB271" s="109" t="e">
        <f t="shared" si="64"/>
        <v>#N/A</v>
      </c>
    </row>
    <row r="272" spans="2:28">
      <c r="B272" s="86">
        <f>'MC 114+220'!B273</f>
        <v>0</v>
      </c>
      <c r="C272" s="101">
        <f t="shared" si="57"/>
        <v>0</v>
      </c>
      <c r="D272" s="102">
        <f t="shared" si="58"/>
        <v>842</v>
      </c>
      <c r="E272" s="89" t="e">
        <f>VLOOKUP(B272,'MC 114+220'!B273:AB374,3,FALSE)</f>
        <v>#N/A</v>
      </c>
      <c r="F272" s="103" t="e">
        <f t="shared" si="53"/>
        <v>#N/A</v>
      </c>
      <c r="G272" s="104" t="e">
        <f>VLOOKUP(B272,'MC 114+220'!$B$15:$AB$786,20,FALSE)</f>
        <v>#N/A</v>
      </c>
      <c r="H272" s="104" t="e">
        <f>VLOOKUP(B272,'MC 114+220'!$B$15:$AB$786,4,FALSE)</f>
        <v>#N/A</v>
      </c>
      <c r="I272" s="105" t="e">
        <f t="shared" si="54"/>
        <v>#N/A</v>
      </c>
      <c r="J272" s="105" t="e">
        <f>VLOOKUP(B272,'MC 114+220'!$B$15:$AB$786,13,FALSE)</f>
        <v>#N/A</v>
      </c>
      <c r="K272" s="92">
        <f>'MC 114+220'!Q273</f>
        <v>0</v>
      </c>
      <c r="L272" s="106">
        <f t="shared" si="59"/>
        <v>0</v>
      </c>
      <c r="M272" s="94" t="e">
        <f>VLOOKUP(B272,'MC 114+220'!$B$14:$AB$786,21,FALSE)</f>
        <v>#N/A</v>
      </c>
      <c r="N272" s="103" t="e">
        <f>VLOOKUP(B272,'MC 114+220'!$B$15:$AB$786,5,FALSE)</f>
        <v>#N/A</v>
      </c>
      <c r="O272" s="105" t="e">
        <f t="shared" si="55"/>
        <v>#N/A</v>
      </c>
      <c r="P272" s="105" t="e">
        <f>VLOOKUP(B272,'MC 114+220'!$B$15:$AB$786,14,FALSE)</f>
        <v>#N/A</v>
      </c>
      <c r="Q272" s="92">
        <f>'MC 114+220'!R273</f>
        <v>0</v>
      </c>
      <c r="R272" s="106">
        <f t="shared" si="60"/>
        <v>0</v>
      </c>
      <c r="S272" s="94" t="e">
        <f>VLOOKUP(B272,'MC 114+220'!$B$14:$AB$786,22,FALSE)</f>
        <v>#N/A</v>
      </c>
      <c r="T272" s="103" t="e">
        <f>VLOOKUP(B272,'MC 114+220'!$B$15:$AB$786,6,FALSE)</f>
        <v>#N/A</v>
      </c>
      <c r="U272" s="105" t="e">
        <f t="shared" si="56"/>
        <v>#N/A</v>
      </c>
      <c r="V272" s="107" t="e">
        <f>VLOOKUP(B272,'MC 114+220'!$B$15:$AB$786,15,FALSE)</f>
        <v>#N/A</v>
      </c>
      <c r="W272" s="96">
        <f>'MC 114+220'!S273</f>
        <v>0</v>
      </c>
      <c r="X272" s="106">
        <f t="shared" si="61"/>
        <v>0</v>
      </c>
      <c r="Y272" s="108" t="e">
        <f t="shared" si="65"/>
        <v>#N/A</v>
      </c>
      <c r="Z272" s="99" t="e">
        <f t="shared" si="62"/>
        <v>#N/A</v>
      </c>
      <c r="AA272" s="100" t="e">
        <f t="shared" si="63"/>
        <v>#N/A</v>
      </c>
      <c r="AB272" s="109" t="e">
        <f t="shared" si="64"/>
        <v>#N/A</v>
      </c>
    </row>
    <row r="273" spans="2:28">
      <c r="B273" s="86">
        <f>'MC 114+220'!B274</f>
        <v>0</v>
      </c>
      <c r="C273" s="101">
        <f t="shared" si="57"/>
        <v>0</v>
      </c>
      <c r="D273" s="102">
        <f t="shared" si="58"/>
        <v>842</v>
      </c>
      <c r="E273" s="89" t="e">
        <f>VLOOKUP(B273,'MC 114+220'!B274:AB375,3,FALSE)</f>
        <v>#N/A</v>
      </c>
      <c r="F273" s="103" t="e">
        <f t="shared" si="53"/>
        <v>#N/A</v>
      </c>
      <c r="G273" s="104" t="e">
        <f>VLOOKUP(B273,'MC 114+220'!$B$15:$AB$786,20,FALSE)</f>
        <v>#N/A</v>
      </c>
      <c r="H273" s="104" t="e">
        <f>VLOOKUP(B273,'MC 114+220'!$B$15:$AB$786,4,FALSE)</f>
        <v>#N/A</v>
      </c>
      <c r="I273" s="105" t="e">
        <f t="shared" si="54"/>
        <v>#N/A</v>
      </c>
      <c r="J273" s="105" t="e">
        <f>VLOOKUP(B273,'MC 114+220'!$B$15:$AB$786,13,FALSE)</f>
        <v>#N/A</v>
      </c>
      <c r="K273" s="92">
        <f>'MC 114+220'!Q274</f>
        <v>0</v>
      </c>
      <c r="L273" s="106">
        <f t="shared" si="59"/>
        <v>0</v>
      </c>
      <c r="M273" s="94" t="e">
        <f>VLOOKUP(B273,'MC 114+220'!$B$14:$AB$786,21,FALSE)</f>
        <v>#N/A</v>
      </c>
      <c r="N273" s="103" t="e">
        <f>VLOOKUP(B273,'MC 114+220'!$B$15:$AB$786,5,FALSE)</f>
        <v>#N/A</v>
      </c>
      <c r="O273" s="105" t="e">
        <f t="shared" si="55"/>
        <v>#N/A</v>
      </c>
      <c r="P273" s="105" t="e">
        <f>VLOOKUP(B273,'MC 114+220'!$B$15:$AB$786,14,FALSE)</f>
        <v>#N/A</v>
      </c>
      <c r="Q273" s="92">
        <f>'MC 114+220'!R274</f>
        <v>0</v>
      </c>
      <c r="R273" s="106">
        <f t="shared" si="60"/>
        <v>0</v>
      </c>
      <c r="S273" s="94" t="e">
        <f>VLOOKUP(B273,'MC 114+220'!$B$14:$AB$786,22,FALSE)</f>
        <v>#N/A</v>
      </c>
      <c r="T273" s="103" t="e">
        <f>VLOOKUP(B273,'MC 114+220'!$B$15:$AB$786,6,FALSE)</f>
        <v>#N/A</v>
      </c>
      <c r="U273" s="105" t="e">
        <f t="shared" si="56"/>
        <v>#N/A</v>
      </c>
      <c r="V273" s="107" t="e">
        <f>VLOOKUP(B273,'MC 114+220'!$B$15:$AB$786,15,FALSE)</f>
        <v>#N/A</v>
      </c>
      <c r="W273" s="96">
        <f>'MC 114+220'!S274</f>
        <v>0</v>
      </c>
      <c r="X273" s="106">
        <f t="shared" si="61"/>
        <v>0</v>
      </c>
      <c r="Y273" s="108" t="e">
        <f t="shared" si="65"/>
        <v>#N/A</v>
      </c>
      <c r="Z273" s="99" t="e">
        <f t="shared" si="62"/>
        <v>#N/A</v>
      </c>
      <c r="AA273" s="100" t="e">
        <f t="shared" si="63"/>
        <v>#N/A</v>
      </c>
      <c r="AB273" s="109" t="e">
        <f t="shared" si="64"/>
        <v>#N/A</v>
      </c>
    </row>
    <row r="274" spans="2:28">
      <c r="B274" s="86">
        <f>'MC 114+220'!B275</f>
        <v>0</v>
      </c>
      <c r="C274" s="101">
        <f t="shared" si="57"/>
        <v>0</v>
      </c>
      <c r="D274" s="102">
        <f t="shared" si="58"/>
        <v>842</v>
      </c>
      <c r="E274" s="89" t="e">
        <f>VLOOKUP(B274,'MC 114+220'!B275:AB376,3,FALSE)</f>
        <v>#N/A</v>
      </c>
      <c r="F274" s="103" t="e">
        <f t="shared" si="53"/>
        <v>#N/A</v>
      </c>
      <c r="G274" s="104" t="e">
        <f>VLOOKUP(B274,'MC 114+220'!$B$15:$AB$786,20,FALSE)</f>
        <v>#N/A</v>
      </c>
      <c r="H274" s="104" t="e">
        <f>VLOOKUP(B274,'MC 114+220'!$B$15:$AB$786,4,FALSE)</f>
        <v>#N/A</v>
      </c>
      <c r="I274" s="105" t="e">
        <f t="shared" si="54"/>
        <v>#N/A</v>
      </c>
      <c r="J274" s="105" t="e">
        <f>VLOOKUP(B274,'MC 114+220'!$B$15:$AB$786,13,FALSE)</f>
        <v>#N/A</v>
      </c>
      <c r="K274" s="92">
        <f>'MC 114+220'!Q275</f>
        <v>0</v>
      </c>
      <c r="L274" s="106">
        <f t="shared" si="59"/>
        <v>0</v>
      </c>
      <c r="M274" s="94" t="e">
        <f>VLOOKUP(B274,'MC 114+220'!$B$14:$AB$786,21,FALSE)</f>
        <v>#N/A</v>
      </c>
      <c r="N274" s="103" t="e">
        <f>VLOOKUP(B274,'MC 114+220'!$B$15:$AB$786,5,FALSE)</f>
        <v>#N/A</v>
      </c>
      <c r="O274" s="105" t="e">
        <f t="shared" si="55"/>
        <v>#N/A</v>
      </c>
      <c r="P274" s="105" t="e">
        <f>VLOOKUP(B274,'MC 114+220'!$B$15:$AB$786,14,FALSE)</f>
        <v>#N/A</v>
      </c>
      <c r="Q274" s="92">
        <f>'MC 114+220'!R275</f>
        <v>0</v>
      </c>
      <c r="R274" s="106">
        <f t="shared" si="60"/>
        <v>0</v>
      </c>
      <c r="S274" s="94" t="e">
        <f>VLOOKUP(B274,'MC 114+220'!$B$14:$AB$786,22,FALSE)</f>
        <v>#N/A</v>
      </c>
      <c r="T274" s="103" t="e">
        <f>VLOOKUP(B274,'MC 114+220'!$B$15:$AB$786,6,FALSE)</f>
        <v>#N/A</v>
      </c>
      <c r="U274" s="105" t="e">
        <f t="shared" si="56"/>
        <v>#N/A</v>
      </c>
      <c r="V274" s="107" t="e">
        <f>VLOOKUP(B274,'MC 114+220'!$B$15:$AB$786,15,FALSE)</f>
        <v>#N/A</v>
      </c>
      <c r="W274" s="96">
        <f>'MC 114+220'!S275</f>
        <v>0</v>
      </c>
      <c r="X274" s="106">
        <f t="shared" si="61"/>
        <v>0</v>
      </c>
      <c r="Y274" s="108" t="e">
        <f t="shared" si="65"/>
        <v>#N/A</v>
      </c>
      <c r="Z274" s="99" t="e">
        <f t="shared" si="62"/>
        <v>#N/A</v>
      </c>
      <c r="AA274" s="100" t="e">
        <f t="shared" si="63"/>
        <v>#N/A</v>
      </c>
      <c r="AB274" s="109" t="e">
        <f t="shared" si="64"/>
        <v>#N/A</v>
      </c>
    </row>
    <row r="275" spans="2:28">
      <c r="B275" s="86">
        <f>'MC 114+220'!B276</f>
        <v>0</v>
      </c>
      <c r="C275" s="101">
        <f t="shared" si="57"/>
        <v>0</v>
      </c>
      <c r="D275" s="102">
        <f t="shared" si="58"/>
        <v>842</v>
      </c>
      <c r="E275" s="89" t="e">
        <f>VLOOKUP(B275,'MC 114+220'!B276:AB377,3,FALSE)</f>
        <v>#N/A</v>
      </c>
      <c r="F275" s="103" t="e">
        <f t="shared" si="53"/>
        <v>#N/A</v>
      </c>
      <c r="G275" s="104" t="e">
        <f>VLOOKUP(B275,'MC 114+220'!$B$15:$AB$786,20,FALSE)</f>
        <v>#N/A</v>
      </c>
      <c r="H275" s="104" t="e">
        <f>VLOOKUP(B275,'MC 114+220'!$B$15:$AB$786,4,FALSE)</f>
        <v>#N/A</v>
      </c>
      <c r="I275" s="105" t="e">
        <f t="shared" si="54"/>
        <v>#N/A</v>
      </c>
      <c r="J275" s="105" t="e">
        <f>VLOOKUP(B275,'MC 114+220'!$B$15:$AB$786,13,FALSE)</f>
        <v>#N/A</v>
      </c>
      <c r="K275" s="92">
        <f>'MC 114+220'!Q276</f>
        <v>0</v>
      </c>
      <c r="L275" s="106">
        <f t="shared" si="59"/>
        <v>0</v>
      </c>
      <c r="M275" s="94" t="e">
        <f>VLOOKUP(B275,'MC 114+220'!$B$14:$AB$786,21,FALSE)</f>
        <v>#N/A</v>
      </c>
      <c r="N275" s="103" t="e">
        <f>VLOOKUP(B275,'MC 114+220'!$B$15:$AB$786,5,FALSE)</f>
        <v>#N/A</v>
      </c>
      <c r="O275" s="105" t="e">
        <f t="shared" si="55"/>
        <v>#N/A</v>
      </c>
      <c r="P275" s="105" t="e">
        <f>VLOOKUP(B275,'MC 114+220'!$B$15:$AB$786,14,FALSE)</f>
        <v>#N/A</v>
      </c>
      <c r="Q275" s="92">
        <f>'MC 114+220'!R276</f>
        <v>0</v>
      </c>
      <c r="R275" s="106">
        <f t="shared" si="60"/>
        <v>0</v>
      </c>
      <c r="S275" s="94" t="e">
        <f>VLOOKUP(B275,'MC 114+220'!$B$14:$AB$786,22,FALSE)</f>
        <v>#N/A</v>
      </c>
      <c r="T275" s="103" t="e">
        <f>VLOOKUP(B275,'MC 114+220'!$B$15:$AB$786,6,FALSE)</f>
        <v>#N/A</v>
      </c>
      <c r="U275" s="105" t="e">
        <f t="shared" si="56"/>
        <v>#N/A</v>
      </c>
      <c r="V275" s="107" t="e">
        <f>VLOOKUP(B275,'MC 114+220'!$B$15:$AB$786,15,FALSE)</f>
        <v>#N/A</v>
      </c>
      <c r="W275" s="96">
        <f>'MC 114+220'!S276</f>
        <v>0</v>
      </c>
      <c r="X275" s="106">
        <f t="shared" si="61"/>
        <v>0</v>
      </c>
      <c r="Y275" s="108" t="e">
        <f t="shared" si="65"/>
        <v>#N/A</v>
      </c>
      <c r="Z275" s="99" t="e">
        <f t="shared" si="62"/>
        <v>#N/A</v>
      </c>
      <c r="AA275" s="100" t="e">
        <f t="shared" si="63"/>
        <v>#N/A</v>
      </c>
      <c r="AB275" s="109" t="e">
        <f t="shared" si="64"/>
        <v>#N/A</v>
      </c>
    </row>
    <row r="276" spans="2:28">
      <c r="B276" s="86">
        <f>'MC 114+220'!B277</f>
        <v>0</v>
      </c>
      <c r="C276" s="101">
        <f t="shared" si="57"/>
        <v>0</v>
      </c>
      <c r="D276" s="102">
        <f t="shared" si="58"/>
        <v>842</v>
      </c>
      <c r="E276" s="89" t="e">
        <f>VLOOKUP(B276,'MC 114+220'!B277:AB378,3,FALSE)</f>
        <v>#N/A</v>
      </c>
      <c r="F276" s="103" t="e">
        <f t="shared" si="53"/>
        <v>#N/A</v>
      </c>
      <c r="G276" s="104" t="e">
        <f>VLOOKUP(B276,'MC 114+220'!$B$15:$AB$786,20,FALSE)</f>
        <v>#N/A</v>
      </c>
      <c r="H276" s="104" t="e">
        <f>VLOOKUP(B276,'MC 114+220'!$B$15:$AB$786,4,FALSE)</f>
        <v>#N/A</v>
      </c>
      <c r="I276" s="105" t="e">
        <f t="shared" si="54"/>
        <v>#N/A</v>
      </c>
      <c r="J276" s="105" t="e">
        <f>VLOOKUP(B276,'MC 114+220'!$B$15:$AB$786,13,FALSE)</f>
        <v>#N/A</v>
      </c>
      <c r="K276" s="92">
        <f>'MC 114+220'!Q277</f>
        <v>0</v>
      </c>
      <c r="L276" s="106">
        <f t="shared" si="59"/>
        <v>0</v>
      </c>
      <c r="M276" s="94" t="e">
        <f>VLOOKUP(B276,'MC 114+220'!$B$14:$AB$786,21,FALSE)</f>
        <v>#N/A</v>
      </c>
      <c r="N276" s="103" t="e">
        <f>VLOOKUP(B276,'MC 114+220'!$B$15:$AB$786,5,FALSE)</f>
        <v>#N/A</v>
      </c>
      <c r="O276" s="105" t="e">
        <f t="shared" si="55"/>
        <v>#N/A</v>
      </c>
      <c r="P276" s="105" t="e">
        <f>VLOOKUP(B276,'MC 114+220'!$B$15:$AB$786,14,FALSE)</f>
        <v>#N/A</v>
      </c>
      <c r="Q276" s="92">
        <f>'MC 114+220'!R277</f>
        <v>0</v>
      </c>
      <c r="R276" s="106">
        <f t="shared" si="60"/>
        <v>0</v>
      </c>
      <c r="S276" s="94" t="e">
        <f>VLOOKUP(B276,'MC 114+220'!$B$14:$AB$786,22,FALSE)</f>
        <v>#N/A</v>
      </c>
      <c r="T276" s="103" t="e">
        <f>VLOOKUP(B276,'MC 114+220'!$B$15:$AB$786,6,FALSE)</f>
        <v>#N/A</v>
      </c>
      <c r="U276" s="105" t="e">
        <f t="shared" si="56"/>
        <v>#N/A</v>
      </c>
      <c r="V276" s="107" t="e">
        <f>VLOOKUP(B276,'MC 114+220'!$B$15:$AB$786,15,FALSE)</f>
        <v>#N/A</v>
      </c>
      <c r="W276" s="96">
        <f>'MC 114+220'!S277</f>
        <v>0</v>
      </c>
      <c r="X276" s="106">
        <f t="shared" si="61"/>
        <v>0</v>
      </c>
      <c r="Y276" s="108" t="e">
        <f t="shared" si="65"/>
        <v>#N/A</v>
      </c>
      <c r="Z276" s="99" t="e">
        <f t="shared" si="62"/>
        <v>#N/A</v>
      </c>
      <c r="AA276" s="100" t="e">
        <f t="shared" si="63"/>
        <v>#N/A</v>
      </c>
      <c r="AB276" s="109" t="e">
        <f t="shared" si="64"/>
        <v>#N/A</v>
      </c>
    </row>
    <row r="277" spans="2:28">
      <c r="B277" s="86">
        <f>'MC 114+220'!B278</f>
        <v>0</v>
      </c>
      <c r="C277" s="101">
        <f t="shared" si="57"/>
        <v>0</v>
      </c>
      <c r="D277" s="102">
        <f t="shared" si="58"/>
        <v>842</v>
      </c>
      <c r="E277" s="89" t="e">
        <f>VLOOKUP(B277,'MC 114+220'!B278:AB379,3,FALSE)</f>
        <v>#N/A</v>
      </c>
      <c r="F277" s="103" t="e">
        <f t="shared" si="53"/>
        <v>#N/A</v>
      </c>
      <c r="G277" s="104" t="e">
        <f>VLOOKUP(B277,'MC 114+220'!$B$15:$AB$786,20,FALSE)</f>
        <v>#N/A</v>
      </c>
      <c r="H277" s="104" t="e">
        <f>VLOOKUP(B277,'MC 114+220'!$B$15:$AB$786,4,FALSE)</f>
        <v>#N/A</v>
      </c>
      <c r="I277" s="105" t="e">
        <f t="shared" si="54"/>
        <v>#N/A</v>
      </c>
      <c r="J277" s="105" t="e">
        <f>VLOOKUP(B277,'MC 114+220'!$B$15:$AB$786,13,FALSE)</f>
        <v>#N/A</v>
      </c>
      <c r="K277" s="92">
        <f>'MC 114+220'!Q278</f>
        <v>0</v>
      </c>
      <c r="L277" s="106">
        <f t="shared" si="59"/>
        <v>0</v>
      </c>
      <c r="M277" s="94" t="e">
        <f>VLOOKUP(B277,'MC 114+220'!$B$14:$AB$786,21,FALSE)</f>
        <v>#N/A</v>
      </c>
      <c r="N277" s="103" t="e">
        <f>VLOOKUP(B277,'MC 114+220'!$B$15:$AB$786,5,FALSE)</f>
        <v>#N/A</v>
      </c>
      <c r="O277" s="105" t="e">
        <f t="shared" si="55"/>
        <v>#N/A</v>
      </c>
      <c r="P277" s="105" t="e">
        <f>VLOOKUP(B277,'MC 114+220'!$B$15:$AB$786,14,FALSE)</f>
        <v>#N/A</v>
      </c>
      <c r="Q277" s="92">
        <f>'MC 114+220'!R278</f>
        <v>0</v>
      </c>
      <c r="R277" s="106">
        <f t="shared" si="60"/>
        <v>0</v>
      </c>
      <c r="S277" s="94" t="e">
        <f>VLOOKUP(B277,'MC 114+220'!$B$14:$AB$786,22,FALSE)</f>
        <v>#N/A</v>
      </c>
      <c r="T277" s="103" t="e">
        <f>VLOOKUP(B277,'MC 114+220'!$B$15:$AB$786,6,FALSE)</f>
        <v>#N/A</v>
      </c>
      <c r="U277" s="105" t="e">
        <f t="shared" si="56"/>
        <v>#N/A</v>
      </c>
      <c r="V277" s="107" t="e">
        <f>VLOOKUP(B277,'MC 114+220'!$B$15:$AB$786,15,FALSE)</f>
        <v>#N/A</v>
      </c>
      <c r="W277" s="96">
        <f>'MC 114+220'!S278</f>
        <v>0</v>
      </c>
      <c r="X277" s="106">
        <f t="shared" si="61"/>
        <v>0</v>
      </c>
      <c r="Y277" s="108" t="e">
        <f t="shared" si="65"/>
        <v>#N/A</v>
      </c>
      <c r="Z277" s="99" t="e">
        <f t="shared" si="62"/>
        <v>#N/A</v>
      </c>
      <c r="AA277" s="100" t="e">
        <f t="shared" si="63"/>
        <v>#N/A</v>
      </c>
      <c r="AB277" s="109" t="e">
        <f t="shared" si="64"/>
        <v>#N/A</v>
      </c>
    </row>
    <row r="278" spans="2:28">
      <c r="B278" s="86">
        <f>'MC 114+220'!B279</f>
        <v>0</v>
      </c>
      <c r="C278" s="101">
        <f t="shared" si="57"/>
        <v>0</v>
      </c>
      <c r="D278" s="102">
        <f t="shared" si="58"/>
        <v>842</v>
      </c>
      <c r="E278" s="89" t="e">
        <f>VLOOKUP(B278,'MC 114+220'!B279:AB380,3,FALSE)</f>
        <v>#N/A</v>
      </c>
      <c r="F278" s="103" t="e">
        <f t="shared" si="53"/>
        <v>#N/A</v>
      </c>
      <c r="G278" s="104" t="e">
        <f>VLOOKUP(B278,'MC 114+220'!$B$15:$AB$786,20,FALSE)</f>
        <v>#N/A</v>
      </c>
      <c r="H278" s="104" t="e">
        <f>VLOOKUP(B278,'MC 114+220'!$B$15:$AB$786,4,FALSE)</f>
        <v>#N/A</v>
      </c>
      <c r="I278" s="105" t="e">
        <f t="shared" si="54"/>
        <v>#N/A</v>
      </c>
      <c r="J278" s="105" t="e">
        <f>VLOOKUP(B278,'MC 114+220'!$B$15:$AB$786,13,FALSE)</f>
        <v>#N/A</v>
      </c>
      <c r="K278" s="92">
        <f>'MC 114+220'!Q279</f>
        <v>0</v>
      </c>
      <c r="L278" s="106">
        <f t="shared" si="59"/>
        <v>0</v>
      </c>
      <c r="M278" s="94" t="e">
        <f>VLOOKUP(B278,'MC 114+220'!$B$14:$AB$786,21,FALSE)</f>
        <v>#N/A</v>
      </c>
      <c r="N278" s="103" t="e">
        <f>VLOOKUP(B278,'MC 114+220'!$B$15:$AB$786,5,FALSE)</f>
        <v>#N/A</v>
      </c>
      <c r="O278" s="105" t="e">
        <f t="shared" si="55"/>
        <v>#N/A</v>
      </c>
      <c r="P278" s="105" t="e">
        <f>VLOOKUP(B278,'MC 114+220'!$B$15:$AB$786,14,FALSE)</f>
        <v>#N/A</v>
      </c>
      <c r="Q278" s="92">
        <f>'MC 114+220'!R279</f>
        <v>0</v>
      </c>
      <c r="R278" s="106">
        <f t="shared" si="60"/>
        <v>0</v>
      </c>
      <c r="S278" s="94" t="e">
        <f>VLOOKUP(B278,'MC 114+220'!$B$14:$AB$786,22,FALSE)</f>
        <v>#N/A</v>
      </c>
      <c r="T278" s="103" t="e">
        <f>VLOOKUP(B278,'MC 114+220'!$B$15:$AB$786,6,FALSE)</f>
        <v>#N/A</v>
      </c>
      <c r="U278" s="105" t="e">
        <f t="shared" si="56"/>
        <v>#N/A</v>
      </c>
      <c r="V278" s="107" t="e">
        <f>VLOOKUP(B278,'MC 114+220'!$B$15:$AB$786,15,FALSE)</f>
        <v>#N/A</v>
      </c>
      <c r="W278" s="96">
        <f>'MC 114+220'!S279</f>
        <v>0</v>
      </c>
      <c r="X278" s="106">
        <f t="shared" si="61"/>
        <v>0</v>
      </c>
      <c r="Y278" s="108" t="e">
        <f t="shared" si="65"/>
        <v>#N/A</v>
      </c>
      <c r="Z278" s="99" t="e">
        <f t="shared" si="62"/>
        <v>#N/A</v>
      </c>
      <c r="AA278" s="100" t="e">
        <f t="shared" si="63"/>
        <v>#N/A</v>
      </c>
      <c r="AB278" s="109" t="e">
        <f t="shared" si="64"/>
        <v>#N/A</v>
      </c>
    </row>
    <row r="279" spans="2:28">
      <c r="B279" s="86">
        <f>'MC 114+220'!B280</f>
        <v>0</v>
      </c>
      <c r="C279" s="101">
        <f t="shared" si="57"/>
        <v>0</v>
      </c>
      <c r="D279" s="102">
        <f t="shared" si="58"/>
        <v>842</v>
      </c>
      <c r="E279" s="89" t="e">
        <f>VLOOKUP(B279,'MC 114+220'!B280:AB381,3,FALSE)</f>
        <v>#N/A</v>
      </c>
      <c r="F279" s="103" t="e">
        <f t="shared" si="53"/>
        <v>#N/A</v>
      </c>
      <c r="G279" s="104" t="e">
        <f>VLOOKUP(B279,'MC 114+220'!$B$15:$AB$786,20,FALSE)</f>
        <v>#N/A</v>
      </c>
      <c r="H279" s="104" t="e">
        <f>VLOOKUP(B279,'MC 114+220'!$B$15:$AB$786,4,FALSE)</f>
        <v>#N/A</v>
      </c>
      <c r="I279" s="105" t="e">
        <f t="shared" si="54"/>
        <v>#N/A</v>
      </c>
      <c r="J279" s="105" t="e">
        <f>VLOOKUP(B279,'MC 114+220'!$B$15:$AB$786,13,FALSE)</f>
        <v>#N/A</v>
      </c>
      <c r="K279" s="92">
        <f>'MC 114+220'!Q280</f>
        <v>0</v>
      </c>
      <c r="L279" s="106">
        <f t="shared" si="59"/>
        <v>0</v>
      </c>
      <c r="M279" s="94" t="e">
        <f>VLOOKUP(B279,'MC 114+220'!$B$14:$AB$786,21,FALSE)</f>
        <v>#N/A</v>
      </c>
      <c r="N279" s="103" t="e">
        <f>VLOOKUP(B279,'MC 114+220'!$B$15:$AB$786,5,FALSE)</f>
        <v>#N/A</v>
      </c>
      <c r="O279" s="105" t="e">
        <f t="shared" si="55"/>
        <v>#N/A</v>
      </c>
      <c r="P279" s="105" t="e">
        <f>VLOOKUP(B279,'MC 114+220'!$B$15:$AB$786,14,FALSE)</f>
        <v>#N/A</v>
      </c>
      <c r="Q279" s="92">
        <f>'MC 114+220'!R280</f>
        <v>0</v>
      </c>
      <c r="R279" s="106">
        <f t="shared" si="60"/>
        <v>0</v>
      </c>
      <c r="S279" s="94" t="e">
        <f>VLOOKUP(B279,'MC 114+220'!$B$14:$AB$786,22,FALSE)</f>
        <v>#N/A</v>
      </c>
      <c r="T279" s="103" t="e">
        <f>VLOOKUP(B279,'MC 114+220'!$B$15:$AB$786,6,FALSE)</f>
        <v>#N/A</v>
      </c>
      <c r="U279" s="105" t="e">
        <f t="shared" si="56"/>
        <v>#N/A</v>
      </c>
      <c r="V279" s="107" t="e">
        <f>VLOOKUP(B279,'MC 114+220'!$B$15:$AB$786,15,FALSE)</f>
        <v>#N/A</v>
      </c>
      <c r="W279" s="96">
        <f>'MC 114+220'!S280</f>
        <v>0</v>
      </c>
      <c r="X279" s="106">
        <f t="shared" si="61"/>
        <v>0</v>
      </c>
      <c r="Y279" s="108" t="e">
        <f t="shared" si="65"/>
        <v>#N/A</v>
      </c>
      <c r="Z279" s="99" t="e">
        <f t="shared" si="62"/>
        <v>#N/A</v>
      </c>
      <c r="AA279" s="100" t="e">
        <f t="shared" si="63"/>
        <v>#N/A</v>
      </c>
      <c r="AB279" s="109" t="e">
        <f t="shared" si="64"/>
        <v>#N/A</v>
      </c>
    </row>
    <row r="280" spans="2:28">
      <c r="B280" s="86">
        <f>'MC 114+220'!B281</f>
        <v>0</v>
      </c>
      <c r="C280" s="101">
        <f t="shared" si="57"/>
        <v>0</v>
      </c>
      <c r="D280" s="102">
        <f t="shared" si="58"/>
        <v>842</v>
      </c>
      <c r="E280" s="89" t="e">
        <f>VLOOKUP(B280,'MC 114+220'!B281:AB382,3,FALSE)</f>
        <v>#N/A</v>
      </c>
      <c r="F280" s="103" t="e">
        <f t="shared" si="53"/>
        <v>#N/A</v>
      </c>
      <c r="G280" s="104" t="e">
        <f>VLOOKUP(B280,'MC 114+220'!$B$15:$AB$786,20,FALSE)</f>
        <v>#N/A</v>
      </c>
      <c r="H280" s="104" t="e">
        <f>VLOOKUP(B280,'MC 114+220'!$B$15:$AB$786,4,FALSE)</f>
        <v>#N/A</v>
      </c>
      <c r="I280" s="105" t="e">
        <f t="shared" si="54"/>
        <v>#N/A</v>
      </c>
      <c r="J280" s="105" t="e">
        <f>VLOOKUP(B280,'MC 114+220'!$B$15:$AB$786,13,FALSE)</f>
        <v>#N/A</v>
      </c>
      <c r="K280" s="92">
        <f>'MC 114+220'!Q281</f>
        <v>0</v>
      </c>
      <c r="L280" s="106">
        <f t="shared" si="59"/>
        <v>0</v>
      </c>
      <c r="M280" s="94" t="e">
        <f>VLOOKUP(B280,'MC 114+220'!$B$14:$AB$786,21,FALSE)</f>
        <v>#N/A</v>
      </c>
      <c r="N280" s="103" t="e">
        <f>VLOOKUP(B280,'MC 114+220'!$B$15:$AB$786,5,FALSE)</f>
        <v>#N/A</v>
      </c>
      <c r="O280" s="105" t="e">
        <f t="shared" si="55"/>
        <v>#N/A</v>
      </c>
      <c r="P280" s="105" t="e">
        <f>VLOOKUP(B280,'MC 114+220'!$B$15:$AB$786,14,FALSE)</f>
        <v>#N/A</v>
      </c>
      <c r="Q280" s="92">
        <f>'MC 114+220'!R281</f>
        <v>0</v>
      </c>
      <c r="R280" s="106">
        <f t="shared" si="60"/>
        <v>0</v>
      </c>
      <c r="S280" s="94" t="e">
        <f>VLOOKUP(B280,'MC 114+220'!$B$14:$AB$786,22,FALSE)</f>
        <v>#N/A</v>
      </c>
      <c r="T280" s="103" t="e">
        <f>VLOOKUP(B280,'MC 114+220'!$B$15:$AB$786,6,FALSE)</f>
        <v>#N/A</v>
      </c>
      <c r="U280" s="105" t="e">
        <f t="shared" si="56"/>
        <v>#N/A</v>
      </c>
      <c r="V280" s="107" t="e">
        <f>VLOOKUP(B280,'MC 114+220'!$B$15:$AB$786,15,FALSE)</f>
        <v>#N/A</v>
      </c>
      <c r="W280" s="96">
        <f>'MC 114+220'!S281</f>
        <v>0</v>
      </c>
      <c r="X280" s="106">
        <f t="shared" si="61"/>
        <v>0</v>
      </c>
      <c r="Y280" s="108" t="e">
        <f t="shared" si="65"/>
        <v>#N/A</v>
      </c>
      <c r="Z280" s="99" t="e">
        <f t="shared" si="62"/>
        <v>#N/A</v>
      </c>
      <c r="AA280" s="100" t="e">
        <f t="shared" si="63"/>
        <v>#N/A</v>
      </c>
      <c r="AB280" s="109" t="e">
        <f t="shared" si="64"/>
        <v>#N/A</v>
      </c>
    </row>
    <row r="281" spans="2:28">
      <c r="B281" s="86">
        <f>'MC 114+220'!B282</f>
        <v>0</v>
      </c>
      <c r="C281" s="101">
        <f t="shared" si="57"/>
        <v>0</v>
      </c>
      <c r="D281" s="102">
        <f t="shared" si="58"/>
        <v>842</v>
      </c>
      <c r="E281" s="89" t="e">
        <f>VLOOKUP(B281,'MC 114+220'!B282:AB383,3,FALSE)</f>
        <v>#N/A</v>
      </c>
      <c r="F281" s="103" t="e">
        <f t="shared" si="53"/>
        <v>#N/A</v>
      </c>
      <c r="G281" s="104" t="e">
        <f>VLOOKUP(B281,'MC 114+220'!$B$15:$AB$786,20,FALSE)</f>
        <v>#N/A</v>
      </c>
      <c r="H281" s="104" t="e">
        <f>VLOOKUP(B281,'MC 114+220'!$B$15:$AB$786,4,FALSE)</f>
        <v>#N/A</v>
      </c>
      <c r="I281" s="105" t="e">
        <f t="shared" si="54"/>
        <v>#N/A</v>
      </c>
      <c r="J281" s="105" t="e">
        <f>VLOOKUP(B281,'MC 114+220'!$B$15:$AB$786,13,FALSE)</f>
        <v>#N/A</v>
      </c>
      <c r="K281" s="92">
        <f>'MC 114+220'!Q282</f>
        <v>0</v>
      </c>
      <c r="L281" s="106">
        <f t="shared" si="59"/>
        <v>0</v>
      </c>
      <c r="M281" s="94" t="e">
        <f>VLOOKUP(B281,'MC 114+220'!$B$14:$AB$786,21,FALSE)</f>
        <v>#N/A</v>
      </c>
      <c r="N281" s="103" t="e">
        <f>VLOOKUP(B281,'MC 114+220'!$B$15:$AB$786,5,FALSE)</f>
        <v>#N/A</v>
      </c>
      <c r="O281" s="105" t="e">
        <f t="shared" si="55"/>
        <v>#N/A</v>
      </c>
      <c r="P281" s="105" t="e">
        <f>VLOOKUP(B281,'MC 114+220'!$B$15:$AB$786,14,FALSE)</f>
        <v>#N/A</v>
      </c>
      <c r="Q281" s="92">
        <f>'MC 114+220'!R282</f>
        <v>0</v>
      </c>
      <c r="R281" s="106">
        <f t="shared" si="60"/>
        <v>0</v>
      </c>
      <c r="S281" s="94" t="e">
        <f>VLOOKUP(B281,'MC 114+220'!$B$14:$AB$786,22,FALSE)</f>
        <v>#N/A</v>
      </c>
      <c r="T281" s="103" t="e">
        <f>VLOOKUP(B281,'MC 114+220'!$B$15:$AB$786,6,FALSE)</f>
        <v>#N/A</v>
      </c>
      <c r="U281" s="105" t="e">
        <f t="shared" si="56"/>
        <v>#N/A</v>
      </c>
      <c r="V281" s="107" t="e">
        <f>VLOOKUP(B281,'MC 114+220'!$B$15:$AB$786,15,FALSE)</f>
        <v>#N/A</v>
      </c>
      <c r="W281" s="96">
        <f>'MC 114+220'!S282</f>
        <v>0</v>
      </c>
      <c r="X281" s="106">
        <f t="shared" si="61"/>
        <v>0</v>
      </c>
      <c r="Y281" s="108" t="e">
        <f t="shared" si="65"/>
        <v>#N/A</v>
      </c>
      <c r="Z281" s="99" t="e">
        <f t="shared" si="62"/>
        <v>#N/A</v>
      </c>
      <c r="AA281" s="100" t="e">
        <f t="shared" si="63"/>
        <v>#N/A</v>
      </c>
      <c r="AB281" s="109" t="e">
        <f t="shared" si="64"/>
        <v>#N/A</v>
      </c>
    </row>
    <row r="282" spans="2:28">
      <c r="B282" s="86">
        <f>'MC 114+220'!B283</f>
        <v>0</v>
      </c>
      <c r="C282" s="101">
        <f t="shared" si="57"/>
        <v>0</v>
      </c>
      <c r="D282" s="102">
        <f t="shared" si="58"/>
        <v>842</v>
      </c>
      <c r="E282" s="89" t="e">
        <f>VLOOKUP(B282,'MC 114+220'!B283:AB384,3,FALSE)</f>
        <v>#N/A</v>
      </c>
      <c r="F282" s="103" t="e">
        <f t="shared" si="53"/>
        <v>#N/A</v>
      </c>
      <c r="G282" s="104" t="e">
        <f>VLOOKUP(B282,'MC 114+220'!$B$15:$AB$786,20,FALSE)</f>
        <v>#N/A</v>
      </c>
      <c r="H282" s="104" t="e">
        <f>VLOOKUP(B282,'MC 114+220'!$B$15:$AB$786,4,FALSE)</f>
        <v>#N/A</v>
      </c>
      <c r="I282" s="105" t="e">
        <f t="shared" si="54"/>
        <v>#N/A</v>
      </c>
      <c r="J282" s="105" t="e">
        <f>VLOOKUP(B282,'MC 114+220'!$B$15:$AB$786,13,FALSE)</f>
        <v>#N/A</v>
      </c>
      <c r="K282" s="92">
        <f>'MC 114+220'!Q283</f>
        <v>0</v>
      </c>
      <c r="L282" s="106">
        <f t="shared" si="59"/>
        <v>0</v>
      </c>
      <c r="M282" s="94" t="e">
        <f>VLOOKUP(B282,'MC 114+220'!$B$14:$AB$786,21,FALSE)</f>
        <v>#N/A</v>
      </c>
      <c r="N282" s="103" t="e">
        <f>VLOOKUP(B282,'MC 114+220'!$B$15:$AB$786,5,FALSE)</f>
        <v>#N/A</v>
      </c>
      <c r="O282" s="105" t="e">
        <f t="shared" si="55"/>
        <v>#N/A</v>
      </c>
      <c r="P282" s="105" t="e">
        <f>VLOOKUP(B282,'MC 114+220'!$B$15:$AB$786,14,FALSE)</f>
        <v>#N/A</v>
      </c>
      <c r="Q282" s="92">
        <f>'MC 114+220'!R283</f>
        <v>0</v>
      </c>
      <c r="R282" s="106">
        <f t="shared" si="60"/>
        <v>0</v>
      </c>
      <c r="S282" s="94" t="e">
        <f>VLOOKUP(B282,'MC 114+220'!$B$14:$AB$786,22,FALSE)</f>
        <v>#N/A</v>
      </c>
      <c r="T282" s="103" t="e">
        <f>VLOOKUP(B282,'MC 114+220'!$B$15:$AB$786,6,FALSE)</f>
        <v>#N/A</v>
      </c>
      <c r="U282" s="105" t="e">
        <f t="shared" si="56"/>
        <v>#N/A</v>
      </c>
      <c r="V282" s="107" t="e">
        <f>VLOOKUP(B282,'MC 114+220'!$B$15:$AB$786,15,FALSE)</f>
        <v>#N/A</v>
      </c>
      <c r="W282" s="96">
        <f>'MC 114+220'!S283</f>
        <v>0</v>
      </c>
      <c r="X282" s="106">
        <f t="shared" si="61"/>
        <v>0</v>
      </c>
      <c r="Y282" s="108" t="e">
        <f t="shared" si="65"/>
        <v>#N/A</v>
      </c>
      <c r="Z282" s="99" t="e">
        <f t="shared" si="62"/>
        <v>#N/A</v>
      </c>
      <c r="AA282" s="100" t="e">
        <f t="shared" si="63"/>
        <v>#N/A</v>
      </c>
      <c r="AB282" s="109" t="e">
        <f t="shared" si="64"/>
        <v>#N/A</v>
      </c>
    </row>
    <row r="283" spans="2:28">
      <c r="B283" s="86">
        <f>'MC 114+220'!B284</f>
        <v>0</v>
      </c>
      <c r="C283" s="101">
        <f t="shared" si="57"/>
        <v>0</v>
      </c>
      <c r="D283" s="102">
        <f t="shared" si="58"/>
        <v>842</v>
      </c>
      <c r="E283" s="89" t="e">
        <f>VLOOKUP(B283,'MC 114+220'!B284:AB385,3,FALSE)</f>
        <v>#N/A</v>
      </c>
      <c r="F283" s="103" t="e">
        <f t="shared" si="53"/>
        <v>#N/A</v>
      </c>
      <c r="G283" s="104" t="e">
        <f>VLOOKUP(B283,'MC 114+220'!$B$15:$AB$786,20,FALSE)</f>
        <v>#N/A</v>
      </c>
      <c r="H283" s="104" t="e">
        <f>VLOOKUP(B283,'MC 114+220'!$B$15:$AB$786,4,FALSE)</f>
        <v>#N/A</v>
      </c>
      <c r="I283" s="105" t="e">
        <f t="shared" si="54"/>
        <v>#N/A</v>
      </c>
      <c r="J283" s="105" t="e">
        <f>VLOOKUP(B283,'MC 114+220'!$B$15:$AB$786,13,FALSE)</f>
        <v>#N/A</v>
      </c>
      <c r="K283" s="92">
        <f>'MC 114+220'!Q284</f>
        <v>0</v>
      </c>
      <c r="L283" s="106">
        <f t="shared" si="59"/>
        <v>0</v>
      </c>
      <c r="M283" s="94" t="e">
        <f>VLOOKUP(B283,'MC 114+220'!$B$14:$AB$786,21,FALSE)</f>
        <v>#N/A</v>
      </c>
      <c r="N283" s="103" t="e">
        <f>VLOOKUP(B283,'MC 114+220'!$B$15:$AB$786,5,FALSE)</f>
        <v>#N/A</v>
      </c>
      <c r="O283" s="105" t="e">
        <f t="shared" si="55"/>
        <v>#N/A</v>
      </c>
      <c r="P283" s="105" t="e">
        <f>VLOOKUP(B283,'MC 114+220'!$B$15:$AB$786,14,FALSE)</f>
        <v>#N/A</v>
      </c>
      <c r="Q283" s="92">
        <f>'MC 114+220'!R284</f>
        <v>0</v>
      </c>
      <c r="R283" s="106">
        <f t="shared" si="60"/>
        <v>0</v>
      </c>
      <c r="S283" s="94" t="e">
        <f>VLOOKUP(B283,'MC 114+220'!$B$14:$AB$786,22,FALSE)</f>
        <v>#N/A</v>
      </c>
      <c r="T283" s="103" t="e">
        <f>VLOOKUP(B283,'MC 114+220'!$B$15:$AB$786,6,FALSE)</f>
        <v>#N/A</v>
      </c>
      <c r="U283" s="105" t="e">
        <f t="shared" si="56"/>
        <v>#N/A</v>
      </c>
      <c r="V283" s="107" t="e">
        <f>VLOOKUP(B283,'MC 114+220'!$B$15:$AB$786,15,FALSE)</f>
        <v>#N/A</v>
      </c>
      <c r="W283" s="96">
        <f>'MC 114+220'!S284</f>
        <v>0</v>
      </c>
      <c r="X283" s="106">
        <f t="shared" si="61"/>
        <v>0</v>
      </c>
      <c r="Y283" s="108" t="e">
        <f t="shared" si="65"/>
        <v>#N/A</v>
      </c>
      <c r="Z283" s="99" t="e">
        <f t="shared" si="62"/>
        <v>#N/A</v>
      </c>
      <c r="AA283" s="100" t="e">
        <f t="shared" si="63"/>
        <v>#N/A</v>
      </c>
      <c r="AB283" s="109" t="e">
        <f t="shared" si="64"/>
        <v>#N/A</v>
      </c>
    </row>
    <row r="284" spans="2:28">
      <c r="B284" s="86">
        <f>'MC 114+220'!B285</f>
        <v>0</v>
      </c>
      <c r="C284" s="101">
        <f t="shared" si="57"/>
        <v>0</v>
      </c>
      <c r="D284" s="102">
        <f t="shared" si="58"/>
        <v>842</v>
      </c>
      <c r="E284" s="89" t="e">
        <f>VLOOKUP(B284,'MC 114+220'!B285:AB386,3,FALSE)</f>
        <v>#N/A</v>
      </c>
      <c r="F284" s="103" t="e">
        <f t="shared" si="53"/>
        <v>#N/A</v>
      </c>
      <c r="G284" s="104" t="e">
        <f>VLOOKUP(B284,'MC 114+220'!$B$15:$AB$786,20,FALSE)</f>
        <v>#N/A</v>
      </c>
      <c r="H284" s="104" t="e">
        <f>VLOOKUP(B284,'MC 114+220'!$B$15:$AB$786,4,FALSE)</f>
        <v>#N/A</v>
      </c>
      <c r="I284" s="105" t="e">
        <f t="shared" si="54"/>
        <v>#N/A</v>
      </c>
      <c r="J284" s="105" t="e">
        <f>VLOOKUP(B284,'MC 114+220'!$B$15:$AB$786,13,FALSE)</f>
        <v>#N/A</v>
      </c>
      <c r="K284" s="92">
        <f>'MC 114+220'!Q285</f>
        <v>0</v>
      </c>
      <c r="L284" s="106">
        <f t="shared" si="59"/>
        <v>0</v>
      </c>
      <c r="M284" s="94" t="e">
        <f>VLOOKUP(B284,'MC 114+220'!$B$14:$AB$786,21,FALSE)</f>
        <v>#N/A</v>
      </c>
      <c r="N284" s="103" t="e">
        <f>VLOOKUP(B284,'MC 114+220'!$B$15:$AB$786,5,FALSE)</f>
        <v>#N/A</v>
      </c>
      <c r="O284" s="105" t="e">
        <f t="shared" si="55"/>
        <v>#N/A</v>
      </c>
      <c r="P284" s="105" t="e">
        <f>VLOOKUP(B284,'MC 114+220'!$B$15:$AB$786,14,FALSE)</f>
        <v>#N/A</v>
      </c>
      <c r="Q284" s="92">
        <f>'MC 114+220'!R285</f>
        <v>0</v>
      </c>
      <c r="R284" s="106">
        <f t="shared" si="60"/>
        <v>0</v>
      </c>
      <c r="S284" s="94" t="e">
        <f>VLOOKUP(B284,'MC 114+220'!$B$14:$AB$786,22,FALSE)</f>
        <v>#N/A</v>
      </c>
      <c r="T284" s="103" t="e">
        <f>VLOOKUP(B284,'MC 114+220'!$B$15:$AB$786,6,FALSE)</f>
        <v>#N/A</v>
      </c>
      <c r="U284" s="105" t="e">
        <f t="shared" si="56"/>
        <v>#N/A</v>
      </c>
      <c r="V284" s="107" t="e">
        <f>VLOOKUP(B284,'MC 114+220'!$B$15:$AB$786,15,FALSE)</f>
        <v>#N/A</v>
      </c>
      <c r="W284" s="96">
        <f>'MC 114+220'!S285</f>
        <v>0</v>
      </c>
      <c r="X284" s="106">
        <f t="shared" si="61"/>
        <v>0</v>
      </c>
      <c r="Y284" s="108" t="e">
        <f t="shared" si="65"/>
        <v>#N/A</v>
      </c>
      <c r="Z284" s="99" t="e">
        <f t="shared" si="62"/>
        <v>#N/A</v>
      </c>
      <c r="AA284" s="100" t="e">
        <f t="shared" si="63"/>
        <v>#N/A</v>
      </c>
      <c r="AB284" s="109" t="e">
        <f t="shared" si="64"/>
        <v>#N/A</v>
      </c>
    </row>
    <row r="285" spans="2:28">
      <c r="B285" s="86">
        <f>'MC 114+220'!B286</f>
        <v>0</v>
      </c>
      <c r="C285" s="101">
        <f t="shared" si="57"/>
        <v>0</v>
      </c>
      <c r="D285" s="102">
        <f t="shared" si="58"/>
        <v>842</v>
      </c>
      <c r="E285" s="89" t="e">
        <f>VLOOKUP(B285,'MC 114+220'!B286:AB387,3,FALSE)</f>
        <v>#N/A</v>
      </c>
      <c r="F285" s="103" t="e">
        <f t="shared" si="53"/>
        <v>#N/A</v>
      </c>
      <c r="G285" s="104" t="e">
        <f>VLOOKUP(B285,'MC 114+220'!$B$15:$AB$786,20,FALSE)</f>
        <v>#N/A</v>
      </c>
      <c r="H285" s="104" t="e">
        <f>VLOOKUP(B285,'MC 114+220'!$B$15:$AB$786,4,FALSE)</f>
        <v>#N/A</v>
      </c>
      <c r="I285" s="105" t="e">
        <f t="shared" si="54"/>
        <v>#N/A</v>
      </c>
      <c r="J285" s="105" t="e">
        <f>VLOOKUP(B285,'MC 114+220'!$B$15:$AB$786,13,FALSE)</f>
        <v>#N/A</v>
      </c>
      <c r="K285" s="92">
        <f>'MC 114+220'!Q286</f>
        <v>0</v>
      </c>
      <c r="L285" s="106">
        <f t="shared" si="59"/>
        <v>0</v>
      </c>
      <c r="M285" s="94" t="e">
        <f>VLOOKUP(B285,'MC 114+220'!$B$14:$AB$786,21,FALSE)</f>
        <v>#N/A</v>
      </c>
      <c r="N285" s="103" t="e">
        <f>VLOOKUP(B285,'MC 114+220'!$B$15:$AB$786,5,FALSE)</f>
        <v>#N/A</v>
      </c>
      <c r="O285" s="105" t="e">
        <f t="shared" si="55"/>
        <v>#N/A</v>
      </c>
      <c r="P285" s="105" t="e">
        <f>VLOOKUP(B285,'MC 114+220'!$B$15:$AB$786,14,FALSE)</f>
        <v>#N/A</v>
      </c>
      <c r="Q285" s="92">
        <f>'MC 114+220'!R286</f>
        <v>0</v>
      </c>
      <c r="R285" s="106">
        <f t="shared" si="60"/>
        <v>0</v>
      </c>
      <c r="S285" s="94" t="e">
        <f>VLOOKUP(B285,'MC 114+220'!$B$14:$AB$786,22,FALSE)</f>
        <v>#N/A</v>
      </c>
      <c r="T285" s="103" t="e">
        <f>VLOOKUP(B285,'MC 114+220'!$B$15:$AB$786,6,FALSE)</f>
        <v>#N/A</v>
      </c>
      <c r="U285" s="105" t="e">
        <f t="shared" si="56"/>
        <v>#N/A</v>
      </c>
      <c r="V285" s="107" t="e">
        <f>VLOOKUP(B285,'MC 114+220'!$B$15:$AB$786,15,FALSE)</f>
        <v>#N/A</v>
      </c>
      <c r="W285" s="96">
        <f>'MC 114+220'!S286</f>
        <v>0</v>
      </c>
      <c r="X285" s="106">
        <f t="shared" si="61"/>
        <v>0</v>
      </c>
      <c r="Y285" s="108" t="e">
        <f t="shared" si="65"/>
        <v>#N/A</v>
      </c>
      <c r="Z285" s="99" t="e">
        <f t="shared" si="62"/>
        <v>#N/A</v>
      </c>
      <c r="AA285" s="100" t="e">
        <f t="shared" si="63"/>
        <v>#N/A</v>
      </c>
      <c r="AB285" s="109" t="e">
        <f t="shared" si="64"/>
        <v>#N/A</v>
      </c>
    </row>
    <row r="286" spans="2:28">
      <c r="B286" s="86">
        <f>'MC 114+220'!B287</f>
        <v>0</v>
      </c>
      <c r="C286" s="101">
        <f t="shared" si="57"/>
        <v>0</v>
      </c>
      <c r="D286" s="102">
        <f t="shared" si="58"/>
        <v>842</v>
      </c>
      <c r="E286" s="89" t="e">
        <f>VLOOKUP(B286,'MC 114+220'!B287:AB388,3,FALSE)</f>
        <v>#N/A</v>
      </c>
      <c r="F286" s="103" t="e">
        <f t="shared" si="53"/>
        <v>#N/A</v>
      </c>
      <c r="G286" s="104" t="e">
        <f>VLOOKUP(B286,'MC 114+220'!$B$15:$AB$786,20,FALSE)</f>
        <v>#N/A</v>
      </c>
      <c r="H286" s="104" t="e">
        <f>VLOOKUP(B286,'MC 114+220'!$B$15:$AB$786,4,FALSE)</f>
        <v>#N/A</v>
      </c>
      <c r="I286" s="105" t="e">
        <f t="shared" si="54"/>
        <v>#N/A</v>
      </c>
      <c r="J286" s="105" t="e">
        <f>VLOOKUP(B286,'MC 114+220'!$B$15:$AB$786,13,FALSE)</f>
        <v>#N/A</v>
      </c>
      <c r="K286" s="92">
        <f>'MC 114+220'!Q287</f>
        <v>0</v>
      </c>
      <c r="L286" s="106">
        <f t="shared" si="59"/>
        <v>0</v>
      </c>
      <c r="M286" s="94" t="e">
        <f>VLOOKUP(B286,'MC 114+220'!$B$14:$AB$786,21,FALSE)</f>
        <v>#N/A</v>
      </c>
      <c r="N286" s="103" t="e">
        <f>VLOOKUP(B286,'MC 114+220'!$B$15:$AB$786,5,FALSE)</f>
        <v>#N/A</v>
      </c>
      <c r="O286" s="105" t="e">
        <f t="shared" si="55"/>
        <v>#N/A</v>
      </c>
      <c r="P286" s="105" t="e">
        <f>VLOOKUP(B286,'MC 114+220'!$B$15:$AB$786,14,FALSE)</f>
        <v>#N/A</v>
      </c>
      <c r="Q286" s="92">
        <f>'MC 114+220'!R287</f>
        <v>0</v>
      </c>
      <c r="R286" s="106">
        <f t="shared" si="60"/>
        <v>0</v>
      </c>
      <c r="S286" s="94" t="e">
        <f>VLOOKUP(B286,'MC 114+220'!$B$14:$AB$786,22,FALSE)</f>
        <v>#N/A</v>
      </c>
      <c r="T286" s="103" t="e">
        <f>VLOOKUP(B286,'MC 114+220'!$B$15:$AB$786,6,FALSE)</f>
        <v>#N/A</v>
      </c>
      <c r="U286" s="105" t="e">
        <f t="shared" si="56"/>
        <v>#N/A</v>
      </c>
      <c r="V286" s="107" t="e">
        <f>VLOOKUP(B286,'MC 114+220'!$B$15:$AB$786,15,FALSE)</f>
        <v>#N/A</v>
      </c>
      <c r="W286" s="96">
        <f>'MC 114+220'!S287</f>
        <v>0</v>
      </c>
      <c r="X286" s="106">
        <f t="shared" si="61"/>
        <v>0</v>
      </c>
      <c r="Y286" s="108" t="e">
        <f t="shared" si="65"/>
        <v>#N/A</v>
      </c>
      <c r="Z286" s="99" t="e">
        <f t="shared" si="62"/>
        <v>#N/A</v>
      </c>
      <c r="AA286" s="100" t="e">
        <f t="shared" si="63"/>
        <v>#N/A</v>
      </c>
      <c r="AB286" s="109" t="e">
        <f t="shared" si="64"/>
        <v>#N/A</v>
      </c>
    </row>
    <row r="287" spans="2:28">
      <c r="B287" s="86">
        <f>'MC 114+220'!B288</f>
        <v>0</v>
      </c>
      <c r="C287" s="101">
        <f t="shared" si="57"/>
        <v>0</v>
      </c>
      <c r="D287" s="102">
        <f t="shared" si="58"/>
        <v>842</v>
      </c>
      <c r="E287" s="89" t="e">
        <f>VLOOKUP(B287,'MC 114+220'!B288:AB389,3,FALSE)</f>
        <v>#N/A</v>
      </c>
      <c r="F287" s="103" t="e">
        <f t="shared" si="53"/>
        <v>#N/A</v>
      </c>
      <c r="G287" s="104" t="e">
        <f>VLOOKUP(B287,'MC 114+220'!$B$15:$AB$786,20,FALSE)</f>
        <v>#N/A</v>
      </c>
      <c r="H287" s="104" t="e">
        <f>VLOOKUP(B287,'MC 114+220'!$B$15:$AB$786,4,FALSE)</f>
        <v>#N/A</v>
      </c>
      <c r="I287" s="105" t="e">
        <f t="shared" si="54"/>
        <v>#N/A</v>
      </c>
      <c r="J287" s="105" t="e">
        <f>VLOOKUP(B287,'MC 114+220'!$B$15:$AB$786,13,FALSE)</f>
        <v>#N/A</v>
      </c>
      <c r="K287" s="92">
        <f>'MC 114+220'!Q288</f>
        <v>0</v>
      </c>
      <c r="L287" s="106">
        <f t="shared" si="59"/>
        <v>0</v>
      </c>
      <c r="M287" s="94" t="e">
        <f>VLOOKUP(B287,'MC 114+220'!$B$14:$AB$786,21,FALSE)</f>
        <v>#N/A</v>
      </c>
      <c r="N287" s="103" t="e">
        <f>VLOOKUP(B287,'MC 114+220'!$B$15:$AB$786,5,FALSE)</f>
        <v>#N/A</v>
      </c>
      <c r="O287" s="105" t="e">
        <f t="shared" si="55"/>
        <v>#N/A</v>
      </c>
      <c r="P287" s="105" t="e">
        <f>VLOOKUP(B287,'MC 114+220'!$B$15:$AB$786,14,FALSE)</f>
        <v>#N/A</v>
      </c>
      <c r="Q287" s="92">
        <f>'MC 114+220'!R288</f>
        <v>0</v>
      </c>
      <c r="R287" s="106">
        <f t="shared" si="60"/>
        <v>0</v>
      </c>
      <c r="S287" s="94" t="e">
        <f>VLOOKUP(B287,'MC 114+220'!$B$14:$AB$786,22,FALSE)</f>
        <v>#N/A</v>
      </c>
      <c r="T287" s="103" t="e">
        <f>VLOOKUP(B287,'MC 114+220'!$B$15:$AB$786,6,FALSE)</f>
        <v>#N/A</v>
      </c>
      <c r="U287" s="105" t="e">
        <f t="shared" si="56"/>
        <v>#N/A</v>
      </c>
      <c r="V287" s="107" t="e">
        <f>VLOOKUP(B287,'MC 114+220'!$B$15:$AB$786,15,FALSE)</f>
        <v>#N/A</v>
      </c>
      <c r="W287" s="96">
        <f>'MC 114+220'!S288</f>
        <v>0</v>
      </c>
      <c r="X287" s="106">
        <f t="shared" si="61"/>
        <v>0</v>
      </c>
      <c r="Y287" s="108" t="e">
        <f t="shared" si="65"/>
        <v>#N/A</v>
      </c>
      <c r="Z287" s="99" t="e">
        <f t="shared" si="62"/>
        <v>#N/A</v>
      </c>
      <c r="AA287" s="100" t="e">
        <f t="shared" si="63"/>
        <v>#N/A</v>
      </c>
      <c r="AB287" s="109" t="e">
        <f t="shared" si="64"/>
        <v>#N/A</v>
      </c>
    </row>
    <row r="288" spans="2:28">
      <c r="B288" s="86">
        <f>'MC 114+220'!B289</f>
        <v>0</v>
      </c>
      <c r="C288" s="101">
        <f t="shared" si="57"/>
        <v>0</v>
      </c>
      <c r="D288" s="102">
        <f t="shared" si="58"/>
        <v>842</v>
      </c>
      <c r="E288" s="89" t="e">
        <f>VLOOKUP(B288,'MC 114+220'!B289:AB390,3,FALSE)</f>
        <v>#N/A</v>
      </c>
      <c r="F288" s="103" t="e">
        <f t="shared" si="53"/>
        <v>#N/A</v>
      </c>
      <c r="G288" s="104" t="e">
        <f>VLOOKUP(B288,'MC 114+220'!$B$15:$AB$786,20,FALSE)</f>
        <v>#N/A</v>
      </c>
      <c r="H288" s="104" t="e">
        <f>VLOOKUP(B288,'MC 114+220'!$B$15:$AB$786,4,FALSE)</f>
        <v>#N/A</v>
      </c>
      <c r="I288" s="105" t="e">
        <f t="shared" si="54"/>
        <v>#N/A</v>
      </c>
      <c r="J288" s="105" t="e">
        <f>VLOOKUP(B288,'MC 114+220'!$B$15:$AB$786,13,FALSE)</f>
        <v>#N/A</v>
      </c>
      <c r="K288" s="92">
        <f>'MC 114+220'!Q289</f>
        <v>0</v>
      </c>
      <c r="L288" s="106">
        <f t="shared" si="59"/>
        <v>0</v>
      </c>
      <c r="M288" s="94" t="e">
        <f>VLOOKUP(B288,'MC 114+220'!$B$14:$AB$786,21,FALSE)</f>
        <v>#N/A</v>
      </c>
      <c r="N288" s="103" t="e">
        <f>VLOOKUP(B288,'MC 114+220'!$B$15:$AB$786,5,FALSE)</f>
        <v>#N/A</v>
      </c>
      <c r="O288" s="105" t="e">
        <f t="shared" si="55"/>
        <v>#N/A</v>
      </c>
      <c r="P288" s="105" t="e">
        <f>VLOOKUP(B288,'MC 114+220'!$B$15:$AB$786,14,FALSE)</f>
        <v>#N/A</v>
      </c>
      <c r="Q288" s="92">
        <f>'MC 114+220'!R289</f>
        <v>0</v>
      </c>
      <c r="R288" s="106">
        <f t="shared" si="60"/>
        <v>0</v>
      </c>
      <c r="S288" s="94" t="e">
        <f>VLOOKUP(B288,'MC 114+220'!$B$14:$AB$786,22,FALSE)</f>
        <v>#N/A</v>
      </c>
      <c r="T288" s="103" t="e">
        <f>VLOOKUP(B288,'MC 114+220'!$B$15:$AB$786,6,FALSE)</f>
        <v>#N/A</v>
      </c>
      <c r="U288" s="105" t="e">
        <f t="shared" si="56"/>
        <v>#N/A</v>
      </c>
      <c r="V288" s="107" t="e">
        <f>VLOOKUP(B288,'MC 114+220'!$B$15:$AB$786,15,FALSE)</f>
        <v>#N/A</v>
      </c>
      <c r="W288" s="96">
        <f>'MC 114+220'!S289</f>
        <v>0</v>
      </c>
      <c r="X288" s="106">
        <f t="shared" si="61"/>
        <v>0</v>
      </c>
      <c r="Y288" s="108" t="e">
        <f t="shared" si="65"/>
        <v>#N/A</v>
      </c>
      <c r="Z288" s="99" t="e">
        <f t="shared" si="62"/>
        <v>#N/A</v>
      </c>
      <c r="AA288" s="100" t="e">
        <f t="shared" si="63"/>
        <v>#N/A</v>
      </c>
      <c r="AB288" s="109" t="e">
        <f t="shared" si="64"/>
        <v>#N/A</v>
      </c>
    </row>
    <row r="289" spans="2:28">
      <c r="B289" s="86">
        <f>'MC 114+220'!B290</f>
        <v>0</v>
      </c>
      <c r="C289" s="101">
        <f t="shared" si="57"/>
        <v>0</v>
      </c>
      <c r="D289" s="102">
        <f t="shared" si="58"/>
        <v>842</v>
      </c>
      <c r="E289" s="89" t="e">
        <f>VLOOKUP(B289,'MC 114+220'!B290:AB391,3,FALSE)</f>
        <v>#N/A</v>
      </c>
      <c r="F289" s="103" t="e">
        <f t="shared" si="53"/>
        <v>#N/A</v>
      </c>
      <c r="G289" s="104" t="e">
        <f>VLOOKUP(B289,'MC 114+220'!$B$15:$AB$786,20,FALSE)</f>
        <v>#N/A</v>
      </c>
      <c r="H289" s="104" t="e">
        <f>VLOOKUP(B289,'MC 114+220'!$B$15:$AB$786,4,FALSE)</f>
        <v>#N/A</v>
      </c>
      <c r="I289" s="105" t="e">
        <f t="shared" si="54"/>
        <v>#N/A</v>
      </c>
      <c r="J289" s="105" t="e">
        <f>VLOOKUP(B289,'MC 114+220'!$B$15:$AB$786,13,FALSE)</f>
        <v>#N/A</v>
      </c>
      <c r="K289" s="92">
        <f>'MC 114+220'!Q290</f>
        <v>0</v>
      </c>
      <c r="L289" s="106">
        <f t="shared" si="59"/>
        <v>0</v>
      </c>
      <c r="M289" s="94" t="e">
        <f>VLOOKUP(B289,'MC 114+220'!$B$14:$AB$786,21,FALSE)</f>
        <v>#N/A</v>
      </c>
      <c r="N289" s="103" t="e">
        <f>VLOOKUP(B289,'MC 114+220'!$B$15:$AB$786,5,FALSE)</f>
        <v>#N/A</v>
      </c>
      <c r="O289" s="105" t="e">
        <f t="shared" si="55"/>
        <v>#N/A</v>
      </c>
      <c r="P289" s="105" t="e">
        <f>VLOOKUP(B289,'MC 114+220'!$B$15:$AB$786,14,FALSE)</f>
        <v>#N/A</v>
      </c>
      <c r="Q289" s="92">
        <f>'MC 114+220'!R290</f>
        <v>0</v>
      </c>
      <c r="R289" s="106">
        <f t="shared" si="60"/>
        <v>0</v>
      </c>
      <c r="S289" s="94" t="e">
        <f>VLOOKUP(B289,'MC 114+220'!$B$14:$AB$786,22,FALSE)</f>
        <v>#N/A</v>
      </c>
      <c r="T289" s="103" t="e">
        <f>VLOOKUP(B289,'MC 114+220'!$B$15:$AB$786,6,FALSE)</f>
        <v>#N/A</v>
      </c>
      <c r="U289" s="105" t="e">
        <f t="shared" si="56"/>
        <v>#N/A</v>
      </c>
      <c r="V289" s="107" t="e">
        <f>VLOOKUP(B289,'MC 114+220'!$B$15:$AB$786,15,FALSE)</f>
        <v>#N/A</v>
      </c>
      <c r="W289" s="96">
        <f>'MC 114+220'!S290</f>
        <v>0</v>
      </c>
      <c r="X289" s="106">
        <f t="shared" si="61"/>
        <v>0</v>
      </c>
      <c r="Y289" s="108" t="e">
        <f t="shared" si="65"/>
        <v>#N/A</v>
      </c>
      <c r="Z289" s="99" t="e">
        <f t="shared" si="62"/>
        <v>#N/A</v>
      </c>
      <c r="AA289" s="100" t="e">
        <f t="shared" si="63"/>
        <v>#N/A</v>
      </c>
      <c r="AB289" s="109" t="e">
        <f t="shared" si="64"/>
        <v>#N/A</v>
      </c>
    </row>
    <row r="290" spans="2:28">
      <c r="B290" s="86">
        <f>'MC 114+220'!B291</f>
        <v>0</v>
      </c>
      <c r="C290" s="101">
        <f t="shared" si="57"/>
        <v>0</v>
      </c>
      <c r="D290" s="102">
        <f t="shared" si="58"/>
        <v>842</v>
      </c>
      <c r="E290" s="89" t="e">
        <f>VLOOKUP(B290,'MC 114+220'!B291:AB392,3,FALSE)</f>
        <v>#N/A</v>
      </c>
      <c r="F290" s="103" t="e">
        <f t="shared" si="53"/>
        <v>#N/A</v>
      </c>
      <c r="G290" s="104" t="e">
        <f>VLOOKUP(B290,'MC 114+220'!$B$15:$AB$786,20,FALSE)</f>
        <v>#N/A</v>
      </c>
      <c r="H290" s="104" t="e">
        <f>VLOOKUP(B290,'MC 114+220'!$B$15:$AB$786,4,FALSE)</f>
        <v>#N/A</v>
      </c>
      <c r="I290" s="105" t="e">
        <f t="shared" si="54"/>
        <v>#N/A</v>
      </c>
      <c r="J290" s="105" t="e">
        <f>VLOOKUP(B290,'MC 114+220'!$B$15:$AB$786,13,FALSE)</f>
        <v>#N/A</v>
      </c>
      <c r="K290" s="92">
        <f>'MC 114+220'!Q291</f>
        <v>0</v>
      </c>
      <c r="L290" s="106">
        <f t="shared" si="59"/>
        <v>0</v>
      </c>
      <c r="M290" s="94" t="e">
        <f>VLOOKUP(B290,'MC 114+220'!$B$14:$AB$786,21,FALSE)</f>
        <v>#N/A</v>
      </c>
      <c r="N290" s="103" t="e">
        <f>VLOOKUP(B290,'MC 114+220'!$B$15:$AB$786,5,FALSE)</f>
        <v>#N/A</v>
      </c>
      <c r="O290" s="105" t="e">
        <f t="shared" si="55"/>
        <v>#N/A</v>
      </c>
      <c r="P290" s="105" t="e">
        <f>VLOOKUP(B290,'MC 114+220'!$B$15:$AB$786,14,FALSE)</f>
        <v>#N/A</v>
      </c>
      <c r="Q290" s="92">
        <f>'MC 114+220'!R291</f>
        <v>0</v>
      </c>
      <c r="R290" s="106">
        <f t="shared" si="60"/>
        <v>0</v>
      </c>
      <c r="S290" s="94" t="e">
        <f>VLOOKUP(B290,'MC 114+220'!$B$14:$AB$786,22,FALSE)</f>
        <v>#N/A</v>
      </c>
      <c r="T290" s="103" t="e">
        <f>VLOOKUP(B290,'MC 114+220'!$B$15:$AB$786,6,FALSE)</f>
        <v>#N/A</v>
      </c>
      <c r="U290" s="105" t="e">
        <f t="shared" si="56"/>
        <v>#N/A</v>
      </c>
      <c r="V290" s="107" t="e">
        <f>VLOOKUP(B290,'MC 114+220'!$B$15:$AB$786,15,FALSE)</f>
        <v>#N/A</v>
      </c>
      <c r="W290" s="96">
        <f>'MC 114+220'!S291</f>
        <v>0</v>
      </c>
      <c r="X290" s="106">
        <f t="shared" si="61"/>
        <v>0</v>
      </c>
      <c r="Y290" s="108" t="e">
        <f t="shared" si="65"/>
        <v>#N/A</v>
      </c>
      <c r="Z290" s="99" t="e">
        <f t="shared" si="62"/>
        <v>#N/A</v>
      </c>
      <c r="AA290" s="100" t="e">
        <f t="shared" si="63"/>
        <v>#N/A</v>
      </c>
      <c r="AB290" s="109" t="e">
        <f t="shared" si="64"/>
        <v>#N/A</v>
      </c>
    </row>
    <row r="291" spans="2:28">
      <c r="B291" s="86">
        <f>'MC 114+220'!B292</f>
        <v>0</v>
      </c>
      <c r="C291" s="101">
        <f t="shared" si="57"/>
        <v>0</v>
      </c>
      <c r="D291" s="102">
        <f t="shared" si="58"/>
        <v>842</v>
      </c>
      <c r="E291" s="89" t="e">
        <f>VLOOKUP(B291,'MC 114+220'!B292:AB393,3,FALSE)</f>
        <v>#N/A</v>
      </c>
      <c r="F291" s="103" t="e">
        <f t="shared" si="53"/>
        <v>#N/A</v>
      </c>
      <c r="G291" s="104" t="e">
        <f>VLOOKUP(B291,'MC 114+220'!$B$15:$AB$786,20,FALSE)</f>
        <v>#N/A</v>
      </c>
      <c r="H291" s="104" t="e">
        <f>VLOOKUP(B291,'MC 114+220'!$B$15:$AB$786,4,FALSE)</f>
        <v>#N/A</v>
      </c>
      <c r="I291" s="105" t="e">
        <f t="shared" si="54"/>
        <v>#N/A</v>
      </c>
      <c r="J291" s="105" t="e">
        <f>VLOOKUP(B291,'MC 114+220'!$B$15:$AB$786,13,FALSE)</f>
        <v>#N/A</v>
      </c>
      <c r="K291" s="92">
        <f>'MC 114+220'!Q292</f>
        <v>0</v>
      </c>
      <c r="L291" s="106">
        <f t="shared" si="59"/>
        <v>0</v>
      </c>
      <c r="M291" s="94" t="e">
        <f>VLOOKUP(B291,'MC 114+220'!$B$14:$AB$786,21,FALSE)</f>
        <v>#N/A</v>
      </c>
      <c r="N291" s="103" t="e">
        <f>VLOOKUP(B291,'MC 114+220'!$B$15:$AB$786,5,FALSE)</f>
        <v>#N/A</v>
      </c>
      <c r="O291" s="105" t="e">
        <f t="shared" si="55"/>
        <v>#N/A</v>
      </c>
      <c r="P291" s="105" t="e">
        <f>VLOOKUP(B291,'MC 114+220'!$B$15:$AB$786,14,FALSE)</f>
        <v>#N/A</v>
      </c>
      <c r="Q291" s="92">
        <f>'MC 114+220'!R292</f>
        <v>0</v>
      </c>
      <c r="R291" s="106">
        <f t="shared" si="60"/>
        <v>0</v>
      </c>
      <c r="S291" s="94" t="e">
        <f>VLOOKUP(B291,'MC 114+220'!$B$14:$AB$786,22,FALSE)</f>
        <v>#N/A</v>
      </c>
      <c r="T291" s="103" t="e">
        <f>VLOOKUP(B291,'MC 114+220'!$B$15:$AB$786,6,FALSE)</f>
        <v>#N/A</v>
      </c>
      <c r="U291" s="105" t="e">
        <f t="shared" si="56"/>
        <v>#N/A</v>
      </c>
      <c r="V291" s="107" t="e">
        <f>VLOOKUP(B291,'MC 114+220'!$B$15:$AB$786,15,FALSE)</f>
        <v>#N/A</v>
      </c>
      <c r="W291" s="96">
        <f>'MC 114+220'!S292</f>
        <v>0</v>
      </c>
      <c r="X291" s="106">
        <f t="shared" si="61"/>
        <v>0</v>
      </c>
      <c r="Y291" s="108" t="e">
        <f t="shared" si="65"/>
        <v>#N/A</v>
      </c>
      <c r="Z291" s="99" t="e">
        <f t="shared" si="62"/>
        <v>#N/A</v>
      </c>
      <c r="AA291" s="100" t="e">
        <f t="shared" si="63"/>
        <v>#N/A</v>
      </c>
      <c r="AB291" s="109" t="e">
        <f t="shared" si="64"/>
        <v>#N/A</v>
      </c>
    </row>
    <row r="292" spans="2:28">
      <c r="B292" s="86">
        <f>'MC 114+220'!B293</f>
        <v>0</v>
      </c>
      <c r="C292" s="101">
        <f t="shared" si="57"/>
        <v>0</v>
      </c>
      <c r="D292" s="102">
        <f t="shared" si="58"/>
        <v>842</v>
      </c>
      <c r="E292" s="89" t="e">
        <f>VLOOKUP(B292,'MC 114+220'!B293:AB394,3,FALSE)</f>
        <v>#N/A</v>
      </c>
      <c r="F292" s="103" t="e">
        <f t="shared" si="53"/>
        <v>#N/A</v>
      </c>
      <c r="G292" s="104" t="e">
        <f>VLOOKUP(B292,'MC 114+220'!$B$15:$AB$786,20,FALSE)</f>
        <v>#N/A</v>
      </c>
      <c r="H292" s="104" t="e">
        <f>VLOOKUP(B292,'MC 114+220'!$B$15:$AB$786,4,FALSE)</f>
        <v>#N/A</v>
      </c>
      <c r="I292" s="105" t="e">
        <f t="shared" si="54"/>
        <v>#N/A</v>
      </c>
      <c r="J292" s="105" t="e">
        <f>VLOOKUP(B292,'MC 114+220'!$B$15:$AB$786,13,FALSE)</f>
        <v>#N/A</v>
      </c>
      <c r="K292" s="92">
        <f>'MC 114+220'!Q293</f>
        <v>0</v>
      </c>
      <c r="L292" s="106">
        <f t="shared" si="59"/>
        <v>0</v>
      </c>
      <c r="M292" s="94" t="e">
        <f>VLOOKUP(B292,'MC 114+220'!$B$14:$AB$786,21,FALSE)</f>
        <v>#N/A</v>
      </c>
      <c r="N292" s="103" t="e">
        <f>VLOOKUP(B292,'MC 114+220'!$B$15:$AB$786,5,FALSE)</f>
        <v>#N/A</v>
      </c>
      <c r="O292" s="105" t="e">
        <f t="shared" si="55"/>
        <v>#N/A</v>
      </c>
      <c r="P292" s="105" t="e">
        <f>VLOOKUP(B292,'MC 114+220'!$B$15:$AB$786,14,FALSE)</f>
        <v>#N/A</v>
      </c>
      <c r="Q292" s="92">
        <f>'MC 114+220'!R293</f>
        <v>0</v>
      </c>
      <c r="R292" s="106">
        <f t="shared" si="60"/>
        <v>0</v>
      </c>
      <c r="S292" s="94" t="e">
        <f>VLOOKUP(B292,'MC 114+220'!$B$14:$AB$786,22,FALSE)</f>
        <v>#N/A</v>
      </c>
      <c r="T292" s="103" t="e">
        <f>VLOOKUP(B292,'MC 114+220'!$B$15:$AB$786,6,FALSE)</f>
        <v>#N/A</v>
      </c>
      <c r="U292" s="105" t="e">
        <f t="shared" si="56"/>
        <v>#N/A</v>
      </c>
      <c r="V292" s="107" t="e">
        <f>VLOOKUP(B292,'MC 114+220'!$B$15:$AB$786,15,FALSE)</f>
        <v>#N/A</v>
      </c>
      <c r="W292" s="96">
        <f>'MC 114+220'!S293</f>
        <v>0</v>
      </c>
      <c r="X292" s="106">
        <f t="shared" si="61"/>
        <v>0</v>
      </c>
      <c r="Y292" s="108" t="e">
        <f t="shared" si="65"/>
        <v>#N/A</v>
      </c>
      <c r="Z292" s="99" t="e">
        <f t="shared" si="62"/>
        <v>#N/A</v>
      </c>
      <c r="AA292" s="100" t="e">
        <f t="shared" si="63"/>
        <v>#N/A</v>
      </c>
      <c r="AB292" s="109" t="e">
        <f t="shared" si="64"/>
        <v>#N/A</v>
      </c>
    </row>
    <row r="293" spans="2:28">
      <c r="B293" s="86">
        <f>'MC 114+220'!B294</f>
        <v>0</v>
      </c>
      <c r="C293" s="101">
        <f t="shared" si="57"/>
        <v>0</v>
      </c>
      <c r="D293" s="102">
        <f t="shared" si="58"/>
        <v>842</v>
      </c>
      <c r="E293" s="89" t="e">
        <f>VLOOKUP(B293,'MC 114+220'!B294:AB395,3,FALSE)</f>
        <v>#N/A</v>
      </c>
      <c r="F293" s="103" t="e">
        <f t="shared" si="53"/>
        <v>#N/A</v>
      </c>
      <c r="G293" s="104" t="e">
        <f>VLOOKUP(B293,'MC 114+220'!$B$15:$AB$786,20,FALSE)</f>
        <v>#N/A</v>
      </c>
      <c r="H293" s="104" t="e">
        <f>VLOOKUP(B293,'MC 114+220'!$B$15:$AB$786,4,FALSE)</f>
        <v>#N/A</v>
      </c>
      <c r="I293" s="105" t="e">
        <f t="shared" si="54"/>
        <v>#N/A</v>
      </c>
      <c r="J293" s="105" t="e">
        <f>VLOOKUP(B293,'MC 114+220'!$B$15:$AB$786,13,FALSE)</f>
        <v>#N/A</v>
      </c>
      <c r="K293" s="92">
        <f>'MC 114+220'!Q294</f>
        <v>0</v>
      </c>
      <c r="L293" s="106">
        <f t="shared" si="59"/>
        <v>0</v>
      </c>
      <c r="M293" s="94" t="e">
        <f>VLOOKUP(B293,'MC 114+220'!$B$14:$AB$786,21,FALSE)</f>
        <v>#N/A</v>
      </c>
      <c r="N293" s="103" t="e">
        <f>VLOOKUP(B293,'MC 114+220'!$B$15:$AB$786,5,FALSE)</f>
        <v>#N/A</v>
      </c>
      <c r="O293" s="105" t="e">
        <f t="shared" si="55"/>
        <v>#N/A</v>
      </c>
      <c r="P293" s="105" t="e">
        <f>VLOOKUP(B293,'MC 114+220'!$B$15:$AB$786,14,FALSE)</f>
        <v>#N/A</v>
      </c>
      <c r="Q293" s="92">
        <f>'MC 114+220'!R294</f>
        <v>0</v>
      </c>
      <c r="R293" s="106">
        <f t="shared" si="60"/>
        <v>0</v>
      </c>
      <c r="S293" s="94" t="e">
        <f>VLOOKUP(B293,'MC 114+220'!$B$14:$AB$786,22,FALSE)</f>
        <v>#N/A</v>
      </c>
      <c r="T293" s="103" t="e">
        <f>VLOOKUP(B293,'MC 114+220'!$B$15:$AB$786,6,FALSE)</f>
        <v>#N/A</v>
      </c>
      <c r="U293" s="105" t="e">
        <f t="shared" si="56"/>
        <v>#N/A</v>
      </c>
      <c r="V293" s="107" t="e">
        <f>VLOOKUP(B293,'MC 114+220'!$B$15:$AB$786,15,FALSE)</f>
        <v>#N/A</v>
      </c>
      <c r="W293" s="96">
        <f>'MC 114+220'!S294</f>
        <v>0</v>
      </c>
      <c r="X293" s="106">
        <f t="shared" si="61"/>
        <v>0</v>
      </c>
      <c r="Y293" s="108" t="e">
        <f t="shared" si="65"/>
        <v>#N/A</v>
      </c>
      <c r="Z293" s="99" t="e">
        <f t="shared" si="62"/>
        <v>#N/A</v>
      </c>
      <c r="AA293" s="100" t="e">
        <f t="shared" si="63"/>
        <v>#N/A</v>
      </c>
      <c r="AB293" s="109" t="e">
        <f t="shared" si="64"/>
        <v>#N/A</v>
      </c>
    </row>
    <row r="294" spans="2:28">
      <c r="B294" s="86">
        <f>'MC 114+220'!B295</f>
        <v>0</v>
      </c>
      <c r="C294" s="101">
        <f t="shared" si="57"/>
        <v>0</v>
      </c>
      <c r="D294" s="102">
        <f t="shared" si="58"/>
        <v>842</v>
      </c>
      <c r="E294" s="89" t="e">
        <f>VLOOKUP(B294,'MC 114+220'!B295:AB396,3,FALSE)</f>
        <v>#N/A</v>
      </c>
      <c r="F294" s="103" t="e">
        <f t="shared" si="53"/>
        <v>#N/A</v>
      </c>
      <c r="G294" s="104" t="e">
        <f>VLOOKUP(B294,'MC 114+220'!$B$15:$AB$786,20,FALSE)</f>
        <v>#N/A</v>
      </c>
      <c r="H294" s="104" t="e">
        <f>VLOOKUP(B294,'MC 114+220'!$B$15:$AB$786,4,FALSE)</f>
        <v>#N/A</v>
      </c>
      <c r="I294" s="105" t="e">
        <f t="shared" si="54"/>
        <v>#N/A</v>
      </c>
      <c r="J294" s="105" t="e">
        <f>VLOOKUP(B294,'MC 114+220'!$B$15:$AB$786,13,FALSE)</f>
        <v>#N/A</v>
      </c>
      <c r="K294" s="92">
        <f>'MC 114+220'!Q295</f>
        <v>0</v>
      </c>
      <c r="L294" s="106">
        <f t="shared" si="59"/>
        <v>0</v>
      </c>
      <c r="M294" s="94" t="e">
        <f>VLOOKUP(B294,'MC 114+220'!$B$14:$AB$786,21,FALSE)</f>
        <v>#N/A</v>
      </c>
      <c r="N294" s="103" t="e">
        <f>VLOOKUP(B294,'MC 114+220'!$B$15:$AB$786,5,FALSE)</f>
        <v>#N/A</v>
      </c>
      <c r="O294" s="105" t="e">
        <f t="shared" si="55"/>
        <v>#N/A</v>
      </c>
      <c r="P294" s="105" t="e">
        <f>VLOOKUP(B294,'MC 114+220'!$B$15:$AB$786,14,FALSE)</f>
        <v>#N/A</v>
      </c>
      <c r="Q294" s="92">
        <f>'MC 114+220'!R295</f>
        <v>0</v>
      </c>
      <c r="R294" s="106">
        <f t="shared" si="60"/>
        <v>0</v>
      </c>
      <c r="S294" s="94" t="e">
        <f>VLOOKUP(B294,'MC 114+220'!$B$14:$AB$786,22,FALSE)</f>
        <v>#N/A</v>
      </c>
      <c r="T294" s="103" t="e">
        <f>VLOOKUP(B294,'MC 114+220'!$B$15:$AB$786,6,FALSE)</f>
        <v>#N/A</v>
      </c>
      <c r="U294" s="105" t="e">
        <f t="shared" si="56"/>
        <v>#N/A</v>
      </c>
      <c r="V294" s="107" t="e">
        <f>VLOOKUP(B294,'MC 114+220'!$B$15:$AB$786,15,FALSE)</f>
        <v>#N/A</v>
      </c>
      <c r="W294" s="96">
        <f>'MC 114+220'!S295</f>
        <v>0</v>
      </c>
      <c r="X294" s="106">
        <f t="shared" si="61"/>
        <v>0</v>
      </c>
      <c r="Y294" s="108" t="e">
        <f t="shared" si="65"/>
        <v>#N/A</v>
      </c>
      <c r="Z294" s="99" t="e">
        <f t="shared" si="62"/>
        <v>#N/A</v>
      </c>
      <c r="AA294" s="100" t="e">
        <f t="shared" si="63"/>
        <v>#N/A</v>
      </c>
      <c r="AB294" s="109" t="e">
        <f t="shared" si="64"/>
        <v>#N/A</v>
      </c>
    </row>
    <row r="295" spans="2:28">
      <c r="B295" s="86">
        <f>'MC 114+220'!B296</f>
        <v>0</v>
      </c>
      <c r="C295" s="101">
        <f t="shared" si="57"/>
        <v>0</v>
      </c>
      <c r="D295" s="102">
        <f t="shared" si="58"/>
        <v>842</v>
      </c>
      <c r="E295" s="89" t="e">
        <f>VLOOKUP(B295,'MC 114+220'!B296:AB397,3,FALSE)</f>
        <v>#N/A</v>
      </c>
      <c r="F295" s="103" t="e">
        <f t="shared" si="53"/>
        <v>#N/A</v>
      </c>
      <c r="G295" s="104" t="e">
        <f>VLOOKUP(B295,'MC 114+220'!$B$15:$AB$786,20,FALSE)</f>
        <v>#N/A</v>
      </c>
      <c r="H295" s="104" t="e">
        <f>VLOOKUP(B295,'MC 114+220'!$B$15:$AB$786,4,FALSE)</f>
        <v>#N/A</v>
      </c>
      <c r="I295" s="105" t="e">
        <f t="shared" si="54"/>
        <v>#N/A</v>
      </c>
      <c r="J295" s="105" t="e">
        <f>VLOOKUP(B295,'MC 114+220'!$B$15:$AB$786,13,FALSE)</f>
        <v>#N/A</v>
      </c>
      <c r="K295" s="92">
        <f>'MC 114+220'!Q296</f>
        <v>0</v>
      </c>
      <c r="L295" s="106">
        <f t="shared" si="59"/>
        <v>0</v>
      </c>
      <c r="M295" s="94" t="e">
        <f>VLOOKUP(B295,'MC 114+220'!$B$14:$AB$786,21,FALSE)</f>
        <v>#N/A</v>
      </c>
      <c r="N295" s="103" t="e">
        <f>VLOOKUP(B295,'MC 114+220'!$B$15:$AB$786,5,FALSE)</f>
        <v>#N/A</v>
      </c>
      <c r="O295" s="105" t="e">
        <f t="shared" si="55"/>
        <v>#N/A</v>
      </c>
      <c r="P295" s="105" t="e">
        <f>VLOOKUP(B295,'MC 114+220'!$B$15:$AB$786,14,FALSE)</f>
        <v>#N/A</v>
      </c>
      <c r="Q295" s="92">
        <f>'MC 114+220'!R296</f>
        <v>0</v>
      </c>
      <c r="R295" s="106">
        <f t="shared" si="60"/>
        <v>0</v>
      </c>
      <c r="S295" s="94" t="e">
        <f>VLOOKUP(B295,'MC 114+220'!$B$14:$AB$786,22,FALSE)</f>
        <v>#N/A</v>
      </c>
      <c r="T295" s="103" t="e">
        <f>VLOOKUP(B295,'MC 114+220'!$B$15:$AB$786,6,FALSE)</f>
        <v>#N/A</v>
      </c>
      <c r="U295" s="105" t="e">
        <f t="shared" si="56"/>
        <v>#N/A</v>
      </c>
      <c r="V295" s="107" t="e">
        <f>VLOOKUP(B295,'MC 114+220'!$B$15:$AB$786,15,FALSE)</f>
        <v>#N/A</v>
      </c>
      <c r="W295" s="96">
        <f>'MC 114+220'!S296</f>
        <v>0</v>
      </c>
      <c r="X295" s="106">
        <f t="shared" si="61"/>
        <v>0</v>
      </c>
      <c r="Y295" s="108" t="e">
        <f t="shared" si="65"/>
        <v>#N/A</v>
      </c>
      <c r="Z295" s="99" t="e">
        <f t="shared" si="62"/>
        <v>#N/A</v>
      </c>
      <c r="AA295" s="100" t="e">
        <f t="shared" si="63"/>
        <v>#N/A</v>
      </c>
      <c r="AB295" s="109" t="e">
        <f t="shared" si="64"/>
        <v>#N/A</v>
      </c>
    </row>
    <row r="296" spans="2:28">
      <c r="B296" s="86">
        <f>'MC 114+220'!B297</f>
        <v>0</v>
      </c>
      <c r="C296" s="101">
        <f t="shared" si="57"/>
        <v>0</v>
      </c>
      <c r="D296" s="102">
        <f t="shared" si="58"/>
        <v>842</v>
      </c>
      <c r="E296" s="89" t="e">
        <f>VLOOKUP(B296,'MC 114+220'!B297:AB398,3,FALSE)</f>
        <v>#N/A</v>
      </c>
      <c r="F296" s="103" t="e">
        <f t="shared" si="53"/>
        <v>#N/A</v>
      </c>
      <c r="G296" s="104" t="e">
        <f>VLOOKUP(B296,'MC 114+220'!$B$15:$AB$786,20,FALSE)</f>
        <v>#N/A</v>
      </c>
      <c r="H296" s="104" t="e">
        <f>VLOOKUP(B296,'MC 114+220'!$B$15:$AB$786,4,FALSE)</f>
        <v>#N/A</v>
      </c>
      <c r="I296" s="105" t="e">
        <f t="shared" si="54"/>
        <v>#N/A</v>
      </c>
      <c r="J296" s="105" t="e">
        <f>VLOOKUP(B296,'MC 114+220'!$B$15:$AB$786,13,FALSE)</f>
        <v>#N/A</v>
      </c>
      <c r="K296" s="92">
        <f>'MC 114+220'!Q297</f>
        <v>0</v>
      </c>
      <c r="L296" s="106">
        <f t="shared" si="59"/>
        <v>0</v>
      </c>
      <c r="M296" s="94" t="e">
        <f>VLOOKUP(B296,'MC 114+220'!$B$14:$AB$786,21,FALSE)</f>
        <v>#N/A</v>
      </c>
      <c r="N296" s="103" t="e">
        <f>VLOOKUP(B296,'MC 114+220'!$B$15:$AB$786,5,FALSE)</f>
        <v>#N/A</v>
      </c>
      <c r="O296" s="105" t="e">
        <f t="shared" si="55"/>
        <v>#N/A</v>
      </c>
      <c r="P296" s="105" t="e">
        <f>VLOOKUP(B296,'MC 114+220'!$B$15:$AB$786,14,FALSE)</f>
        <v>#N/A</v>
      </c>
      <c r="Q296" s="92">
        <f>'MC 114+220'!R297</f>
        <v>0</v>
      </c>
      <c r="R296" s="106">
        <f t="shared" si="60"/>
        <v>0</v>
      </c>
      <c r="S296" s="94" t="e">
        <f>VLOOKUP(B296,'MC 114+220'!$B$14:$AB$786,22,FALSE)</f>
        <v>#N/A</v>
      </c>
      <c r="T296" s="103" t="e">
        <f>VLOOKUP(B296,'MC 114+220'!$B$15:$AB$786,6,FALSE)</f>
        <v>#N/A</v>
      </c>
      <c r="U296" s="105" t="e">
        <f t="shared" si="56"/>
        <v>#N/A</v>
      </c>
      <c r="V296" s="107" t="e">
        <f>VLOOKUP(B296,'MC 114+220'!$B$15:$AB$786,15,FALSE)</f>
        <v>#N/A</v>
      </c>
      <c r="W296" s="96">
        <f>'MC 114+220'!S297</f>
        <v>0</v>
      </c>
      <c r="X296" s="106">
        <f t="shared" si="61"/>
        <v>0</v>
      </c>
      <c r="Y296" s="108" t="e">
        <f t="shared" si="65"/>
        <v>#N/A</v>
      </c>
      <c r="Z296" s="99" t="e">
        <f t="shared" si="62"/>
        <v>#N/A</v>
      </c>
      <c r="AA296" s="100" t="e">
        <f t="shared" si="63"/>
        <v>#N/A</v>
      </c>
      <c r="AB296" s="109" t="e">
        <f t="shared" si="64"/>
        <v>#N/A</v>
      </c>
    </row>
    <row r="297" spans="2:28">
      <c r="B297" s="86">
        <f>'MC 114+220'!B298</f>
        <v>0</v>
      </c>
      <c r="C297" s="101">
        <f t="shared" si="57"/>
        <v>0</v>
      </c>
      <c r="D297" s="102">
        <f t="shared" si="58"/>
        <v>842</v>
      </c>
      <c r="E297" s="89" t="e">
        <f>VLOOKUP(B297,'MC 114+220'!B298:AB399,3,FALSE)</f>
        <v>#N/A</v>
      </c>
      <c r="F297" s="103" t="e">
        <f t="shared" si="53"/>
        <v>#N/A</v>
      </c>
      <c r="G297" s="104" t="e">
        <f>VLOOKUP(B297,'MC 114+220'!$B$15:$AB$786,20,FALSE)</f>
        <v>#N/A</v>
      </c>
      <c r="H297" s="104" t="e">
        <f>VLOOKUP(B297,'MC 114+220'!$B$15:$AB$786,4,FALSE)</f>
        <v>#N/A</v>
      </c>
      <c r="I297" s="105" t="e">
        <f t="shared" si="54"/>
        <v>#N/A</v>
      </c>
      <c r="J297" s="105" t="e">
        <f>VLOOKUP(B297,'MC 114+220'!$B$15:$AB$786,13,FALSE)</f>
        <v>#N/A</v>
      </c>
      <c r="K297" s="92">
        <f>'MC 114+220'!Q298</f>
        <v>0</v>
      </c>
      <c r="L297" s="106">
        <f t="shared" si="59"/>
        <v>0</v>
      </c>
      <c r="M297" s="94" t="e">
        <f>VLOOKUP(B297,'MC 114+220'!$B$14:$AB$786,21,FALSE)</f>
        <v>#N/A</v>
      </c>
      <c r="N297" s="103" t="e">
        <f>VLOOKUP(B297,'MC 114+220'!$B$15:$AB$786,5,FALSE)</f>
        <v>#N/A</v>
      </c>
      <c r="O297" s="105" t="e">
        <f t="shared" si="55"/>
        <v>#N/A</v>
      </c>
      <c r="P297" s="105" t="e">
        <f>VLOOKUP(B297,'MC 114+220'!$B$15:$AB$786,14,FALSE)</f>
        <v>#N/A</v>
      </c>
      <c r="Q297" s="92">
        <f>'MC 114+220'!R298</f>
        <v>0</v>
      </c>
      <c r="R297" s="106">
        <f t="shared" si="60"/>
        <v>0</v>
      </c>
      <c r="S297" s="94" t="e">
        <f>VLOOKUP(B297,'MC 114+220'!$B$14:$AB$786,22,FALSE)</f>
        <v>#N/A</v>
      </c>
      <c r="T297" s="103" t="e">
        <f>VLOOKUP(B297,'MC 114+220'!$B$15:$AB$786,6,FALSE)</f>
        <v>#N/A</v>
      </c>
      <c r="U297" s="105" t="e">
        <f t="shared" si="56"/>
        <v>#N/A</v>
      </c>
      <c r="V297" s="107" t="e">
        <f>VLOOKUP(B297,'MC 114+220'!$B$15:$AB$786,15,FALSE)</f>
        <v>#N/A</v>
      </c>
      <c r="W297" s="96">
        <f>'MC 114+220'!S298</f>
        <v>0</v>
      </c>
      <c r="X297" s="106">
        <f t="shared" si="61"/>
        <v>0</v>
      </c>
      <c r="Y297" s="108" t="e">
        <f t="shared" si="65"/>
        <v>#N/A</v>
      </c>
      <c r="Z297" s="99" t="e">
        <f t="shared" si="62"/>
        <v>#N/A</v>
      </c>
      <c r="AA297" s="100" t="e">
        <f t="shared" si="63"/>
        <v>#N/A</v>
      </c>
      <c r="AB297" s="109" t="e">
        <f t="shared" si="64"/>
        <v>#N/A</v>
      </c>
    </row>
    <row r="298" spans="2:28">
      <c r="B298" s="86">
        <f>'MC 114+220'!B299</f>
        <v>0</v>
      </c>
      <c r="C298" s="101">
        <f t="shared" si="57"/>
        <v>0</v>
      </c>
      <c r="D298" s="102">
        <f t="shared" si="58"/>
        <v>842</v>
      </c>
      <c r="E298" s="89" t="e">
        <f>VLOOKUP(B298,'MC 114+220'!B299:AB400,3,FALSE)</f>
        <v>#N/A</v>
      </c>
      <c r="F298" s="103" t="e">
        <f t="shared" si="53"/>
        <v>#N/A</v>
      </c>
      <c r="G298" s="104" t="e">
        <f>VLOOKUP(B298,'MC 114+220'!$B$15:$AB$786,20,FALSE)</f>
        <v>#N/A</v>
      </c>
      <c r="H298" s="104" t="e">
        <f>VLOOKUP(B298,'MC 114+220'!$B$15:$AB$786,4,FALSE)</f>
        <v>#N/A</v>
      </c>
      <c r="I298" s="105" t="e">
        <f t="shared" si="54"/>
        <v>#N/A</v>
      </c>
      <c r="J298" s="105" t="e">
        <f>VLOOKUP(B298,'MC 114+220'!$B$15:$AB$786,13,FALSE)</f>
        <v>#N/A</v>
      </c>
      <c r="K298" s="92">
        <f>'MC 114+220'!Q299</f>
        <v>0</v>
      </c>
      <c r="L298" s="106">
        <f t="shared" si="59"/>
        <v>0</v>
      </c>
      <c r="M298" s="94" t="e">
        <f>VLOOKUP(B298,'MC 114+220'!$B$14:$AB$786,21,FALSE)</f>
        <v>#N/A</v>
      </c>
      <c r="N298" s="103" t="e">
        <f>VLOOKUP(B298,'MC 114+220'!$B$15:$AB$786,5,FALSE)</f>
        <v>#N/A</v>
      </c>
      <c r="O298" s="105" t="e">
        <f t="shared" si="55"/>
        <v>#N/A</v>
      </c>
      <c r="P298" s="105" t="e">
        <f>VLOOKUP(B298,'MC 114+220'!$B$15:$AB$786,14,FALSE)</f>
        <v>#N/A</v>
      </c>
      <c r="Q298" s="92">
        <f>'MC 114+220'!R299</f>
        <v>0</v>
      </c>
      <c r="R298" s="106">
        <f t="shared" si="60"/>
        <v>0</v>
      </c>
      <c r="S298" s="94" t="e">
        <f>VLOOKUP(B298,'MC 114+220'!$B$14:$AB$786,22,FALSE)</f>
        <v>#N/A</v>
      </c>
      <c r="T298" s="103" t="e">
        <f>VLOOKUP(B298,'MC 114+220'!$B$15:$AB$786,6,FALSE)</f>
        <v>#N/A</v>
      </c>
      <c r="U298" s="105" t="e">
        <f t="shared" si="56"/>
        <v>#N/A</v>
      </c>
      <c r="V298" s="107" t="e">
        <f>VLOOKUP(B298,'MC 114+220'!$B$15:$AB$786,15,FALSE)</f>
        <v>#N/A</v>
      </c>
      <c r="W298" s="96">
        <f>'MC 114+220'!S299</f>
        <v>0</v>
      </c>
      <c r="X298" s="106">
        <f t="shared" si="61"/>
        <v>0</v>
      </c>
      <c r="Y298" s="108" t="e">
        <f t="shared" si="65"/>
        <v>#N/A</v>
      </c>
      <c r="Z298" s="99" t="e">
        <f t="shared" si="62"/>
        <v>#N/A</v>
      </c>
      <c r="AA298" s="100" t="e">
        <f t="shared" si="63"/>
        <v>#N/A</v>
      </c>
      <c r="AB298" s="109" t="e">
        <f t="shared" si="64"/>
        <v>#N/A</v>
      </c>
    </row>
    <row r="299" spans="2:28">
      <c r="B299" s="86">
        <f>'MC 114+220'!B300</f>
        <v>0</v>
      </c>
      <c r="C299" s="101">
        <f t="shared" si="57"/>
        <v>0</v>
      </c>
      <c r="D299" s="102">
        <f t="shared" si="58"/>
        <v>842</v>
      </c>
      <c r="E299" s="89" t="e">
        <f>VLOOKUP(B299,'MC 114+220'!B300:AB401,3,FALSE)</f>
        <v>#N/A</v>
      </c>
      <c r="F299" s="103" t="e">
        <f t="shared" si="53"/>
        <v>#N/A</v>
      </c>
      <c r="G299" s="104" t="e">
        <f>VLOOKUP(B299,'MC 114+220'!$B$15:$AB$786,20,FALSE)</f>
        <v>#N/A</v>
      </c>
      <c r="H299" s="104" t="e">
        <f>VLOOKUP(B299,'MC 114+220'!$B$15:$AB$786,4,FALSE)</f>
        <v>#N/A</v>
      </c>
      <c r="I299" s="105" t="e">
        <f t="shared" si="54"/>
        <v>#N/A</v>
      </c>
      <c r="J299" s="105" t="e">
        <f>VLOOKUP(B299,'MC 114+220'!$B$15:$AB$786,13,FALSE)</f>
        <v>#N/A</v>
      </c>
      <c r="K299" s="92">
        <f>'MC 114+220'!Q300</f>
        <v>0</v>
      </c>
      <c r="L299" s="106">
        <f t="shared" si="59"/>
        <v>0</v>
      </c>
      <c r="M299" s="94" t="e">
        <f>VLOOKUP(B299,'MC 114+220'!$B$14:$AB$786,21,FALSE)</f>
        <v>#N/A</v>
      </c>
      <c r="N299" s="103" t="e">
        <f>VLOOKUP(B299,'MC 114+220'!$B$15:$AB$786,5,FALSE)</f>
        <v>#N/A</v>
      </c>
      <c r="O299" s="105" t="e">
        <f t="shared" si="55"/>
        <v>#N/A</v>
      </c>
      <c r="P299" s="105" t="e">
        <f>VLOOKUP(B299,'MC 114+220'!$B$15:$AB$786,14,FALSE)</f>
        <v>#N/A</v>
      </c>
      <c r="Q299" s="92">
        <f>'MC 114+220'!R300</f>
        <v>0</v>
      </c>
      <c r="R299" s="106">
        <f t="shared" si="60"/>
        <v>0</v>
      </c>
      <c r="S299" s="94" t="e">
        <f>VLOOKUP(B299,'MC 114+220'!$B$14:$AB$786,22,FALSE)</f>
        <v>#N/A</v>
      </c>
      <c r="T299" s="103" t="e">
        <f>VLOOKUP(B299,'MC 114+220'!$B$15:$AB$786,6,FALSE)</f>
        <v>#N/A</v>
      </c>
      <c r="U299" s="105" t="e">
        <f t="shared" si="56"/>
        <v>#N/A</v>
      </c>
      <c r="V299" s="107" t="e">
        <f>VLOOKUP(B299,'MC 114+220'!$B$15:$AB$786,15,FALSE)</f>
        <v>#N/A</v>
      </c>
      <c r="W299" s="96">
        <f>'MC 114+220'!S300</f>
        <v>0</v>
      </c>
      <c r="X299" s="106">
        <f t="shared" si="61"/>
        <v>0</v>
      </c>
      <c r="Y299" s="108" t="e">
        <f t="shared" si="65"/>
        <v>#N/A</v>
      </c>
      <c r="Z299" s="99" t="e">
        <f t="shared" si="62"/>
        <v>#N/A</v>
      </c>
      <c r="AA299" s="100" t="e">
        <f t="shared" si="63"/>
        <v>#N/A</v>
      </c>
      <c r="AB299" s="109" t="e">
        <f t="shared" si="64"/>
        <v>#N/A</v>
      </c>
    </row>
    <row r="300" spans="2:28">
      <c r="B300" s="86">
        <f>'MC 114+220'!B301</f>
        <v>0</v>
      </c>
      <c r="C300" s="101">
        <f t="shared" si="57"/>
        <v>0</v>
      </c>
      <c r="D300" s="102">
        <f t="shared" si="58"/>
        <v>842</v>
      </c>
      <c r="E300" s="89" t="e">
        <f>VLOOKUP(B300,'MC 114+220'!B301:AB402,3,FALSE)</f>
        <v>#N/A</v>
      </c>
      <c r="F300" s="103" t="e">
        <f t="shared" si="53"/>
        <v>#N/A</v>
      </c>
      <c r="G300" s="104" t="e">
        <f>VLOOKUP(B300,'MC 114+220'!$B$15:$AB$786,20,FALSE)</f>
        <v>#N/A</v>
      </c>
      <c r="H300" s="104" t="e">
        <f>VLOOKUP(B300,'MC 114+220'!$B$15:$AB$786,4,FALSE)</f>
        <v>#N/A</v>
      </c>
      <c r="I300" s="105" t="e">
        <f t="shared" si="54"/>
        <v>#N/A</v>
      </c>
      <c r="J300" s="105" t="e">
        <f>VLOOKUP(B300,'MC 114+220'!$B$15:$AB$786,13,FALSE)</f>
        <v>#N/A</v>
      </c>
      <c r="K300" s="92">
        <f>'MC 114+220'!Q301</f>
        <v>0</v>
      </c>
      <c r="L300" s="106">
        <f t="shared" si="59"/>
        <v>0</v>
      </c>
      <c r="M300" s="94" t="e">
        <f>VLOOKUP(B300,'MC 114+220'!$B$14:$AB$786,21,FALSE)</f>
        <v>#N/A</v>
      </c>
      <c r="N300" s="103" t="e">
        <f>VLOOKUP(B300,'MC 114+220'!$B$15:$AB$786,5,FALSE)</f>
        <v>#N/A</v>
      </c>
      <c r="O300" s="105" t="e">
        <f t="shared" si="55"/>
        <v>#N/A</v>
      </c>
      <c r="P300" s="105" t="e">
        <f>VLOOKUP(B300,'MC 114+220'!$B$15:$AB$786,14,FALSE)</f>
        <v>#N/A</v>
      </c>
      <c r="Q300" s="92">
        <f>'MC 114+220'!R301</f>
        <v>0</v>
      </c>
      <c r="R300" s="106">
        <f t="shared" si="60"/>
        <v>0</v>
      </c>
      <c r="S300" s="94" t="e">
        <f>VLOOKUP(B300,'MC 114+220'!$B$14:$AB$786,22,FALSE)</f>
        <v>#N/A</v>
      </c>
      <c r="T300" s="103" t="e">
        <f>VLOOKUP(B300,'MC 114+220'!$B$15:$AB$786,6,FALSE)</f>
        <v>#N/A</v>
      </c>
      <c r="U300" s="105" t="e">
        <f t="shared" si="56"/>
        <v>#N/A</v>
      </c>
      <c r="V300" s="107" t="e">
        <f>VLOOKUP(B300,'MC 114+220'!$B$15:$AB$786,15,FALSE)</f>
        <v>#N/A</v>
      </c>
      <c r="W300" s="96">
        <f>'MC 114+220'!S301</f>
        <v>0</v>
      </c>
      <c r="X300" s="106">
        <f t="shared" si="61"/>
        <v>0</v>
      </c>
      <c r="Y300" s="108" t="e">
        <f t="shared" si="65"/>
        <v>#N/A</v>
      </c>
      <c r="Z300" s="99" t="e">
        <f t="shared" si="62"/>
        <v>#N/A</v>
      </c>
      <c r="AA300" s="100" t="e">
        <f t="shared" si="63"/>
        <v>#N/A</v>
      </c>
      <c r="AB300" s="109" t="e">
        <f t="shared" si="64"/>
        <v>#N/A</v>
      </c>
    </row>
    <row r="301" spans="2:28">
      <c r="B301" s="86">
        <f>'MC 114+220'!B302</f>
        <v>0</v>
      </c>
      <c r="C301" s="101">
        <f t="shared" si="57"/>
        <v>0</v>
      </c>
      <c r="D301" s="102">
        <f t="shared" si="58"/>
        <v>842</v>
      </c>
      <c r="E301" s="89" t="e">
        <f>VLOOKUP(B301,'MC 114+220'!B302:AB403,3,FALSE)</f>
        <v>#N/A</v>
      </c>
      <c r="F301" s="103" t="e">
        <f t="shared" si="53"/>
        <v>#N/A</v>
      </c>
      <c r="G301" s="104" t="e">
        <f>VLOOKUP(B301,'MC 114+220'!$B$15:$AB$786,20,FALSE)</f>
        <v>#N/A</v>
      </c>
      <c r="H301" s="104" t="e">
        <f>VLOOKUP(B301,'MC 114+220'!$B$15:$AB$786,4,FALSE)</f>
        <v>#N/A</v>
      </c>
      <c r="I301" s="105" t="e">
        <f t="shared" si="54"/>
        <v>#N/A</v>
      </c>
      <c r="J301" s="105" t="e">
        <f>VLOOKUP(B301,'MC 114+220'!$B$15:$AB$786,13,FALSE)</f>
        <v>#N/A</v>
      </c>
      <c r="K301" s="92">
        <f>'MC 114+220'!Q302</f>
        <v>0</v>
      </c>
      <c r="L301" s="106">
        <f t="shared" si="59"/>
        <v>0</v>
      </c>
      <c r="M301" s="94" t="e">
        <f>VLOOKUP(B301,'MC 114+220'!$B$14:$AB$786,21,FALSE)</f>
        <v>#N/A</v>
      </c>
      <c r="N301" s="103" t="e">
        <f>VLOOKUP(B301,'MC 114+220'!$B$15:$AB$786,5,FALSE)</f>
        <v>#N/A</v>
      </c>
      <c r="O301" s="105" t="e">
        <f t="shared" si="55"/>
        <v>#N/A</v>
      </c>
      <c r="P301" s="105" t="e">
        <f>VLOOKUP(B301,'MC 114+220'!$B$15:$AB$786,14,FALSE)</f>
        <v>#N/A</v>
      </c>
      <c r="Q301" s="92">
        <f>'MC 114+220'!R302</f>
        <v>0</v>
      </c>
      <c r="R301" s="106">
        <f t="shared" si="60"/>
        <v>0</v>
      </c>
      <c r="S301" s="94" t="e">
        <f>VLOOKUP(B301,'MC 114+220'!$B$14:$AB$786,22,FALSE)</f>
        <v>#N/A</v>
      </c>
      <c r="T301" s="103" t="e">
        <f>VLOOKUP(B301,'MC 114+220'!$B$15:$AB$786,6,FALSE)</f>
        <v>#N/A</v>
      </c>
      <c r="U301" s="105" t="e">
        <f t="shared" si="56"/>
        <v>#N/A</v>
      </c>
      <c r="V301" s="107" t="e">
        <f>VLOOKUP(B301,'MC 114+220'!$B$15:$AB$786,15,FALSE)</f>
        <v>#N/A</v>
      </c>
      <c r="W301" s="96">
        <f>'MC 114+220'!S302</f>
        <v>0</v>
      </c>
      <c r="X301" s="106">
        <f t="shared" si="61"/>
        <v>0</v>
      </c>
      <c r="Y301" s="108" t="e">
        <f t="shared" si="65"/>
        <v>#N/A</v>
      </c>
      <c r="Z301" s="99" t="e">
        <f t="shared" si="62"/>
        <v>#N/A</v>
      </c>
      <c r="AA301" s="100" t="e">
        <f t="shared" si="63"/>
        <v>#N/A</v>
      </c>
      <c r="AB301" s="109" t="e">
        <f t="shared" si="64"/>
        <v>#N/A</v>
      </c>
    </row>
    <row r="302" spans="2:28">
      <c r="B302" s="86">
        <f>'MC 114+220'!B303</f>
        <v>0</v>
      </c>
      <c r="C302" s="101">
        <f t="shared" si="57"/>
        <v>0</v>
      </c>
      <c r="D302" s="102">
        <f t="shared" si="58"/>
        <v>842</v>
      </c>
      <c r="E302" s="89" t="e">
        <f>VLOOKUP(B302,'MC 114+220'!B303:AB404,3,FALSE)</f>
        <v>#N/A</v>
      </c>
      <c r="F302" s="103" t="e">
        <f t="shared" si="53"/>
        <v>#N/A</v>
      </c>
      <c r="G302" s="104" t="e">
        <f>VLOOKUP(B302,'MC 114+220'!$B$15:$AB$786,20,FALSE)</f>
        <v>#N/A</v>
      </c>
      <c r="H302" s="104" t="e">
        <f>VLOOKUP(B302,'MC 114+220'!$B$15:$AB$786,4,FALSE)</f>
        <v>#N/A</v>
      </c>
      <c r="I302" s="105" t="e">
        <f t="shared" si="54"/>
        <v>#N/A</v>
      </c>
      <c r="J302" s="105" t="e">
        <f>VLOOKUP(B302,'MC 114+220'!$B$15:$AB$786,13,FALSE)</f>
        <v>#N/A</v>
      </c>
      <c r="K302" s="92">
        <f>'MC 114+220'!Q303</f>
        <v>0</v>
      </c>
      <c r="L302" s="106">
        <f t="shared" si="59"/>
        <v>0</v>
      </c>
      <c r="M302" s="94" t="e">
        <f>VLOOKUP(B302,'MC 114+220'!$B$14:$AB$786,21,FALSE)</f>
        <v>#N/A</v>
      </c>
      <c r="N302" s="103" t="e">
        <f>VLOOKUP(B302,'MC 114+220'!$B$15:$AB$786,5,FALSE)</f>
        <v>#N/A</v>
      </c>
      <c r="O302" s="105" t="e">
        <f t="shared" si="55"/>
        <v>#N/A</v>
      </c>
      <c r="P302" s="105" t="e">
        <f>VLOOKUP(B302,'MC 114+220'!$B$15:$AB$786,14,FALSE)</f>
        <v>#N/A</v>
      </c>
      <c r="Q302" s="92">
        <f>'MC 114+220'!R303</f>
        <v>0</v>
      </c>
      <c r="R302" s="106">
        <f t="shared" si="60"/>
        <v>0</v>
      </c>
      <c r="S302" s="94" t="e">
        <f>VLOOKUP(B302,'MC 114+220'!$B$14:$AB$786,22,FALSE)</f>
        <v>#N/A</v>
      </c>
      <c r="T302" s="103" t="e">
        <f>VLOOKUP(B302,'MC 114+220'!$B$15:$AB$786,6,FALSE)</f>
        <v>#N/A</v>
      </c>
      <c r="U302" s="105" t="e">
        <f t="shared" si="56"/>
        <v>#N/A</v>
      </c>
      <c r="V302" s="107" t="e">
        <f>VLOOKUP(B302,'MC 114+220'!$B$15:$AB$786,15,FALSE)</f>
        <v>#N/A</v>
      </c>
      <c r="W302" s="96">
        <f>'MC 114+220'!S303</f>
        <v>0</v>
      </c>
      <c r="X302" s="106">
        <f t="shared" si="61"/>
        <v>0</v>
      </c>
      <c r="Y302" s="108" t="e">
        <f t="shared" si="65"/>
        <v>#N/A</v>
      </c>
      <c r="Z302" s="99" t="e">
        <f t="shared" si="62"/>
        <v>#N/A</v>
      </c>
      <c r="AA302" s="100" t="e">
        <f t="shared" si="63"/>
        <v>#N/A</v>
      </c>
      <c r="AB302" s="109" t="e">
        <f t="shared" si="64"/>
        <v>#N/A</v>
      </c>
    </row>
    <row r="303" spans="2:28">
      <c r="B303" s="86">
        <f>'MC 114+220'!B304</f>
        <v>0</v>
      </c>
      <c r="C303" s="101">
        <f t="shared" si="57"/>
        <v>0</v>
      </c>
      <c r="D303" s="102">
        <f t="shared" si="58"/>
        <v>842</v>
      </c>
      <c r="E303" s="89" t="e">
        <f>VLOOKUP(B303,'MC 114+220'!B304:AB405,3,FALSE)</f>
        <v>#N/A</v>
      </c>
      <c r="F303" s="103" t="e">
        <f t="shared" si="53"/>
        <v>#N/A</v>
      </c>
      <c r="G303" s="104" t="e">
        <f>VLOOKUP(B303,'MC 114+220'!$B$15:$AB$786,20,FALSE)</f>
        <v>#N/A</v>
      </c>
      <c r="H303" s="104" t="e">
        <f>VLOOKUP(B303,'MC 114+220'!$B$15:$AB$786,4,FALSE)</f>
        <v>#N/A</v>
      </c>
      <c r="I303" s="105" t="e">
        <f t="shared" si="54"/>
        <v>#N/A</v>
      </c>
      <c r="J303" s="105" t="e">
        <f>VLOOKUP(B303,'MC 114+220'!$B$15:$AB$786,13,FALSE)</f>
        <v>#N/A</v>
      </c>
      <c r="K303" s="92">
        <f>'MC 114+220'!Q304</f>
        <v>0</v>
      </c>
      <c r="L303" s="106">
        <f t="shared" si="59"/>
        <v>0</v>
      </c>
      <c r="M303" s="94" t="e">
        <f>VLOOKUP(B303,'MC 114+220'!$B$14:$AB$786,21,FALSE)</f>
        <v>#N/A</v>
      </c>
      <c r="N303" s="103" t="e">
        <f>VLOOKUP(B303,'MC 114+220'!$B$15:$AB$786,5,FALSE)</f>
        <v>#N/A</v>
      </c>
      <c r="O303" s="105" t="e">
        <f t="shared" si="55"/>
        <v>#N/A</v>
      </c>
      <c r="P303" s="105" t="e">
        <f>VLOOKUP(B303,'MC 114+220'!$B$15:$AB$786,14,FALSE)</f>
        <v>#N/A</v>
      </c>
      <c r="Q303" s="92">
        <f>'MC 114+220'!R304</f>
        <v>0</v>
      </c>
      <c r="R303" s="106">
        <f t="shared" si="60"/>
        <v>0</v>
      </c>
      <c r="S303" s="94" t="e">
        <f>VLOOKUP(B303,'MC 114+220'!$B$14:$AB$786,22,FALSE)</f>
        <v>#N/A</v>
      </c>
      <c r="T303" s="103" t="e">
        <f>VLOOKUP(B303,'MC 114+220'!$B$15:$AB$786,6,FALSE)</f>
        <v>#N/A</v>
      </c>
      <c r="U303" s="105" t="e">
        <f t="shared" si="56"/>
        <v>#N/A</v>
      </c>
      <c r="V303" s="107" t="e">
        <f>VLOOKUP(B303,'MC 114+220'!$B$15:$AB$786,15,FALSE)</f>
        <v>#N/A</v>
      </c>
      <c r="W303" s="96">
        <f>'MC 114+220'!S304</f>
        <v>0</v>
      </c>
      <c r="X303" s="106">
        <f t="shared" si="61"/>
        <v>0</v>
      </c>
      <c r="Y303" s="108" t="e">
        <f t="shared" si="65"/>
        <v>#N/A</v>
      </c>
      <c r="Z303" s="99" t="e">
        <f t="shared" si="62"/>
        <v>#N/A</v>
      </c>
      <c r="AA303" s="100" t="e">
        <f t="shared" si="63"/>
        <v>#N/A</v>
      </c>
      <c r="AB303" s="109" t="e">
        <f t="shared" si="64"/>
        <v>#N/A</v>
      </c>
    </row>
    <row r="304" spans="2:28">
      <c r="B304" s="86">
        <f>'MC 114+220'!B305</f>
        <v>0</v>
      </c>
      <c r="C304" s="101">
        <f t="shared" si="57"/>
        <v>0</v>
      </c>
      <c r="D304" s="102">
        <f t="shared" si="58"/>
        <v>842</v>
      </c>
      <c r="E304" s="89" t="e">
        <f>VLOOKUP(B304,'MC 114+220'!B305:AB406,3,FALSE)</f>
        <v>#N/A</v>
      </c>
      <c r="F304" s="103" t="e">
        <f t="shared" si="53"/>
        <v>#N/A</v>
      </c>
      <c r="G304" s="104" t="e">
        <f>VLOOKUP(B304,'MC 114+220'!$B$15:$AB$786,20,FALSE)</f>
        <v>#N/A</v>
      </c>
      <c r="H304" s="104" t="e">
        <f>VLOOKUP(B304,'MC 114+220'!$B$15:$AB$786,4,FALSE)</f>
        <v>#N/A</v>
      </c>
      <c r="I304" s="105" t="e">
        <f t="shared" si="54"/>
        <v>#N/A</v>
      </c>
      <c r="J304" s="105" t="e">
        <f>VLOOKUP(B304,'MC 114+220'!$B$15:$AB$786,13,FALSE)</f>
        <v>#N/A</v>
      </c>
      <c r="K304" s="92">
        <f>'MC 114+220'!Q305</f>
        <v>0</v>
      </c>
      <c r="L304" s="106">
        <f t="shared" si="59"/>
        <v>0</v>
      </c>
      <c r="M304" s="94" t="e">
        <f>VLOOKUP(B304,'MC 114+220'!$B$14:$AB$786,21,FALSE)</f>
        <v>#N/A</v>
      </c>
      <c r="N304" s="103" t="e">
        <f>VLOOKUP(B304,'MC 114+220'!$B$15:$AB$786,5,FALSE)</f>
        <v>#N/A</v>
      </c>
      <c r="O304" s="105" t="e">
        <f t="shared" si="55"/>
        <v>#N/A</v>
      </c>
      <c r="P304" s="105" t="e">
        <f>VLOOKUP(B304,'MC 114+220'!$B$15:$AB$786,14,FALSE)</f>
        <v>#N/A</v>
      </c>
      <c r="Q304" s="92">
        <f>'MC 114+220'!R305</f>
        <v>0</v>
      </c>
      <c r="R304" s="106">
        <f t="shared" si="60"/>
        <v>0</v>
      </c>
      <c r="S304" s="94" t="e">
        <f>VLOOKUP(B304,'MC 114+220'!$B$14:$AB$786,22,FALSE)</f>
        <v>#N/A</v>
      </c>
      <c r="T304" s="103" t="e">
        <f>VLOOKUP(B304,'MC 114+220'!$B$15:$AB$786,6,FALSE)</f>
        <v>#N/A</v>
      </c>
      <c r="U304" s="105" t="e">
        <f t="shared" si="56"/>
        <v>#N/A</v>
      </c>
      <c r="V304" s="107" t="e">
        <f>VLOOKUP(B304,'MC 114+220'!$B$15:$AB$786,15,FALSE)</f>
        <v>#N/A</v>
      </c>
      <c r="W304" s="96">
        <f>'MC 114+220'!S305</f>
        <v>0</v>
      </c>
      <c r="X304" s="106">
        <f t="shared" si="61"/>
        <v>0</v>
      </c>
      <c r="Y304" s="108" t="e">
        <f t="shared" si="65"/>
        <v>#N/A</v>
      </c>
      <c r="Z304" s="99" t="e">
        <f t="shared" si="62"/>
        <v>#N/A</v>
      </c>
      <c r="AA304" s="100" t="e">
        <f t="shared" si="63"/>
        <v>#N/A</v>
      </c>
      <c r="AB304" s="109" t="e">
        <f t="shared" si="64"/>
        <v>#N/A</v>
      </c>
    </row>
    <row r="305" spans="2:28">
      <c r="B305" s="86">
        <f>'MC 114+220'!B306</f>
        <v>0</v>
      </c>
      <c r="C305" s="101">
        <f t="shared" si="57"/>
        <v>0</v>
      </c>
      <c r="D305" s="102">
        <f t="shared" si="58"/>
        <v>842</v>
      </c>
      <c r="E305" s="89" t="e">
        <f>VLOOKUP(B305,'MC 114+220'!B306:AB407,3,FALSE)</f>
        <v>#N/A</v>
      </c>
      <c r="F305" s="103" t="e">
        <f t="shared" si="53"/>
        <v>#N/A</v>
      </c>
      <c r="G305" s="104" t="e">
        <f>VLOOKUP(B305,'MC 114+220'!$B$15:$AB$786,20,FALSE)</f>
        <v>#N/A</v>
      </c>
      <c r="H305" s="104" t="e">
        <f>VLOOKUP(B305,'MC 114+220'!$B$15:$AB$786,4,FALSE)</f>
        <v>#N/A</v>
      </c>
      <c r="I305" s="105" t="e">
        <f t="shared" si="54"/>
        <v>#N/A</v>
      </c>
      <c r="J305" s="105" t="e">
        <f>VLOOKUP(B305,'MC 114+220'!$B$15:$AB$786,13,FALSE)</f>
        <v>#N/A</v>
      </c>
      <c r="K305" s="92">
        <f>'MC 114+220'!Q306</f>
        <v>0</v>
      </c>
      <c r="L305" s="106">
        <f t="shared" si="59"/>
        <v>0</v>
      </c>
      <c r="M305" s="94" t="e">
        <f>VLOOKUP(B305,'MC 114+220'!$B$14:$AB$786,21,FALSE)</f>
        <v>#N/A</v>
      </c>
      <c r="N305" s="103" t="e">
        <f>VLOOKUP(B305,'MC 114+220'!$B$15:$AB$786,5,FALSE)</f>
        <v>#N/A</v>
      </c>
      <c r="O305" s="105" t="e">
        <f t="shared" si="55"/>
        <v>#N/A</v>
      </c>
      <c r="P305" s="105" t="e">
        <f>VLOOKUP(B305,'MC 114+220'!$B$15:$AB$786,14,FALSE)</f>
        <v>#N/A</v>
      </c>
      <c r="Q305" s="92">
        <f>'MC 114+220'!R306</f>
        <v>0</v>
      </c>
      <c r="R305" s="106">
        <f t="shared" si="60"/>
        <v>0</v>
      </c>
      <c r="S305" s="94" t="e">
        <f>VLOOKUP(B305,'MC 114+220'!$B$14:$AB$786,22,FALSE)</f>
        <v>#N/A</v>
      </c>
      <c r="T305" s="103" t="e">
        <f>VLOOKUP(B305,'MC 114+220'!$B$15:$AB$786,6,FALSE)</f>
        <v>#N/A</v>
      </c>
      <c r="U305" s="105" t="e">
        <f t="shared" si="56"/>
        <v>#N/A</v>
      </c>
      <c r="V305" s="107" t="e">
        <f>VLOOKUP(B305,'MC 114+220'!$B$15:$AB$786,15,FALSE)</f>
        <v>#N/A</v>
      </c>
      <c r="W305" s="96">
        <f>'MC 114+220'!S306</f>
        <v>0</v>
      </c>
      <c r="X305" s="106">
        <f t="shared" si="61"/>
        <v>0</v>
      </c>
      <c r="Y305" s="108" t="e">
        <f t="shared" si="65"/>
        <v>#N/A</v>
      </c>
      <c r="Z305" s="99" t="e">
        <f t="shared" si="62"/>
        <v>#N/A</v>
      </c>
      <c r="AA305" s="100" t="e">
        <f t="shared" si="63"/>
        <v>#N/A</v>
      </c>
      <c r="AB305" s="109" t="e">
        <f t="shared" si="64"/>
        <v>#N/A</v>
      </c>
    </row>
    <row r="306" spans="2:28">
      <c r="B306" s="86">
        <f>'MC 114+220'!B307</f>
        <v>0</v>
      </c>
      <c r="C306" s="101">
        <f t="shared" si="57"/>
        <v>0</v>
      </c>
      <c r="D306" s="102">
        <f t="shared" si="58"/>
        <v>842</v>
      </c>
      <c r="E306" s="89" t="e">
        <f>VLOOKUP(B306,'MC 114+220'!B307:AB408,3,FALSE)</f>
        <v>#N/A</v>
      </c>
      <c r="F306" s="103" t="e">
        <f t="shared" si="53"/>
        <v>#N/A</v>
      </c>
      <c r="G306" s="104" t="e">
        <f>VLOOKUP(B306,'MC 114+220'!$B$15:$AB$786,20,FALSE)</f>
        <v>#N/A</v>
      </c>
      <c r="H306" s="104" t="e">
        <f>VLOOKUP(B306,'MC 114+220'!$B$15:$AB$786,4,FALSE)</f>
        <v>#N/A</v>
      </c>
      <c r="I306" s="105" t="e">
        <f t="shared" si="54"/>
        <v>#N/A</v>
      </c>
      <c r="J306" s="105" t="e">
        <f>VLOOKUP(B306,'MC 114+220'!$B$15:$AB$786,13,FALSE)</f>
        <v>#N/A</v>
      </c>
      <c r="K306" s="92">
        <f>'MC 114+220'!Q307</f>
        <v>0</v>
      </c>
      <c r="L306" s="106">
        <f t="shared" si="59"/>
        <v>0</v>
      </c>
      <c r="M306" s="94" t="e">
        <f>VLOOKUP(B306,'MC 114+220'!$B$14:$AB$786,21,FALSE)</f>
        <v>#N/A</v>
      </c>
      <c r="N306" s="103" t="e">
        <f>VLOOKUP(B306,'MC 114+220'!$B$15:$AB$786,5,FALSE)</f>
        <v>#N/A</v>
      </c>
      <c r="O306" s="105" t="e">
        <f t="shared" si="55"/>
        <v>#N/A</v>
      </c>
      <c r="P306" s="105" t="e">
        <f>VLOOKUP(B306,'MC 114+220'!$B$15:$AB$786,14,FALSE)</f>
        <v>#N/A</v>
      </c>
      <c r="Q306" s="92">
        <f>'MC 114+220'!R307</f>
        <v>0</v>
      </c>
      <c r="R306" s="106">
        <f t="shared" si="60"/>
        <v>0</v>
      </c>
      <c r="S306" s="94" t="e">
        <f>VLOOKUP(B306,'MC 114+220'!$B$14:$AB$786,22,FALSE)</f>
        <v>#N/A</v>
      </c>
      <c r="T306" s="103" t="e">
        <f>VLOOKUP(B306,'MC 114+220'!$B$15:$AB$786,6,FALSE)</f>
        <v>#N/A</v>
      </c>
      <c r="U306" s="105" t="e">
        <f t="shared" si="56"/>
        <v>#N/A</v>
      </c>
      <c r="V306" s="107" t="e">
        <f>VLOOKUP(B306,'MC 114+220'!$B$15:$AB$786,15,FALSE)</f>
        <v>#N/A</v>
      </c>
      <c r="W306" s="96">
        <f>'MC 114+220'!S307</f>
        <v>0</v>
      </c>
      <c r="X306" s="106">
        <f t="shared" si="61"/>
        <v>0</v>
      </c>
      <c r="Y306" s="108" t="e">
        <f t="shared" si="65"/>
        <v>#N/A</v>
      </c>
      <c r="Z306" s="99" t="e">
        <f t="shared" si="62"/>
        <v>#N/A</v>
      </c>
      <c r="AA306" s="100" t="e">
        <f t="shared" si="63"/>
        <v>#N/A</v>
      </c>
      <c r="AB306" s="109" t="e">
        <f t="shared" si="64"/>
        <v>#N/A</v>
      </c>
    </row>
    <row r="307" spans="2:28">
      <c r="B307" s="86">
        <f>'MC 114+220'!B308</f>
        <v>0</v>
      </c>
      <c r="C307" s="101">
        <f t="shared" si="57"/>
        <v>0</v>
      </c>
      <c r="D307" s="102">
        <f t="shared" si="58"/>
        <v>842</v>
      </c>
      <c r="E307" s="89" t="e">
        <f>VLOOKUP(B307,'MC 114+220'!B308:AB409,3,FALSE)</f>
        <v>#N/A</v>
      </c>
      <c r="F307" s="103" t="e">
        <f t="shared" si="53"/>
        <v>#N/A</v>
      </c>
      <c r="G307" s="104" t="e">
        <f>VLOOKUP(B307,'MC 114+220'!$B$15:$AB$786,20,FALSE)</f>
        <v>#N/A</v>
      </c>
      <c r="H307" s="104" t="e">
        <f>VLOOKUP(B307,'MC 114+220'!$B$15:$AB$786,4,FALSE)</f>
        <v>#N/A</v>
      </c>
      <c r="I307" s="105" t="e">
        <f t="shared" si="54"/>
        <v>#N/A</v>
      </c>
      <c r="J307" s="105" t="e">
        <f>VLOOKUP(B307,'MC 114+220'!$B$15:$AB$786,13,FALSE)</f>
        <v>#N/A</v>
      </c>
      <c r="K307" s="92">
        <f>'MC 114+220'!Q308</f>
        <v>0</v>
      </c>
      <c r="L307" s="106">
        <f t="shared" si="59"/>
        <v>0</v>
      </c>
      <c r="M307" s="94" t="e">
        <f>VLOOKUP(B307,'MC 114+220'!$B$14:$AB$786,21,FALSE)</f>
        <v>#N/A</v>
      </c>
      <c r="N307" s="103" t="e">
        <f>VLOOKUP(B307,'MC 114+220'!$B$15:$AB$786,5,FALSE)</f>
        <v>#N/A</v>
      </c>
      <c r="O307" s="105" t="e">
        <f t="shared" si="55"/>
        <v>#N/A</v>
      </c>
      <c r="P307" s="105" t="e">
        <f>VLOOKUP(B307,'MC 114+220'!$B$15:$AB$786,14,FALSE)</f>
        <v>#N/A</v>
      </c>
      <c r="Q307" s="92">
        <f>'MC 114+220'!R308</f>
        <v>0</v>
      </c>
      <c r="R307" s="106">
        <f t="shared" si="60"/>
        <v>0</v>
      </c>
      <c r="S307" s="94" t="e">
        <f>VLOOKUP(B307,'MC 114+220'!$B$14:$AB$786,22,FALSE)</f>
        <v>#N/A</v>
      </c>
      <c r="T307" s="103" t="e">
        <f>VLOOKUP(B307,'MC 114+220'!$B$15:$AB$786,6,FALSE)</f>
        <v>#N/A</v>
      </c>
      <c r="U307" s="105" t="e">
        <f t="shared" si="56"/>
        <v>#N/A</v>
      </c>
      <c r="V307" s="107" t="e">
        <f>VLOOKUP(B307,'MC 114+220'!$B$15:$AB$786,15,FALSE)</f>
        <v>#N/A</v>
      </c>
      <c r="W307" s="96">
        <f>'MC 114+220'!S308</f>
        <v>0</v>
      </c>
      <c r="X307" s="106">
        <f t="shared" si="61"/>
        <v>0</v>
      </c>
      <c r="Y307" s="108" t="e">
        <f t="shared" si="65"/>
        <v>#N/A</v>
      </c>
      <c r="Z307" s="99" t="e">
        <f t="shared" si="62"/>
        <v>#N/A</v>
      </c>
      <c r="AA307" s="100" t="e">
        <f t="shared" si="63"/>
        <v>#N/A</v>
      </c>
      <c r="AB307" s="109" t="e">
        <f t="shared" si="64"/>
        <v>#N/A</v>
      </c>
    </row>
    <row r="308" spans="2:28">
      <c r="B308" s="86">
        <f>'MC 114+220'!B309</f>
        <v>0</v>
      </c>
      <c r="C308" s="101">
        <f t="shared" si="57"/>
        <v>0</v>
      </c>
      <c r="D308" s="102">
        <f t="shared" si="58"/>
        <v>842</v>
      </c>
      <c r="E308" s="89" t="e">
        <f>VLOOKUP(B308,'MC 114+220'!B309:AB410,3,FALSE)</f>
        <v>#N/A</v>
      </c>
      <c r="F308" s="103" t="e">
        <f t="shared" si="53"/>
        <v>#N/A</v>
      </c>
      <c r="G308" s="104" t="e">
        <f>VLOOKUP(B308,'MC 114+220'!$B$15:$AB$786,20,FALSE)</f>
        <v>#N/A</v>
      </c>
      <c r="H308" s="104" t="e">
        <f>VLOOKUP(B308,'MC 114+220'!$B$15:$AB$786,4,FALSE)</f>
        <v>#N/A</v>
      </c>
      <c r="I308" s="105" t="e">
        <f t="shared" si="54"/>
        <v>#N/A</v>
      </c>
      <c r="J308" s="105" t="e">
        <f>VLOOKUP(B308,'MC 114+220'!$B$15:$AB$786,13,FALSE)</f>
        <v>#N/A</v>
      </c>
      <c r="K308" s="92">
        <f>'MC 114+220'!Q309</f>
        <v>0</v>
      </c>
      <c r="L308" s="106">
        <f t="shared" si="59"/>
        <v>0</v>
      </c>
      <c r="M308" s="94" t="e">
        <f>VLOOKUP(B308,'MC 114+220'!$B$14:$AB$786,21,FALSE)</f>
        <v>#N/A</v>
      </c>
      <c r="N308" s="103" t="e">
        <f>VLOOKUP(B308,'MC 114+220'!$B$15:$AB$786,5,FALSE)</f>
        <v>#N/A</v>
      </c>
      <c r="O308" s="105" t="e">
        <f t="shared" si="55"/>
        <v>#N/A</v>
      </c>
      <c r="P308" s="105" t="e">
        <f>VLOOKUP(B308,'MC 114+220'!$B$15:$AB$786,14,FALSE)</f>
        <v>#N/A</v>
      </c>
      <c r="Q308" s="92">
        <f>'MC 114+220'!R309</f>
        <v>0</v>
      </c>
      <c r="R308" s="106">
        <f t="shared" si="60"/>
        <v>0</v>
      </c>
      <c r="S308" s="94" t="e">
        <f>VLOOKUP(B308,'MC 114+220'!$B$14:$AB$786,22,FALSE)</f>
        <v>#N/A</v>
      </c>
      <c r="T308" s="103" t="e">
        <f>VLOOKUP(B308,'MC 114+220'!$B$15:$AB$786,6,FALSE)</f>
        <v>#N/A</v>
      </c>
      <c r="U308" s="105" t="e">
        <f t="shared" si="56"/>
        <v>#N/A</v>
      </c>
      <c r="V308" s="107" t="e">
        <f>VLOOKUP(B308,'MC 114+220'!$B$15:$AB$786,15,FALSE)</f>
        <v>#N/A</v>
      </c>
      <c r="W308" s="96">
        <f>'MC 114+220'!S309</f>
        <v>0</v>
      </c>
      <c r="X308" s="106">
        <f t="shared" si="61"/>
        <v>0</v>
      </c>
      <c r="Y308" s="108" t="e">
        <f t="shared" si="65"/>
        <v>#N/A</v>
      </c>
      <c r="Z308" s="99" t="e">
        <f t="shared" si="62"/>
        <v>#N/A</v>
      </c>
      <c r="AA308" s="100" t="e">
        <f t="shared" si="63"/>
        <v>#N/A</v>
      </c>
      <c r="AB308" s="109" t="e">
        <f t="shared" si="64"/>
        <v>#N/A</v>
      </c>
    </row>
    <row r="309" spans="2:28">
      <c r="B309" s="86">
        <f>'MC 114+220'!B310</f>
        <v>0</v>
      </c>
      <c r="C309" s="101">
        <f t="shared" si="57"/>
        <v>0</v>
      </c>
      <c r="D309" s="102">
        <f t="shared" si="58"/>
        <v>842</v>
      </c>
      <c r="E309" s="89" t="e">
        <f>VLOOKUP(B309,'MC 114+220'!B310:AB411,3,FALSE)</f>
        <v>#N/A</v>
      </c>
      <c r="F309" s="103" t="e">
        <f t="shared" si="53"/>
        <v>#N/A</v>
      </c>
      <c r="G309" s="104" t="e">
        <f>VLOOKUP(B309,'MC 114+220'!$B$15:$AB$786,20,FALSE)</f>
        <v>#N/A</v>
      </c>
      <c r="H309" s="104" t="e">
        <f>VLOOKUP(B309,'MC 114+220'!$B$15:$AB$786,4,FALSE)</f>
        <v>#N/A</v>
      </c>
      <c r="I309" s="105" t="e">
        <f t="shared" si="54"/>
        <v>#N/A</v>
      </c>
      <c r="J309" s="105" t="e">
        <f>VLOOKUP(B309,'MC 114+220'!$B$15:$AB$786,13,FALSE)</f>
        <v>#N/A</v>
      </c>
      <c r="K309" s="92">
        <f>'MC 114+220'!Q310</f>
        <v>0</v>
      </c>
      <c r="L309" s="106">
        <f t="shared" si="59"/>
        <v>0</v>
      </c>
      <c r="M309" s="94" t="e">
        <f>VLOOKUP(B309,'MC 114+220'!$B$14:$AB$786,21,FALSE)</f>
        <v>#N/A</v>
      </c>
      <c r="N309" s="103" t="e">
        <f>VLOOKUP(B309,'MC 114+220'!$B$15:$AB$786,5,FALSE)</f>
        <v>#N/A</v>
      </c>
      <c r="O309" s="105" t="e">
        <f t="shared" si="55"/>
        <v>#N/A</v>
      </c>
      <c r="P309" s="105" t="e">
        <f>VLOOKUP(B309,'MC 114+220'!$B$15:$AB$786,14,FALSE)</f>
        <v>#N/A</v>
      </c>
      <c r="Q309" s="92">
        <f>'MC 114+220'!R310</f>
        <v>0</v>
      </c>
      <c r="R309" s="106">
        <f t="shared" si="60"/>
        <v>0</v>
      </c>
      <c r="S309" s="94" t="e">
        <f>VLOOKUP(B309,'MC 114+220'!$B$14:$AB$786,22,FALSE)</f>
        <v>#N/A</v>
      </c>
      <c r="T309" s="103" t="e">
        <f>VLOOKUP(B309,'MC 114+220'!$B$15:$AB$786,6,FALSE)</f>
        <v>#N/A</v>
      </c>
      <c r="U309" s="105" t="e">
        <f t="shared" si="56"/>
        <v>#N/A</v>
      </c>
      <c r="V309" s="107" t="e">
        <f>VLOOKUP(B309,'MC 114+220'!$B$15:$AB$786,15,FALSE)</f>
        <v>#N/A</v>
      </c>
      <c r="W309" s="96">
        <f>'MC 114+220'!S310</f>
        <v>0</v>
      </c>
      <c r="X309" s="106">
        <f t="shared" si="61"/>
        <v>0</v>
      </c>
      <c r="Y309" s="108" t="e">
        <f t="shared" si="65"/>
        <v>#N/A</v>
      </c>
      <c r="Z309" s="99" t="e">
        <f t="shared" si="62"/>
        <v>#N/A</v>
      </c>
      <c r="AA309" s="100" t="e">
        <f t="shared" si="63"/>
        <v>#N/A</v>
      </c>
      <c r="AB309" s="109" t="e">
        <f t="shared" si="64"/>
        <v>#N/A</v>
      </c>
    </row>
    <row r="310" spans="2:28">
      <c r="B310" s="86">
        <f>'MC 114+220'!B311</f>
        <v>0</v>
      </c>
      <c r="C310" s="101">
        <f t="shared" si="57"/>
        <v>0</v>
      </c>
      <c r="D310" s="102">
        <f t="shared" si="58"/>
        <v>842</v>
      </c>
      <c r="E310" s="89" t="e">
        <f>VLOOKUP(B310,'MC 114+220'!B311:AB412,3,FALSE)</f>
        <v>#N/A</v>
      </c>
      <c r="F310" s="103" t="e">
        <f t="shared" si="53"/>
        <v>#N/A</v>
      </c>
      <c r="G310" s="104" t="e">
        <f>VLOOKUP(B310,'MC 114+220'!$B$15:$AB$786,20,FALSE)</f>
        <v>#N/A</v>
      </c>
      <c r="H310" s="104" t="e">
        <f>VLOOKUP(B310,'MC 114+220'!$B$15:$AB$786,4,FALSE)</f>
        <v>#N/A</v>
      </c>
      <c r="I310" s="105" t="e">
        <f t="shared" si="54"/>
        <v>#N/A</v>
      </c>
      <c r="J310" s="105" t="e">
        <f>VLOOKUP(B310,'MC 114+220'!$B$15:$AB$786,13,FALSE)</f>
        <v>#N/A</v>
      </c>
      <c r="K310" s="92">
        <f>'MC 114+220'!Q311</f>
        <v>0</v>
      </c>
      <c r="L310" s="106">
        <f t="shared" si="59"/>
        <v>0</v>
      </c>
      <c r="M310" s="94" t="e">
        <f>VLOOKUP(B310,'MC 114+220'!$B$14:$AB$786,21,FALSE)</f>
        <v>#N/A</v>
      </c>
      <c r="N310" s="103" t="e">
        <f>VLOOKUP(B310,'MC 114+220'!$B$15:$AB$786,5,FALSE)</f>
        <v>#N/A</v>
      </c>
      <c r="O310" s="105" t="e">
        <f t="shared" si="55"/>
        <v>#N/A</v>
      </c>
      <c r="P310" s="105" t="e">
        <f>VLOOKUP(B310,'MC 114+220'!$B$15:$AB$786,14,FALSE)</f>
        <v>#N/A</v>
      </c>
      <c r="Q310" s="92">
        <f>'MC 114+220'!R311</f>
        <v>0</v>
      </c>
      <c r="R310" s="106">
        <f t="shared" si="60"/>
        <v>0</v>
      </c>
      <c r="S310" s="94" t="e">
        <f>VLOOKUP(B310,'MC 114+220'!$B$14:$AB$786,22,FALSE)</f>
        <v>#N/A</v>
      </c>
      <c r="T310" s="103" t="e">
        <f>VLOOKUP(B310,'MC 114+220'!$B$15:$AB$786,6,FALSE)</f>
        <v>#N/A</v>
      </c>
      <c r="U310" s="105" t="e">
        <f t="shared" si="56"/>
        <v>#N/A</v>
      </c>
      <c r="V310" s="107" t="e">
        <f>VLOOKUP(B310,'MC 114+220'!$B$15:$AB$786,15,FALSE)</f>
        <v>#N/A</v>
      </c>
      <c r="W310" s="96">
        <f>'MC 114+220'!S311</f>
        <v>0</v>
      </c>
      <c r="X310" s="106">
        <f t="shared" si="61"/>
        <v>0</v>
      </c>
      <c r="Y310" s="108" t="e">
        <f t="shared" si="65"/>
        <v>#N/A</v>
      </c>
      <c r="Z310" s="99" t="e">
        <f t="shared" si="62"/>
        <v>#N/A</v>
      </c>
      <c r="AA310" s="100" t="e">
        <f t="shared" si="63"/>
        <v>#N/A</v>
      </c>
      <c r="AB310" s="109" t="e">
        <f t="shared" si="64"/>
        <v>#N/A</v>
      </c>
    </row>
    <row r="311" spans="2:28">
      <c r="B311" s="86">
        <f>'MC 114+220'!B312</f>
        <v>0</v>
      </c>
      <c r="C311" s="101">
        <f t="shared" si="57"/>
        <v>0</v>
      </c>
      <c r="D311" s="102">
        <f t="shared" si="58"/>
        <v>842</v>
      </c>
      <c r="E311" s="89" t="e">
        <f>VLOOKUP(B311,'MC 114+220'!B312:AB413,3,FALSE)</f>
        <v>#N/A</v>
      </c>
      <c r="F311" s="103" t="e">
        <f t="shared" si="53"/>
        <v>#N/A</v>
      </c>
      <c r="G311" s="104" t="e">
        <f>VLOOKUP(B311,'MC 114+220'!$B$15:$AB$786,20,FALSE)</f>
        <v>#N/A</v>
      </c>
      <c r="H311" s="104" t="e">
        <f>VLOOKUP(B311,'MC 114+220'!$B$15:$AB$786,4,FALSE)</f>
        <v>#N/A</v>
      </c>
      <c r="I311" s="105" t="e">
        <f t="shared" si="54"/>
        <v>#N/A</v>
      </c>
      <c r="J311" s="105" t="e">
        <f>VLOOKUP(B311,'MC 114+220'!$B$15:$AB$786,13,FALSE)</f>
        <v>#N/A</v>
      </c>
      <c r="K311" s="92">
        <f>'MC 114+220'!Q312</f>
        <v>0</v>
      </c>
      <c r="L311" s="106">
        <f t="shared" si="59"/>
        <v>0</v>
      </c>
      <c r="M311" s="94" t="e">
        <f>VLOOKUP(B311,'MC 114+220'!$B$14:$AB$786,21,FALSE)</f>
        <v>#N/A</v>
      </c>
      <c r="N311" s="103" t="e">
        <f>VLOOKUP(B311,'MC 114+220'!$B$15:$AB$786,5,FALSE)</f>
        <v>#N/A</v>
      </c>
      <c r="O311" s="105" t="e">
        <f t="shared" si="55"/>
        <v>#N/A</v>
      </c>
      <c r="P311" s="105" t="e">
        <f>VLOOKUP(B311,'MC 114+220'!$B$15:$AB$786,14,FALSE)</f>
        <v>#N/A</v>
      </c>
      <c r="Q311" s="92">
        <f>'MC 114+220'!R312</f>
        <v>0</v>
      </c>
      <c r="R311" s="106">
        <f t="shared" si="60"/>
        <v>0</v>
      </c>
      <c r="S311" s="94" t="e">
        <f>VLOOKUP(B311,'MC 114+220'!$B$14:$AB$786,22,FALSE)</f>
        <v>#N/A</v>
      </c>
      <c r="T311" s="103" t="e">
        <f>VLOOKUP(B311,'MC 114+220'!$B$15:$AB$786,6,FALSE)</f>
        <v>#N/A</v>
      </c>
      <c r="U311" s="105" t="e">
        <f t="shared" si="56"/>
        <v>#N/A</v>
      </c>
      <c r="V311" s="107" t="e">
        <f>VLOOKUP(B311,'MC 114+220'!$B$15:$AB$786,15,FALSE)</f>
        <v>#N/A</v>
      </c>
      <c r="W311" s="96">
        <f>'MC 114+220'!S312</f>
        <v>0</v>
      </c>
      <c r="X311" s="106">
        <f t="shared" si="61"/>
        <v>0</v>
      </c>
      <c r="Y311" s="108" t="e">
        <f t="shared" si="65"/>
        <v>#N/A</v>
      </c>
      <c r="Z311" s="99" t="e">
        <f t="shared" si="62"/>
        <v>#N/A</v>
      </c>
      <c r="AA311" s="100" t="e">
        <f t="shared" si="63"/>
        <v>#N/A</v>
      </c>
      <c r="AB311" s="109" t="e">
        <f t="shared" si="64"/>
        <v>#N/A</v>
      </c>
    </row>
    <row r="312" spans="2:28">
      <c r="B312" s="86">
        <f>'MC 114+220'!B313</f>
        <v>0</v>
      </c>
      <c r="C312" s="101">
        <f t="shared" si="57"/>
        <v>0</v>
      </c>
      <c r="D312" s="102">
        <f t="shared" si="58"/>
        <v>842</v>
      </c>
      <c r="E312" s="89" t="e">
        <f>VLOOKUP(B312,'MC 114+220'!B313:AB414,3,FALSE)</f>
        <v>#N/A</v>
      </c>
      <c r="F312" s="103" t="e">
        <f t="shared" si="53"/>
        <v>#N/A</v>
      </c>
      <c r="G312" s="104" t="e">
        <f>VLOOKUP(B312,'MC 114+220'!$B$15:$AB$786,20,FALSE)</f>
        <v>#N/A</v>
      </c>
      <c r="H312" s="104" t="e">
        <f>VLOOKUP(B312,'MC 114+220'!$B$15:$AB$786,4,FALSE)</f>
        <v>#N/A</v>
      </c>
      <c r="I312" s="105" t="e">
        <f t="shared" si="54"/>
        <v>#N/A</v>
      </c>
      <c r="J312" s="105" t="e">
        <f>VLOOKUP(B312,'MC 114+220'!$B$15:$AB$786,13,FALSE)</f>
        <v>#N/A</v>
      </c>
      <c r="K312" s="92">
        <f>'MC 114+220'!Q313</f>
        <v>0</v>
      </c>
      <c r="L312" s="106">
        <f t="shared" si="59"/>
        <v>0</v>
      </c>
      <c r="M312" s="94" t="e">
        <f>VLOOKUP(B312,'MC 114+220'!$B$14:$AB$786,21,FALSE)</f>
        <v>#N/A</v>
      </c>
      <c r="N312" s="103" t="e">
        <f>VLOOKUP(B312,'MC 114+220'!$B$15:$AB$786,5,FALSE)</f>
        <v>#N/A</v>
      </c>
      <c r="O312" s="105" t="e">
        <f t="shared" si="55"/>
        <v>#N/A</v>
      </c>
      <c r="P312" s="105" t="e">
        <f>VLOOKUP(B312,'MC 114+220'!$B$15:$AB$786,14,FALSE)</f>
        <v>#N/A</v>
      </c>
      <c r="Q312" s="92">
        <f>'MC 114+220'!R313</f>
        <v>0</v>
      </c>
      <c r="R312" s="106">
        <f t="shared" si="60"/>
        <v>0</v>
      </c>
      <c r="S312" s="94" t="e">
        <f>VLOOKUP(B312,'MC 114+220'!$B$14:$AB$786,22,FALSE)</f>
        <v>#N/A</v>
      </c>
      <c r="T312" s="103" t="e">
        <f>VLOOKUP(B312,'MC 114+220'!$B$15:$AB$786,6,FALSE)</f>
        <v>#N/A</v>
      </c>
      <c r="U312" s="105" t="e">
        <f t="shared" si="56"/>
        <v>#N/A</v>
      </c>
      <c r="V312" s="107" t="e">
        <f>VLOOKUP(B312,'MC 114+220'!$B$15:$AB$786,15,FALSE)</f>
        <v>#N/A</v>
      </c>
      <c r="W312" s="96">
        <f>'MC 114+220'!S313</f>
        <v>0</v>
      </c>
      <c r="X312" s="106">
        <f t="shared" si="61"/>
        <v>0</v>
      </c>
      <c r="Y312" s="108" t="e">
        <f t="shared" si="65"/>
        <v>#N/A</v>
      </c>
      <c r="Z312" s="99" t="e">
        <f t="shared" si="62"/>
        <v>#N/A</v>
      </c>
      <c r="AA312" s="100" t="e">
        <f t="shared" si="63"/>
        <v>#N/A</v>
      </c>
      <c r="AB312" s="109" t="e">
        <f t="shared" si="64"/>
        <v>#N/A</v>
      </c>
    </row>
    <row r="313" spans="2:28">
      <c r="B313" s="86">
        <f>'MC 114+220'!B314</f>
        <v>0</v>
      </c>
      <c r="C313" s="101">
        <f t="shared" si="57"/>
        <v>0</v>
      </c>
      <c r="D313" s="102">
        <f t="shared" si="58"/>
        <v>842</v>
      </c>
      <c r="E313" s="89" t="e">
        <f>VLOOKUP(B313,'MC 114+220'!B314:AB415,3,FALSE)</f>
        <v>#N/A</v>
      </c>
      <c r="F313" s="103" t="e">
        <f t="shared" si="53"/>
        <v>#N/A</v>
      </c>
      <c r="G313" s="104" t="e">
        <f>VLOOKUP(B313,'MC 114+220'!$B$15:$AB$786,20,FALSE)</f>
        <v>#N/A</v>
      </c>
      <c r="H313" s="104" t="e">
        <f>VLOOKUP(B313,'MC 114+220'!$B$15:$AB$786,4,FALSE)</f>
        <v>#N/A</v>
      </c>
      <c r="I313" s="105" t="e">
        <f t="shared" si="54"/>
        <v>#N/A</v>
      </c>
      <c r="J313" s="105" t="e">
        <f>VLOOKUP(B313,'MC 114+220'!$B$15:$AB$786,13,FALSE)</f>
        <v>#N/A</v>
      </c>
      <c r="K313" s="92">
        <f>'MC 114+220'!Q314</f>
        <v>0</v>
      </c>
      <c r="L313" s="106">
        <f t="shared" si="59"/>
        <v>0</v>
      </c>
      <c r="M313" s="94" t="e">
        <f>VLOOKUP(B313,'MC 114+220'!$B$14:$AB$786,21,FALSE)</f>
        <v>#N/A</v>
      </c>
      <c r="N313" s="103" t="e">
        <f>VLOOKUP(B313,'MC 114+220'!$B$15:$AB$786,5,FALSE)</f>
        <v>#N/A</v>
      </c>
      <c r="O313" s="105" t="e">
        <f t="shared" si="55"/>
        <v>#N/A</v>
      </c>
      <c r="P313" s="105" t="e">
        <f>VLOOKUP(B313,'MC 114+220'!$B$15:$AB$786,14,FALSE)</f>
        <v>#N/A</v>
      </c>
      <c r="Q313" s="92">
        <f>'MC 114+220'!R314</f>
        <v>0</v>
      </c>
      <c r="R313" s="106">
        <f t="shared" si="60"/>
        <v>0</v>
      </c>
      <c r="S313" s="94" t="e">
        <f>VLOOKUP(B313,'MC 114+220'!$B$14:$AB$786,22,FALSE)</f>
        <v>#N/A</v>
      </c>
      <c r="T313" s="103" t="e">
        <f>VLOOKUP(B313,'MC 114+220'!$B$15:$AB$786,6,FALSE)</f>
        <v>#N/A</v>
      </c>
      <c r="U313" s="105" t="e">
        <f t="shared" si="56"/>
        <v>#N/A</v>
      </c>
      <c r="V313" s="107" t="e">
        <f>VLOOKUP(B313,'MC 114+220'!$B$15:$AB$786,15,FALSE)</f>
        <v>#N/A</v>
      </c>
      <c r="W313" s="96">
        <f>'MC 114+220'!S314</f>
        <v>0</v>
      </c>
      <c r="X313" s="106">
        <f t="shared" si="61"/>
        <v>0</v>
      </c>
      <c r="Y313" s="108" t="e">
        <f t="shared" si="65"/>
        <v>#N/A</v>
      </c>
      <c r="Z313" s="99" t="e">
        <f t="shared" si="62"/>
        <v>#N/A</v>
      </c>
      <c r="AA313" s="100" t="e">
        <f t="shared" si="63"/>
        <v>#N/A</v>
      </c>
      <c r="AB313" s="109" t="e">
        <f t="shared" si="64"/>
        <v>#N/A</v>
      </c>
    </row>
    <row r="314" spans="2:28">
      <c r="B314" s="86">
        <f>'MC 114+220'!B315</f>
        <v>0</v>
      </c>
      <c r="C314" s="101">
        <f t="shared" si="57"/>
        <v>0</v>
      </c>
      <c r="D314" s="102">
        <f t="shared" si="58"/>
        <v>842</v>
      </c>
      <c r="E314" s="89" t="e">
        <f>VLOOKUP(B314,'MC 114+220'!B315:AB416,3,FALSE)</f>
        <v>#N/A</v>
      </c>
      <c r="F314" s="103" t="e">
        <f t="shared" si="53"/>
        <v>#N/A</v>
      </c>
      <c r="G314" s="104" t="e">
        <f>VLOOKUP(B314,'MC 114+220'!$B$15:$AB$786,20,FALSE)</f>
        <v>#N/A</v>
      </c>
      <c r="H314" s="104" t="e">
        <f>VLOOKUP(B314,'MC 114+220'!$B$15:$AB$786,4,FALSE)</f>
        <v>#N/A</v>
      </c>
      <c r="I314" s="105" t="e">
        <f t="shared" si="54"/>
        <v>#N/A</v>
      </c>
      <c r="J314" s="105" t="e">
        <f>VLOOKUP(B314,'MC 114+220'!$B$15:$AB$786,13,FALSE)</f>
        <v>#N/A</v>
      </c>
      <c r="K314" s="92">
        <f>'MC 114+220'!Q315</f>
        <v>0</v>
      </c>
      <c r="L314" s="106">
        <f t="shared" si="59"/>
        <v>0</v>
      </c>
      <c r="M314" s="94" t="e">
        <f>VLOOKUP(B314,'MC 114+220'!$B$14:$AB$786,21,FALSE)</f>
        <v>#N/A</v>
      </c>
      <c r="N314" s="103" t="e">
        <f>VLOOKUP(B314,'MC 114+220'!$B$15:$AB$786,5,FALSE)</f>
        <v>#N/A</v>
      </c>
      <c r="O314" s="105" t="e">
        <f t="shared" si="55"/>
        <v>#N/A</v>
      </c>
      <c r="P314" s="105" t="e">
        <f>VLOOKUP(B314,'MC 114+220'!$B$15:$AB$786,14,FALSE)</f>
        <v>#N/A</v>
      </c>
      <c r="Q314" s="92">
        <f>'MC 114+220'!R315</f>
        <v>0</v>
      </c>
      <c r="R314" s="106">
        <f t="shared" si="60"/>
        <v>0</v>
      </c>
      <c r="S314" s="94" t="e">
        <f>VLOOKUP(B314,'MC 114+220'!$B$14:$AB$786,22,FALSE)</f>
        <v>#N/A</v>
      </c>
      <c r="T314" s="103" t="e">
        <f>VLOOKUP(B314,'MC 114+220'!$B$15:$AB$786,6,FALSE)</f>
        <v>#N/A</v>
      </c>
      <c r="U314" s="105" t="e">
        <f t="shared" si="56"/>
        <v>#N/A</v>
      </c>
      <c r="V314" s="107" t="e">
        <f>VLOOKUP(B314,'MC 114+220'!$B$15:$AB$786,15,FALSE)</f>
        <v>#N/A</v>
      </c>
      <c r="W314" s="96">
        <f>'MC 114+220'!S315</f>
        <v>0</v>
      </c>
      <c r="X314" s="106">
        <f t="shared" si="61"/>
        <v>0</v>
      </c>
      <c r="Y314" s="108" t="e">
        <f t="shared" si="65"/>
        <v>#N/A</v>
      </c>
      <c r="Z314" s="99" t="e">
        <f t="shared" si="62"/>
        <v>#N/A</v>
      </c>
      <c r="AA314" s="100" t="e">
        <f t="shared" si="63"/>
        <v>#N/A</v>
      </c>
      <c r="AB314" s="109" t="e">
        <f t="shared" si="64"/>
        <v>#N/A</v>
      </c>
    </row>
    <row r="315" spans="2:28">
      <c r="B315" s="86">
        <f>'MC 114+220'!B316</f>
        <v>0</v>
      </c>
      <c r="C315" s="101">
        <f t="shared" si="57"/>
        <v>0</v>
      </c>
      <c r="D315" s="102">
        <f t="shared" si="58"/>
        <v>842</v>
      </c>
      <c r="E315" s="89" t="e">
        <f>VLOOKUP(B315,'MC 114+220'!B316:AB417,3,FALSE)</f>
        <v>#N/A</v>
      </c>
      <c r="F315" s="103" t="e">
        <f t="shared" si="53"/>
        <v>#N/A</v>
      </c>
      <c r="G315" s="104" t="e">
        <f>VLOOKUP(B315,'MC 114+220'!$B$15:$AB$786,20,FALSE)</f>
        <v>#N/A</v>
      </c>
      <c r="H315" s="104" t="e">
        <f>VLOOKUP(B315,'MC 114+220'!$B$15:$AB$786,4,FALSE)</f>
        <v>#N/A</v>
      </c>
      <c r="I315" s="105" t="e">
        <f t="shared" si="54"/>
        <v>#N/A</v>
      </c>
      <c r="J315" s="105" t="e">
        <f>VLOOKUP(B315,'MC 114+220'!$B$15:$AB$786,13,FALSE)</f>
        <v>#N/A</v>
      </c>
      <c r="K315" s="92">
        <f>'MC 114+220'!Q316</f>
        <v>0</v>
      </c>
      <c r="L315" s="106">
        <f t="shared" si="59"/>
        <v>0</v>
      </c>
      <c r="M315" s="94" t="e">
        <f>VLOOKUP(B315,'MC 114+220'!$B$14:$AB$786,21,FALSE)</f>
        <v>#N/A</v>
      </c>
      <c r="N315" s="103" t="e">
        <f>VLOOKUP(B315,'MC 114+220'!$B$15:$AB$786,5,FALSE)</f>
        <v>#N/A</v>
      </c>
      <c r="O315" s="105" t="e">
        <f t="shared" si="55"/>
        <v>#N/A</v>
      </c>
      <c r="P315" s="105" t="e">
        <f>VLOOKUP(B315,'MC 114+220'!$B$15:$AB$786,14,FALSE)</f>
        <v>#N/A</v>
      </c>
      <c r="Q315" s="92">
        <f>'MC 114+220'!R316</f>
        <v>0</v>
      </c>
      <c r="R315" s="106">
        <f t="shared" si="60"/>
        <v>0</v>
      </c>
      <c r="S315" s="94" t="e">
        <f>VLOOKUP(B315,'MC 114+220'!$B$14:$AB$786,22,FALSE)</f>
        <v>#N/A</v>
      </c>
      <c r="T315" s="103" t="e">
        <f>VLOOKUP(B315,'MC 114+220'!$B$15:$AB$786,6,FALSE)</f>
        <v>#N/A</v>
      </c>
      <c r="U315" s="105" t="e">
        <f t="shared" si="56"/>
        <v>#N/A</v>
      </c>
      <c r="V315" s="107" t="e">
        <f>VLOOKUP(B315,'MC 114+220'!$B$15:$AB$786,15,FALSE)</f>
        <v>#N/A</v>
      </c>
      <c r="W315" s="96">
        <f>'MC 114+220'!S316</f>
        <v>0</v>
      </c>
      <c r="X315" s="106">
        <f t="shared" si="61"/>
        <v>0</v>
      </c>
      <c r="Y315" s="108" t="e">
        <f t="shared" si="65"/>
        <v>#N/A</v>
      </c>
      <c r="Z315" s="99" t="e">
        <f t="shared" si="62"/>
        <v>#N/A</v>
      </c>
      <c r="AA315" s="100" t="e">
        <f t="shared" si="63"/>
        <v>#N/A</v>
      </c>
      <c r="AB315" s="109" t="e">
        <f t="shared" si="64"/>
        <v>#N/A</v>
      </c>
    </row>
    <row r="316" spans="2:28">
      <c r="B316" s="86">
        <f>'MC 114+220'!B317</f>
        <v>0</v>
      </c>
      <c r="C316" s="101">
        <f t="shared" si="57"/>
        <v>0</v>
      </c>
      <c r="D316" s="102">
        <f t="shared" si="58"/>
        <v>842</v>
      </c>
      <c r="E316" s="89" t="e">
        <f>VLOOKUP(B316,'MC 114+220'!B317:AB418,3,FALSE)</f>
        <v>#N/A</v>
      </c>
      <c r="F316" s="103" t="e">
        <f t="shared" si="53"/>
        <v>#N/A</v>
      </c>
      <c r="G316" s="104" t="e">
        <f>VLOOKUP(B316,'MC 114+220'!$B$15:$AB$786,20,FALSE)</f>
        <v>#N/A</v>
      </c>
      <c r="H316" s="104" t="e">
        <f>VLOOKUP(B316,'MC 114+220'!$B$15:$AB$786,4,FALSE)</f>
        <v>#N/A</v>
      </c>
      <c r="I316" s="105" t="e">
        <f t="shared" si="54"/>
        <v>#N/A</v>
      </c>
      <c r="J316" s="105" t="e">
        <f>VLOOKUP(B316,'MC 114+220'!$B$15:$AB$786,13,FALSE)</f>
        <v>#N/A</v>
      </c>
      <c r="K316" s="92">
        <f>'MC 114+220'!Q317</f>
        <v>0</v>
      </c>
      <c r="L316" s="106">
        <f t="shared" si="59"/>
        <v>0</v>
      </c>
      <c r="M316" s="94" t="e">
        <f>VLOOKUP(B316,'MC 114+220'!$B$14:$AB$786,21,FALSE)</f>
        <v>#N/A</v>
      </c>
      <c r="N316" s="103" t="e">
        <f>VLOOKUP(B316,'MC 114+220'!$B$15:$AB$786,5,FALSE)</f>
        <v>#N/A</v>
      </c>
      <c r="O316" s="105" t="e">
        <f t="shared" si="55"/>
        <v>#N/A</v>
      </c>
      <c r="P316" s="105" t="e">
        <f>VLOOKUP(B316,'MC 114+220'!$B$15:$AB$786,14,FALSE)</f>
        <v>#N/A</v>
      </c>
      <c r="Q316" s="92">
        <f>'MC 114+220'!R317</f>
        <v>0</v>
      </c>
      <c r="R316" s="106">
        <f t="shared" si="60"/>
        <v>0</v>
      </c>
      <c r="S316" s="94" t="e">
        <f>VLOOKUP(B316,'MC 114+220'!$B$14:$AB$786,22,FALSE)</f>
        <v>#N/A</v>
      </c>
      <c r="T316" s="103" t="e">
        <f>VLOOKUP(B316,'MC 114+220'!$B$15:$AB$786,6,FALSE)</f>
        <v>#N/A</v>
      </c>
      <c r="U316" s="105" t="e">
        <f t="shared" si="56"/>
        <v>#N/A</v>
      </c>
      <c r="V316" s="107" t="e">
        <f>VLOOKUP(B316,'MC 114+220'!$B$15:$AB$786,15,FALSE)</f>
        <v>#N/A</v>
      </c>
      <c r="W316" s="96">
        <f>'MC 114+220'!S317</f>
        <v>0</v>
      </c>
      <c r="X316" s="106">
        <f t="shared" si="61"/>
        <v>0</v>
      </c>
      <c r="Y316" s="108" t="e">
        <f t="shared" si="65"/>
        <v>#N/A</v>
      </c>
      <c r="Z316" s="99" t="e">
        <f t="shared" si="62"/>
        <v>#N/A</v>
      </c>
      <c r="AA316" s="100" t="e">
        <f t="shared" si="63"/>
        <v>#N/A</v>
      </c>
      <c r="AB316" s="109" t="e">
        <f t="shared" si="64"/>
        <v>#N/A</v>
      </c>
    </row>
    <row r="317" spans="2:28">
      <c r="B317" s="86">
        <f>'MC 114+220'!B318</f>
        <v>0</v>
      </c>
      <c r="C317" s="101">
        <f t="shared" si="57"/>
        <v>0</v>
      </c>
      <c r="D317" s="102">
        <f t="shared" si="58"/>
        <v>842</v>
      </c>
      <c r="E317" s="89" t="e">
        <f>VLOOKUP(B317,'MC 114+220'!B318:AB419,3,FALSE)</f>
        <v>#N/A</v>
      </c>
      <c r="F317" s="103" t="e">
        <f t="shared" si="53"/>
        <v>#N/A</v>
      </c>
      <c r="G317" s="104" t="e">
        <f>VLOOKUP(B317,'MC 114+220'!$B$15:$AB$786,20,FALSE)</f>
        <v>#N/A</v>
      </c>
      <c r="H317" s="104" t="e">
        <f>VLOOKUP(B317,'MC 114+220'!$B$15:$AB$786,4,FALSE)</f>
        <v>#N/A</v>
      </c>
      <c r="I317" s="105" t="e">
        <f t="shared" si="54"/>
        <v>#N/A</v>
      </c>
      <c r="J317" s="105" t="e">
        <f>VLOOKUP(B317,'MC 114+220'!$B$15:$AB$786,13,FALSE)</f>
        <v>#N/A</v>
      </c>
      <c r="K317" s="92">
        <f>'MC 114+220'!Q318</f>
        <v>0</v>
      </c>
      <c r="L317" s="106">
        <f t="shared" si="59"/>
        <v>0</v>
      </c>
      <c r="M317" s="94" t="e">
        <f>VLOOKUP(B317,'MC 114+220'!$B$14:$AB$786,21,FALSE)</f>
        <v>#N/A</v>
      </c>
      <c r="N317" s="103" t="e">
        <f>VLOOKUP(B317,'MC 114+220'!$B$15:$AB$786,5,FALSE)</f>
        <v>#N/A</v>
      </c>
      <c r="O317" s="105" t="e">
        <f t="shared" si="55"/>
        <v>#N/A</v>
      </c>
      <c r="P317" s="105" t="e">
        <f>VLOOKUP(B317,'MC 114+220'!$B$15:$AB$786,14,FALSE)</f>
        <v>#N/A</v>
      </c>
      <c r="Q317" s="92">
        <f>'MC 114+220'!R318</f>
        <v>0</v>
      </c>
      <c r="R317" s="106">
        <f t="shared" si="60"/>
        <v>0</v>
      </c>
      <c r="S317" s="94" t="e">
        <f>VLOOKUP(B317,'MC 114+220'!$B$14:$AB$786,22,FALSE)</f>
        <v>#N/A</v>
      </c>
      <c r="T317" s="103" t="e">
        <f>VLOOKUP(B317,'MC 114+220'!$B$15:$AB$786,6,FALSE)</f>
        <v>#N/A</v>
      </c>
      <c r="U317" s="105" t="e">
        <f t="shared" si="56"/>
        <v>#N/A</v>
      </c>
      <c r="V317" s="107" t="e">
        <f>VLOOKUP(B317,'MC 114+220'!$B$15:$AB$786,15,FALSE)</f>
        <v>#N/A</v>
      </c>
      <c r="W317" s="96">
        <f>'MC 114+220'!S318</f>
        <v>0</v>
      </c>
      <c r="X317" s="106">
        <f t="shared" si="61"/>
        <v>0</v>
      </c>
      <c r="Y317" s="108" t="e">
        <f t="shared" si="65"/>
        <v>#N/A</v>
      </c>
      <c r="Z317" s="99" t="e">
        <f t="shared" si="62"/>
        <v>#N/A</v>
      </c>
      <c r="AA317" s="100" t="e">
        <f t="shared" si="63"/>
        <v>#N/A</v>
      </c>
      <c r="AB317" s="109" t="e">
        <f t="shared" si="64"/>
        <v>#N/A</v>
      </c>
    </row>
    <row r="318" spans="2:28">
      <c r="B318" s="86">
        <f>'MC 114+220'!B319</f>
        <v>0</v>
      </c>
      <c r="C318" s="101">
        <f t="shared" si="57"/>
        <v>0</v>
      </c>
      <c r="D318" s="102">
        <f t="shared" si="58"/>
        <v>842</v>
      </c>
      <c r="E318" s="89" t="e">
        <f>VLOOKUP(B318,'MC 114+220'!B319:AB420,3,FALSE)</f>
        <v>#N/A</v>
      </c>
      <c r="F318" s="103" t="e">
        <f t="shared" si="53"/>
        <v>#N/A</v>
      </c>
      <c r="G318" s="104" t="e">
        <f>VLOOKUP(B318,'MC 114+220'!$B$15:$AB$786,20,FALSE)</f>
        <v>#N/A</v>
      </c>
      <c r="H318" s="104" t="e">
        <f>VLOOKUP(B318,'MC 114+220'!$B$15:$AB$786,4,FALSE)</f>
        <v>#N/A</v>
      </c>
      <c r="I318" s="105" t="e">
        <f t="shared" si="54"/>
        <v>#N/A</v>
      </c>
      <c r="J318" s="105" t="e">
        <f>VLOOKUP(B318,'MC 114+220'!$B$15:$AB$786,13,FALSE)</f>
        <v>#N/A</v>
      </c>
      <c r="K318" s="92">
        <f>'MC 114+220'!Q319</f>
        <v>0</v>
      </c>
      <c r="L318" s="106">
        <f t="shared" si="59"/>
        <v>0</v>
      </c>
      <c r="M318" s="94" t="e">
        <f>VLOOKUP(B318,'MC 114+220'!$B$14:$AB$786,21,FALSE)</f>
        <v>#N/A</v>
      </c>
      <c r="N318" s="103" t="e">
        <f>VLOOKUP(B318,'MC 114+220'!$B$15:$AB$786,5,FALSE)</f>
        <v>#N/A</v>
      </c>
      <c r="O318" s="105" t="e">
        <f t="shared" si="55"/>
        <v>#N/A</v>
      </c>
      <c r="P318" s="105" t="e">
        <f>VLOOKUP(B318,'MC 114+220'!$B$15:$AB$786,14,FALSE)</f>
        <v>#N/A</v>
      </c>
      <c r="Q318" s="92">
        <f>'MC 114+220'!R319</f>
        <v>0</v>
      </c>
      <c r="R318" s="106">
        <f t="shared" si="60"/>
        <v>0</v>
      </c>
      <c r="S318" s="94" t="e">
        <f>VLOOKUP(B318,'MC 114+220'!$B$14:$AB$786,22,FALSE)</f>
        <v>#N/A</v>
      </c>
      <c r="T318" s="103" t="e">
        <f>VLOOKUP(B318,'MC 114+220'!$B$15:$AB$786,6,FALSE)</f>
        <v>#N/A</v>
      </c>
      <c r="U318" s="105" t="e">
        <f t="shared" si="56"/>
        <v>#N/A</v>
      </c>
      <c r="V318" s="107" t="e">
        <f>VLOOKUP(B318,'MC 114+220'!$B$15:$AB$786,15,FALSE)</f>
        <v>#N/A</v>
      </c>
      <c r="W318" s="96">
        <f>'MC 114+220'!S319</f>
        <v>0</v>
      </c>
      <c r="X318" s="106">
        <f t="shared" si="61"/>
        <v>0</v>
      </c>
      <c r="Y318" s="108" t="e">
        <f t="shared" si="65"/>
        <v>#N/A</v>
      </c>
      <c r="Z318" s="99" t="e">
        <f t="shared" si="62"/>
        <v>#N/A</v>
      </c>
      <c r="AA318" s="100" t="e">
        <f t="shared" si="63"/>
        <v>#N/A</v>
      </c>
      <c r="AB318" s="109" t="e">
        <f t="shared" si="64"/>
        <v>#N/A</v>
      </c>
    </row>
    <row r="319" spans="2:28">
      <c r="B319" s="86">
        <f>'MC 114+220'!B320</f>
        <v>0</v>
      </c>
      <c r="C319" s="101">
        <f t="shared" si="57"/>
        <v>0</v>
      </c>
      <c r="D319" s="102">
        <f t="shared" si="58"/>
        <v>842</v>
      </c>
      <c r="E319" s="89" t="e">
        <f>VLOOKUP(B319,'MC 114+220'!B320:AB421,3,FALSE)</f>
        <v>#N/A</v>
      </c>
      <c r="F319" s="103" t="e">
        <f t="shared" si="53"/>
        <v>#N/A</v>
      </c>
      <c r="G319" s="104" t="e">
        <f>VLOOKUP(B319,'MC 114+220'!$B$15:$AB$786,20,FALSE)</f>
        <v>#N/A</v>
      </c>
      <c r="H319" s="104" t="e">
        <f>VLOOKUP(B319,'MC 114+220'!$B$15:$AB$786,4,FALSE)</f>
        <v>#N/A</v>
      </c>
      <c r="I319" s="105" t="e">
        <f t="shared" si="54"/>
        <v>#N/A</v>
      </c>
      <c r="J319" s="105" t="e">
        <f>VLOOKUP(B319,'MC 114+220'!$B$15:$AB$786,13,FALSE)</f>
        <v>#N/A</v>
      </c>
      <c r="K319" s="92">
        <f>'MC 114+220'!Q320</f>
        <v>0</v>
      </c>
      <c r="L319" s="106">
        <f t="shared" si="59"/>
        <v>0</v>
      </c>
      <c r="M319" s="94" t="e">
        <f>VLOOKUP(B319,'MC 114+220'!$B$14:$AB$786,21,FALSE)</f>
        <v>#N/A</v>
      </c>
      <c r="N319" s="103" t="e">
        <f>VLOOKUP(B319,'MC 114+220'!$B$15:$AB$786,5,FALSE)</f>
        <v>#N/A</v>
      </c>
      <c r="O319" s="105" t="e">
        <f t="shared" si="55"/>
        <v>#N/A</v>
      </c>
      <c r="P319" s="105" t="e">
        <f>VLOOKUP(B319,'MC 114+220'!$B$15:$AB$786,14,FALSE)</f>
        <v>#N/A</v>
      </c>
      <c r="Q319" s="92">
        <f>'MC 114+220'!R320</f>
        <v>0</v>
      </c>
      <c r="R319" s="106">
        <f t="shared" si="60"/>
        <v>0</v>
      </c>
      <c r="S319" s="94" t="e">
        <f>VLOOKUP(B319,'MC 114+220'!$B$14:$AB$786,22,FALSE)</f>
        <v>#N/A</v>
      </c>
      <c r="T319" s="103" t="e">
        <f>VLOOKUP(B319,'MC 114+220'!$B$15:$AB$786,6,FALSE)</f>
        <v>#N/A</v>
      </c>
      <c r="U319" s="105" t="e">
        <f t="shared" si="56"/>
        <v>#N/A</v>
      </c>
      <c r="V319" s="107" t="e">
        <f>VLOOKUP(B319,'MC 114+220'!$B$15:$AB$786,15,FALSE)</f>
        <v>#N/A</v>
      </c>
      <c r="W319" s="96">
        <f>'MC 114+220'!S320</f>
        <v>0</v>
      </c>
      <c r="X319" s="106">
        <f t="shared" si="61"/>
        <v>0</v>
      </c>
      <c r="Y319" s="108" t="e">
        <f t="shared" si="65"/>
        <v>#N/A</v>
      </c>
      <c r="Z319" s="99" t="e">
        <f t="shared" si="62"/>
        <v>#N/A</v>
      </c>
      <c r="AA319" s="100" t="e">
        <f t="shared" si="63"/>
        <v>#N/A</v>
      </c>
      <c r="AB319" s="109" t="e">
        <f t="shared" si="64"/>
        <v>#N/A</v>
      </c>
    </row>
    <row r="320" spans="2:28">
      <c r="B320" s="86">
        <f>'MC 114+220'!B321</f>
        <v>0</v>
      </c>
      <c r="C320" s="101">
        <f t="shared" si="57"/>
        <v>0</v>
      </c>
      <c r="D320" s="102">
        <f t="shared" si="58"/>
        <v>842</v>
      </c>
      <c r="E320" s="89" t="e">
        <f>VLOOKUP(B320,'MC 114+220'!B321:AB422,3,FALSE)</f>
        <v>#N/A</v>
      </c>
      <c r="F320" s="103" t="e">
        <f t="shared" si="53"/>
        <v>#N/A</v>
      </c>
      <c r="G320" s="104" t="e">
        <f>VLOOKUP(B320,'MC 114+220'!$B$15:$AB$786,20,FALSE)</f>
        <v>#N/A</v>
      </c>
      <c r="H320" s="104" t="e">
        <f>VLOOKUP(B320,'MC 114+220'!$B$15:$AB$786,4,FALSE)</f>
        <v>#N/A</v>
      </c>
      <c r="I320" s="105" t="e">
        <f t="shared" si="54"/>
        <v>#N/A</v>
      </c>
      <c r="J320" s="105" t="e">
        <f>VLOOKUP(B320,'MC 114+220'!$B$15:$AB$786,13,FALSE)</f>
        <v>#N/A</v>
      </c>
      <c r="K320" s="92">
        <f>'MC 114+220'!Q321</f>
        <v>0</v>
      </c>
      <c r="L320" s="106">
        <f t="shared" si="59"/>
        <v>0</v>
      </c>
      <c r="M320" s="94" t="e">
        <f>VLOOKUP(B320,'MC 114+220'!$B$14:$AB$786,21,FALSE)</f>
        <v>#N/A</v>
      </c>
      <c r="N320" s="103" t="e">
        <f>VLOOKUP(B320,'MC 114+220'!$B$15:$AB$786,5,FALSE)</f>
        <v>#N/A</v>
      </c>
      <c r="O320" s="105" t="e">
        <f t="shared" si="55"/>
        <v>#N/A</v>
      </c>
      <c r="P320" s="105" t="e">
        <f>VLOOKUP(B320,'MC 114+220'!$B$15:$AB$786,14,FALSE)</f>
        <v>#N/A</v>
      </c>
      <c r="Q320" s="92">
        <f>'MC 114+220'!R321</f>
        <v>0</v>
      </c>
      <c r="R320" s="106">
        <f t="shared" si="60"/>
        <v>0</v>
      </c>
      <c r="S320" s="94" t="e">
        <f>VLOOKUP(B320,'MC 114+220'!$B$14:$AB$786,22,FALSE)</f>
        <v>#N/A</v>
      </c>
      <c r="T320" s="103" t="e">
        <f>VLOOKUP(B320,'MC 114+220'!$B$15:$AB$786,6,FALSE)</f>
        <v>#N/A</v>
      </c>
      <c r="U320" s="105" t="e">
        <f t="shared" si="56"/>
        <v>#N/A</v>
      </c>
      <c r="V320" s="107" t="e">
        <f>VLOOKUP(B320,'MC 114+220'!$B$15:$AB$786,15,FALSE)</f>
        <v>#N/A</v>
      </c>
      <c r="W320" s="96">
        <f>'MC 114+220'!S321</f>
        <v>0</v>
      </c>
      <c r="X320" s="106">
        <f t="shared" si="61"/>
        <v>0</v>
      </c>
      <c r="Y320" s="108" t="e">
        <f t="shared" si="65"/>
        <v>#N/A</v>
      </c>
      <c r="Z320" s="99" t="e">
        <f t="shared" si="62"/>
        <v>#N/A</v>
      </c>
      <c r="AA320" s="100" t="e">
        <f t="shared" si="63"/>
        <v>#N/A</v>
      </c>
      <c r="AB320" s="109" t="e">
        <f t="shared" si="64"/>
        <v>#N/A</v>
      </c>
    </row>
    <row r="321" spans="2:28">
      <c r="B321" s="86">
        <f>'MC 114+220'!B322</f>
        <v>0</v>
      </c>
      <c r="C321" s="101">
        <f t="shared" si="57"/>
        <v>0</v>
      </c>
      <c r="D321" s="102">
        <f t="shared" si="58"/>
        <v>842</v>
      </c>
      <c r="E321" s="89" t="e">
        <f>VLOOKUP(B321,'MC 114+220'!B322:AB423,3,FALSE)</f>
        <v>#N/A</v>
      </c>
      <c r="F321" s="103" t="e">
        <f t="shared" si="53"/>
        <v>#N/A</v>
      </c>
      <c r="G321" s="104" t="e">
        <f>VLOOKUP(B321,'MC 114+220'!$B$15:$AB$786,20,FALSE)</f>
        <v>#N/A</v>
      </c>
      <c r="H321" s="104" t="e">
        <f>VLOOKUP(B321,'MC 114+220'!$B$15:$AB$786,4,FALSE)</f>
        <v>#N/A</v>
      </c>
      <c r="I321" s="105" t="e">
        <f t="shared" si="54"/>
        <v>#N/A</v>
      </c>
      <c r="J321" s="105" t="e">
        <f>VLOOKUP(B321,'MC 114+220'!$B$15:$AB$786,13,FALSE)</f>
        <v>#N/A</v>
      </c>
      <c r="K321" s="92">
        <f>'MC 114+220'!Q322</f>
        <v>0</v>
      </c>
      <c r="L321" s="106">
        <f t="shared" si="59"/>
        <v>0</v>
      </c>
      <c r="M321" s="94" t="e">
        <f>VLOOKUP(B321,'MC 114+220'!$B$14:$AB$786,21,FALSE)</f>
        <v>#N/A</v>
      </c>
      <c r="N321" s="103" t="e">
        <f>VLOOKUP(B321,'MC 114+220'!$B$15:$AB$786,5,FALSE)</f>
        <v>#N/A</v>
      </c>
      <c r="O321" s="105" t="e">
        <f t="shared" si="55"/>
        <v>#N/A</v>
      </c>
      <c r="P321" s="105" t="e">
        <f>VLOOKUP(B321,'MC 114+220'!$B$15:$AB$786,14,FALSE)</f>
        <v>#N/A</v>
      </c>
      <c r="Q321" s="92">
        <f>'MC 114+220'!R322</f>
        <v>0</v>
      </c>
      <c r="R321" s="106">
        <f t="shared" si="60"/>
        <v>0</v>
      </c>
      <c r="S321" s="94" t="e">
        <f>VLOOKUP(B321,'MC 114+220'!$B$14:$AB$786,22,FALSE)</f>
        <v>#N/A</v>
      </c>
      <c r="T321" s="103" t="e">
        <f>VLOOKUP(B321,'MC 114+220'!$B$15:$AB$786,6,FALSE)</f>
        <v>#N/A</v>
      </c>
      <c r="U321" s="105" t="e">
        <f t="shared" si="56"/>
        <v>#N/A</v>
      </c>
      <c r="V321" s="107" t="e">
        <f>VLOOKUP(B321,'MC 114+220'!$B$15:$AB$786,15,FALSE)</f>
        <v>#N/A</v>
      </c>
      <c r="W321" s="96">
        <f>'MC 114+220'!S322</f>
        <v>0</v>
      </c>
      <c r="X321" s="106">
        <f t="shared" si="61"/>
        <v>0</v>
      </c>
      <c r="Y321" s="108" t="e">
        <f t="shared" si="65"/>
        <v>#N/A</v>
      </c>
      <c r="Z321" s="99" t="e">
        <f t="shared" si="62"/>
        <v>#N/A</v>
      </c>
      <c r="AA321" s="100" t="e">
        <f t="shared" si="63"/>
        <v>#N/A</v>
      </c>
      <c r="AB321" s="109" t="e">
        <f t="shared" si="64"/>
        <v>#N/A</v>
      </c>
    </row>
    <row r="322" spans="2:28">
      <c r="B322" s="86">
        <f>'MC 114+220'!B323</f>
        <v>0</v>
      </c>
      <c r="C322" s="101">
        <f t="shared" si="57"/>
        <v>0</v>
      </c>
      <c r="D322" s="102">
        <f t="shared" si="58"/>
        <v>842</v>
      </c>
      <c r="E322" s="89" t="e">
        <f>VLOOKUP(B322,'MC 114+220'!B323:AB424,3,FALSE)</f>
        <v>#N/A</v>
      </c>
      <c r="F322" s="103" t="e">
        <f t="shared" si="53"/>
        <v>#N/A</v>
      </c>
      <c r="G322" s="104" t="e">
        <f>VLOOKUP(B322,'MC 114+220'!$B$15:$AB$786,20,FALSE)</f>
        <v>#N/A</v>
      </c>
      <c r="H322" s="104" t="e">
        <f>VLOOKUP(B322,'MC 114+220'!$B$15:$AB$786,4,FALSE)</f>
        <v>#N/A</v>
      </c>
      <c r="I322" s="105" t="e">
        <f t="shared" si="54"/>
        <v>#N/A</v>
      </c>
      <c r="J322" s="105" t="e">
        <f>VLOOKUP(B322,'MC 114+220'!$B$15:$AB$786,13,FALSE)</f>
        <v>#N/A</v>
      </c>
      <c r="K322" s="92">
        <f>'MC 114+220'!Q323</f>
        <v>0</v>
      </c>
      <c r="L322" s="106">
        <f t="shared" si="59"/>
        <v>0</v>
      </c>
      <c r="M322" s="94" t="e">
        <f>VLOOKUP(B322,'MC 114+220'!$B$14:$AB$786,21,FALSE)</f>
        <v>#N/A</v>
      </c>
      <c r="N322" s="103" t="e">
        <f>VLOOKUP(B322,'MC 114+220'!$B$15:$AB$786,5,FALSE)</f>
        <v>#N/A</v>
      </c>
      <c r="O322" s="105" t="e">
        <f t="shared" si="55"/>
        <v>#N/A</v>
      </c>
      <c r="P322" s="105" t="e">
        <f>VLOOKUP(B322,'MC 114+220'!$B$15:$AB$786,14,FALSE)</f>
        <v>#N/A</v>
      </c>
      <c r="Q322" s="92">
        <f>'MC 114+220'!R323</f>
        <v>0</v>
      </c>
      <c r="R322" s="106">
        <f t="shared" si="60"/>
        <v>0</v>
      </c>
      <c r="S322" s="94" t="e">
        <f>VLOOKUP(B322,'MC 114+220'!$B$14:$AB$786,22,FALSE)</f>
        <v>#N/A</v>
      </c>
      <c r="T322" s="103" t="e">
        <f>VLOOKUP(B322,'MC 114+220'!$B$15:$AB$786,6,FALSE)</f>
        <v>#N/A</v>
      </c>
      <c r="U322" s="105" t="e">
        <f t="shared" si="56"/>
        <v>#N/A</v>
      </c>
      <c r="V322" s="107" t="e">
        <f>VLOOKUP(B322,'MC 114+220'!$B$15:$AB$786,15,FALSE)</f>
        <v>#N/A</v>
      </c>
      <c r="W322" s="96">
        <f>'MC 114+220'!S323</f>
        <v>0</v>
      </c>
      <c r="X322" s="106">
        <f t="shared" si="61"/>
        <v>0</v>
      </c>
      <c r="Y322" s="108" t="e">
        <f t="shared" si="65"/>
        <v>#N/A</v>
      </c>
      <c r="Z322" s="99" t="e">
        <f t="shared" si="62"/>
        <v>#N/A</v>
      </c>
      <c r="AA322" s="100" t="e">
        <f t="shared" si="63"/>
        <v>#N/A</v>
      </c>
      <c r="AB322" s="109" t="e">
        <f t="shared" si="64"/>
        <v>#N/A</v>
      </c>
    </row>
    <row r="323" spans="2:28">
      <c r="B323" s="86">
        <f>'MC 114+220'!B324</f>
        <v>0</v>
      </c>
      <c r="C323" s="101">
        <f t="shared" si="57"/>
        <v>0</v>
      </c>
      <c r="D323" s="102">
        <f t="shared" si="58"/>
        <v>842</v>
      </c>
      <c r="E323" s="89" t="e">
        <f>VLOOKUP(B323,'MC 114+220'!B324:AB425,3,FALSE)</f>
        <v>#N/A</v>
      </c>
      <c r="F323" s="103" t="e">
        <f t="shared" si="53"/>
        <v>#N/A</v>
      </c>
      <c r="G323" s="104" t="e">
        <f>VLOOKUP(B323,'MC 114+220'!$B$15:$AB$786,20,FALSE)</f>
        <v>#N/A</v>
      </c>
      <c r="H323" s="104" t="e">
        <f>VLOOKUP(B323,'MC 114+220'!$B$15:$AB$786,4,FALSE)</f>
        <v>#N/A</v>
      </c>
      <c r="I323" s="105" t="e">
        <f t="shared" si="54"/>
        <v>#N/A</v>
      </c>
      <c r="J323" s="105" t="e">
        <f>VLOOKUP(B323,'MC 114+220'!$B$15:$AB$786,13,FALSE)</f>
        <v>#N/A</v>
      </c>
      <c r="K323" s="92">
        <f>'MC 114+220'!Q324</f>
        <v>0</v>
      </c>
      <c r="L323" s="106">
        <f t="shared" si="59"/>
        <v>0</v>
      </c>
      <c r="M323" s="94" t="e">
        <f>VLOOKUP(B323,'MC 114+220'!$B$14:$AB$786,21,FALSE)</f>
        <v>#N/A</v>
      </c>
      <c r="N323" s="103" t="e">
        <f>VLOOKUP(B323,'MC 114+220'!$B$15:$AB$786,5,FALSE)</f>
        <v>#N/A</v>
      </c>
      <c r="O323" s="105" t="e">
        <f t="shared" si="55"/>
        <v>#N/A</v>
      </c>
      <c r="P323" s="105" t="e">
        <f>VLOOKUP(B323,'MC 114+220'!$B$15:$AB$786,14,FALSE)</f>
        <v>#N/A</v>
      </c>
      <c r="Q323" s="92">
        <f>'MC 114+220'!R324</f>
        <v>0</v>
      </c>
      <c r="R323" s="106">
        <f t="shared" si="60"/>
        <v>0</v>
      </c>
      <c r="S323" s="94" t="e">
        <f>VLOOKUP(B323,'MC 114+220'!$B$14:$AB$786,22,FALSE)</f>
        <v>#N/A</v>
      </c>
      <c r="T323" s="103" t="e">
        <f>VLOOKUP(B323,'MC 114+220'!$B$15:$AB$786,6,FALSE)</f>
        <v>#N/A</v>
      </c>
      <c r="U323" s="105" t="e">
        <f t="shared" si="56"/>
        <v>#N/A</v>
      </c>
      <c r="V323" s="107" t="e">
        <f>VLOOKUP(B323,'MC 114+220'!$B$15:$AB$786,15,FALSE)</f>
        <v>#N/A</v>
      </c>
      <c r="W323" s="96">
        <f>'MC 114+220'!S324</f>
        <v>0</v>
      </c>
      <c r="X323" s="106">
        <f t="shared" si="61"/>
        <v>0</v>
      </c>
      <c r="Y323" s="108" t="e">
        <f t="shared" si="65"/>
        <v>#N/A</v>
      </c>
      <c r="Z323" s="99" t="e">
        <f t="shared" si="62"/>
        <v>#N/A</v>
      </c>
      <c r="AA323" s="100" t="e">
        <f t="shared" si="63"/>
        <v>#N/A</v>
      </c>
      <c r="AB323" s="109" t="e">
        <f t="shared" si="64"/>
        <v>#N/A</v>
      </c>
    </row>
    <row r="324" spans="2:28">
      <c r="B324" s="86">
        <f>'MC 114+220'!B325</f>
        <v>0</v>
      </c>
      <c r="C324" s="101">
        <f t="shared" si="57"/>
        <v>0</v>
      </c>
      <c r="D324" s="102">
        <f t="shared" si="58"/>
        <v>842</v>
      </c>
      <c r="E324" s="89" t="e">
        <f>VLOOKUP(B324,'MC 114+220'!B325:AB426,3,FALSE)</f>
        <v>#N/A</v>
      </c>
      <c r="F324" s="103" t="e">
        <f t="shared" si="53"/>
        <v>#N/A</v>
      </c>
      <c r="G324" s="104" t="e">
        <f>VLOOKUP(B324,'MC 114+220'!$B$15:$AB$786,20,FALSE)</f>
        <v>#N/A</v>
      </c>
      <c r="H324" s="104" t="e">
        <f>VLOOKUP(B324,'MC 114+220'!$B$15:$AB$786,4,FALSE)</f>
        <v>#N/A</v>
      </c>
      <c r="I324" s="105" t="e">
        <f t="shared" si="54"/>
        <v>#N/A</v>
      </c>
      <c r="J324" s="105" t="e">
        <f>VLOOKUP(B324,'MC 114+220'!$B$15:$AB$786,13,FALSE)</f>
        <v>#N/A</v>
      </c>
      <c r="K324" s="92">
        <f>'MC 114+220'!Q325</f>
        <v>0</v>
      </c>
      <c r="L324" s="106">
        <f t="shared" si="59"/>
        <v>0</v>
      </c>
      <c r="M324" s="94" t="e">
        <f>VLOOKUP(B324,'MC 114+220'!$B$14:$AB$786,21,FALSE)</f>
        <v>#N/A</v>
      </c>
      <c r="N324" s="103" t="e">
        <f>VLOOKUP(B324,'MC 114+220'!$B$15:$AB$786,5,FALSE)</f>
        <v>#N/A</v>
      </c>
      <c r="O324" s="105" t="e">
        <f t="shared" si="55"/>
        <v>#N/A</v>
      </c>
      <c r="P324" s="105" t="e">
        <f>VLOOKUP(B324,'MC 114+220'!$B$15:$AB$786,14,FALSE)</f>
        <v>#N/A</v>
      </c>
      <c r="Q324" s="92">
        <f>'MC 114+220'!R325</f>
        <v>0</v>
      </c>
      <c r="R324" s="106">
        <f t="shared" si="60"/>
        <v>0</v>
      </c>
      <c r="S324" s="94" t="e">
        <f>VLOOKUP(B324,'MC 114+220'!$B$14:$AB$786,22,FALSE)</f>
        <v>#N/A</v>
      </c>
      <c r="T324" s="103" t="e">
        <f>VLOOKUP(B324,'MC 114+220'!$B$15:$AB$786,6,FALSE)</f>
        <v>#N/A</v>
      </c>
      <c r="U324" s="105" t="e">
        <f t="shared" si="56"/>
        <v>#N/A</v>
      </c>
      <c r="V324" s="107" t="e">
        <f>VLOOKUP(B324,'MC 114+220'!$B$15:$AB$786,15,FALSE)</f>
        <v>#N/A</v>
      </c>
      <c r="W324" s="96">
        <f>'MC 114+220'!S325</f>
        <v>0</v>
      </c>
      <c r="X324" s="106">
        <f t="shared" si="61"/>
        <v>0</v>
      </c>
      <c r="Y324" s="108" t="e">
        <f t="shared" si="65"/>
        <v>#N/A</v>
      </c>
      <c r="Z324" s="99" t="e">
        <f t="shared" si="62"/>
        <v>#N/A</v>
      </c>
      <c r="AA324" s="100" t="e">
        <f t="shared" si="63"/>
        <v>#N/A</v>
      </c>
      <c r="AB324" s="109" t="e">
        <f t="shared" si="64"/>
        <v>#N/A</v>
      </c>
    </row>
    <row r="325" spans="2:28">
      <c r="B325" s="86">
        <f>'MC 114+220'!B326</f>
        <v>0</v>
      </c>
      <c r="C325" s="101">
        <f t="shared" si="57"/>
        <v>0</v>
      </c>
      <c r="D325" s="102">
        <f t="shared" si="58"/>
        <v>842</v>
      </c>
      <c r="E325" s="89" t="e">
        <f>VLOOKUP(B325,'MC 114+220'!B326:AB427,3,FALSE)</f>
        <v>#N/A</v>
      </c>
      <c r="F325" s="103" t="e">
        <f t="shared" si="53"/>
        <v>#N/A</v>
      </c>
      <c r="G325" s="104" t="e">
        <f>VLOOKUP(B325,'MC 114+220'!$B$15:$AB$786,20,FALSE)</f>
        <v>#N/A</v>
      </c>
      <c r="H325" s="104" t="e">
        <f>VLOOKUP(B325,'MC 114+220'!$B$15:$AB$786,4,FALSE)</f>
        <v>#N/A</v>
      </c>
      <c r="I325" s="105" t="e">
        <f t="shared" si="54"/>
        <v>#N/A</v>
      </c>
      <c r="J325" s="105" t="e">
        <f>VLOOKUP(B325,'MC 114+220'!$B$15:$AB$786,13,FALSE)</f>
        <v>#N/A</v>
      </c>
      <c r="K325" s="92">
        <f>'MC 114+220'!Q326</f>
        <v>0</v>
      </c>
      <c r="L325" s="106">
        <f t="shared" si="59"/>
        <v>0</v>
      </c>
      <c r="M325" s="94" t="e">
        <f>VLOOKUP(B325,'MC 114+220'!$B$14:$AB$786,21,FALSE)</f>
        <v>#N/A</v>
      </c>
      <c r="N325" s="103" t="e">
        <f>VLOOKUP(B325,'MC 114+220'!$B$15:$AB$786,5,FALSE)</f>
        <v>#N/A</v>
      </c>
      <c r="O325" s="105" t="e">
        <f t="shared" si="55"/>
        <v>#N/A</v>
      </c>
      <c r="P325" s="105" t="e">
        <f>VLOOKUP(B325,'MC 114+220'!$B$15:$AB$786,14,FALSE)</f>
        <v>#N/A</v>
      </c>
      <c r="Q325" s="92">
        <f>'MC 114+220'!R326</f>
        <v>0</v>
      </c>
      <c r="R325" s="106">
        <f t="shared" si="60"/>
        <v>0</v>
      </c>
      <c r="S325" s="94" t="e">
        <f>VLOOKUP(B325,'MC 114+220'!$B$14:$AB$786,22,FALSE)</f>
        <v>#N/A</v>
      </c>
      <c r="T325" s="103" t="e">
        <f>VLOOKUP(B325,'MC 114+220'!$B$15:$AB$786,6,FALSE)</f>
        <v>#N/A</v>
      </c>
      <c r="U325" s="105" t="e">
        <f t="shared" si="56"/>
        <v>#N/A</v>
      </c>
      <c r="V325" s="107" t="e">
        <f>VLOOKUP(B325,'MC 114+220'!$B$15:$AB$786,15,FALSE)</f>
        <v>#N/A</v>
      </c>
      <c r="W325" s="96">
        <f>'MC 114+220'!S326</f>
        <v>0</v>
      </c>
      <c r="X325" s="106">
        <f t="shared" si="61"/>
        <v>0</v>
      </c>
      <c r="Y325" s="108" t="e">
        <f t="shared" si="65"/>
        <v>#N/A</v>
      </c>
      <c r="Z325" s="99" t="e">
        <f t="shared" si="62"/>
        <v>#N/A</v>
      </c>
      <c r="AA325" s="100" t="e">
        <f t="shared" si="63"/>
        <v>#N/A</v>
      </c>
      <c r="AB325" s="109" t="e">
        <f t="shared" si="64"/>
        <v>#N/A</v>
      </c>
    </row>
    <row r="326" spans="2:28">
      <c r="B326" s="86">
        <f>'MC 114+220'!B327</f>
        <v>0</v>
      </c>
      <c r="C326" s="101">
        <f t="shared" si="57"/>
        <v>0</v>
      </c>
      <c r="D326" s="102">
        <f t="shared" si="58"/>
        <v>842</v>
      </c>
      <c r="E326" s="89" t="e">
        <f>VLOOKUP(B326,'MC 114+220'!B327:AB428,3,FALSE)</f>
        <v>#N/A</v>
      </c>
      <c r="F326" s="103" t="e">
        <f t="shared" si="53"/>
        <v>#N/A</v>
      </c>
      <c r="G326" s="104" t="e">
        <f>VLOOKUP(B326,'MC 114+220'!$B$15:$AB$786,20,FALSE)</f>
        <v>#N/A</v>
      </c>
      <c r="H326" s="104" t="e">
        <f>VLOOKUP(B326,'MC 114+220'!$B$15:$AB$786,4,FALSE)</f>
        <v>#N/A</v>
      </c>
      <c r="I326" s="105" t="e">
        <f t="shared" si="54"/>
        <v>#N/A</v>
      </c>
      <c r="J326" s="105" t="e">
        <f>VLOOKUP(B326,'MC 114+220'!$B$15:$AB$786,13,FALSE)</f>
        <v>#N/A</v>
      </c>
      <c r="K326" s="92">
        <f>'MC 114+220'!Q327</f>
        <v>0</v>
      </c>
      <c r="L326" s="106">
        <f t="shared" si="59"/>
        <v>0</v>
      </c>
      <c r="M326" s="94" t="e">
        <f>VLOOKUP(B326,'MC 114+220'!$B$14:$AB$786,21,FALSE)</f>
        <v>#N/A</v>
      </c>
      <c r="N326" s="103" t="e">
        <f>VLOOKUP(B326,'MC 114+220'!$B$15:$AB$786,5,FALSE)</f>
        <v>#N/A</v>
      </c>
      <c r="O326" s="105" t="e">
        <f t="shared" si="55"/>
        <v>#N/A</v>
      </c>
      <c r="P326" s="105" t="e">
        <f>VLOOKUP(B326,'MC 114+220'!$B$15:$AB$786,14,FALSE)</f>
        <v>#N/A</v>
      </c>
      <c r="Q326" s="92">
        <f>'MC 114+220'!R327</f>
        <v>0</v>
      </c>
      <c r="R326" s="106">
        <f t="shared" si="60"/>
        <v>0</v>
      </c>
      <c r="S326" s="94" t="e">
        <f>VLOOKUP(B326,'MC 114+220'!$B$14:$AB$786,22,FALSE)</f>
        <v>#N/A</v>
      </c>
      <c r="T326" s="103" t="e">
        <f>VLOOKUP(B326,'MC 114+220'!$B$15:$AB$786,6,FALSE)</f>
        <v>#N/A</v>
      </c>
      <c r="U326" s="105" t="e">
        <f t="shared" si="56"/>
        <v>#N/A</v>
      </c>
      <c r="V326" s="107" t="e">
        <f>VLOOKUP(B326,'MC 114+220'!$B$15:$AB$786,15,FALSE)</f>
        <v>#N/A</v>
      </c>
      <c r="W326" s="96">
        <f>'MC 114+220'!S327</f>
        <v>0</v>
      </c>
      <c r="X326" s="106">
        <f t="shared" si="61"/>
        <v>0</v>
      </c>
      <c r="Y326" s="108" t="e">
        <f t="shared" si="65"/>
        <v>#N/A</v>
      </c>
      <c r="Z326" s="99" t="e">
        <f t="shared" si="62"/>
        <v>#N/A</v>
      </c>
      <c r="AA326" s="100" t="e">
        <f t="shared" si="63"/>
        <v>#N/A</v>
      </c>
      <c r="AB326" s="109" t="e">
        <f t="shared" si="64"/>
        <v>#N/A</v>
      </c>
    </row>
    <row r="327" spans="2:28">
      <c r="B327" s="86">
        <f>'MC 114+220'!B328</f>
        <v>0</v>
      </c>
      <c r="C327" s="101">
        <f t="shared" si="57"/>
        <v>0</v>
      </c>
      <c r="D327" s="102">
        <f t="shared" si="58"/>
        <v>842</v>
      </c>
      <c r="E327" s="89" t="e">
        <f>VLOOKUP(B327,'MC 114+220'!B328:AB429,3,FALSE)</f>
        <v>#N/A</v>
      </c>
      <c r="F327" s="103" t="e">
        <f t="shared" si="53"/>
        <v>#N/A</v>
      </c>
      <c r="G327" s="104" t="e">
        <f>VLOOKUP(B327,'MC 114+220'!$B$15:$AB$786,20,FALSE)</f>
        <v>#N/A</v>
      </c>
      <c r="H327" s="104" t="e">
        <f>VLOOKUP(B327,'MC 114+220'!$B$15:$AB$786,4,FALSE)</f>
        <v>#N/A</v>
      </c>
      <c r="I327" s="105" t="e">
        <f t="shared" si="54"/>
        <v>#N/A</v>
      </c>
      <c r="J327" s="105" t="e">
        <f>VLOOKUP(B327,'MC 114+220'!$B$15:$AB$786,13,FALSE)</f>
        <v>#N/A</v>
      </c>
      <c r="K327" s="92">
        <f>'MC 114+220'!Q328</f>
        <v>0</v>
      </c>
      <c r="L327" s="106">
        <f t="shared" si="59"/>
        <v>0</v>
      </c>
      <c r="M327" s="94" t="e">
        <f>VLOOKUP(B327,'MC 114+220'!$B$14:$AB$786,21,FALSE)</f>
        <v>#N/A</v>
      </c>
      <c r="N327" s="103" t="e">
        <f>VLOOKUP(B327,'MC 114+220'!$B$15:$AB$786,5,FALSE)</f>
        <v>#N/A</v>
      </c>
      <c r="O327" s="105" t="e">
        <f t="shared" si="55"/>
        <v>#N/A</v>
      </c>
      <c r="P327" s="105" t="e">
        <f>VLOOKUP(B327,'MC 114+220'!$B$15:$AB$786,14,FALSE)</f>
        <v>#N/A</v>
      </c>
      <c r="Q327" s="92">
        <f>'MC 114+220'!R328</f>
        <v>0</v>
      </c>
      <c r="R327" s="106">
        <f t="shared" si="60"/>
        <v>0</v>
      </c>
      <c r="S327" s="94" t="e">
        <f>VLOOKUP(B327,'MC 114+220'!$B$14:$AB$786,22,FALSE)</f>
        <v>#N/A</v>
      </c>
      <c r="T327" s="103" t="e">
        <f>VLOOKUP(B327,'MC 114+220'!$B$15:$AB$786,6,FALSE)</f>
        <v>#N/A</v>
      </c>
      <c r="U327" s="105" t="e">
        <f t="shared" si="56"/>
        <v>#N/A</v>
      </c>
      <c r="V327" s="107" t="e">
        <f>VLOOKUP(B327,'MC 114+220'!$B$15:$AB$786,15,FALSE)</f>
        <v>#N/A</v>
      </c>
      <c r="W327" s="96">
        <f>'MC 114+220'!S328</f>
        <v>0</v>
      </c>
      <c r="X327" s="106">
        <f t="shared" si="61"/>
        <v>0</v>
      </c>
      <c r="Y327" s="108" t="e">
        <f t="shared" si="65"/>
        <v>#N/A</v>
      </c>
      <c r="Z327" s="99" t="e">
        <f t="shared" si="62"/>
        <v>#N/A</v>
      </c>
      <c r="AA327" s="100" t="e">
        <f t="shared" si="63"/>
        <v>#N/A</v>
      </c>
      <c r="AB327" s="109" t="e">
        <f t="shared" si="64"/>
        <v>#N/A</v>
      </c>
    </row>
    <row r="328" spans="2:28">
      <c r="B328" s="86">
        <f>'MC 114+220'!B329</f>
        <v>0</v>
      </c>
      <c r="C328" s="101">
        <f t="shared" si="57"/>
        <v>0</v>
      </c>
      <c r="D328" s="102">
        <f t="shared" si="58"/>
        <v>842</v>
      </c>
      <c r="E328" s="89" t="e">
        <f>VLOOKUP(B328,'MC 114+220'!B329:AB430,3,FALSE)</f>
        <v>#N/A</v>
      </c>
      <c r="F328" s="103" t="e">
        <f t="shared" si="53"/>
        <v>#N/A</v>
      </c>
      <c r="G328" s="104" t="e">
        <f>VLOOKUP(B328,'MC 114+220'!$B$15:$AB$786,20,FALSE)</f>
        <v>#N/A</v>
      </c>
      <c r="H328" s="104" t="e">
        <f>VLOOKUP(B328,'MC 114+220'!$B$15:$AB$786,4,FALSE)</f>
        <v>#N/A</v>
      </c>
      <c r="I328" s="105" t="e">
        <f t="shared" si="54"/>
        <v>#N/A</v>
      </c>
      <c r="J328" s="105" t="e">
        <f>VLOOKUP(B328,'MC 114+220'!$B$15:$AB$786,13,FALSE)</f>
        <v>#N/A</v>
      </c>
      <c r="K328" s="92">
        <f>'MC 114+220'!Q329</f>
        <v>0</v>
      </c>
      <c r="L328" s="106">
        <f t="shared" si="59"/>
        <v>0</v>
      </c>
      <c r="M328" s="94" t="e">
        <f>VLOOKUP(B328,'MC 114+220'!$B$14:$AB$786,21,FALSE)</f>
        <v>#N/A</v>
      </c>
      <c r="N328" s="103" t="e">
        <f>VLOOKUP(B328,'MC 114+220'!$B$15:$AB$786,5,FALSE)</f>
        <v>#N/A</v>
      </c>
      <c r="O328" s="105" t="e">
        <f t="shared" si="55"/>
        <v>#N/A</v>
      </c>
      <c r="P328" s="105" t="e">
        <f>VLOOKUP(B328,'MC 114+220'!$B$15:$AB$786,14,FALSE)</f>
        <v>#N/A</v>
      </c>
      <c r="Q328" s="92">
        <f>'MC 114+220'!R329</f>
        <v>0</v>
      </c>
      <c r="R328" s="106">
        <f t="shared" si="60"/>
        <v>0</v>
      </c>
      <c r="S328" s="94" t="e">
        <f>VLOOKUP(B328,'MC 114+220'!$B$14:$AB$786,22,FALSE)</f>
        <v>#N/A</v>
      </c>
      <c r="T328" s="103" t="e">
        <f>VLOOKUP(B328,'MC 114+220'!$B$15:$AB$786,6,FALSE)</f>
        <v>#N/A</v>
      </c>
      <c r="U328" s="105" t="e">
        <f t="shared" si="56"/>
        <v>#N/A</v>
      </c>
      <c r="V328" s="107" t="e">
        <f>VLOOKUP(B328,'MC 114+220'!$B$15:$AB$786,15,FALSE)</f>
        <v>#N/A</v>
      </c>
      <c r="W328" s="96">
        <f>'MC 114+220'!S329</f>
        <v>0</v>
      </c>
      <c r="X328" s="106">
        <f t="shared" si="61"/>
        <v>0</v>
      </c>
      <c r="Y328" s="108" t="e">
        <f t="shared" si="65"/>
        <v>#N/A</v>
      </c>
      <c r="Z328" s="99" t="e">
        <f t="shared" si="62"/>
        <v>#N/A</v>
      </c>
      <c r="AA328" s="100" t="e">
        <f t="shared" si="63"/>
        <v>#N/A</v>
      </c>
      <c r="AB328" s="109" t="e">
        <f t="shared" si="64"/>
        <v>#N/A</v>
      </c>
    </row>
    <row r="329" spans="2:28">
      <c r="B329" s="86">
        <f>'MC 114+220'!B330</f>
        <v>0</v>
      </c>
      <c r="C329" s="101">
        <f t="shared" si="57"/>
        <v>0</v>
      </c>
      <c r="D329" s="102">
        <f t="shared" si="58"/>
        <v>842</v>
      </c>
      <c r="E329" s="89" t="e">
        <f>VLOOKUP(B329,'MC 114+220'!B330:AB431,3,FALSE)</f>
        <v>#N/A</v>
      </c>
      <c r="F329" s="103" t="e">
        <f t="shared" si="53"/>
        <v>#N/A</v>
      </c>
      <c r="G329" s="104" t="e">
        <f>VLOOKUP(B329,'MC 114+220'!$B$15:$AB$786,20,FALSE)</f>
        <v>#N/A</v>
      </c>
      <c r="H329" s="104" t="e">
        <f>VLOOKUP(B329,'MC 114+220'!$B$15:$AB$786,4,FALSE)</f>
        <v>#N/A</v>
      </c>
      <c r="I329" s="105" t="e">
        <f t="shared" si="54"/>
        <v>#N/A</v>
      </c>
      <c r="J329" s="105" t="e">
        <f>VLOOKUP(B329,'MC 114+220'!$B$15:$AB$786,13,FALSE)</f>
        <v>#N/A</v>
      </c>
      <c r="K329" s="92">
        <f>'MC 114+220'!Q330</f>
        <v>0</v>
      </c>
      <c r="L329" s="106">
        <f t="shared" si="59"/>
        <v>0</v>
      </c>
      <c r="M329" s="94" t="e">
        <f>VLOOKUP(B329,'MC 114+220'!$B$14:$AB$786,21,FALSE)</f>
        <v>#N/A</v>
      </c>
      <c r="N329" s="103" t="e">
        <f>VLOOKUP(B329,'MC 114+220'!$B$15:$AB$786,5,FALSE)</f>
        <v>#N/A</v>
      </c>
      <c r="O329" s="105" t="e">
        <f t="shared" si="55"/>
        <v>#N/A</v>
      </c>
      <c r="P329" s="105" t="e">
        <f>VLOOKUP(B329,'MC 114+220'!$B$15:$AB$786,14,FALSE)</f>
        <v>#N/A</v>
      </c>
      <c r="Q329" s="92">
        <f>'MC 114+220'!R330</f>
        <v>0</v>
      </c>
      <c r="R329" s="106">
        <f t="shared" si="60"/>
        <v>0</v>
      </c>
      <c r="S329" s="94" t="e">
        <f>VLOOKUP(B329,'MC 114+220'!$B$14:$AB$786,22,FALSE)</f>
        <v>#N/A</v>
      </c>
      <c r="T329" s="103" t="e">
        <f>VLOOKUP(B329,'MC 114+220'!$B$15:$AB$786,6,FALSE)</f>
        <v>#N/A</v>
      </c>
      <c r="U329" s="105" t="e">
        <f t="shared" si="56"/>
        <v>#N/A</v>
      </c>
      <c r="V329" s="107" t="e">
        <f>VLOOKUP(B329,'MC 114+220'!$B$15:$AB$786,15,FALSE)</f>
        <v>#N/A</v>
      </c>
      <c r="W329" s="96">
        <f>'MC 114+220'!S330</f>
        <v>0</v>
      </c>
      <c r="X329" s="106">
        <f t="shared" si="61"/>
        <v>0</v>
      </c>
      <c r="Y329" s="108" t="e">
        <f t="shared" si="65"/>
        <v>#N/A</v>
      </c>
      <c r="Z329" s="99" t="e">
        <f t="shared" si="62"/>
        <v>#N/A</v>
      </c>
      <c r="AA329" s="100" t="e">
        <f t="shared" si="63"/>
        <v>#N/A</v>
      </c>
      <c r="AB329" s="109" t="e">
        <f t="shared" si="64"/>
        <v>#N/A</v>
      </c>
    </row>
    <row r="330" spans="2:28">
      <c r="B330" s="86">
        <f>'MC 114+220'!B331</f>
        <v>0</v>
      </c>
      <c r="C330" s="101">
        <f t="shared" si="57"/>
        <v>0</v>
      </c>
      <c r="D330" s="102">
        <f t="shared" si="58"/>
        <v>842</v>
      </c>
      <c r="E330" s="89" t="e">
        <f>VLOOKUP(B330,'MC 114+220'!B331:AB432,3,FALSE)</f>
        <v>#N/A</v>
      </c>
      <c r="F330" s="103" t="e">
        <f t="shared" si="53"/>
        <v>#N/A</v>
      </c>
      <c r="G330" s="104" t="e">
        <f>VLOOKUP(B330,'MC 114+220'!$B$15:$AB$786,20,FALSE)</f>
        <v>#N/A</v>
      </c>
      <c r="H330" s="104" t="e">
        <f>VLOOKUP(B330,'MC 114+220'!$B$15:$AB$786,4,FALSE)</f>
        <v>#N/A</v>
      </c>
      <c r="I330" s="105" t="e">
        <f t="shared" si="54"/>
        <v>#N/A</v>
      </c>
      <c r="J330" s="105" t="e">
        <f>VLOOKUP(B330,'MC 114+220'!$B$15:$AB$786,13,FALSE)</f>
        <v>#N/A</v>
      </c>
      <c r="K330" s="92">
        <f>'MC 114+220'!Q331</f>
        <v>0</v>
      </c>
      <c r="L330" s="106">
        <f t="shared" si="59"/>
        <v>0</v>
      </c>
      <c r="M330" s="94" t="e">
        <f>VLOOKUP(B330,'MC 114+220'!$B$14:$AB$786,21,FALSE)</f>
        <v>#N/A</v>
      </c>
      <c r="N330" s="103" t="e">
        <f>VLOOKUP(B330,'MC 114+220'!$B$15:$AB$786,5,FALSE)</f>
        <v>#N/A</v>
      </c>
      <c r="O330" s="105" t="e">
        <f t="shared" si="55"/>
        <v>#N/A</v>
      </c>
      <c r="P330" s="105" t="e">
        <f>VLOOKUP(B330,'MC 114+220'!$B$15:$AB$786,14,FALSE)</f>
        <v>#N/A</v>
      </c>
      <c r="Q330" s="92">
        <f>'MC 114+220'!R331</f>
        <v>0</v>
      </c>
      <c r="R330" s="106">
        <f t="shared" si="60"/>
        <v>0</v>
      </c>
      <c r="S330" s="94" t="e">
        <f>VLOOKUP(B330,'MC 114+220'!$B$14:$AB$786,22,FALSE)</f>
        <v>#N/A</v>
      </c>
      <c r="T330" s="103" t="e">
        <f>VLOOKUP(B330,'MC 114+220'!$B$15:$AB$786,6,FALSE)</f>
        <v>#N/A</v>
      </c>
      <c r="U330" s="105" t="e">
        <f t="shared" si="56"/>
        <v>#N/A</v>
      </c>
      <c r="V330" s="107" t="e">
        <f>VLOOKUP(B330,'MC 114+220'!$B$15:$AB$786,15,FALSE)</f>
        <v>#N/A</v>
      </c>
      <c r="W330" s="96">
        <f>'MC 114+220'!S331</f>
        <v>0</v>
      </c>
      <c r="X330" s="106">
        <f t="shared" si="61"/>
        <v>0</v>
      </c>
      <c r="Y330" s="108" t="e">
        <f t="shared" si="65"/>
        <v>#N/A</v>
      </c>
      <c r="Z330" s="99" t="e">
        <f t="shared" si="62"/>
        <v>#N/A</v>
      </c>
      <c r="AA330" s="100" t="e">
        <f t="shared" si="63"/>
        <v>#N/A</v>
      </c>
      <c r="AB330" s="109" t="e">
        <f t="shared" si="64"/>
        <v>#N/A</v>
      </c>
    </row>
    <row r="331" spans="2:28">
      <c r="B331" s="86">
        <f>'MC 114+220'!B332</f>
        <v>0</v>
      </c>
      <c r="C331" s="101">
        <f t="shared" si="57"/>
        <v>0</v>
      </c>
      <c r="D331" s="102">
        <f t="shared" si="58"/>
        <v>842</v>
      </c>
      <c r="E331" s="89" t="e">
        <f>VLOOKUP(B331,'MC 114+220'!B332:AB433,3,FALSE)</f>
        <v>#N/A</v>
      </c>
      <c r="F331" s="103" t="e">
        <f t="shared" si="53"/>
        <v>#N/A</v>
      </c>
      <c r="G331" s="104" t="e">
        <f>VLOOKUP(B331,'MC 114+220'!$B$15:$AB$786,20,FALSE)</f>
        <v>#N/A</v>
      </c>
      <c r="H331" s="104" t="e">
        <f>VLOOKUP(B331,'MC 114+220'!$B$15:$AB$786,4,FALSE)</f>
        <v>#N/A</v>
      </c>
      <c r="I331" s="105" t="e">
        <f t="shared" si="54"/>
        <v>#N/A</v>
      </c>
      <c r="J331" s="105" t="e">
        <f>VLOOKUP(B331,'MC 114+220'!$B$15:$AB$786,13,FALSE)</f>
        <v>#N/A</v>
      </c>
      <c r="K331" s="92">
        <f>'MC 114+220'!Q332</f>
        <v>0</v>
      </c>
      <c r="L331" s="106">
        <f t="shared" si="59"/>
        <v>0</v>
      </c>
      <c r="M331" s="94" t="e">
        <f>VLOOKUP(B331,'MC 114+220'!$B$14:$AB$786,21,FALSE)</f>
        <v>#N/A</v>
      </c>
      <c r="N331" s="103" t="e">
        <f>VLOOKUP(B331,'MC 114+220'!$B$15:$AB$786,5,FALSE)</f>
        <v>#N/A</v>
      </c>
      <c r="O331" s="105" t="e">
        <f t="shared" si="55"/>
        <v>#N/A</v>
      </c>
      <c r="P331" s="105" t="e">
        <f>VLOOKUP(B331,'MC 114+220'!$B$15:$AB$786,14,FALSE)</f>
        <v>#N/A</v>
      </c>
      <c r="Q331" s="92">
        <f>'MC 114+220'!R332</f>
        <v>0</v>
      </c>
      <c r="R331" s="106">
        <f t="shared" si="60"/>
        <v>0</v>
      </c>
      <c r="S331" s="94" t="e">
        <f>VLOOKUP(B331,'MC 114+220'!$B$14:$AB$786,22,FALSE)</f>
        <v>#N/A</v>
      </c>
      <c r="T331" s="103" t="e">
        <f>VLOOKUP(B331,'MC 114+220'!$B$15:$AB$786,6,FALSE)</f>
        <v>#N/A</v>
      </c>
      <c r="U331" s="105" t="e">
        <f t="shared" si="56"/>
        <v>#N/A</v>
      </c>
      <c r="V331" s="107" t="e">
        <f>VLOOKUP(B331,'MC 114+220'!$B$15:$AB$786,15,FALSE)</f>
        <v>#N/A</v>
      </c>
      <c r="W331" s="96">
        <f>'MC 114+220'!S332</f>
        <v>0</v>
      </c>
      <c r="X331" s="106">
        <f t="shared" si="61"/>
        <v>0</v>
      </c>
      <c r="Y331" s="108" t="e">
        <f t="shared" si="65"/>
        <v>#N/A</v>
      </c>
      <c r="Z331" s="99" t="e">
        <f t="shared" si="62"/>
        <v>#N/A</v>
      </c>
      <c r="AA331" s="100" t="e">
        <f t="shared" si="63"/>
        <v>#N/A</v>
      </c>
      <c r="AB331" s="109" t="e">
        <f t="shared" si="64"/>
        <v>#N/A</v>
      </c>
    </row>
    <row r="332" spans="2:28">
      <c r="B332" s="86">
        <f>'MC 114+220'!B333</f>
        <v>0</v>
      </c>
      <c r="C332" s="101">
        <f t="shared" si="57"/>
        <v>0</v>
      </c>
      <c r="D332" s="102">
        <f t="shared" si="58"/>
        <v>842</v>
      </c>
      <c r="E332" s="89" t="e">
        <f>VLOOKUP(B332,'MC 114+220'!B333:AB434,3,FALSE)</f>
        <v>#N/A</v>
      </c>
      <c r="F332" s="103" t="e">
        <f t="shared" si="53"/>
        <v>#N/A</v>
      </c>
      <c r="G332" s="104" t="e">
        <f>VLOOKUP(B332,'MC 114+220'!$B$15:$AB$786,20,FALSE)</f>
        <v>#N/A</v>
      </c>
      <c r="H332" s="104" t="e">
        <f>VLOOKUP(B332,'MC 114+220'!$B$15:$AB$786,4,FALSE)</f>
        <v>#N/A</v>
      </c>
      <c r="I332" s="105" t="e">
        <f t="shared" si="54"/>
        <v>#N/A</v>
      </c>
      <c r="J332" s="105" t="e">
        <f>VLOOKUP(B332,'MC 114+220'!$B$15:$AB$786,13,FALSE)</f>
        <v>#N/A</v>
      </c>
      <c r="K332" s="92">
        <f>'MC 114+220'!Q333</f>
        <v>0</v>
      </c>
      <c r="L332" s="106">
        <f t="shared" si="59"/>
        <v>0</v>
      </c>
      <c r="M332" s="94" t="e">
        <f>VLOOKUP(B332,'MC 114+220'!$B$14:$AB$786,21,FALSE)</f>
        <v>#N/A</v>
      </c>
      <c r="N332" s="103" t="e">
        <f>VLOOKUP(B332,'MC 114+220'!$B$15:$AB$786,5,FALSE)</f>
        <v>#N/A</v>
      </c>
      <c r="O332" s="105" t="e">
        <f t="shared" si="55"/>
        <v>#N/A</v>
      </c>
      <c r="P332" s="105" t="e">
        <f>VLOOKUP(B332,'MC 114+220'!$B$15:$AB$786,14,FALSE)</f>
        <v>#N/A</v>
      </c>
      <c r="Q332" s="92">
        <f>'MC 114+220'!R333</f>
        <v>0</v>
      </c>
      <c r="R332" s="106">
        <f t="shared" si="60"/>
        <v>0</v>
      </c>
      <c r="S332" s="94" t="e">
        <f>VLOOKUP(B332,'MC 114+220'!$B$14:$AB$786,22,FALSE)</f>
        <v>#N/A</v>
      </c>
      <c r="T332" s="103" t="e">
        <f>VLOOKUP(B332,'MC 114+220'!$B$15:$AB$786,6,FALSE)</f>
        <v>#N/A</v>
      </c>
      <c r="U332" s="105" t="e">
        <f t="shared" si="56"/>
        <v>#N/A</v>
      </c>
      <c r="V332" s="107" t="e">
        <f>VLOOKUP(B332,'MC 114+220'!$B$15:$AB$786,15,FALSE)</f>
        <v>#N/A</v>
      </c>
      <c r="W332" s="96">
        <f>'MC 114+220'!S333</f>
        <v>0</v>
      </c>
      <c r="X332" s="106">
        <f t="shared" si="61"/>
        <v>0</v>
      </c>
      <c r="Y332" s="108" t="e">
        <f t="shared" si="65"/>
        <v>#N/A</v>
      </c>
      <c r="Z332" s="99" t="e">
        <f t="shared" si="62"/>
        <v>#N/A</v>
      </c>
      <c r="AA332" s="100" t="e">
        <f t="shared" si="63"/>
        <v>#N/A</v>
      </c>
      <c r="AB332" s="109" t="e">
        <f t="shared" si="64"/>
        <v>#N/A</v>
      </c>
    </row>
    <row r="333" spans="2:28">
      <c r="B333" s="86">
        <f>'MC 114+220'!B334</f>
        <v>0</v>
      </c>
      <c r="C333" s="101">
        <f t="shared" si="57"/>
        <v>0</v>
      </c>
      <c r="D333" s="102">
        <f t="shared" si="58"/>
        <v>842</v>
      </c>
      <c r="E333" s="89" t="e">
        <f>VLOOKUP(B333,'MC 114+220'!B334:AB435,3,FALSE)</f>
        <v>#N/A</v>
      </c>
      <c r="F333" s="103" t="e">
        <f t="shared" ref="F333:F396" si="66">D333+E333</f>
        <v>#N/A</v>
      </c>
      <c r="G333" s="104" t="e">
        <f>VLOOKUP(B333,'MC 114+220'!$B$15:$AB$786,20,FALSE)</f>
        <v>#N/A</v>
      </c>
      <c r="H333" s="104" t="e">
        <f>VLOOKUP(B333,'MC 114+220'!$B$15:$AB$786,4,FALSE)</f>
        <v>#N/A</v>
      </c>
      <c r="I333" s="105" t="e">
        <f t="shared" ref="I333:I396" si="67">F333-H333</f>
        <v>#N/A</v>
      </c>
      <c r="J333" s="105" t="e">
        <f>VLOOKUP(B333,'MC 114+220'!$B$15:$AB$786,13,FALSE)</f>
        <v>#N/A</v>
      </c>
      <c r="K333" s="92">
        <f>'MC 114+220'!Q334</f>
        <v>0</v>
      </c>
      <c r="L333" s="106">
        <f t="shared" si="59"/>
        <v>0</v>
      </c>
      <c r="M333" s="94" t="e">
        <f>VLOOKUP(B333,'MC 114+220'!$B$14:$AB$786,21,FALSE)</f>
        <v>#N/A</v>
      </c>
      <c r="N333" s="103" t="e">
        <f>VLOOKUP(B333,'MC 114+220'!$B$15:$AB$786,5,FALSE)</f>
        <v>#N/A</v>
      </c>
      <c r="O333" s="105" t="e">
        <f t="shared" ref="O333:O396" si="68">F333-N333</f>
        <v>#N/A</v>
      </c>
      <c r="P333" s="105" t="e">
        <f>VLOOKUP(B333,'MC 114+220'!$B$15:$AB$786,14,FALSE)</f>
        <v>#N/A</v>
      </c>
      <c r="Q333" s="92">
        <f>'MC 114+220'!R334</f>
        <v>0</v>
      </c>
      <c r="R333" s="106">
        <f t="shared" si="60"/>
        <v>0</v>
      </c>
      <c r="S333" s="94" t="e">
        <f>VLOOKUP(B333,'MC 114+220'!$B$14:$AB$786,22,FALSE)</f>
        <v>#N/A</v>
      </c>
      <c r="T333" s="103" t="e">
        <f>VLOOKUP(B333,'MC 114+220'!$B$15:$AB$786,6,FALSE)</f>
        <v>#N/A</v>
      </c>
      <c r="U333" s="105" t="e">
        <f t="shared" ref="U333:U396" si="69">F333-T333</f>
        <v>#N/A</v>
      </c>
      <c r="V333" s="107" t="e">
        <f>VLOOKUP(B333,'MC 114+220'!$B$15:$AB$786,15,FALSE)</f>
        <v>#N/A</v>
      </c>
      <c r="W333" s="96">
        <f>'MC 114+220'!S334</f>
        <v>0</v>
      </c>
      <c r="X333" s="106">
        <f t="shared" si="61"/>
        <v>0</v>
      </c>
      <c r="Y333" s="108" t="e">
        <f t="shared" si="65"/>
        <v>#N/A</v>
      </c>
      <c r="Z333" s="99" t="e">
        <f t="shared" si="62"/>
        <v>#N/A</v>
      </c>
      <c r="AA333" s="100" t="e">
        <f t="shared" si="63"/>
        <v>#N/A</v>
      </c>
      <c r="AB333" s="109" t="e">
        <f t="shared" si="64"/>
        <v>#N/A</v>
      </c>
    </row>
    <row r="334" spans="2:28">
      <c r="B334" s="86">
        <f>'MC 114+220'!B335</f>
        <v>0</v>
      </c>
      <c r="C334" s="101">
        <f t="shared" ref="C334:C397" si="70">B334-B333</f>
        <v>0</v>
      </c>
      <c r="D334" s="102">
        <f t="shared" ref="D334:D397" si="71">D333</f>
        <v>842</v>
      </c>
      <c r="E334" s="89" t="e">
        <f>VLOOKUP(B334,'MC 114+220'!B335:AB436,3,FALSE)</f>
        <v>#N/A</v>
      </c>
      <c r="F334" s="103" t="e">
        <f t="shared" si="66"/>
        <v>#N/A</v>
      </c>
      <c r="G334" s="104" t="e">
        <f>VLOOKUP(B334,'MC 114+220'!$B$15:$AB$786,20,FALSE)</f>
        <v>#N/A</v>
      </c>
      <c r="H334" s="104" t="e">
        <f>VLOOKUP(B334,'MC 114+220'!$B$15:$AB$786,4,FALSE)</f>
        <v>#N/A</v>
      </c>
      <c r="I334" s="105" t="e">
        <f t="shared" si="67"/>
        <v>#N/A</v>
      </c>
      <c r="J334" s="105" t="e">
        <f>VLOOKUP(B334,'MC 114+220'!$B$15:$AB$786,13,FALSE)</f>
        <v>#N/A</v>
      </c>
      <c r="K334" s="92">
        <f>'MC 114+220'!Q335</f>
        <v>0</v>
      </c>
      <c r="L334" s="106">
        <f t="shared" ref="L334:L397" si="72">+K334+L333</f>
        <v>0</v>
      </c>
      <c r="M334" s="94" t="e">
        <f>VLOOKUP(B334,'MC 114+220'!$B$14:$AB$786,21,FALSE)</f>
        <v>#N/A</v>
      </c>
      <c r="N334" s="103" t="e">
        <f>VLOOKUP(B334,'MC 114+220'!$B$15:$AB$786,5,FALSE)</f>
        <v>#N/A</v>
      </c>
      <c r="O334" s="105" t="e">
        <f t="shared" si="68"/>
        <v>#N/A</v>
      </c>
      <c r="P334" s="105" t="e">
        <f>VLOOKUP(B334,'MC 114+220'!$B$15:$AB$786,14,FALSE)</f>
        <v>#N/A</v>
      </c>
      <c r="Q334" s="92">
        <f>'MC 114+220'!R335</f>
        <v>0</v>
      </c>
      <c r="R334" s="106">
        <f t="shared" ref="R334:R397" si="73">+Q334+R333</f>
        <v>0</v>
      </c>
      <c r="S334" s="94" t="e">
        <f>VLOOKUP(B334,'MC 114+220'!$B$14:$AB$786,22,FALSE)</f>
        <v>#N/A</v>
      </c>
      <c r="T334" s="103" t="e">
        <f>VLOOKUP(B334,'MC 114+220'!$B$15:$AB$786,6,FALSE)</f>
        <v>#N/A</v>
      </c>
      <c r="U334" s="105" t="e">
        <f t="shared" si="69"/>
        <v>#N/A</v>
      </c>
      <c r="V334" s="107" t="e">
        <f>VLOOKUP(B334,'MC 114+220'!$B$15:$AB$786,15,FALSE)</f>
        <v>#N/A</v>
      </c>
      <c r="W334" s="96">
        <f>'MC 114+220'!S335</f>
        <v>0</v>
      </c>
      <c r="X334" s="106">
        <f t="shared" ref="X334:X397" si="74">+W334+X333</f>
        <v>0</v>
      </c>
      <c r="Y334" s="108" t="e">
        <f t="shared" si="65"/>
        <v>#N/A</v>
      </c>
      <c r="Z334" s="99" t="e">
        <f t="shared" ref="Z334:Z397" si="75">IF(Y334&gt;0,Y334,0)/1000</f>
        <v>#N/A</v>
      </c>
      <c r="AA334" s="100" t="e">
        <f t="shared" ref="AA334:AA397" si="76">AA333+Z334</f>
        <v>#N/A</v>
      </c>
      <c r="AB334" s="109" t="e">
        <f t="shared" ref="AB334:AB397" si="77">(M334-$M$14-R334)/1000</f>
        <v>#N/A</v>
      </c>
    </row>
    <row r="335" spans="2:28">
      <c r="B335" s="86">
        <f>'MC 114+220'!B336</f>
        <v>0</v>
      </c>
      <c r="C335" s="101">
        <f t="shared" si="70"/>
        <v>0</v>
      </c>
      <c r="D335" s="102">
        <f t="shared" si="71"/>
        <v>842</v>
      </c>
      <c r="E335" s="89" t="e">
        <f>VLOOKUP(B335,'MC 114+220'!B336:AB437,3,FALSE)</f>
        <v>#N/A</v>
      </c>
      <c r="F335" s="103" t="e">
        <f t="shared" si="66"/>
        <v>#N/A</v>
      </c>
      <c r="G335" s="104" t="e">
        <f>VLOOKUP(B335,'MC 114+220'!$B$15:$AB$786,20,FALSE)</f>
        <v>#N/A</v>
      </c>
      <c r="H335" s="104" t="e">
        <f>VLOOKUP(B335,'MC 114+220'!$B$15:$AB$786,4,FALSE)</f>
        <v>#N/A</v>
      </c>
      <c r="I335" s="105" t="e">
        <f t="shared" si="67"/>
        <v>#N/A</v>
      </c>
      <c r="J335" s="105" t="e">
        <f>VLOOKUP(B335,'MC 114+220'!$B$15:$AB$786,13,FALSE)</f>
        <v>#N/A</v>
      </c>
      <c r="K335" s="92">
        <f>'MC 114+220'!Q336</f>
        <v>0</v>
      </c>
      <c r="L335" s="106">
        <f t="shared" si="72"/>
        <v>0</v>
      </c>
      <c r="M335" s="94" t="e">
        <f>VLOOKUP(B335,'MC 114+220'!$B$14:$AB$786,21,FALSE)</f>
        <v>#N/A</v>
      </c>
      <c r="N335" s="103" t="e">
        <f>VLOOKUP(B335,'MC 114+220'!$B$15:$AB$786,5,FALSE)</f>
        <v>#N/A</v>
      </c>
      <c r="O335" s="105" t="e">
        <f t="shared" si="68"/>
        <v>#N/A</v>
      </c>
      <c r="P335" s="105" t="e">
        <f>VLOOKUP(B335,'MC 114+220'!$B$15:$AB$786,14,FALSE)</f>
        <v>#N/A</v>
      </c>
      <c r="Q335" s="92">
        <f>'MC 114+220'!R336</f>
        <v>0</v>
      </c>
      <c r="R335" s="106">
        <f t="shared" si="73"/>
        <v>0</v>
      </c>
      <c r="S335" s="94" t="e">
        <f>VLOOKUP(B335,'MC 114+220'!$B$14:$AB$786,22,FALSE)</f>
        <v>#N/A</v>
      </c>
      <c r="T335" s="103" t="e">
        <f>VLOOKUP(B335,'MC 114+220'!$B$15:$AB$786,6,FALSE)</f>
        <v>#N/A</v>
      </c>
      <c r="U335" s="105" t="e">
        <f t="shared" si="69"/>
        <v>#N/A</v>
      </c>
      <c r="V335" s="107" t="e">
        <f>VLOOKUP(B335,'MC 114+220'!$B$15:$AB$786,15,FALSE)</f>
        <v>#N/A</v>
      </c>
      <c r="W335" s="96">
        <f>'MC 114+220'!S336</f>
        <v>0</v>
      </c>
      <c r="X335" s="106">
        <f t="shared" si="74"/>
        <v>0</v>
      </c>
      <c r="Y335" s="108" t="e">
        <f t="shared" ref="Y335:Y398" si="78">M335-M334</f>
        <v>#N/A</v>
      </c>
      <c r="Z335" s="99" t="e">
        <f t="shared" si="75"/>
        <v>#N/A</v>
      </c>
      <c r="AA335" s="100" t="e">
        <f t="shared" si="76"/>
        <v>#N/A</v>
      </c>
      <c r="AB335" s="109" t="e">
        <f t="shared" si="77"/>
        <v>#N/A</v>
      </c>
    </row>
    <row r="336" spans="2:28">
      <c r="B336" s="86">
        <f>'MC 114+220'!B337</f>
        <v>0</v>
      </c>
      <c r="C336" s="101">
        <f t="shared" si="70"/>
        <v>0</v>
      </c>
      <c r="D336" s="102">
        <f t="shared" si="71"/>
        <v>842</v>
      </c>
      <c r="E336" s="89" t="e">
        <f>VLOOKUP(B336,'MC 114+220'!B337:AB438,3,FALSE)</f>
        <v>#N/A</v>
      </c>
      <c r="F336" s="103" t="e">
        <f t="shared" si="66"/>
        <v>#N/A</v>
      </c>
      <c r="G336" s="104" t="e">
        <f>VLOOKUP(B336,'MC 114+220'!$B$15:$AB$786,20,FALSE)</f>
        <v>#N/A</v>
      </c>
      <c r="H336" s="104" t="e">
        <f>VLOOKUP(B336,'MC 114+220'!$B$15:$AB$786,4,FALSE)</f>
        <v>#N/A</v>
      </c>
      <c r="I336" s="105" t="e">
        <f t="shared" si="67"/>
        <v>#N/A</v>
      </c>
      <c r="J336" s="105" t="e">
        <f>VLOOKUP(B336,'MC 114+220'!$B$15:$AB$786,13,FALSE)</f>
        <v>#N/A</v>
      </c>
      <c r="K336" s="92">
        <f>'MC 114+220'!Q337</f>
        <v>0</v>
      </c>
      <c r="L336" s="106">
        <f t="shared" si="72"/>
        <v>0</v>
      </c>
      <c r="M336" s="94" t="e">
        <f>VLOOKUP(B336,'MC 114+220'!$B$14:$AB$786,21,FALSE)</f>
        <v>#N/A</v>
      </c>
      <c r="N336" s="103" t="e">
        <f>VLOOKUP(B336,'MC 114+220'!$B$15:$AB$786,5,FALSE)</f>
        <v>#N/A</v>
      </c>
      <c r="O336" s="105" t="e">
        <f t="shared" si="68"/>
        <v>#N/A</v>
      </c>
      <c r="P336" s="105" t="e">
        <f>VLOOKUP(B336,'MC 114+220'!$B$15:$AB$786,14,FALSE)</f>
        <v>#N/A</v>
      </c>
      <c r="Q336" s="92">
        <f>'MC 114+220'!R337</f>
        <v>0</v>
      </c>
      <c r="R336" s="106">
        <f t="shared" si="73"/>
        <v>0</v>
      </c>
      <c r="S336" s="94" t="e">
        <f>VLOOKUP(B336,'MC 114+220'!$B$14:$AB$786,22,FALSE)</f>
        <v>#N/A</v>
      </c>
      <c r="T336" s="103" t="e">
        <f>VLOOKUP(B336,'MC 114+220'!$B$15:$AB$786,6,FALSE)</f>
        <v>#N/A</v>
      </c>
      <c r="U336" s="105" t="e">
        <f t="shared" si="69"/>
        <v>#N/A</v>
      </c>
      <c r="V336" s="107" t="e">
        <f>VLOOKUP(B336,'MC 114+220'!$B$15:$AB$786,15,FALSE)</f>
        <v>#N/A</v>
      </c>
      <c r="W336" s="96">
        <f>'MC 114+220'!S337</f>
        <v>0</v>
      </c>
      <c r="X336" s="106">
        <f t="shared" si="74"/>
        <v>0</v>
      </c>
      <c r="Y336" s="108" t="e">
        <f t="shared" si="78"/>
        <v>#N/A</v>
      </c>
      <c r="Z336" s="99" t="e">
        <f t="shared" si="75"/>
        <v>#N/A</v>
      </c>
      <c r="AA336" s="100" t="e">
        <f t="shared" si="76"/>
        <v>#N/A</v>
      </c>
      <c r="AB336" s="109" t="e">
        <f t="shared" si="77"/>
        <v>#N/A</v>
      </c>
    </row>
    <row r="337" spans="2:28">
      <c r="B337" s="86">
        <f>'MC 114+220'!B338</f>
        <v>0</v>
      </c>
      <c r="C337" s="101">
        <f t="shared" si="70"/>
        <v>0</v>
      </c>
      <c r="D337" s="102">
        <f t="shared" si="71"/>
        <v>842</v>
      </c>
      <c r="E337" s="89" t="e">
        <f>VLOOKUP(B337,'MC 114+220'!B338:AB439,3,FALSE)</f>
        <v>#N/A</v>
      </c>
      <c r="F337" s="103" t="e">
        <f t="shared" si="66"/>
        <v>#N/A</v>
      </c>
      <c r="G337" s="104" t="e">
        <f>VLOOKUP(B337,'MC 114+220'!$B$15:$AB$786,20,FALSE)</f>
        <v>#N/A</v>
      </c>
      <c r="H337" s="104" t="e">
        <f>VLOOKUP(B337,'MC 114+220'!$B$15:$AB$786,4,FALSE)</f>
        <v>#N/A</v>
      </c>
      <c r="I337" s="105" t="e">
        <f t="shared" si="67"/>
        <v>#N/A</v>
      </c>
      <c r="J337" s="105" t="e">
        <f>VLOOKUP(B337,'MC 114+220'!$B$15:$AB$786,13,FALSE)</f>
        <v>#N/A</v>
      </c>
      <c r="K337" s="92">
        <f>'MC 114+220'!Q338</f>
        <v>0</v>
      </c>
      <c r="L337" s="106">
        <f t="shared" si="72"/>
        <v>0</v>
      </c>
      <c r="M337" s="94" t="e">
        <f>VLOOKUP(B337,'MC 114+220'!$B$14:$AB$786,21,FALSE)</f>
        <v>#N/A</v>
      </c>
      <c r="N337" s="103" t="e">
        <f>VLOOKUP(B337,'MC 114+220'!$B$15:$AB$786,5,FALSE)</f>
        <v>#N/A</v>
      </c>
      <c r="O337" s="105" t="e">
        <f t="shared" si="68"/>
        <v>#N/A</v>
      </c>
      <c r="P337" s="105" t="e">
        <f>VLOOKUP(B337,'MC 114+220'!$B$15:$AB$786,14,FALSE)</f>
        <v>#N/A</v>
      </c>
      <c r="Q337" s="92">
        <f>'MC 114+220'!R338</f>
        <v>0</v>
      </c>
      <c r="R337" s="106">
        <f t="shared" si="73"/>
        <v>0</v>
      </c>
      <c r="S337" s="94" t="e">
        <f>VLOOKUP(B337,'MC 114+220'!$B$14:$AB$786,22,FALSE)</f>
        <v>#N/A</v>
      </c>
      <c r="T337" s="103" t="e">
        <f>VLOOKUP(B337,'MC 114+220'!$B$15:$AB$786,6,FALSE)</f>
        <v>#N/A</v>
      </c>
      <c r="U337" s="105" t="e">
        <f t="shared" si="69"/>
        <v>#N/A</v>
      </c>
      <c r="V337" s="107" t="e">
        <f>VLOOKUP(B337,'MC 114+220'!$B$15:$AB$786,15,FALSE)</f>
        <v>#N/A</v>
      </c>
      <c r="W337" s="96">
        <f>'MC 114+220'!S338</f>
        <v>0</v>
      </c>
      <c r="X337" s="106">
        <f t="shared" si="74"/>
        <v>0</v>
      </c>
      <c r="Y337" s="108" t="e">
        <f t="shared" si="78"/>
        <v>#N/A</v>
      </c>
      <c r="Z337" s="99" t="e">
        <f t="shared" si="75"/>
        <v>#N/A</v>
      </c>
      <c r="AA337" s="100" t="e">
        <f t="shared" si="76"/>
        <v>#N/A</v>
      </c>
      <c r="AB337" s="109" t="e">
        <f t="shared" si="77"/>
        <v>#N/A</v>
      </c>
    </row>
    <row r="338" spans="2:28">
      <c r="B338" s="86">
        <f>'MC 114+220'!B339</f>
        <v>0</v>
      </c>
      <c r="C338" s="101">
        <f t="shared" si="70"/>
        <v>0</v>
      </c>
      <c r="D338" s="102">
        <f t="shared" si="71"/>
        <v>842</v>
      </c>
      <c r="E338" s="89" t="e">
        <f>VLOOKUP(B338,'MC 114+220'!B339:AB440,3,FALSE)</f>
        <v>#N/A</v>
      </c>
      <c r="F338" s="103" t="e">
        <f t="shared" si="66"/>
        <v>#N/A</v>
      </c>
      <c r="G338" s="104" t="e">
        <f>VLOOKUP(B338,'MC 114+220'!$B$15:$AB$786,20,FALSE)</f>
        <v>#N/A</v>
      </c>
      <c r="H338" s="104" t="e">
        <f>VLOOKUP(B338,'MC 114+220'!$B$15:$AB$786,4,FALSE)</f>
        <v>#N/A</v>
      </c>
      <c r="I338" s="105" t="e">
        <f t="shared" si="67"/>
        <v>#N/A</v>
      </c>
      <c r="J338" s="105" t="e">
        <f>VLOOKUP(B338,'MC 114+220'!$B$15:$AB$786,13,FALSE)</f>
        <v>#N/A</v>
      </c>
      <c r="K338" s="92">
        <f>'MC 114+220'!Q339</f>
        <v>0</v>
      </c>
      <c r="L338" s="106">
        <f t="shared" si="72"/>
        <v>0</v>
      </c>
      <c r="M338" s="94" t="e">
        <f>VLOOKUP(B338,'MC 114+220'!$B$14:$AB$786,21,FALSE)</f>
        <v>#N/A</v>
      </c>
      <c r="N338" s="103" t="e">
        <f>VLOOKUP(B338,'MC 114+220'!$B$15:$AB$786,5,FALSE)</f>
        <v>#N/A</v>
      </c>
      <c r="O338" s="105" t="e">
        <f t="shared" si="68"/>
        <v>#N/A</v>
      </c>
      <c r="P338" s="105" t="e">
        <f>VLOOKUP(B338,'MC 114+220'!$B$15:$AB$786,14,FALSE)</f>
        <v>#N/A</v>
      </c>
      <c r="Q338" s="92">
        <f>'MC 114+220'!R339</f>
        <v>0</v>
      </c>
      <c r="R338" s="106">
        <f t="shared" si="73"/>
        <v>0</v>
      </c>
      <c r="S338" s="94" t="e">
        <f>VLOOKUP(B338,'MC 114+220'!$B$14:$AB$786,22,FALSE)</f>
        <v>#N/A</v>
      </c>
      <c r="T338" s="103" t="e">
        <f>VLOOKUP(B338,'MC 114+220'!$B$15:$AB$786,6,FALSE)</f>
        <v>#N/A</v>
      </c>
      <c r="U338" s="105" t="e">
        <f t="shared" si="69"/>
        <v>#N/A</v>
      </c>
      <c r="V338" s="107" t="e">
        <f>VLOOKUP(B338,'MC 114+220'!$B$15:$AB$786,15,FALSE)</f>
        <v>#N/A</v>
      </c>
      <c r="W338" s="96">
        <f>'MC 114+220'!S339</f>
        <v>0</v>
      </c>
      <c r="X338" s="106">
        <f t="shared" si="74"/>
        <v>0</v>
      </c>
      <c r="Y338" s="108" t="e">
        <f t="shared" si="78"/>
        <v>#N/A</v>
      </c>
      <c r="Z338" s="99" t="e">
        <f t="shared" si="75"/>
        <v>#N/A</v>
      </c>
      <c r="AA338" s="100" t="e">
        <f t="shared" si="76"/>
        <v>#N/A</v>
      </c>
      <c r="AB338" s="109" t="e">
        <f t="shared" si="77"/>
        <v>#N/A</v>
      </c>
    </row>
    <row r="339" spans="2:28">
      <c r="B339" s="86">
        <f>'MC 114+220'!B340</f>
        <v>0</v>
      </c>
      <c r="C339" s="101">
        <f t="shared" si="70"/>
        <v>0</v>
      </c>
      <c r="D339" s="102">
        <f t="shared" si="71"/>
        <v>842</v>
      </c>
      <c r="E339" s="89" t="e">
        <f>VLOOKUP(B339,'MC 114+220'!B340:AB441,3,FALSE)</f>
        <v>#N/A</v>
      </c>
      <c r="F339" s="103" t="e">
        <f t="shared" si="66"/>
        <v>#N/A</v>
      </c>
      <c r="G339" s="104" t="e">
        <f>VLOOKUP(B339,'MC 114+220'!$B$15:$AB$786,20,FALSE)</f>
        <v>#N/A</v>
      </c>
      <c r="H339" s="104" t="e">
        <f>VLOOKUP(B339,'MC 114+220'!$B$15:$AB$786,4,FALSE)</f>
        <v>#N/A</v>
      </c>
      <c r="I339" s="105" t="e">
        <f t="shared" si="67"/>
        <v>#N/A</v>
      </c>
      <c r="J339" s="105" t="e">
        <f>VLOOKUP(B339,'MC 114+220'!$B$15:$AB$786,13,FALSE)</f>
        <v>#N/A</v>
      </c>
      <c r="K339" s="92">
        <f>'MC 114+220'!Q340</f>
        <v>0</v>
      </c>
      <c r="L339" s="106">
        <f t="shared" si="72"/>
        <v>0</v>
      </c>
      <c r="M339" s="94" t="e">
        <f>VLOOKUP(B339,'MC 114+220'!$B$14:$AB$786,21,FALSE)</f>
        <v>#N/A</v>
      </c>
      <c r="N339" s="103" t="e">
        <f>VLOOKUP(B339,'MC 114+220'!$B$15:$AB$786,5,FALSE)</f>
        <v>#N/A</v>
      </c>
      <c r="O339" s="105" t="e">
        <f t="shared" si="68"/>
        <v>#N/A</v>
      </c>
      <c r="P339" s="105" t="e">
        <f>VLOOKUP(B339,'MC 114+220'!$B$15:$AB$786,14,FALSE)</f>
        <v>#N/A</v>
      </c>
      <c r="Q339" s="92">
        <f>'MC 114+220'!R340</f>
        <v>0</v>
      </c>
      <c r="R339" s="106">
        <f t="shared" si="73"/>
        <v>0</v>
      </c>
      <c r="S339" s="94" t="e">
        <f>VLOOKUP(B339,'MC 114+220'!$B$14:$AB$786,22,FALSE)</f>
        <v>#N/A</v>
      </c>
      <c r="T339" s="103" t="e">
        <f>VLOOKUP(B339,'MC 114+220'!$B$15:$AB$786,6,FALSE)</f>
        <v>#N/A</v>
      </c>
      <c r="U339" s="105" t="e">
        <f t="shared" si="69"/>
        <v>#N/A</v>
      </c>
      <c r="V339" s="107" t="e">
        <f>VLOOKUP(B339,'MC 114+220'!$B$15:$AB$786,15,FALSE)</f>
        <v>#N/A</v>
      </c>
      <c r="W339" s="96">
        <f>'MC 114+220'!S340</f>
        <v>0</v>
      </c>
      <c r="X339" s="106">
        <f t="shared" si="74"/>
        <v>0</v>
      </c>
      <c r="Y339" s="108" t="e">
        <f t="shared" si="78"/>
        <v>#N/A</v>
      </c>
      <c r="Z339" s="99" t="e">
        <f t="shared" si="75"/>
        <v>#N/A</v>
      </c>
      <c r="AA339" s="100" t="e">
        <f t="shared" si="76"/>
        <v>#N/A</v>
      </c>
      <c r="AB339" s="109" t="e">
        <f t="shared" si="77"/>
        <v>#N/A</v>
      </c>
    </row>
    <row r="340" spans="2:28">
      <c r="B340" s="86">
        <f>'MC 114+220'!B341</f>
        <v>0</v>
      </c>
      <c r="C340" s="101">
        <f t="shared" si="70"/>
        <v>0</v>
      </c>
      <c r="D340" s="102">
        <f t="shared" si="71"/>
        <v>842</v>
      </c>
      <c r="E340" s="89" t="e">
        <f>VLOOKUP(B340,'MC 114+220'!B341:AB442,3,FALSE)</f>
        <v>#N/A</v>
      </c>
      <c r="F340" s="103" t="e">
        <f t="shared" si="66"/>
        <v>#N/A</v>
      </c>
      <c r="G340" s="104" t="e">
        <f>VLOOKUP(B340,'MC 114+220'!$B$15:$AB$786,20,FALSE)</f>
        <v>#N/A</v>
      </c>
      <c r="H340" s="104" t="e">
        <f>VLOOKUP(B340,'MC 114+220'!$B$15:$AB$786,4,FALSE)</f>
        <v>#N/A</v>
      </c>
      <c r="I340" s="105" t="e">
        <f t="shared" si="67"/>
        <v>#N/A</v>
      </c>
      <c r="J340" s="105" t="e">
        <f>VLOOKUP(B340,'MC 114+220'!$B$15:$AB$786,13,FALSE)</f>
        <v>#N/A</v>
      </c>
      <c r="K340" s="92">
        <f>'MC 114+220'!Q341</f>
        <v>0</v>
      </c>
      <c r="L340" s="106">
        <f t="shared" si="72"/>
        <v>0</v>
      </c>
      <c r="M340" s="94" t="e">
        <f>VLOOKUP(B340,'MC 114+220'!$B$14:$AB$786,21,FALSE)</f>
        <v>#N/A</v>
      </c>
      <c r="N340" s="103" t="e">
        <f>VLOOKUP(B340,'MC 114+220'!$B$15:$AB$786,5,FALSE)</f>
        <v>#N/A</v>
      </c>
      <c r="O340" s="105" t="e">
        <f t="shared" si="68"/>
        <v>#N/A</v>
      </c>
      <c r="P340" s="105" t="e">
        <f>VLOOKUP(B340,'MC 114+220'!$B$15:$AB$786,14,FALSE)</f>
        <v>#N/A</v>
      </c>
      <c r="Q340" s="92">
        <f>'MC 114+220'!R341</f>
        <v>0</v>
      </c>
      <c r="R340" s="106">
        <f t="shared" si="73"/>
        <v>0</v>
      </c>
      <c r="S340" s="94" t="e">
        <f>VLOOKUP(B340,'MC 114+220'!$B$14:$AB$786,22,FALSE)</f>
        <v>#N/A</v>
      </c>
      <c r="T340" s="103" t="e">
        <f>VLOOKUP(B340,'MC 114+220'!$B$15:$AB$786,6,FALSE)</f>
        <v>#N/A</v>
      </c>
      <c r="U340" s="105" t="e">
        <f t="shared" si="69"/>
        <v>#N/A</v>
      </c>
      <c r="V340" s="107" t="e">
        <f>VLOOKUP(B340,'MC 114+220'!$B$15:$AB$786,15,FALSE)</f>
        <v>#N/A</v>
      </c>
      <c r="W340" s="96">
        <f>'MC 114+220'!S341</f>
        <v>0</v>
      </c>
      <c r="X340" s="106">
        <f t="shared" si="74"/>
        <v>0</v>
      </c>
      <c r="Y340" s="108" t="e">
        <f t="shared" si="78"/>
        <v>#N/A</v>
      </c>
      <c r="Z340" s="99" t="e">
        <f t="shared" si="75"/>
        <v>#N/A</v>
      </c>
      <c r="AA340" s="100" t="e">
        <f t="shared" si="76"/>
        <v>#N/A</v>
      </c>
      <c r="AB340" s="109" t="e">
        <f t="shared" si="77"/>
        <v>#N/A</v>
      </c>
    </row>
    <row r="341" spans="2:28">
      <c r="B341" s="86">
        <f>'MC 114+220'!B342</f>
        <v>0</v>
      </c>
      <c r="C341" s="101">
        <f t="shared" si="70"/>
        <v>0</v>
      </c>
      <c r="D341" s="102">
        <f t="shared" si="71"/>
        <v>842</v>
      </c>
      <c r="E341" s="89" t="e">
        <f>VLOOKUP(B341,'MC 114+220'!B342:AB443,3,FALSE)</f>
        <v>#N/A</v>
      </c>
      <c r="F341" s="103" t="e">
        <f t="shared" si="66"/>
        <v>#N/A</v>
      </c>
      <c r="G341" s="104" t="e">
        <f>VLOOKUP(B341,'MC 114+220'!$B$15:$AB$786,20,FALSE)</f>
        <v>#N/A</v>
      </c>
      <c r="H341" s="104" t="e">
        <f>VLOOKUP(B341,'MC 114+220'!$B$15:$AB$786,4,FALSE)</f>
        <v>#N/A</v>
      </c>
      <c r="I341" s="105" t="e">
        <f t="shared" si="67"/>
        <v>#N/A</v>
      </c>
      <c r="J341" s="105" t="e">
        <f>VLOOKUP(B341,'MC 114+220'!$B$15:$AB$786,13,FALSE)</f>
        <v>#N/A</v>
      </c>
      <c r="K341" s="92">
        <f>'MC 114+220'!Q342</f>
        <v>0</v>
      </c>
      <c r="L341" s="106">
        <f t="shared" si="72"/>
        <v>0</v>
      </c>
      <c r="M341" s="94" t="e">
        <f>VLOOKUP(B341,'MC 114+220'!$B$14:$AB$786,21,FALSE)</f>
        <v>#N/A</v>
      </c>
      <c r="N341" s="103" t="e">
        <f>VLOOKUP(B341,'MC 114+220'!$B$15:$AB$786,5,FALSE)</f>
        <v>#N/A</v>
      </c>
      <c r="O341" s="105" t="e">
        <f t="shared" si="68"/>
        <v>#N/A</v>
      </c>
      <c r="P341" s="105" t="e">
        <f>VLOOKUP(B341,'MC 114+220'!$B$15:$AB$786,14,FALSE)</f>
        <v>#N/A</v>
      </c>
      <c r="Q341" s="92">
        <f>'MC 114+220'!R342</f>
        <v>0</v>
      </c>
      <c r="R341" s="106">
        <f t="shared" si="73"/>
        <v>0</v>
      </c>
      <c r="S341" s="94" t="e">
        <f>VLOOKUP(B341,'MC 114+220'!$B$14:$AB$786,22,FALSE)</f>
        <v>#N/A</v>
      </c>
      <c r="T341" s="103" t="e">
        <f>VLOOKUP(B341,'MC 114+220'!$B$15:$AB$786,6,FALSE)</f>
        <v>#N/A</v>
      </c>
      <c r="U341" s="105" t="e">
        <f t="shared" si="69"/>
        <v>#N/A</v>
      </c>
      <c r="V341" s="107" t="e">
        <f>VLOOKUP(B341,'MC 114+220'!$B$15:$AB$786,15,FALSE)</f>
        <v>#N/A</v>
      </c>
      <c r="W341" s="96">
        <f>'MC 114+220'!S342</f>
        <v>0</v>
      </c>
      <c r="X341" s="106">
        <f t="shared" si="74"/>
        <v>0</v>
      </c>
      <c r="Y341" s="108" t="e">
        <f t="shared" si="78"/>
        <v>#N/A</v>
      </c>
      <c r="Z341" s="99" t="e">
        <f t="shared" si="75"/>
        <v>#N/A</v>
      </c>
      <c r="AA341" s="100" t="e">
        <f t="shared" si="76"/>
        <v>#N/A</v>
      </c>
      <c r="AB341" s="109" t="e">
        <f t="shared" si="77"/>
        <v>#N/A</v>
      </c>
    </row>
    <row r="342" spans="2:28">
      <c r="B342" s="86">
        <f>'MC 114+220'!B343</f>
        <v>0</v>
      </c>
      <c r="C342" s="101">
        <f t="shared" si="70"/>
        <v>0</v>
      </c>
      <c r="D342" s="102">
        <f t="shared" si="71"/>
        <v>842</v>
      </c>
      <c r="E342" s="89" t="e">
        <f>VLOOKUP(B342,'MC 114+220'!B343:AB444,3,FALSE)</f>
        <v>#N/A</v>
      </c>
      <c r="F342" s="103" t="e">
        <f t="shared" si="66"/>
        <v>#N/A</v>
      </c>
      <c r="G342" s="104" t="e">
        <f>VLOOKUP(B342,'MC 114+220'!$B$15:$AB$786,20,FALSE)</f>
        <v>#N/A</v>
      </c>
      <c r="H342" s="104" t="e">
        <f>VLOOKUP(B342,'MC 114+220'!$B$15:$AB$786,4,FALSE)</f>
        <v>#N/A</v>
      </c>
      <c r="I342" s="105" t="e">
        <f t="shared" si="67"/>
        <v>#N/A</v>
      </c>
      <c r="J342" s="105" t="e">
        <f>VLOOKUP(B342,'MC 114+220'!$B$15:$AB$786,13,FALSE)</f>
        <v>#N/A</v>
      </c>
      <c r="K342" s="92">
        <f>'MC 114+220'!Q343</f>
        <v>0</v>
      </c>
      <c r="L342" s="106">
        <f t="shared" si="72"/>
        <v>0</v>
      </c>
      <c r="M342" s="94" t="e">
        <f>VLOOKUP(B342,'MC 114+220'!$B$14:$AB$786,21,FALSE)</f>
        <v>#N/A</v>
      </c>
      <c r="N342" s="103" t="e">
        <f>VLOOKUP(B342,'MC 114+220'!$B$15:$AB$786,5,FALSE)</f>
        <v>#N/A</v>
      </c>
      <c r="O342" s="105" t="e">
        <f t="shared" si="68"/>
        <v>#N/A</v>
      </c>
      <c r="P342" s="105" t="e">
        <f>VLOOKUP(B342,'MC 114+220'!$B$15:$AB$786,14,FALSE)</f>
        <v>#N/A</v>
      </c>
      <c r="Q342" s="92">
        <f>'MC 114+220'!R343</f>
        <v>0</v>
      </c>
      <c r="R342" s="106">
        <f t="shared" si="73"/>
        <v>0</v>
      </c>
      <c r="S342" s="94" t="e">
        <f>VLOOKUP(B342,'MC 114+220'!$B$14:$AB$786,22,FALSE)</f>
        <v>#N/A</v>
      </c>
      <c r="T342" s="103" t="e">
        <f>VLOOKUP(B342,'MC 114+220'!$B$15:$AB$786,6,FALSE)</f>
        <v>#N/A</v>
      </c>
      <c r="U342" s="105" t="e">
        <f t="shared" si="69"/>
        <v>#N/A</v>
      </c>
      <c r="V342" s="107" t="e">
        <f>VLOOKUP(B342,'MC 114+220'!$B$15:$AB$786,15,FALSE)</f>
        <v>#N/A</v>
      </c>
      <c r="W342" s="96">
        <f>'MC 114+220'!S343</f>
        <v>0</v>
      </c>
      <c r="X342" s="106">
        <f t="shared" si="74"/>
        <v>0</v>
      </c>
      <c r="Y342" s="108" t="e">
        <f t="shared" si="78"/>
        <v>#N/A</v>
      </c>
      <c r="Z342" s="99" t="e">
        <f t="shared" si="75"/>
        <v>#N/A</v>
      </c>
      <c r="AA342" s="100" t="e">
        <f t="shared" si="76"/>
        <v>#N/A</v>
      </c>
      <c r="AB342" s="109" t="e">
        <f t="shared" si="77"/>
        <v>#N/A</v>
      </c>
    </row>
    <row r="343" spans="2:28">
      <c r="B343" s="86">
        <f>'MC 114+220'!B344</f>
        <v>0</v>
      </c>
      <c r="C343" s="101">
        <f t="shared" si="70"/>
        <v>0</v>
      </c>
      <c r="D343" s="102">
        <f t="shared" si="71"/>
        <v>842</v>
      </c>
      <c r="E343" s="89" t="e">
        <f>VLOOKUP(B343,'MC 114+220'!B344:AB445,3,FALSE)</f>
        <v>#N/A</v>
      </c>
      <c r="F343" s="103" t="e">
        <f t="shared" si="66"/>
        <v>#N/A</v>
      </c>
      <c r="G343" s="104" t="e">
        <f>VLOOKUP(B343,'MC 114+220'!$B$15:$AB$786,20,FALSE)</f>
        <v>#N/A</v>
      </c>
      <c r="H343" s="104" t="e">
        <f>VLOOKUP(B343,'MC 114+220'!$B$15:$AB$786,4,FALSE)</f>
        <v>#N/A</v>
      </c>
      <c r="I343" s="105" t="e">
        <f t="shared" si="67"/>
        <v>#N/A</v>
      </c>
      <c r="J343" s="105" t="e">
        <f>VLOOKUP(B343,'MC 114+220'!$B$15:$AB$786,13,FALSE)</f>
        <v>#N/A</v>
      </c>
      <c r="K343" s="92">
        <f>'MC 114+220'!Q344</f>
        <v>0</v>
      </c>
      <c r="L343" s="106">
        <f t="shared" si="72"/>
        <v>0</v>
      </c>
      <c r="M343" s="94" t="e">
        <f>VLOOKUP(B343,'MC 114+220'!$B$14:$AB$786,21,FALSE)</f>
        <v>#N/A</v>
      </c>
      <c r="N343" s="103" t="e">
        <f>VLOOKUP(B343,'MC 114+220'!$B$15:$AB$786,5,FALSE)</f>
        <v>#N/A</v>
      </c>
      <c r="O343" s="105" t="e">
        <f t="shared" si="68"/>
        <v>#N/A</v>
      </c>
      <c r="P343" s="105" t="e">
        <f>VLOOKUP(B343,'MC 114+220'!$B$15:$AB$786,14,FALSE)</f>
        <v>#N/A</v>
      </c>
      <c r="Q343" s="92">
        <f>'MC 114+220'!R344</f>
        <v>0</v>
      </c>
      <c r="R343" s="106">
        <f t="shared" si="73"/>
        <v>0</v>
      </c>
      <c r="S343" s="94" t="e">
        <f>VLOOKUP(B343,'MC 114+220'!$B$14:$AB$786,22,FALSE)</f>
        <v>#N/A</v>
      </c>
      <c r="T343" s="103" t="e">
        <f>VLOOKUP(B343,'MC 114+220'!$B$15:$AB$786,6,FALSE)</f>
        <v>#N/A</v>
      </c>
      <c r="U343" s="105" t="e">
        <f t="shared" si="69"/>
        <v>#N/A</v>
      </c>
      <c r="V343" s="107" t="e">
        <f>VLOOKUP(B343,'MC 114+220'!$B$15:$AB$786,15,FALSE)</f>
        <v>#N/A</v>
      </c>
      <c r="W343" s="96">
        <f>'MC 114+220'!S344</f>
        <v>0</v>
      </c>
      <c r="X343" s="106">
        <f t="shared" si="74"/>
        <v>0</v>
      </c>
      <c r="Y343" s="108" t="e">
        <f t="shared" si="78"/>
        <v>#N/A</v>
      </c>
      <c r="Z343" s="99" t="e">
        <f t="shared" si="75"/>
        <v>#N/A</v>
      </c>
      <c r="AA343" s="100" t="e">
        <f t="shared" si="76"/>
        <v>#N/A</v>
      </c>
      <c r="AB343" s="109" t="e">
        <f t="shared" si="77"/>
        <v>#N/A</v>
      </c>
    </row>
    <row r="344" spans="2:28">
      <c r="B344" s="86">
        <f>'MC 114+220'!B345</f>
        <v>0</v>
      </c>
      <c r="C344" s="101">
        <f t="shared" si="70"/>
        <v>0</v>
      </c>
      <c r="D344" s="102">
        <f t="shared" si="71"/>
        <v>842</v>
      </c>
      <c r="E344" s="89" t="e">
        <f>VLOOKUP(B344,'MC 114+220'!B345:AB446,3,FALSE)</f>
        <v>#N/A</v>
      </c>
      <c r="F344" s="103" t="e">
        <f t="shared" si="66"/>
        <v>#N/A</v>
      </c>
      <c r="G344" s="104" t="e">
        <f>VLOOKUP(B344,'MC 114+220'!$B$15:$AB$786,20,FALSE)</f>
        <v>#N/A</v>
      </c>
      <c r="H344" s="104" t="e">
        <f>VLOOKUP(B344,'MC 114+220'!$B$15:$AB$786,4,FALSE)</f>
        <v>#N/A</v>
      </c>
      <c r="I344" s="105" t="e">
        <f t="shared" si="67"/>
        <v>#N/A</v>
      </c>
      <c r="J344" s="105" t="e">
        <f>VLOOKUP(B344,'MC 114+220'!$B$15:$AB$786,13,FALSE)</f>
        <v>#N/A</v>
      </c>
      <c r="K344" s="92">
        <f>'MC 114+220'!Q345</f>
        <v>0</v>
      </c>
      <c r="L344" s="106">
        <f t="shared" si="72"/>
        <v>0</v>
      </c>
      <c r="M344" s="94" t="e">
        <f>VLOOKUP(B344,'MC 114+220'!$B$14:$AB$786,21,FALSE)</f>
        <v>#N/A</v>
      </c>
      <c r="N344" s="103" t="e">
        <f>VLOOKUP(B344,'MC 114+220'!$B$15:$AB$786,5,FALSE)</f>
        <v>#N/A</v>
      </c>
      <c r="O344" s="105" t="e">
        <f t="shared" si="68"/>
        <v>#N/A</v>
      </c>
      <c r="P344" s="105" t="e">
        <f>VLOOKUP(B344,'MC 114+220'!$B$15:$AB$786,14,FALSE)</f>
        <v>#N/A</v>
      </c>
      <c r="Q344" s="92">
        <f>'MC 114+220'!R345</f>
        <v>0</v>
      </c>
      <c r="R344" s="106">
        <f t="shared" si="73"/>
        <v>0</v>
      </c>
      <c r="S344" s="94" t="e">
        <f>VLOOKUP(B344,'MC 114+220'!$B$14:$AB$786,22,FALSE)</f>
        <v>#N/A</v>
      </c>
      <c r="T344" s="103" t="e">
        <f>VLOOKUP(B344,'MC 114+220'!$B$15:$AB$786,6,FALSE)</f>
        <v>#N/A</v>
      </c>
      <c r="U344" s="105" t="e">
        <f t="shared" si="69"/>
        <v>#N/A</v>
      </c>
      <c r="V344" s="107" t="e">
        <f>VLOOKUP(B344,'MC 114+220'!$B$15:$AB$786,15,FALSE)</f>
        <v>#N/A</v>
      </c>
      <c r="W344" s="96">
        <f>'MC 114+220'!S345</f>
        <v>0</v>
      </c>
      <c r="X344" s="106">
        <f t="shared" si="74"/>
        <v>0</v>
      </c>
      <c r="Y344" s="108" t="e">
        <f t="shared" si="78"/>
        <v>#N/A</v>
      </c>
      <c r="Z344" s="99" t="e">
        <f t="shared" si="75"/>
        <v>#N/A</v>
      </c>
      <c r="AA344" s="100" t="e">
        <f t="shared" si="76"/>
        <v>#N/A</v>
      </c>
      <c r="AB344" s="109" t="e">
        <f t="shared" si="77"/>
        <v>#N/A</v>
      </c>
    </row>
    <row r="345" spans="2:28">
      <c r="B345" s="86">
        <f>'MC 114+220'!B346</f>
        <v>0</v>
      </c>
      <c r="C345" s="101">
        <f t="shared" si="70"/>
        <v>0</v>
      </c>
      <c r="D345" s="102">
        <f t="shared" si="71"/>
        <v>842</v>
      </c>
      <c r="E345" s="89" t="e">
        <f>VLOOKUP(B345,'MC 114+220'!B346:AB447,3,FALSE)</f>
        <v>#N/A</v>
      </c>
      <c r="F345" s="103" t="e">
        <f t="shared" si="66"/>
        <v>#N/A</v>
      </c>
      <c r="G345" s="104" t="e">
        <f>VLOOKUP(B345,'MC 114+220'!$B$15:$AB$786,20,FALSE)</f>
        <v>#N/A</v>
      </c>
      <c r="H345" s="104" t="e">
        <f>VLOOKUP(B345,'MC 114+220'!$B$15:$AB$786,4,FALSE)</f>
        <v>#N/A</v>
      </c>
      <c r="I345" s="105" t="e">
        <f t="shared" si="67"/>
        <v>#N/A</v>
      </c>
      <c r="J345" s="105" t="e">
        <f>VLOOKUP(B345,'MC 114+220'!$B$15:$AB$786,13,FALSE)</f>
        <v>#N/A</v>
      </c>
      <c r="K345" s="92">
        <f>'MC 114+220'!Q346</f>
        <v>0</v>
      </c>
      <c r="L345" s="106">
        <f t="shared" si="72"/>
        <v>0</v>
      </c>
      <c r="M345" s="94" t="e">
        <f>VLOOKUP(B345,'MC 114+220'!$B$14:$AB$786,21,FALSE)</f>
        <v>#N/A</v>
      </c>
      <c r="N345" s="103" t="e">
        <f>VLOOKUP(B345,'MC 114+220'!$B$15:$AB$786,5,FALSE)</f>
        <v>#N/A</v>
      </c>
      <c r="O345" s="105" t="e">
        <f t="shared" si="68"/>
        <v>#N/A</v>
      </c>
      <c r="P345" s="105" t="e">
        <f>VLOOKUP(B345,'MC 114+220'!$B$15:$AB$786,14,FALSE)</f>
        <v>#N/A</v>
      </c>
      <c r="Q345" s="92">
        <f>'MC 114+220'!R346</f>
        <v>0</v>
      </c>
      <c r="R345" s="106">
        <f t="shared" si="73"/>
        <v>0</v>
      </c>
      <c r="S345" s="94" t="e">
        <f>VLOOKUP(B345,'MC 114+220'!$B$14:$AB$786,22,FALSE)</f>
        <v>#N/A</v>
      </c>
      <c r="T345" s="103" t="e">
        <f>VLOOKUP(B345,'MC 114+220'!$B$15:$AB$786,6,FALSE)</f>
        <v>#N/A</v>
      </c>
      <c r="U345" s="105" t="e">
        <f t="shared" si="69"/>
        <v>#N/A</v>
      </c>
      <c r="V345" s="107" t="e">
        <f>VLOOKUP(B345,'MC 114+220'!$B$15:$AB$786,15,FALSE)</f>
        <v>#N/A</v>
      </c>
      <c r="W345" s="96">
        <f>'MC 114+220'!S346</f>
        <v>0</v>
      </c>
      <c r="X345" s="106">
        <f t="shared" si="74"/>
        <v>0</v>
      </c>
      <c r="Y345" s="108" t="e">
        <f t="shared" si="78"/>
        <v>#N/A</v>
      </c>
      <c r="Z345" s="99" t="e">
        <f t="shared" si="75"/>
        <v>#N/A</v>
      </c>
      <c r="AA345" s="100" t="e">
        <f t="shared" si="76"/>
        <v>#N/A</v>
      </c>
      <c r="AB345" s="109" t="e">
        <f t="shared" si="77"/>
        <v>#N/A</v>
      </c>
    </row>
    <row r="346" spans="2:28">
      <c r="B346" s="86">
        <f>'MC 114+220'!B347</f>
        <v>0</v>
      </c>
      <c r="C346" s="101">
        <f t="shared" si="70"/>
        <v>0</v>
      </c>
      <c r="D346" s="102">
        <f t="shared" si="71"/>
        <v>842</v>
      </c>
      <c r="E346" s="89" t="e">
        <f>VLOOKUP(B346,'MC 114+220'!B347:AB448,3,FALSE)</f>
        <v>#N/A</v>
      </c>
      <c r="F346" s="103" t="e">
        <f t="shared" si="66"/>
        <v>#N/A</v>
      </c>
      <c r="G346" s="104" t="e">
        <f>VLOOKUP(B346,'MC 114+220'!$B$15:$AB$786,20,FALSE)</f>
        <v>#N/A</v>
      </c>
      <c r="H346" s="104" t="e">
        <f>VLOOKUP(B346,'MC 114+220'!$B$15:$AB$786,4,FALSE)</f>
        <v>#N/A</v>
      </c>
      <c r="I346" s="105" t="e">
        <f t="shared" si="67"/>
        <v>#N/A</v>
      </c>
      <c r="J346" s="105" t="e">
        <f>VLOOKUP(B346,'MC 114+220'!$B$15:$AB$786,13,FALSE)</f>
        <v>#N/A</v>
      </c>
      <c r="K346" s="92">
        <f>'MC 114+220'!Q347</f>
        <v>0</v>
      </c>
      <c r="L346" s="106">
        <f t="shared" si="72"/>
        <v>0</v>
      </c>
      <c r="M346" s="94" t="e">
        <f>VLOOKUP(B346,'MC 114+220'!$B$14:$AB$786,21,FALSE)</f>
        <v>#N/A</v>
      </c>
      <c r="N346" s="103" t="e">
        <f>VLOOKUP(B346,'MC 114+220'!$B$15:$AB$786,5,FALSE)</f>
        <v>#N/A</v>
      </c>
      <c r="O346" s="105" t="e">
        <f t="shared" si="68"/>
        <v>#N/A</v>
      </c>
      <c r="P346" s="105" t="e">
        <f>VLOOKUP(B346,'MC 114+220'!$B$15:$AB$786,14,FALSE)</f>
        <v>#N/A</v>
      </c>
      <c r="Q346" s="92">
        <f>'MC 114+220'!R347</f>
        <v>0</v>
      </c>
      <c r="R346" s="106">
        <f t="shared" si="73"/>
        <v>0</v>
      </c>
      <c r="S346" s="94" t="e">
        <f>VLOOKUP(B346,'MC 114+220'!$B$14:$AB$786,22,FALSE)</f>
        <v>#N/A</v>
      </c>
      <c r="T346" s="103" t="e">
        <f>VLOOKUP(B346,'MC 114+220'!$B$15:$AB$786,6,FALSE)</f>
        <v>#N/A</v>
      </c>
      <c r="U346" s="105" t="e">
        <f t="shared" si="69"/>
        <v>#N/A</v>
      </c>
      <c r="V346" s="107" t="e">
        <f>VLOOKUP(B346,'MC 114+220'!$B$15:$AB$786,15,FALSE)</f>
        <v>#N/A</v>
      </c>
      <c r="W346" s="96">
        <f>'MC 114+220'!S347</f>
        <v>0</v>
      </c>
      <c r="X346" s="106">
        <f t="shared" si="74"/>
        <v>0</v>
      </c>
      <c r="Y346" s="108" t="e">
        <f t="shared" si="78"/>
        <v>#N/A</v>
      </c>
      <c r="Z346" s="99" t="e">
        <f t="shared" si="75"/>
        <v>#N/A</v>
      </c>
      <c r="AA346" s="100" t="e">
        <f t="shared" si="76"/>
        <v>#N/A</v>
      </c>
      <c r="AB346" s="109" t="e">
        <f t="shared" si="77"/>
        <v>#N/A</v>
      </c>
    </row>
    <row r="347" spans="2:28">
      <c r="B347" s="86">
        <f>'MC 114+220'!B348</f>
        <v>0</v>
      </c>
      <c r="C347" s="101">
        <f t="shared" si="70"/>
        <v>0</v>
      </c>
      <c r="D347" s="102">
        <f t="shared" si="71"/>
        <v>842</v>
      </c>
      <c r="E347" s="89" t="e">
        <f>VLOOKUP(B347,'MC 114+220'!B348:AB449,3,FALSE)</f>
        <v>#N/A</v>
      </c>
      <c r="F347" s="103" t="e">
        <f t="shared" si="66"/>
        <v>#N/A</v>
      </c>
      <c r="G347" s="104" t="e">
        <f>VLOOKUP(B347,'MC 114+220'!$B$15:$AB$786,20,FALSE)</f>
        <v>#N/A</v>
      </c>
      <c r="H347" s="104" t="e">
        <f>VLOOKUP(B347,'MC 114+220'!$B$15:$AB$786,4,FALSE)</f>
        <v>#N/A</v>
      </c>
      <c r="I347" s="105" t="e">
        <f t="shared" si="67"/>
        <v>#N/A</v>
      </c>
      <c r="J347" s="105" t="e">
        <f>VLOOKUP(B347,'MC 114+220'!$B$15:$AB$786,13,FALSE)</f>
        <v>#N/A</v>
      </c>
      <c r="K347" s="92">
        <f>'MC 114+220'!Q348</f>
        <v>0</v>
      </c>
      <c r="L347" s="106">
        <f t="shared" si="72"/>
        <v>0</v>
      </c>
      <c r="M347" s="94" t="e">
        <f>VLOOKUP(B347,'MC 114+220'!$B$14:$AB$786,21,FALSE)</f>
        <v>#N/A</v>
      </c>
      <c r="N347" s="103" t="e">
        <f>VLOOKUP(B347,'MC 114+220'!$B$15:$AB$786,5,FALSE)</f>
        <v>#N/A</v>
      </c>
      <c r="O347" s="105" t="e">
        <f t="shared" si="68"/>
        <v>#N/A</v>
      </c>
      <c r="P347" s="105" t="e">
        <f>VLOOKUP(B347,'MC 114+220'!$B$15:$AB$786,14,FALSE)</f>
        <v>#N/A</v>
      </c>
      <c r="Q347" s="92">
        <f>'MC 114+220'!R348</f>
        <v>0</v>
      </c>
      <c r="R347" s="106">
        <f t="shared" si="73"/>
        <v>0</v>
      </c>
      <c r="S347" s="94" t="e">
        <f>VLOOKUP(B347,'MC 114+220'!$B$14:$AB$786,22,FALSE)</f>
        <v>#N/A</v>
      </c>
      <c r="T347" s="103" t="e">
        <f>VLOOKUP(B347,'MC 114+220'!$B$15:$AB$786,6,FALSE)</f>
        <v>#N/A</v>
      </c>
      <c r="U347" s="105" t="e">
        <f t="shared" si="69"/>
        <v>#N/A</v>
      </c>
      <c r="V347" s="107" t="e">
        <f>VLOOKUP(B347,'MC 114+220'!$B$15:$AB$786,15,FALSE)</f>
        <v>#N/A</v>
      </c>
      <c r="W347" s="96">
        <f>'MC 114+220'!S348</f>
        <v>0</v>
      </c>
      <c r="X347" s="106">
        <f t="shared" si="74"/>
        <v>0</v>
      </c>
      <c r="Y347" s="108" t="e">
        <f t="shared" si="78"/>
        <v>#N/A</v>
      </c>
      <c r="Z347" s="99" t="e">
        <f t="shared" si="75"/>
        <v>#N/A</v>
      </c>
      <c r="AA347" s="100" t="e">
        <f t="shared" si="76"/>
        <v>#N/A</v>
      </c>
      <c r="AB347" s="109" t="e">
        <f t="shared" si="77"/>
        <v>#N/A</v>
      </c>
    </row>
    <row r="348" spans="2:28">
      <c r="B348" s="86">
        <f>'MC 114+220'!B349</f>
        <v>0</v>
      </c>
      <c r="C348" s="101">
        <f t="shared" si="70"/>
        <v>0</v>
      </c>
      <c r="D348" s="102">
        <f t="shared" si="71"/>
        <v>842</v>
      </c>
      <c r="E348" s="89" t="e">
        <f>VLOOKUP(B348,'MC 114+220'!B349:AB450,3,FALSE)</f>
        <v>#N/A</v>
      </c>
      <c r="F348" s="103" t="e">
        <f t="shared" si="66"/>
        <v>#N/A</v>
      </c>
      <c r="G348" s="104" t="e">
        <f>VLOOKUP(B348,'MC 114+220'!$B$15:$AB$786,20,FALSE)</f>
        <v>#N/A</v>
      </c>
      <c r="H348" s="104" t="e">
        <f>VLOOKUP(B348,'MC 114+220'!$B$15:$AB$786,4,FALSE)</f>
        <v>#N/A</v>
      </c>
      <c r="I348" s="105" t="e">
        <f t="shared" si="67"/>
        <v>#N/A</v>
      </c>
      <c r="J348" s="105" t="e">
        <f>VLOOKUP(B348,'MC 114+220'!$B$15:$AB$786,13,FALSE)</f>
        <v>#N/A</v>
      </c>
      <c r="K348" s="92">
        <f>'MC 114+220'!Q349</f>
        <v>0</v>
      </c>
      <c r="L348" s="106">
        <f t="shared" si="72"/>
        <v>0</v>
      </c>
      <c r="M348" s="94" t="e">
        <f>VLOOKUP(B348,'MC 114+220'!$B$14:$AB$786,21,FALSE)</f>
        <v>#N/A</v>
      </c>
      <c r="N348" s="103" t="e">
        <f>VLOOKUP(B348,'MC 114+220'!$B$15:$AB$786,5,FALSE)</f>
        <v>#N/A</v>
      </c>
      <c r="O348" s="105" t="e">
        <f t="shared" si="68"/>
        <v>#N/A</v>
      </c>
      <c r="P348" s="105" t="e">
        <f>VLOOKUP(B348,'MC 114+220'!$B$15:$AB$786,14,FALSE)</f>
        <v>#N/A</v>
      </c>
      <c r="Q348" s="92">
        <f>'MC 114+220'!R349</f>
        <v>0</v>
      </c>
      <c r="R348" s="106">
        <f t="shared" si="73"/>
        <v>0</v>
      </c>
      <c r="S348" s="94" t="e">
        <f>VLOOKUP(B348,'MC 114+220'!$B$14:$AB$786,22,FALSE)</f>
        <v>#N/A</v>
      </c>
      <c r="T348" s="103" t="e">
        <f>VLOOKUP(B348,'MC 114+220'!$B$15:$AB$786,6,FALSE)</f>
        <v>#N/A</v>
      </c>
      <c r="U348" s="105" t="e">
        <f t="shared" si="69"/>
        <v>#N/A</v>
      </c>
      <c r="V348" s="107" t="e">
        <f>VLOOKUP(B348,'MC 114+220'!$B$15:$AB$786,15,FALSE)</f>
        <v>#N/A</v>
      </c>
      <c r="W348" s="96">
        <f>'MC 114+220'!S349</f>
        <v>0</v>
      </c>
      <c r="X348" s="106">
        <f t="shared" si="74"/>
        <v>0</v>
      </c>
      <c r="Y348" s="108" t="e">
        <f t="shared" si="78"/>
        <v>#N/A</v>
      </c>
      <c r="Z348" s="99" t="e">
        <f t="shared" si="75"/>
        <v>#N/A</v>
      </c>
      <c r="AA348" s="100" t="e">
        <f t="shared" si="76"/>
        <v>#N/A</v>
      </c>
      <c r="AB348" s="109" t="e">
        <f t="shared" si="77"/>
        <v>#N/A</v>
      </c>
    </row>
    <row r="349" spans="2:28">
      <c r="B349" s="86">
        <f>'MC 114+220'!B350</f>
        <v>0</v>
      </c>
      <c r="C349" s="101">
        <f t="shared" si="70"/>
        <v>0</v>
      </c>
      <c r="D349" s="102">
        <f t="shared" si="71"/>
        <v>842</v>
      </c>
      <c r="E349" s="89" t="e">
        <f>VLOOKUP(B349,'MC 114+220'!B350:AB451,3,FALSE)</f>
        <v>#N/A</v>
      </c>
      <c r="F349" s="103" t="e">
        <f t="shared" si="66"/>
        <v>#N/A</v>
      </c>
      <c r="G349" s="104" t="e">
        <f>VLOOKUP(B349,'MC 114+220'!$B$15:$AB$786,20,FALSE)</f>
        <v>#N/A</v>
      </c>
      <c r="H349" s="104" t="e">
        <f>VLOOKUP(B349,'MC 114+220'!$B$15:$AB$786,4,FALSE)</f>
        <v>#N/A</v>
      </c>
      <c r="I349" s="105" t="e">
        <f t="shared" si="67"/>
        <v>#N/A</v>
      </c>
      <c r="J349" s="105" t="e">
        <f>VLOOKUP(B349,'MC 114+220'!$B$15:$AB$786,13,FALSE)</f>
        <v>#N/A</v>
      </c>
      <c r="K349" s="92">
        <f>'MC 114+220'!Q350</f>
        <v>0</v>
      </c>
      <c r="L349" s="106">
        <f t="shared" si="72"/>
        <v>0</v>
      </c>
      <c r="M349" s="94" t="e">
        <f>VLOOKUP(B349,'MC 114+220'!$B$14:$AB$786,21,FALSE)</f>
        <v>#N/A</v>
      </c>
      <c r="N349" s="103" t="e">
        <f>VLOOKUP(B349,'MC 114+220'!$B$15:$AB$786,5,FALSE)</f>
        <v>#N/A</v>
      </c>
      <c r="O349" s="105" t="e">
        <f t="shared" si="68"/>
        <v>#N/A</v>
      </c>
      <c r="P349" s="105" t="e">
        <f>VLOOKUP(B349,'MC 114+220'!$B$15:$AB$786,14,FALSE)</f>
        <v>#N/A</v>
      </c>
      <c r="Q349" s="92">
        <f>'MC 114+220'!R350</f>
        <v>0</v>
      </c>
      <c r="R349" s="106">
        <f t="shared" si="73"/>
        <v>0</v>
      </c>
      <c r="S349" s="94" t="e">
        <f>VLOOKUP(B349,'MC 114+220'!$B$14:$AB$786,22,FALSE)</f>
        <v>#N/A</v>
      </c>
      <c r="T349" s="103" t="e">
        <f>VLOOKUP(B349,'MC 114+220'!$B$15:$AB$786,6,FALSE)</f>
        <v>#N/A</v>
      </c>
      <c r="U349" s="105" t="e">
        <f t="shared" si="69"/>
        <v>#N/A</v>
      </c>
      <c r="V349" s="107" t="e">
        <f>VLOOKUP(B349,'MC 114+220'!$B$15:$AB$786,15,FALSE)</f>
        <v>#N/A</v>
      </c>
      <c r="W349" s="96">
        <f>'MC 114+220'!S350</f>
        <v>0</v>
      </c>
      <c r="X349" s="106">
        <f t="shared" si="74"/>
        <v>0</v>
      </c>
      <c r="Y349" s="108" t="e">
        <f t="shared" si="78"/>
        <v>#N/A</v>
      </c>
      <c r="Z349" s="99" t="e">
        <f t="shared" si="75"/>
        <v>#N/A</v>
      </c>
      <c r="AA349" s="100" t="e">
        <f t="shared" si="76"/>
        <v>#N/A</v>
      </c>
      <c r="AB349" s="109" t="e">
        <f t="shared" si="77"/>
        <v>#N/A</v>
      </c>
    </row>
    <row r="350" spans="2:28">
      <c r="B350" s="86">
        <f>'MC 114+220'!B351</f>
        <v>0</v>
      </c>
      <c r="C350" s="101">
        <f t="shared" si="70"/>
        <v>0</v>
      </c>
      <c r="D350" s="102">
        <f t="shared" si="71"/>
        <v>842</v>
      </c>
      <c r="E350" s="89" t="e">
        <f>VLOOKUP(B350,'MC 114+220'!B351:AB452,3,FALSE)</f>
        <v>#N/A</v>
      </c>
      <c r="F350" s="103" t="e">
        <f t="shared" si="66"/>
        <v>#N/A</v>
      </c>
      <c r="G350" s="104" t="e">
        <f>VLOOKUP(B350,'MC 114+220'!$B$15:$AB$786,20,FALSE)</f>
        <v>#N/A</v>
      </c>
      <c r="H350" s="104" t="e">
        <f>VLOOKUP(B350,'MC 114+220'!$B$15:$AB$786,4,FALSE)</f>
        <v>#N/A</v>
      </c>
      <c r="I350" s="105" t="e">
        <f t="shared" si="67"/>
        <v>#N/A</v>
      </c>
      <c r="J350" s="105" t="e">
        <f>VLOOKUP(B350,'MC 114+220'!$B$15:$AB$786,13,FALSE)</f>
        <v>#N/A</v>
      </c>
      <c r="K350" s="92">
        <f>'MC 114+220'!Q351</f>
        <v>0</v>
      </c>
      <c r="L350" s="106">
        <f t="shared" si="72"/>
        <v>0</v>
      </c>
      <c r="M350" s="94" t="e">
        <f>VLOOKUP(B350,'MC 114+220'!$B$14:$AB$786,21,FALSE)</f>
        <v>#N/A</v>
      </c>
      <c r="N350" s="103" t="e">
        <f>VLOOKUP(B350,'MC 114+220'!$B$15:$AB$786,5,FALSE)</f>
        <v>#N/A</v>
      </c>
      <c r="O350" s="105" t="e">
        <f t="shared" si="68"/>
        <v>#N/A</v>
      </c>
      <c r="P350" s="105" t="e">
        <f>VLOOKUP(B350,'MC 114+220'!$B$15:$AB$786,14,FALSE)</f>
        <v>#N/A</v>
      </c>
      <c r="Q350" s="92">
        <f>'MC 114+220'!R351</f>
        <v>0</v>
      </c>
      <c r="R350" s="106">
        <f t="shared" si="73"/>
        <v>0</v>
      </c>
      <c r="S350" s="94" t="e">
        <f>VLOOKUP(B350,'MC 114+220'!$B$14:$AB$786,22,FALSE)</f>
        <v>#N/A</v>
      </c>
      <c r="T350" s="103" t="e">
        <f>VLOOKUP(B350,'MC 114+220'!$B$15:$AB$786,6,FALSE)</f>
        <v>#N/A</v>
      </c>
      <c r="U350" s="105" t="e">
        <f t="shared" si="69"/>
        <v>#N/A</v>
      </c>
      <c r="V350" s="107" t="e">
        <f>VLOOKUP(B350,'MC 114+220'!$B$15:$AB$786,15,FALSE)</f>
        <v>#N/A</v>
      </c>
      <c r="W350" s="96">
        <f>'MC 114+220'!S351</f>
        <v>0</v>
      </c>
      <c r="X350" s="106">
        <f t="shared" si="74"/>
        <v>0</v>
      </c>
      <c r="Y350" s="108" t="e">
        <f t="shared" si="78"/>
        <v>#N/A</v>
      </c>
      <c r="Z350" s="99" t="e">
        <f t="shared" si="75"/>
        <v>#N/A</v>
      </c>
      <c r="AA350" s="100" t="e">
        <f t="shared" si="76"/>
        <v>#N/A</v>
      </c>
      <c r="AB350" s="109" t="e">
        <f t="shared" si="77"/>
        <v>#N/A</v>
      </c>
    </row>
    <row r="351" spans="2:28">
      <c r="B351" s="86">
        <f>'MC 114+220'!B352</f>
        <v>0</v>
      </c>
      <c r="C351" s="101">
        <f t="shared" si="70"/>
        <v>0</v>
      </c>
      <c r="D351" s="102">
        <f t="shared" si="71"/>
        <v>842</v>
      </c>
      <c r="E351" s="89" t="e">
        <f>VLOOKUP(B351,'MC 114+220'!B352:AB453,3,FALSE)</f>
        <v>#N/A</v>
      </c>
      <c r="F351" s="103" t="e">
        <f t="shared" si="66"/>
        <v>#N/A</v>
      </c>
      <c r="G351" s="104" t="e">
        <f>VLOOKUP(B351,'MC 114+220'!$B$15:$AB$786,20,FALSE)</f>
        <v>#N/A</v>
      </c>
      <c r="H351" s="104" t="e">
        <f>VLOOKUP(B351,'MC 114+220'!$B$15:$AB$786,4,FALSE)</f>
        <v>#N/A</v>
      </c>
      <c r="I351" s="105" t="e">
        <f t="shared" si="67"/>
        <v>#N/A</v>
      </c>
      <c r="J351" s="105" t="e">
        <f>VLOOKUP(B351,'MC 114+220'!$B$15:$AB$786,13,FALSE)</f>
        <v>#N/A</v>
      </c>
      <c r="K351" s="92">
        <f>'MC 114+220'!Q352</f>
        <v>0</v>
      </c>
      <c r="L351" s="106">
        <f t="shared" si="72"/>
        <v>0</v>
      </c>
      <c r="M351" s="94" t="e">
        <f>VLOOKUP(B351,'MC 114+220'!$B$14:$AB$786,21,FALSE)</f>
        <v>#N/A</v>
      </c>
      <c r="N351" s="103" t="e">
        <f>VLOOKUP(B351,'MC 114+220'!$B$15:$AB$786,5,FALSE)</f>
        <v>#N/A</v>
      </c>
      <c r="O351" s="105" t="e">
        <f t="shared" si="68"/>
        <v>#N/A</v>
      </c>
      <c r="P351" s="105" t="e">
        <f>VLOOKUP(B351,'MC 114+220'!$B$15:$AB$786,14,FALSE)</f>
        <v>#N/A</v>
      </c>
      <c r="Q351" s="92">
        <f>'MC 114+220'!R352</f>
        <v>0</v>
      </c>
      <c r="R351" s="106">
        <f t="shared" si="73"/>
        <v>0</v>
      </c>
      <c r="S351" s="94" t="e">
        <f>VLOOKUP(B351,'MC 114+220'!$B$14:$AB$786,22,FALSE)</f>
        <v>#N/A</v>
      </c>
      <c r="T351" s="103" t="e">
        <f>VLOOKUP(B351,'MC 114+220'!$B$15:$AB$786,6,FALSE)</f>
        <v>#N/A</v>
      </c>
      <c r="U351" s="105" t="e">
        <f t="shared" si="69"/>
        <v>#N/A</v>
      </c>
      <c r="V351" s="107" t="e">
        <f>VLOOKUP(B351,'MC 114+220'!$B$15:$AB$786,15,FALSE)</f>
        <v>#N/A</v>
      </c>
      <c r="W351" s="96">
        <f>'MC 114+220'!S352</f>
        <v>0</v>
      </c>
      <c r="X351" s="106">
        <f t="shared" si="74"/>
        <v>0</v>
      </c>
      <c r="Y351" s="108" t="e">
        <f t="shared" si="78"/>
        <v>#N/A</v>
      </c>
      <c r="Z351" s="99" t="e">
        <f t="shared" si="75"/>
        <v>#N/A</v>
      </c>
      <c r="AA351" s="100" t="e">
        <f t="shared" si="76"/>
        <v>#N/A</v>
      </c>
      <c r="AB351" s="109" t="e">
        <f t="shared" si="77"/>
        <v>#N/A</v>
      </c>
    </row>
    <row r="352" spans="2:28">
      <c r="B352" s="86">
        <f>'MC 114+220'!B353</f>
        <v>0</v>
      </c>
      <c r="C352" s="101">
        <f t="shared" si="70"/>
        <v>0</v>
      </c>
      <c r="D352" s="102">
        <f t="shared" si="71"/>
        <v>842</v>
      </c>
      <c r="E352" s="89" t="e">
        <f>VLOOKUP(B352,'MC 114+220'!B353:AB454,3,FALSE)</f>
        <v>#N/A</v>
      </c>
      <c r="F352" s="103" t="e">
        <f t="shared" si="66"/>
        <v>#N/A</v>
      </c>
      <c r="G352" s="104" t="e">
        <f>VLOOKUP(B352,'MC 114+220'!$B$15:$AB$786,20,FALSE)</f>
        <v>#N/A</v>
      </c>
      <c r="H352" s="104" t="e">
        <f>VLOOKUP(B352,'MC 114+220'!$B$15:$AB$786,4,FALSE)</f>
        <v>#N/A</v>
      </c>
      <c r="I352" s="105" t="e">
        <f t="shared" si="67"/>
        <v>#N/A</v>
      </c>
      <c r="J352" s="105" t="e">
        <f>VLOOKUP(B352,'MC 114+220'!$B$15:$AB$786,13,FALSE)</f>
        <v>#N/A</v>
      </c>
      <c r="K352" s="92">
        <f>'MC 114+220'!Q353</f>
        <v>0</v>
      </c>
      <c r="L352" s="106">
        <f t="shared" si="72"/>
        <v>0</v>
      </c>
      <c r="M352" s="94" t="e">
        <f>VLOOKUP(B352,'MC 114+220'!$B$14:$AB$786,21,FALSE)</f>
        <v>#N/A</v>
      </c>
      <c r="N352" s="103" t="e">
        <f>VLOOKUP(B352,'MC 114+220'!$B$15:$AB$786,5,FALSE)</f>
        <v>#N/A</v>
      </c>
      <c r="O352" s="105" t="e">
        <f t="shared" si="68"/>
        <v>#N/A</v>
      </c>
      <c r="P352" s="105" t="e">
        <f>VLOOKUP(B352,'MC 114+220'!$B$15:$AB$786,14,FALSE)</f>
        <v>#N/A</v>
      </c>
      <c r="Q352" s="92">
        <f>'MC 114+220'!R353</f>
        <v>0</v>
      </c>
      <c r="R352" s="106">
        <f t="shared" si="73"/>
        <v>0</v>
      </c>
      <c r="S352" s="94" t="e">
        <f>VLOOKUP(B352,'MC 114+220'!$B$14:$AB$786,22,FALSE)</f>
        <v>#N/A</v>
      </c>
      <c r="T352" s="103" t="e">
        <f>VLOOKUP(B352,'MC 114+220'!$B$15:$AB$786,6,FALSE)</f>
        <v>#N/A</v>
      </c>
      <c r="U352" s="105" t="e">
        <f t="shared" si="69"/>
        <v>#N/A</v>
      </c>
      <c r="V352" s="107" t="e">
        <f>VLOOKUP(B352,'MC 114+220'!$B$15:$AB$786,15,FALSE)</f>
        <v>#N/A</v>
      </c>
      <c r="W352" s="96">
        <f>'MC 114+220'!S353</f>
        <v>0</v>
      </c>
      <c r="X352" s="106">
        <f t="shared" si="74"/>
        <v>0</v>
      </c>
      <c r="Y352" s="108" t="e">
        <f t="shared" si="78"/>
        <v>#N/A</v>
      </c>
      <c r="Z352" s="99" t="e">
        <f t="shared" si="75"/>
        <v>#N/A</v>
      </c>
      <c r="AA352" s="100" t="e">
        <f t="shared" si="76"/>
        <v>#N/A</v>
      </c>
      <c r="AB352" s="109" t="e">
        <f t="shared" si="77"/>
        <v>#N/A</v>
      </c>
    </row>
    <row r="353" spans="2:28">
      <c r="B353" s="86">
        <f>'MC 114+220'!B354</f>
        <v>0</v>
      </c>
      <c r="C353" s="101">
        <f t="shared" si="70"/>
        <v>0</v>
      </c>
      <c r="D353" s="102">
        <f t="shared" si="71"/>
        <v>842</v>
      </c>
      <c r="E353" s="89" t="e">
        <f>VLOOKUP(B353,'MC 114+220'!B354:AB455,3,FALSE)</f>
        <v>#N/A</v>
      </c>
      <c r="F353" s="103" t="e">
        <f t="shared" si="66"/>
        <v>#N/A</v>
      </c>
      <c r="G353" s="104" t="e">
        <f>VLOOKUP(B353,'MC 114+220'!$B$15:$AB$786,20,FALSE)</f>
        <v>#N/A</v>
      </c>
      <c r="H353" s="104" t="e">
        <f>VLOOKUP(B353,'MC 114+220'!$B$15:$AB$786,4,FALSE)</f>
        <v>#N/A</v>
      </c>
      <c r="I353" s="105" t="e">
        <f t="shared" si="67"/>
        <v>#N/A</v>
      </c>
      <c r="J353" s="105" t="e">
        <f>VLOOKUP(B353,'MC 114+220'!$B$15:$AB$786,13,FALSE)</f>
        <v>#N/A</v>
      </c>
      <c r="K353" s="92">
        <f>'MC 114+220'!Q354</f>
        <v>0</v>
      </c>
      <c r="L353" s="106">
        <f t="shared" si="72"/>
        <v>0</v>
      </c>
      <c r="M353" s="94" t="e">
        <f>VLOOKUP(B353,'MC 114+220'!$B$14:$AB$786,21,FALSE)</f>
        <v>#N/A</v>
      </c>
      <c r="N353" s="103" t="e">
        <f>VLOOKUP(B353,'MC 114+220'!$B$15:$AB$786,5,FALSE)</f>
        <v>#N/A</v>
      </c>
      <c r="O353" s="105" t="e">
        <f t="shared" si="68"/>
        <v>#N/A</v>
      </c>
      <c r="P353" s="105" t="e">
        <f>VLOOKUP(B353,'MC 114+220'!$B$15:$AB$786,14,FALSE)</f>
        <v>#N/A</v>
      </c>
      <c r="Q353" s="92">
        <f>'MC 114+220'!R354</f>
        <v>0</v>
      </c>
      <c r="R353" s="106">
        <f t="shared" si="73"/>
        <v>0</v>
      </c>
      <c r="S353" s="94" t="e">
        <f>VLOOKUP(B353,'MC 114+220'!$B$14:$AB$786,22,FALSE)</f>
        <v>#N/A</v>
      </c>
      <c r="T353" s="103" t="e">
        <f>VLOOKUP(B353,'MC 114+220'!$B$15:$AB$786,6,FALSE)</f>
        <v>#N/A</v>
      </c>
      <c r="U353" s="105" t="e">
        <f t="shared" si="69"/>
        <v>#N/A</v>
      </c>
      <c r="V353" s="107" t="e">
        <f>VLOOKUP(B353,'MC 114+220'!$B$15:$AB$786,15,FALSE)</f>
        <v>#N/A</v>
      </c>
      <c r="W353" s="96">
        <f>'MC 114+220'!S354</f>
        <v>0</v>
      </c>
      <c r="X353" s="106">
        <f t="shared" si="74"/>
        <v>0</v>
      </c>
      <c r="Y353" s="108" t="e">
        <f t="shared" si="78"/>
        <v>#N/A</v>
      </c>
      <c r="Z353" s="99" t="e">
        <f t="shared" si="75"/>
        <v>#N/A</v>
      </c>
      <c r="AA353" s="100" t="e">
        <f t="shared" si="76"/>
        <v>#N/A</v>
      </c>
      <c r="AB353" s="109" t="e">
        <f t="shared" si="77"/>
        <v>#N/A</v>
      </c>
    </row>
    <row r="354" spans="2:28">
      <c r="B354" s="86">
        <f>'MC 114+220'!B355</f>
        <v>0</v>
      </c>
      <c r="C354" s="101">
        <f t="shared" si="70"/>
        <v>0</v>
      </c>
      <c r="D354" s="102">
        <f t="shared" si="71"/>
        <v>842</v>
      </c>
      <c r="E354" s="89" t="e">
        <f>VLOOKUP(B354,'MC 114+220'!B355:AB456,3,FALSE)</f>
        <v>#N/A</v>
      </c>
      <c r="F354" s="103" t="e">
        <f t="shared" si="66"/>
        <v>#N/A</v>
      </c>
      <c r="G354" s="104" t="e">
        <f>VLOOKUP(B354,'MC 114+220'!$B$15:$AB$786,20,FALSE)</f>
        <v>#N/A</v>
      </c>
      <c r="H354" s="104" t="e">
        <f>VLOOKUP(B354,'MC 114+220'!$B$15:$AB$786,4,FALSE)</f>
        <v>#N/A</v>
      </c>
      <c r="I354" s="105" t="e">
        <f t="shared" si="67"/>
        <v>#N/A</v>
      </c>
      <c r="J354" s="105" t="e">
        <f>VLOOKUP(B354,'MC 114+220'!$B$15:$AB$786,13,FALSE)</f>
        <v>#N/A</v>
      </c>
      <c r="K354" s="92">
        <f>'MC 114+220'!Q355</f>
        <v>0</v>
      </c>
      <c r="L354" s="106">
        <f t="shared" si="72"/>
        <v>0</v>
      </c>
      <c r="M354" s="94" t="e">
        <f>VLOOKUP(B354,'MC 114+220'!$B$14:$AB$786,21,FALSE)</f>
        <v>#N/A</v>
      </c>
      <c r="N354" s="103" t="e">
        <f>VLOOKUP(B354,'MC 114+220'!$B$15:$AB$786,5,FALSE)</f>
        <v>#N/A</v>
      </c>
      <c r="O354" s="105" t="e">
        <f t="shared" si="68"/>
        <v>#N/A</v>
      </c>
      <c r="P354" s="105" t="e">
        <f>VLOOKUP(B354,'MC 114+220'!$B$15:$AB$786,14,FALSE)</f>
        <v>#N/A</v>
      </c>
      <c r="Q354" s="92">
        <f>'MC 114+220'!R355</f>
        <v>0</v>
      </c>
      <c r="R354" s="106">
        <f t="shared" si="73"/>
        <v>0</v>
      </c>
      <c r="S354" s="94" t="e">
        <f>VLOOKUP(B354,'MC 114+220'!$B$14:$AB$786,22,FALSE)</f>
        <v>#N/A</v>
      </c>
      <c r="T354" s="103" t="e">
        <f>VLOOKUP(B354,'MC 114+220'!$B$15:$AB$786,6,FALSE)</f>
        <v>#N/A</v>
      </c>
      <c r="U354" s="105" t="e">
        <f t="shared" si="69"/>
        <v>#N/A</v>
      </c>
      <c r="V354" s="107" t="e">
        <f>VLOOKUP(B354,'MC 114+220'!$B$15:$AB$786,15,FALSE)</f>
        <v>#N/A</v>
      </c>
      <c r="W354" s="96">
        <f>'MC 114+220'!S355</f>
        <v>0</v>
      </c>
      <c r="X354" s="106">
        <f t="shared" si="74"/>
        <v>0</v>
      </c>
      <c r="Y354" s="108" t="e">
        <f t="shared" si="78"/>
        <v>#N/A</v>
      </c>
      <c r="Z354" s="99" t="e">
        <f t="shared" si="75"/>
        <v>#N/A</v>
      </c>
      <c r="AA354" s="100" t="e">
        <f t="shared" si="76"/>
        <v>#N/A</v>
      </c>
      <c r="AB354" s="109" t="e">
        <f t="shared" si="77"/>
        <v>#N/A</v>
      </c>
    </row>
    <row r="355" spans="2:28">
      <c r="B355" s="86">
        <f>'MC 114+220'!B356</f>
        <v>0</v>
      </c>
      <c r="C355" s="101">
        <f t="shared" si="70"/>
        <v>0</v>
      </c>
      <c r="D355" s="102">
        <f t="shared" si="71"/>
        <v>842</v>
      </c>
      <c r="E355" s="89" t="e">
        <f>VLOOKUP(B355,'MC 114+220'!B356:AB457,3,FALSE)</f>
        <v>#N/A</v>
      </c>
      <c r="F355" s="103" t="e">
        <f t="shared" si="66"/>
        <v>#N/A</v>
      </c>
      <c r="G355" s="104" t="e">
        <f>VLOOKUP(B355,'MC 114+220'!$B$15:$AB$786,20,FALSE)</f>
        <v>#N/A</v>
      </c>
      <c r="H355" s="104" t="e">
        <f>VLOOKUP(B355,'MC 114+220'!$B$15:$AB$786,4,FALSE)</f>
        <v>#N/A</v>
      </c>
      <c r="I355" s="105" t="e">
        <f t="shared" si="67"/>
        <v>#N/A</v>
      </c>
      <c r="J355" s="105" t="e">
        <f>VLOOKUP(B355,'MC 114+220'!$B$15:$AB$786,13,FALSE)</f>
        <v>#N/A</v>
      </c>
      <c r="K355" s="92">
        <f>'MC 114+220'!Q356</f>
        <v>0</v>
      </c>
      <c r="L355" s="106">
        <f t="shared" si="72"/>
        <v>0</v>
      </c>
      <c r="M355" s="94" t="e">
        <f>VLOOKUP(B355,'MC 114+220'!$B$14:$AB$786,21,FALSE)</f>
        <v>#N/A</v>
      </c>
      <c r="N355" s="103" t="e">
        <f>VLOOKUP(B355,'MC 114+220'!$B$15:$AB$786,5,FALSE)</f>
        <v>#N/A</v>
      </c>
      <c r="O355" s="105" t="e">
        <f t="shared" si="68"/>
        <v>#N/A</v>
      </c>
      <c r="P355" s="105" t="e">
        <f>VLOOKUP(B355,'MC 114+220'!$B$15:$AB$786,14,FALSE)</f>
        <v>#N/A</v>
      </c>
      <c r="Q355" s="92">
        <f>'MC 114+220'!R356</f>
        <v>0</v>
      </c>
      <c r="R355" s="106">
        <f t="shared" si="73"/>
        <v>0</v>
      </c>
      <c r="S355" s="94" t="e">
        <f>VLOOKUP(B355,'MC 114+220'!$B$14:$AB$786,22,FALSE)</f>
        <v>#N/A</v>
      </c>
      <c r="T355" s="103" t="e">
        <f>VLOOKUP(B355,'MC 114+220'!$B$15:$AB$786,6,FALSE)</f>
        <v>#N/A</v>
      </c>
      <c r="U355" s="105" t="e">
        <f t="shared" si="69"/>
        <v>#N/A</v>
      </c>
      <c r="V355" s="107" t="e">
        <f>VLOOKUP(B355,'MC 114+220'!$B$15:$AB$786,15,FALSE)</f>
        <v>#N/A</v>
      </c>
      <c r="W355" s="96">
        <f>'MC 114+220'!S356</f>
        <v>0</v>
      </c>
      <c r="X355" s="106">
        <f t="shared" si="74"/>
        <v>0</v>
      </c>
      <c r="Y355" s="108" t="e">
        <f t="shared" si="78"/>
        <v>#N/A</v>
      </c>
      <c r="Z355" s="99" t="e">
        <f t="shared" si="75"/>
        <v>#N/A</v>
      </c>
      <c r="AA355" s="100" t="e">
        <f t="shared" si="76"/>
        <v>#N/A</v>
      </c>
      <c r="AB355" s="109" t="e">
        <f t="shared" si="77"/>
        <v>#N/A</v>
      </c>
    </row>
    <row r="356" spans="2:28">
      <c r="B356" s="86">
        <f>'MC 114+220'!B357</f>
        <v>0</v>
      </c>
      <c r="C356" s="101">
        <f t="shared" si="70"/>
        <v>0</v>
      </c>
      <c r="D356" s="102">
        <f t="shared" si="71"/>
        <v>842</v>
      </c>
      <c r="E356" s="89" t="e">
        <f>VLOOKUP(B356,'MC 114+220'!B357:AB458,3,FALSE)</f>
        <v>#N/A</v>
      </c>
      <c r="F356" s="103" t="e">
        <f t="shared" si="66"/>
        <v>#N/A</v>
      </c>
      <c r="G356" s="104" t="e">
        <f>VLOOKUP(B356,'MC 114+220'!$B$15:$AB$786,20,FALSE)</f>
        <v>#N/A</v>
      </c>
      <c r="H356" s="104" t="e">
        <f>VLOOKUP(B356,'MC 114+220'!$B$15:$AB$786,4,FALSE)</f>
        <v>#N/A</v>
      </c>
      <c r="I356" s="105" t="e">
        <f t="shared" si="67"/>
        <v>#N/A</v>
      </c>
      <c r="J356" s="105" t="e">
        <f>VLOOKUP(B356,'MC 114+220'!$B$15:$AB$786,13,FALSE)</f>
        <v>#N/A</v>
      </c>
      <c r="K356" s="92">
        <f>'MC 114+220'!Q357</f>
        <v>0</v>
      </c>
      <c r="L356" s="106">
        <f t="shared" si="72"/>
        <v>0</v>
      </c>
      <c r="M356" s="94" t="e">
        <f>VLOOKUP(B356,'MC 114+220'!$B$14:$AB$786,21,FALSE)</f>
        <v>#N/A</v>
      </c>
      <c r="N356" s="103" t="e">
        <f>VLOOKUP(B356,'MC 114+220'!$B$15:$AB$786,5,FALSE)</f>
        <v>#N/A</v>
      </c>
      <c r="O356" s="105" t="e">
        <f t="shared" si="68"/>
        <v>#N/A</v>
      </c>
      <c r="P356" s="105" t="e">
        <f>VLOOKUP(B356,'MC 114+220'!$B$15:$AB$786,14,FALSE)</f>
        <v>#N/A</v>
      </c>
      <c r="Q356" s="92">
        <f>'MC 114+220'!R357</f>
        <v>0</v>
      </c>
      <c r="R356" s="106">
        <f t="shared" si="73"/>
        <v>0</v>
      </c>
      <c r="S356" s="94" t="e">
        <f>VLOOKUP(B356,'MC 114+220'!$B$14:$AB$786,22,FALSE)</f>
        <v>#N/A</v>
      </c>
      <c r="T356" s="103" t="e">
        <f>VLOOKUP(B356,'MC 114+220'!$B$15:$AB$786,6,FALSE)</f>
        <v>#N/A</v>
      </c>
      <c r="U356" s="105" t="e">
        <f t="shared" si="69"/>
        <v>#N/A</v>
      </c>
      <c r="V356" s="107" t="e">
        <f>VLOOKUP(B356,'MC 114+220'!$B$15:$AB$786,15,FALSE)</f>
        <v>#N/A</v>
      </c>
      <c r="W356" s="96">
        <f>'MC 114+220'!S357</f>
        <v>0</v>
      </c>
      <c r="X356" s="106">
        <f t="shared" si="74"/>
        <v>0</v>
      </c>
      <c r="Y356" s="108" t="e">
        <f t="shared" si="78"/>
        <v>#N/A</v>
      </c>
      <c r="Z356" s="99" t="e">
        <f t="shared" si="75"/>
        <v>#N/A</v>
      </c>
      <c r="AA356" s="100" t="e">
        <f t="shared" si="76"/>
        <v>#N/A</v>
      </c>
      <c r="AB356" s="109" t="e">
        <f t="shared" si="77"/>
        <v>#N/A</v>
      </c>
    </row>
    <row r="357" spans="2:28">
      <c r="B357" s="86">
        <f>'MC 114+220'!B358</f>
        <v>0</v>
      </c>
      <c r="C357" s="101">
        <f t="shared" si="70"/>
        <v>0</v>
      </c>
      <c r="D357" s="102">
        <f t="shared" si="71"/>
        <v>842</v>
      </c>
      <c r="E357" s="89" t="e">
        <f>VLOOKUP(B357,'MC 114+220'!B358:AB459,3,FALSE)</f>
        <v>#N/A</v>
      </c>
      <c r="F357" s="103" t="e">
        <f t="shared" si="66"/>
        <v>#N/A</v>
      </c>
      <c r="G357" s="104" t="e">
        <f>VLOOKUP(B357,'MC 114+220'!$B$15:$AB$786,20,FALSE)</f>
        <v>#N/A</v>
      </c>
      <c r="H357" s="104" t="e">
        <f>VLOOKUP(B357,'MC 114+220'!$B$15:$AB$786,4,FALSE)</f>
        <v>#N/A</v>
      </c>
      <c r="I357" s="105" t="e">
        <f t="shared" si="67"/>
        <v>#N/A</v>
      </c>
      <c r="J357" s="105" t="e">
        <f>VLOOKUP(B357,'MC 114+220'!$B$15:$AB$786,13,FALSE)</f>
        <v>#N/A</v>
      </c>
      <c r="K357" s="92">
        <f>'MC 114+220'!Q358</f>
        <v>0</v>
      </c>
      <c r="L357" s="106">
        <f t="shared" si="72"/>
        <v>0</v>
      </c>
      <c r="M357" s="94" t="e">
        <f>VLOOKUP(B357,'MC 114+220'!$B$14:$AB$786,21,FALSE)</f>
        <v>#N/A</v>
      </c>
      <c r="N357" s="103" t="e">
        <f>VLOOKUP(B357,'MC 114+220'!$B$15:$AB$786,5,FALSE)</f>
        <v>#N/A</v>
      </c>
      <c r="O357" s="105" t="e">
        <f t="shared" si="68"/>
        <v>#N/A</v>
      </c>
      <c r="P357" s="105" t="e">
        <f>VLOOKUP(B357,'MC 114+220'!$B$15:$AB$786,14,FALSE)</f>
        <v>#N/A</v>
      </c>
      <c r="Q357" s="92">
        <f>'MC 114+220'!R358</f>
        <v>0</v>
      </c>
      <c r="R357" s="106">
        <f t="shared" si="73"/>
        <v>0</v>
      </c>
      <c r="S357" s="94" t="e">
        <f>VLOOKUP(B357,'MC 114+220'!$B$14:$AB$786,22,FALSE)</f>
        <v>#N/A</v>
      </c>
      <c r="T357" s="103" t="e">
        <f>VLOOKUP(B357,'MC 114+220'!$B$15:$AB$786,6,FALSE)</f>
        <v>#N/A</v>
      </c>
      <c r="U357" s="105" t="e">
        <f t="shared" si="69"/>
        <v>#N/A</v>
      </c>
      <c r="V357" s="107" t="e">
        <f>VLOOKUP(B357,'MC 114+220'!$B$15:$AB$786,15,FALSE)</f>
        <v>#N/A</v>
      </c>
      <c r="W357" s="96">
        <f>'MC 114+220'!S358</f>
        <v>0</v>
      </c>
      <c r="X357" s="106">
        <f t="shared" si="74"/>
        <v>0</v>
      </c>
      <c r="Y357" s="108" t="e">
        <f t="shared" si="78"/>
        <v>#N/A</v>
      </c>
      <c r="Z357" s="99" t="e">
        <f t="shared" si="75"/>
        <v>#N/A</v>
      </c>
      <c r="AA357" s="100" t="e">
        <f t="shared" si="76"/>
        <v>#N/A</v>
      </c>
      <c r="AB357" s="109" t="e">
        <f t="shared" si="77"/>
        <v>#N/A</v>
      </c>
    </row>
    <row r="358" spans="2:28">
      <c r="B358" s="86">
        <f>'MC 114+220'!B359</f>
        <v>0</v>
      </c>
      <c r="C358" s="101">
        <f t="shared" si="70"/>
        <v>0</v>
      </c>
      <c r="D358" s="102">
        <f t="shared" si="71"/>
        <v>842</v>
      </c>
      <c r="E358" s="89" t="e">
        <f>VLOOKUP(B358,'MC 114+220'!B359:AB460,3,FALSE)</f>
        <v>#N/A</v>
      </c>
      <c r="F358" s="103" t="e">
        <f t="shared" si="66"/>
        <v>#N/A</v>
      </c>
      <c r="G358" s="104" t="e">
        <f>VLOOKUP(B358,'MC 114+220'!$B$15:$AB$786,20,FALSE)</f>
        <v>#N/A</v>
      </c>
      <c r="H358" s="104" t="e">
        <f>VLOOKUP(B358,'MC 114+220'!$B$15:$AB$786,4,FALSE)</f>
        <v>#N/A</v>
      </c>
      <c r="I358" s="105" t="e">
        <f t="shared" si="67"/>
        <v>#N/A</v>
      </c>
      <c r="J358" s="105" t="e">
        <f>VLOOKUP(B358,'MC 114+220'!$B$15:$AB$786,13,FALSE)</f>
        <v>#N/A</v>
      </c>
      <c r="K358" s="92">
        <f>'MC 114+220'!Q359</f>
        <v>0</v>
      </c>
      <c r="L358" s="106">
        <f t="shared" si="72"/>
        <v>0</v>
      </c>
      <c r="M358" s="94" t="e">
        <f>VLOOKUP(B358,'MC 114+220'!$B$14:$AB$786,21,FALSE)</f>
        <v>#N/A</v>
      </c>
      <c r="N358" s="103" t="e">
        <f>VLOOKUP(B358,'MC 114+220'!$B$15:$AB$786,5,FALSE)</f>
        <v>#N/A</v>
      </c>
      <c r="O358" s="105" t="e">
        <f t="shared" si="68"/>
        <v>#N/A</v>
      </c>
      <c r="P358" s="105" t="e">
        <f>VLOOKUP(B358,'MC 114+220'!$B$15:$AB$786,14,FALSE)</f>
        <v>#N/A</v>
      </c>
      <c r="Q358" s="92">
        <f>'MC 114+220'!R359</f>
        <v>0</v>
      </c>
      <c r="R358" s="106">
        <f t="shared" si="73"/>
        <v>0</v>
      </c>
      <c r="S358" s="94" t="e">
        <f>VLOOKUP(B358,'MC 114+220'!$B$14:$AB$786,22,FALSE)</f>
        <v>#N/A</v>
      </c>
      <c r="T358" s="103" t="e">
        <f>VLOOKUP(B358,'MC 114+220'!$B$15:$AB$786,6,FALSE)</f>
        <v>#N/A</v>
      </c>
      <c r="U358" s="105" t="e">
        <f t="shared" si="69"/>
        <v>#N/A</v>
      </c>
      <c r="V358" s="107" t="e">
        <f>VLOOKUP(B358,'MC 114+220'!$B$15:$AB$786,15,FALSE)</f>
        <v>#N/A</v>
      </c>
      <c r="W358" s="96">
        <f>'MC 114+220'!S359</f>
        <v>0</v>
      </c>
      <c r="X358" s="106">
        <f t="shared" si="74"/>
        <v>0</v>
      </c>
      <c r="Y358" s="108" t="e">
        <f t="shared" si="78"/>
        <v>#N/A</v>
      </c>
      <c r="Z358" s="99" t="e">
        <f t="shared" si="75"/>
        <v>#N/A</v>
      </c>
      <c r="AA358" s="100" t="e">
        <f t="shared" si="76"/>
        <v>#N/A</v>
      </c>
      <c r="AB358" s="109" t="e">
        <f t="shared" si="77"/>
        <v>#N/A</v>
      </c>
    </row>
    <row r="359" spans="2:28">
      <c r="B359" s="86">
        <f>'MC 114+220'!B360</f>
        <v>0</v>
      </c>
      <c r="C359" s="101">
        <f t="shared" si="70"/>
        <v>0</v>
      </c>
      <c r="D359" s="102">
        <f t="shared" si="71"/>
        <v>842</v>
      </c>
      <c r="E359" s="89" t="e">
        <f>VLOOKUP(B359,'MC 114+220'!B360:AB461,3,FALSE)</f>
        <v>#N/A</v>
      </c>
      <c r="F359" s="103" t="e">
        <f t="shared" si="66"/>
        <v>#N/A</v>
      </c>
      <c r="G359" s="104" t="e">
        <f>VLOOKUP(B359,'MC 114+220'!$B$15:$AB$786,20,FALSE)</f>
        <v>#N/A</v>
      </c>
      <c r="H359" s="104" t="e">
        <f>VLOOKUP(B359,'MC 114+220'!$B$15:$AB$786,4,FALSE)</f>
        <v>#N/A</v>
      </c>
      <c r="I359" s="105" t="e">
        <f t="shared" si="67"/>
        <v>#N/A</v>
      </c>
      <c r="J359" s="105" t="e">
        <f>VLOOKUP(B359,'MC 114+220'!$B$15:$AB$786,13,FALSE)</f>
        <v>#N/A</v>
      </c>
      <c r="K359" s="92">
        <f>'MC 114+220'!Q360</f>
        <v>0</v>
      </c>
      <c r="L359" s="106">
        <f t="shared" si="72"/>
        <v>0</v>
      </c>
      <c r="M359" s="94" t="e">
        <f>VLOOKUP(B359,'MC 114+220'!$B$14:$AB$786,21,FALSE)</f>
        <v>#N/A</v>
      </c>
      <c r="N359" s="103" t="e">
        <f>VLOOKUP(B359,'MC 114+220'!$B$15:$AB$786,5,FALSE)</f>
        <v>#N/A</v>
      </c>
      <c r="O359" s="105" t="e">
        <f t="shared" si="68"/>
        <v>#N/A</v>
      </c>
      <c r="P359" s="105" t="e">
        <f>VLOOKUP(B359,'MC 114+220'!$B$15:$AB$786,14,FALSE)</f>
        <v>#N/A</v>
      </c>
      <c r="Q359" s="92">
        <f>'MC 114+220'!R360</f>
        <v>0</v>
      </c>
      <c r="R359" s="106">
        <f t="shared" si="73"/>
        <v>0</v>
      </c>
      <c r="S359" s="94" t="e">
        <f>VLOOKUP(B359,'MC 114+220'!$B$14:$AB$786,22,FALSE)</f>
        <v>#N/A</v>
      </c>
      <c r="T359" s="103" t="e">
        <f>VLOOKUP(B359,'MC 114+220'!$B$15:$AB$786,6,FALSE)</f>
        <v>#N/A</v>
      </c>
      <c r="U359" s="105" t="e">
        <f t="shared" si="69"/>
        <v>#N/A</v>
      </c>
      <c r="V359" s="107" t="e">
        <f>VLOOKUP(B359,'MC 114+220'!$B$15:$AB$786,15,FALSE)</f>
        <v>#N/A</v>
      </c>
      <c r="W359" s="96">
        <f>'MC 114+220'!S360</f>
        <v>0</v>
      </c>
      <c r="X359" s="106">
        <f t="shared" si="74"/>
        <v>0</v>
      </c>
      <c r="Y359" s="108" t="e">
        <f t="shared" si="78"/>
        <v>#N/A</v>
      </c>
      <c r="Z359" s="99" t="e">
        <f t="shared" si="75"/>
        <v>#N/A</v>
      </c>
      <c r="AA359" s="100" t="e">
        <f t="shared" si="76"/>
        <v>#N/A</v>
      </c>
      <c r="AB359" s="109" t="e">
        <f t="shared" si="77"/>
        <v>#N/A</v>
      </c>
    </row>
    <row r="360" spans="2:28">
      <c r="B360" s="86">
        <f>'MC 114+220'!B361</f>
        <v>0</v>
      </c>
      <c r="C360" s="101">
        <f t="shared" si="70"/>
        <v>0</v>
      </c>
      <c r="D360" s="102">
        <f t="shared" si="71"/>
        <v>842</v>
      </c>
      <c r="E360" s="89" t="e">
        <f>VLOOKUP(B360,'MC 114+220'!B361:AB462,3,FALSE)</f>
        <v>#N/A</v>
      </c>
      <c r="F360" s="103" t="e">
        <f t="shared" si="66"/>
        <v>#N/A</v>
      </c>
      <c r="G360" s="104" t="e">
        <f>VLOOKUP(B360,'MC 114+220'!$B$15:$AB$786,20,FALSE)</f>
        <v>#N/A</v>
      </c>
      <c r="H360" s="104" t="e">
        <f>VLOOKUP(B360,'MC 114+220'!$B$15:$AB$786,4,FALSE)</f>
        <v>#N/A</v>
      </c>
      <c r="I360" s="105" t="e">
        <f t="shared" si="67"/>
        <v>#N/A</v>
      </c>
      <c r="J360" s="105" t="e">
        <f>VLOOKUP(B360,'MC 114+220'!$B$15:$AB$786,13,FALSE)</f>
        <v>#N/A</v>
      </c>
      <c r="K360" s="92">
        <f>'MC 114+220'!Q361</f>
        <v>0</v>
      </c>
      <c r="L360" s="106">
        <f t="shared" si="72"/>
        <v>0</v>
      </c>
      <c r="M360" s="94" t="e">
        <f>VLOOKUP(B360,'MC 114+220'!$B$14:$AB$786,21,FALSE)</f>
        <v>#N/A</v>
      </c>
      <c r="N360" s="103" t="e">
        <f>VLOOKUP(B360,'MC 114+220'!$B$15:$AB$786,5,FALSE)</f>
        <v>#N/A</v>
      </c>
      <c r="O360" s="105" t="e">
        <f t="shared" si="68"/>
        <v>#N/A</v>
      </c>
      <c r="P360" s="105" t="e">
        <f>VLOOKUP(B360,'MC 114+220'!$B$15:$AB$786,14,FALSE)</f>
        <v>#N/A</v>
      </c>
      <c r="Q360" s="92">
        <f>'MC 114+220'!R361</f>
        <v>0</v>
      </c>
      <c r="R360" s="106">
        <f t="shared" si="73"/>
        <v>0</v>
      </c>
      <c r="S360" s="94" t="e">
        <f>VLOOKUP(B360,'MC 114+220'!$B$14:$AB$786,22,FALSE)</f>
        <v>#N/A</v>
      </c>
      <c r="T360" s="103" t="e">
        <f>VLOOKUP(B360,'MC 114+220'!$B$15:$AB$786,6,FALSE)</f>
        <v>#N/A</v>
      </c>
      <c r="U360" s="105" t="e">
        <f t="shared" si="69"/>
        <v>#N/A</v>
      </c>
      <c r="V360" s="107" t="e">
        <f>VLOOKUP(B360,'MC 114+220'!$B$15:$AB$786,15,FALSE)</f>
        <v>#N/A</v>
      </c>
      <c r="W360" s="96">
        <f>'MC 114+220'!S361</f>
        <v>0</v>
      </c>
      <c r="X360" s="106">
        <f t="shared" si="74"/>
        <v>0</v>
      </c>
      <c r="Y360" s="108" t="e">
        <f t="shared" si="78"/>
        <v>#N/A</v>
      </c>
      <c r="Z360" s="99" t="e">
        <f t="shared" si="75"/>
        <v>#N/A</v>
      </c>
      <c r="AA360" s="100" t="e">
        <f t="shared" si="76"/>
        <v>#N/A</v>
      </c>
      <c r="AB360" s="109" t="e">
        <f t="shared" si="77"/>
        <v>#N/A</v>
      </c>
    </row>
    <row r="361" spans="2:28">
      <c r="B361" s="86">
        <f>'MC 114+220'!B362</f>
        <v>0</v>
      </c>
      <c r="C361" s="101">
        <f t="shared" si="70"/>
        <v>0</v>
      </c>
      <c r="D361" s="102">
        <f t="shared" si="71"/>
        <v>842</v>
      </c>
      <c r="E361" s="89" t="e">
        <f>VLOOKUP(B361,'MC 114+220'!B362:AB463,3,FALSE)</f>
        <v>#N/A</v>
      </c>
      <c r="F361" s="103" t="e">
        <f t="shared" si="66"/>
        <v>#N/A</v>
      </c>
      <c r="G361" s="104" t="e">
        <f>VLOOKUP(B361,'MC 114+220'!$B$15:$AB$786,20,FALSE)</f>
        <v>#N/A</v>
      </c>
      <c r="H361" s="104" t="e">
        <f>VLOOKUP(B361,'MC 114+220'!$B$15:$AB$786,4,FALSE)</f>
        <v>#N/A</v>
      </c>
      <c r="I361" s="105" t="e">
        <f t="shared" si="67"/>
        <v>#N/A</v>
      </c>
      <c r="J361" s="105" t="e">
        <f>VLOOKUP(B361,'MC 114+220'!$B$15:$AB$786,13,FALSE)</f>
        <v>#N/A</v>
      </c>
      <c r="K361" s="92">
        <f>'MC 114+220'!Q362</f>
        <v>0</v>
      </c>
      <c r="L361" s="106">
        <f t="shared" si="72"/>
        <v>0</v>
      </c>
      <c r="M361" s="94" t="e">
        <f>VLOOKUP(B361,'MC 114+220'!$B$14:$AB$786,21,FALSE)</f>
        <v>#N/A</v>
      </c>
      <c r="N361" s="103" t="e">
        <f>VLOOKUP(B361,'MC 114+220'!$B$15:$AB$786,5,FALSE)</f>
        <v>#N/A</v>
      </c>
      <c r="O361" s="105" t="e">
        <f t="shared" si="68"/>
        <v>#N/A</v>
      </c>
      <c r="P361" s="105" t="e">
        <f>VLOOKUP(B361,'MC 114+220'!$B$15:$AB$786,14,FALSE)</f>
        <v>#N/A</v>
      </c>
      <c r="Q361" s="92">
        <f>'MC 114+220'!R362</f>
        <v>0</v>
      </c>
      <c r="R361" s="106">
        <f t="shared" si="73"/>
        <v>0</v>
      </c>
      <c r="S361" s="94" t="e">
        <f>VLOOKUP(B361,'MC 114+220'!$B$14:$AB$786,22,FALSE)</f>
        <v>#N/A</v>
      </c>
      <c r="T361" s="103" t="e">
        <f>VLOOKUP(B361,'MC 114+220'!$B$15:$AB$786,6,FALSE)</f>
        <v>#N/A</v>
      </c>
      <c r="U361" s="105" t="e">
        <f t="shared" si="69"/>
        <v>#N/A</v>
      </c>
      <c r="V361" s="107" t="e">
        <f>VLOOKUP(B361,'MC 114+220'!$B$15:$AB$786,15,FALSE)</f>
        <v>#N/A</v>
      </c>
      <c r="W361" s="96">
        <f>'MC 114+220'!S362</f>
        <v>0</v>
      </c>
      <c r="X361" s="106">
        <f t="shared" si="74"/>
        <v>0</v>
      </c>
      <c r="Y361" s="108" t="e">
        <f t="shared" si="78"/>
        <v>#N/A</v>
      </c>
      <c r="Z361" s="99" t="e">
        <f t="shared" si="75"/>
        <v>#N/A</v>
      </c>
      <c r="AA361" s="100" t="e">
        <f t="shared" si="76"/>
        <v>#N/A</v>
      </c>
      <c r="AB361" s="109" t="e">
        <f t="shared" si="77"/>
        <v>#N/A</v>
      </c>
    </row>
    <row r="362" spans="2:28">
      <c r="B362" s="86">
        <f>'MC 114+220'!B363</f>
        <v>0</v>
      </c>
      <c r="C362" s="101">
        <f t="shared" si="70"/>
        <v>0</v>
      </c>
      <c r="D362" s="102">
        <f t="shared" si="71"/>
        <v>842</v>
      </c>
      <c r="E362" s="89" t="e">
        <f>VLOOKUP(B362,'MC 114+220'!B363:AB464,3,FALSE)</f>
        <v>#N/A</v>
      </c>
      <c r="F362" s="103" t="e">
        <f t="shared" si="66"/>
        <v>#N/A</v>
      </c>
      <c r="G362" s="104" t="e">
        <f>VLOOKUP(B362,'MC 114+220'!$B$15:$AB$786,20,FALSE)</f>
        <v>#N/A</v>
      </c>
      <c r="H362" s="104" t="e">
        <f>VLOOKUP(B362,'MC 114+220'!$B$15:$AB$786,4,FALSE)</f>
        <v>#N/A</v>
      </c>
      <c r="I362" s="105" t="e">
        <f t="shared" si="67"/>
        <v>#N/A</v>
      </c>
      <c r="J362" s="105" t="e">
        <f>VLOOKUP(B362,'MC 114+220'!$B$15:$AB$786,13,FALSE)</f>
        <v>#N/A</v>
      </c>
      <c r="K362" s="92">
        <f>'MC 114+220'!Q363</f>
        <v>0</v>
      </c>
      <c r="L362" s="106">
        <f t="shared" si="72"/>
        <v>0</v>
      </c>
      <c r="M362" s="94" t="e">
        <f>VLOOKUP(B362,'MC 114+220'!$B$14:$AB$786,21,FALSE)</f>
        <v>#N/A</v>
      </c>
      <c r="N362" s="103" t="e">
        <f>VLOOKUP(B362,'MC 114+220'!$B$15:$AB$786,5,FALSE)</f>
        <v>#N/A</v>
      </c>
      <c r="O362" s="105" t="e">
        <f t="shared" si="68"/>
        <v>#N/A</v>
      </c>
      <c r="P362" s="105" t="e">
        <f>VLOOKUP(B362,'MC 114+220'!$B$15:$AB$786,14,FALSE)</f>
        <v>#N/A</v>
      </c>
      <c r="Q362" s="92">
        <f>'MC 114+220'!R363</f>
        <v>0</v>
      </c>
      <c r="R362" s="106">
        <f t="shared" si="73"/>
        <v>0</v>
      </c>
      <c r="S362" s="94" t="e">
        <f>VLOOKUP(B362,'MC 114+220'!$B$14:$AB$786,22,FALSE)</f>
        <v>#N/A</v>
      </c>
      <c r="T362" s="103" t="e">
        <f>VLOOKUP(B362,'MC 114+220'!$B$15:$AB$786,6,FALSE)</f>
        <v>#N/A</v>
      </c>
      <c r="U362" s="105" t="e">
        <f t="shared" si="69"/>
        <v>#N/A</v>
      </c>
      <c r="V362" s="107" t="e">
        <f>VLOOKUP(B362,'MC 114+220'!$B$15:$AB$786,15,FALSE)</f>
        <v>#N/A</v>
      </c>
      <c r="W362" s="96">
        <f>'MC 114+220'!S363</f>
        <v>0</v>
      </c>
      <c r="X362" s="106">
        <f t="shared" si="74"/>
        <v>0</v>
      </c>
      <c r="Y362" s="108" t="e">
        <f t="shared" si="78"/>
        <v>#N/A</v>
      </c>
      <c r="Z362" s="99" t="e">
        <f t="shared" si="75"/>
        <v>#N/A</v>
      </c>
      <c r="AA362" s="100" t="e">
        <f t="shared" si="76"/>
        <v>#N/A</v>
      </c>
      <c r="AB362" s="109" t="e">
        <f t="shared" si="77"/>
        <v>#N/A</v>
      </c>
    </row>
    <row r="363" spans="2:28">
      <c r="B363" s="86">
        <f>'MC 114+220'!B364</f>
        <v>0</v>
      </c>
      <c r="C363" s="101">
        <f t="shared" si="70"/>
        <v>0</v>
      </c>
      <c r="D363" s="102">
        <f t="shared" si="71"/>
        <v>842</v>
      </c>
      <c r="E363" s="89" t="e">
        <f>VLOOKUP(B363,'MC 114+220'!B364:AB465,3,FALSE)</f>
        <v>#N/A</v>
      </c>
      <c r="F363" s="103" t="e">
        <f t="shared" si="66"/>
        <v>#N/A</v>
      </c>
      <c r="G363" s="104" t="e">
        <f>VLOOKUP(B363,'MC 114+220'!$B$15:$AB$786,20,FALSE)</f>
        <v>#N/A</v>
      </c>
      <c r="H363" s="104" t="e">
        <f>VLOOKUP(B363,'MC 114+220'!$B$15:$AB$786,4,FALSE)</f>
        <v>#N/A</v>
      </c>
      <c r="I363" s="105" t="e">
        <f t="shared" si="67"/>
        <v>#N/A</v>
      </c>
      <c r="J363" s="105" t="e">
        <f>VLOOKUP(B363,'MC 114+220'!$B$15:$AB$786,13,FALSE)</f>
        <v>#N/A</v>
      </c>
      <c r="K363" s="92">
        <f>'MC 114+220'!Q364</f>
        <v>0</v>
      </c>
      <c r="L363" s="106">
        <f t="shared" si="72"/>
        <v>0</v>
      </c>
      <c r="M363" s="94" t="e">
        <f>VLOOKUP(B363,'MC 114+220'!$B$14:$AB$786,21,FALSE)</f>
        <v>#N/A</v>
      </c>
      <c r="N363" s="103" t="e">
        <f>VLOOKUP(B363,'MC 114+220'!$B$15:$AB$786,5,FALSE)</f>
        <v>#N/A</v>
      </c>
      <c r="O363" s="105" t="e">
        <f t="shared" si="68"/>
        <v>#N/A</v>
      </c>
      <c r="P363" s="105" t="e">
        <f>VLOOKUP(B363,'MC 114+220'!$B$15:$AB$786,14,FALSE)</f>
        <v>#N/A</v>
      </c>
      <c r="Q363" s="92">
        <f>'MC 114+220'!R364</f>
        <v>0</v>
      </c>
      <c r="R363" s="106">
        <f t="shared" si="73"/>
        <v>0</v>
      </c>
      <c r="S363" s="94" t="e">
        <f>VLOOKUP(B363,'MC 114+220'!$B$14:$AB$786,22,FALSE)</f>
        <v>#N/A</v>
      </c>
      <c r="T363" s="103" t="e">
        <f>VLOOKUP(B363,'MC 114+220'!$B$15:$AB$786,6,FALSE)</f>
        <v>#N/A</v>
      </c>
      <c r="U363" s="105" t="e">
        <f t="shared" si="69"/>
        <v>#N/A</v>
      </c>
      <c r="V363" s="107" t="e">
        <f>VLOOKUP(B363,'MC 114+220'!$B$15:$AB$786,15,FALSE)</f>
        <v>#N/A</v>
      </c>
      <c r="W363" s="96">
        <f>'MC 114+220'!S364</f>
        <v>0</v>
      </c>
      <c r="X363" s="106">
        <f t="shared" si="74"/>
        <v>0</v>
      </c>
      <c r="Y363" s="108" t="e">
        <f t="shared" si="78"/>
        <v>#N/A</v>
      </c>
      <c r="Z363" s="99" t="e">
        <f t="shared" si="75"/>
        <v>#N/A</v>
      </c>
      <c r="AA363" s="100" t="e">
        <f t="shared" si="76"/>
        <v>#N/A</v>
      </c>
      <c r="AB363" s="109" t="e">
        <f t="shared" si="77"/>
        <v>#N/A</v>
      </c>
    </row>
    <row r="364" spans="2:28">
      <c r="B364" s="86">
        <f>'MC 114+220'!B365</f>
        <v>0</v>
      </c>
      <c r="C364" s="101">
        <f t="shared" si="70"/>
        <v>0</v>
      </c>
      <c r="D364" s="102">
        <f t="shared" si="71"/>
        <v>842</v>
      </c>
      <c r="E364" s="89" t="e">
        <f>VLOOKUP(B364,'MC 114+220'!B365:AB466,3,FALSE)</f>
        <v>#N/A</v>
      </c>
      <c r="F364" s="103" t="e">
        <f t="shared" si="66"/>
        <v>#N/A</v>
      </c>
      <c r="G364" s="104" t="e">
        <f>VLOOKUP(B364,'MC 114+220'!$B$15:$AB$786,20,FALSE)</f>
        <v>#N/A</v>
      </c>
      <c r="H364" s="104" t="e">
        <f>VLOOKUP(B364,'MC 114+220'!$B$15:$AB$786,4,FALSE)</f>
        <v>#N/A</v>
      </c>
      <c r="I364" s="105" t="e">
        <f t="shared" si="67"/>
        <v>#N/A</v>
      </c>
      <c r="J364" s="105" t="e">
        <f>VLOOKUP(B364,'MC 114+220'!$B$15:$AB$786,13,FALSE)</f>
        <v>#N/A</v>
      </c>
      <c r="K364" s="92">
        <f>'MC 114+220'!Q365</f>
        <v>0</v>
      </c>
      <c r="L364" s="106">
        <f t="shared" si="72"/>
        <v>0</v>
      </c>
      <c r="M364" s="94" t="e">
        <f>VLOOKUP(B364,'MC 114+220'!$B$14:$AB$786,21,FALSE)</f>
        <v>#N/A</v>
      </c>
      <c r="N364" s="103" t="e">
        <f>VLOOKUP(B364,'MC 114+220'!$B$15:$AB$786,5,FALSE)</f>
        <v>#N/A</v>
      </c>
      <c r="O364" s="105" t="e">
        <f t="shared" si="68"/>
        <v>#N/A</v>
      </c>
      <c r="P364" s="105" t="e">
        <f>VLOOKUP(B364,'MC 114+220'!$B$15:$AB$786,14,FALSE)</f>
        <v>#N/A</v>
      </c>
      <c r="Q364" s="92">
        <f>'MC 114+220'!R365</f>
        <v>0</v>
      </c>
      <c r="R364" s="106">
        <f t="shared" si="73"/>
        <v>0</v>
      </c>
      <c r="S364" s="94" t="e">
        <f>VLOOKUP(B364,'MC 114+220'!$B$14:$AB$786,22,FALSE)</f>
        <v>#N/A</v>
      </c>
      <c r="T364" s="103" t="e">
        <f>VLOOKUP(B364,'MC 114+220'!$B$15:$AB$786,6,FALSE)</f>
        <v>#N/A</v>
      </c>
      <c r="U364" s="105" t="e">
        <f t="shared" si="69"/>
        <v>#N/A</v>
      </c>
      <c r="V364" s="107" t="e">
        <f>VLOOKUP(B364,'MC 114+220'!$B$15:$AB$786,15,FALSE)</f>
        <v>#N/A</v>
      </c>
      <c r="W364" s="96">
        <f>'MC 114+220'!S365</f>
        <v>0</v>
      </c>
      <c r="X364" s="106">
        <f t="shared" si="74"/>
        <v>0</v>
      </c>
      <c r="Y364" s="108" t="e">
        <f t="shared" si="78"/>
        <v>#N/A</v>
      </c>
      <c r="Z364" s="99" t="e">
        <f t="shared" si="75"/>
        <v>#N/A</v>
      </c>
      <c r="AA364" s="100" t="e">
        <f t="shared" si="76"/>
        <v>#N/A</v>
      </c>
      <c r="AB364" s="109" t="e">
        <f t="shared" si="77"/>
        <v>#N/A</v>
      </c>
    </row>
    <row r="365" spans="2:28">
      <c r="B365" s="86">
        <f>'MC 114+220'!B366</f>
        <v>0</v>
      </c>
      <c r="C365" s="101">
        <f t="shared" si="70"/>
        <v>0</v>
      </c>
      <c r="D365" s="102">
        <f t="shared" si="71"/>
        <v>842</v>
      </c>
      <c r="E365" s="89" t="e">
        <f>VLOOKUP(B365,'MC 114+220'!B366:AB467,3,FALSE)</f>
        <v>#N/A</v>
      </c>
      <c r="F365" s="103" t="e">
        <f t="shared" si="66"/>
        <v>#N/A</v>
      </c>
      <c r="G365" s="104" t="e">
        <f>VLOOKUP(B365,'MC 114+220'!$B$15:$AB$786,20,FALSE)</f>
        <v>#N/A</v>
      </c>
      <c r="H365" s="104" t="e">
        <f>VLOOKUP(B365,'MC 114+220'!$B$15:$AB$786,4,FALSE)</f>
        <v>#N/A</v>
      </c>
      <c r="I365" s="105" t="e">
        <f t="shared" si="67"/>
        <v>#N/A</v>
      </c>
      <c r="J365" s="105" t="e">
        <f>VLOOKUP(B365,'MC 114+220'!$B$15:$AB$786,13,FALSE)</f>
        <v>#N/A</v>
      </c>
      <c r="K365" s="92">
        <f>'MC 114+220'!Q366</f>
        <v>0</v>
      </c>
      <c r="L365" s="106">
        <f t="shared" si="72"/>
        <v>0</v>
      </c>
      <c r="M365" s="94" t="e">
        <f>VLOOKUP(B365,'MC 114+220'!$B$14:$AB$786,21,FALSE)</f>
        <v>#N/A</v>
      </c>
      <c r="N365" s="103" t="e">
        <f>VLOOKUP(B365,'MC 114+220'!$B$15:$AB$786,5,FALSE)</f>
        <v>#N/A</v>
      </c>
      <c r="O365" s="105" t="e">
        <f t="shared" si="68"/>
        <v>#N/A</v>
      </c>
      <c r="P365" s="105" t="e">
        <f>VLOOKUP(B365,'MC 114+220'!$B$15:$AB$786,14,FALSE)</f>
        <v>#N/A</v>
      </c>
      <c r="Q365" s="92">
        <f>'MC 114+220'!R366</f>
        <v>0</v>
      </c>
      <c r="R365" s="106">
        <f t="shared" si="73"/>
        <v>0</v>
      </c>
      <c r="S365" s="94" t="e">
        <f>VLOOKUP(B365,'MC 114+220'!$B$14:$AB$786,22,FALSE)</f>
        <v>#N/A</v>
      </c>
      <c r="T365" s="103" t="e">
        <f>VLOOKUP(B365,'MC 114+220'!$B$15:$AB$786,6,FALSE)</f>
        <v>#N/A</v>
      </c>
      <c r="U365" s="105" t="e">
        <f t="shared" si="69"/>
        <v>#N/A</v>
      </c>
      <c r="V365" s="107" t="e">
        <f>VLOOKUP(B365,'MC 114+220'!$B$15:$AB$786,15,FALSE)</f>
        <v>#N/A</v>
      </c>
      <c r="W365" s="96">
        <f>'MC 114+220'!S366</f>
        <v>0</v>
      </c>
      <c r="X365" s="106">
        <f t="shared" si="74"/>
        <v>0</v>
      </c>
      <c r="Y365" s="108" t="e">
        <f t="shared" si="78"/>
        <v>#N/A</v>
      </c>
      <c r="Z365" s="99" t="e">
        <f t="shared" si="75"/>
        <v>#N/A</v>
      </c>
      <c r="AA365" s="100" t="e">
        <f t="shared" si="76"/>
        <v>#N/A</v>
      </c>
      <c r="AB365" s="109" t="e">
        <f t="shared" si="77"/>
        <v>#N/A</v>
      </c>
    </row>
    <row r="366" spans="2:28">
      <c r="B366" s="86">
        <f>'MC 114+220'!B367</f>
        <v>0</v>
      </c>
      <c r="C366" s="101">
        <f t="shared" si="70"/>
        <v>0</v>
      </c>
      <c r="D366" s="102">
        <f t="shared" si="71"/>
        <v>842</v>
      </c>
      <c r="E366" s="89" t="e">
        <f>VLOOKUP(B366,'MC 114+220'!B367:AB468,3,FALSE)</f>
        <v>#N/A</v>
      </c>
      <c r="F366" s="103" t="e">
        <f t="shared" si="66"/>
        <v>#N/A</v>
      </c>
      <c r="G366" s="104" t="e">
        <f>VLOOKUP(B366,'MC 114+220'!$B$15:$AB$786,20,FALSE)</f>
        <v>#N/A</v>
      </c>
      <c r="H366" s="104" t="e">
        <f>VLOOKUP(B366,'MC 114+220'!$B$15:$AB$786,4,FALSE)</f>
        <v>#N/A</v>
      </c>
      <c r="I366" s="105" t="e">
        <f t="shared" si="67"/>
        <v>#N/A</v>
      </c>
      <c r="J366" s="105" t="e">
        <f>VLOOKUP(B366,'MC 114+220'!$B$15:$AB$786,13,FALSE)</f>
        <v>#N/A</v>
      </c>
      <c r="K366" s="92">
        <f>'MC 114+220'!Q367</f>
        <v>0</v>
      </c>
      <c r="L366" s="106">
        <f t="shared" si="72"/>
        <v>0</v>
      </c>
      <c r="M366" s="94" t="e">
        <f>VLOOKUP(B366,'MC 114+220'!$B$14:$AB$786,21,FALSE)</f>
        <v>#N/A</v>
      </c>
      <c r="N366" s="103" t="e">
        <f>VLOOKUP(B366,'MC 114+220'!$B$15:$AB$786,5,FALSE)</f>
        <v>#N/A</v>
      </c>
      <c r="O366" s="105" t="e">
        <f t="shared" si="68"/>
        <v>#N/A</v>
      </c>
      <c r="P366" s="105" t="e">
        <f>VLOOKUP(B366,'MC 114+220'!$B$15:$AB$786,14,FALSE)</f>
        <v>#N/A</v>
      </c>
      <c r="Q366" s="92">
        <f>'MC 114+220'!R367</f>
        <v>0</v>
      </c>
      <c r="R366" s="106">
        <f t="shared" si="73"/>
        <v>0</v>
      </c>
      <c r="S366" s="94" t="e">
        <f>VLOOKUP(B366,'MC 114+220'!$B$14:$AB$786,22,FALSE)</f>
        <v>#N/A</v>
      </c>
      <c r="T366" s="103" t="e">
        <f>VLOOKUP(B366,'MC 114+220'!$B$15:$AB$786,6,FALSE)</f>
        <v>#N/A</v>
      </c>
      <c r="U366" s="105" t="e">
        <f t="shared" si="69"/>
        <v>#N/A</v>
      </c>
      <c r="V366" s="107" t="e">
        <f>VLOOKUP(B366,'MC 114+220'!$B$15:$AB$786,15,FALSE)</f>
        <v>#N/A</v>
      </c>
      <c r="W366" s="96">
        <f>'MC 114+220'!S367</f>
        <v>0</v>
      </c>
      <c r="X366" s="106">
        <f t="shared" si="74"/>
        <v>0</v>
      </c>
      <c r="Y366" s="108" t="e">
        <f t="shared" si="78"/>
        <v>#N/A</v>
      </c>
      <c r="Z366" s="99" t="e">
        <f t="shared" si="75"/>
        <v>#N/A</v>
      </c>
      <c r="AA366" s="100" t="e">
        <f t="shared" si="76"/>
        <v>#N/A</v>
      </c>
      <c r="AB366" s="109" t="e">
        <f t="shared" si="77"/>
        <v>#N/A</v>
      </c>
    </row>
    <row r="367" spans="2:28">
      <c r="B367" s="86">
        <f>'MC 114+220'!B368</f>
        <v>0</v>
      </c>
      <c r="C367" s="101">
        <f t="shared" si="70"/>
        <v>0</v>
      </c>
      <c r="D367" s="102">
        <f t="shared" si="71"/>
        <v>842</v>
      </c>
      <c r="E367" s="89" t="e">
        <f>VLOOKUP(B367,'MC 114+220'!B368:AB469,3,FALSE)</f>
        <v>#N/A</v>
      </c>
      <c r="F367" s="103" t="e">
        <f t="shared" si="66"/>
        <v>#N/A</v>
      </c>
      <c r="G367" s="104" t="e">
        <f>VLOOKUP(B367,'MC 114+220'!$B$15:$AB$786,20,FALSE)</f>
        <v>#N/A</v>
      </c>
      <c r="H367" s="104" t="e">
        <f>VLOOKUP(B367,'MC 114+220'!$B$15:$AB$786,4,FALSE)</f>
        <v>#N/A</v>
      </c>
      <c r="I367" s="105" t="e">
        <f t="shared" si="67"/>
        <v>#N/A</v>
      </c>
      <c r="J367" s="105" t="e">
        <f>VLOOKUP(B367,'MC 114+220'!$B$15:$AB$786,13,FALSE)</f>
        <v>#N/A</v>
      </c>
      <c r="K367" s="92">
        <f>'MC 114+220'!Q368</f>
        <v>0</v>
      </c>
      <c r="L367" s="106">
        <f t="shared" si="72"/>
        <v>0</v>
      </c>
      <c r="M367" s="94" t="e">
        <f>VLOOKUP(B367,'MC 114+220'!$B$14:$AB$786,21,FALSE)</f>
        <v>#N/A</v>
      </c>
      <c r="N367" s="103" t="e">
        <f>VLOOKUP(B367,'MC 114+220'!$B$15:$AB$786,5,FALSE)</f>
        <v>#N/A</v>
      </c>
      <c r="O367" s="105" t="e">
        <f t="shared" si="68"/>
        <v>#N/A</v>
      </c>
      <c r="P367" s="105" t="e">
        <f>VLOOKUP(B367,'MC 114+220'!$B$15:$AB$786,14,FALSE)</f>
        <v>#N/A</v>
      </c>
      <c r="Q367" s="92">
        <f>'MC 114+220'!R368</f>
        <v>0</v>
      </c>
      <c r="R367" s="106">
        <f t="shared" si="73"/>
        <v>0</v>
      </c>
      <c r="S367" s="94" t="e">
        <f>VLOOKUP(B367,'MC 114+220'!$B$14:$AB$786,22,FALSE)</f>
        <v>#N/A</v>
      </c>
      <c r="T367" s="103" t="e">
        <f>VLOOKUP(B367,'MC 114+220'!$B$15:$AB$786,6,FALSE)</f>
        <v>#N/A</v>
      </c>
      <c r="U367" s="105" t="e">
        <f t="shared" si="69"/>
        <v>#N/A</v>
      </c>
      <c r="V367" s="107" t="e">
        <f>VLOOKUP(B367,'MC 114+220'!$B$15:$AB$786,15,FALSE)</f>
        <v>#N/A</v>
      </c>
      <c r="W367" s="96">
        <f>'MC 114+220'!S368</f>
        <v>0</v>
      </c>
      <c r="X367" s="106">
        <f t="shared" si="74"/>
        <v>0</v>
      </c>
      <c r="Y367" s="108" t="e">
        <f t="shared" si="78"/>
        <v>#N/A</v>
      </c>
      <c r="Z367" s="99" t="e">
        <f t="shared" si="75"/>
        <v>#N/A</v>
      </c>
      <c r="AA367" s="100" t="e">
        <f t="shared" si="76"/>
        <v>#N/A</v>
      </c>
      <c r="AB367" s="109" t="e">
        <f t="shared" si="77"/>
        <v>#N/A</v>
      </c>
    </row>
    <row r="368" spans="2:28">
      <c r="B368" s="86">
        <f>'MC 114+220'!B369</f>
        <v>0</v>
      </c>
      <c r="C368" s="101">
        <f t="shared" si="70"/>
        <v>0</v>
      </c>
      <c r="D368" s="102">
        <f t="shared" si="71"/>
        <v>842</v>
      </c>
      <c r="E368" s="89" t="e">
        <f>VLOOKUP(B368,'MC 114+220'!B369:AB470,3,FALSE)</f>
        <v>#N/A</v>
      </c>
      <c r="F368" s="103" t="e">
        <f t="shared" si="66"/>
        <v>#N/A</v>
      </c>
      <c r="G368" s="104" t="e">
        <f>VLOOKUP(B368,'MC 114+220'!$B$15:$AB$786,20,FALSE)</f>
        <v>#N/A</v>
      </c>
      <c r="H368" s="104" t="e">
        <f>VLOOKUP(B368,'MC 114+220'!$B$15:$AB$786,4,FALSE)</f>
        <v>#N/A</v>
      </c>
      <c r="I368" s="105" t="e">
        <f t="shared" si="67"/>
        <v>#N/A</v>
      </c>
      <c r="J368" s="105" t="e">
        <f>VLOOKUP(B368,'MC 114+220'!$B$15:$AB$786,13,FALSE)</f>
        <v>#N/A</v>
      </c>
      <c r="K368" s="92">
        <f>'MC 114+220'!Q369</f>
        <v>0</v>
      </c>
      <c r="L368" s="106">
        <f t="shared" si="72"/>
        <v>0</v>
      </c>
      <c r="M368" s="94" t="e">
        <f>VLOOKUP(B368,'MC 114+220'!$B$14:$AB$786,21,FALSE)</f>
        <v>#N/A</v>
      </c>
      <c r="N368" s="103" t="e">
        <f>VLOOKUP(B368,'MC 114+220'!$B$15:$AB$786,5,FALSE)</f>
        <v>#N/A</v>
      </c>
      <c r="O368" s="105" t="e">
        <f t="shared" si="68"/>
        <v>#N/A</v>
      </c>
      <c r="P368" s="105" t="e">
        <f>VLOOKUP(B368,'MC 114+220'!$B$15:$AB$786,14,FALSE)</f>
        <v>#N/A</v>
      </c>
      <c r="Q368" s="92">
        <f>'MC 114+220'!R369</f>
        <v>0</v>
      </c>
      <c r="R368" s="106">
        <f t="shared" si="73"/>
        <v>0</v>
      </c>
      <c r="S368" s="94" t="e">
        <f>VLOOKUP(B368,'MC 114+220'!$B$14:$AB$786,22,FALSE)</f>
        <v>#N/A</v>
      </c>
      <c r="T368" s="103" t="e">
        <f>VLOOKUP(B368,'MC 114+220'!$B$15:$AB$786,6,FALSE)</f>
        <v>#N/A</v>
      </c>
      <c r="U368" s="105" t="e">
        <f t="shared" si="69"/>
        <v>#N/A</v>
      </c>
      <c r="V368" s="107" t="e">
        <f>VLOOKUP(B368,'MC 114+220'!$B$15:$AB$786,15,FALSE)</f>
        <v>#N/A</v>
      </c>
      <c r="W368" s="96">
        <f>'MC 114+220'!S369</f>
        <v>0</v>
      </c>
      <c r="X368" s="106">
        <f t="shared" si="74"/>
        <v>0</v>
      </c>
      <c r="Y368" s="108" t="e">
        <f t="shared" si="78"/>
        <v>#N/A</v>
      </c>
      <c r="Z368" s="99" t="e">
        <f t="shared" si="75"/>
        <v>#N/A</v>
      </c>
      <c r="AA368" s="100" t="e">
        <f t="shared" si="76"/>
        <v>#N/A</v>
      </c>
      <c r="AB368" s="109" t="e">
        <f t="shared" si="77"/>
        <v>#N/A</v>
      </c>
    </row>
    <row r="369" spans="2:28">
      <c r="B369" s="86">
        <f>'MC 114+220'!B370</f>
        <v>0</v>
      </c>
      <c r="C369" s="101">
        <f t="shared" si="70"/>
        <v>0</v>
      </c>
      <c r="D369" s="102">
        <f t="shared" si="71"/>
        <v>842</v>
      </c>
      <c r="E369" s="89" t="e">
        <f>VLOOKUP(B369,'MC 114+220'!B370:AB471,3,FALSE)</f>
        <v>#N/A</v>
      </c>
      <c r="F369" s="103" t="e">
        <f t="shared" si="66"/>
        <v>#N/A</v>
      </c>
      <c r="G369" s="104" t="e">
        <f>VLOOKUP(B369,'MC 114+220'!$B$15:$AB$786,20,FALSE)</f>
        <v>#N/A</v>
      </c>
      <c r="H369" s="104" t="e">
        <f>VLOOKUP(B369,'MC 114+220'!$B$15:$AB$786,4,FALSE)</f>
        <v>#N/A</v>
      </c>
      <c r="I369" s="105" t="e">
        <f t="shared" si="67"/>
        <v>#N/A</v>
      </c>
      <c r="J369" s="105" t="e">
        <f>VLOOKUP(B369,'MC 114+220'!$B$15:$AB$786,13,FALSE)</f>
        <v>#N/A</v>
      </c>
      <c r="K369" s="92">
        <f>'MC 114+220'!Q370</f>
        <v>0</v>
      </c>
      <c r="L369" s="106">
        <f t="shared" si="72"/>
        <v>0</v>
      </c>
      <c r="M369" s="94" t="e">
        <f>VLOOKUP(B369,'MC 114+220'!$B$14:$AB$786,21,FALSE)</f>
        <v>#N/A</v>
      </c>
      <c r="N369" s="103" t="e">
        <f>VLOOKUP(B369,'MC 114+220'!$B$15:$AB$786,5,FALSE)</f>
        <v>#N/A</v>
      </c>
      <c r="O369" s="105" t="e">
        <f t="shared" si="68"/>
        <v>#N/A</v>
      </c>
      <c r="P369" s="105" t="e">
        <f>VLOOKUP(B369,'MC 114+220'!$B$15:$AB$786,14,FALSE)</f>
        <v>#N/A</v>
      </c>
      <c r="Q369" s="92">
        <f>'MC 114+220'!R370</f>
        <v>0</v>
      </c>
      <c r="R369" s="106">
        <f t="shared" si="73"/>
        <v>0</v>
      </c>
      <c r="S369" s="94" t="e">
        <f>VLOOKUP(B369,'MC 114+220'!$B$14:$AB$786,22,FALSE)</f>
        <v>#N/A</v>
      </c>
      <c r="T369" s="103" t="e">
        <f>VLOOKUP(B369,'MC 114+220'!$B$15:$AB$786,6,FALSE)</f>
        <v>#N/A</v>
      </c>
      <c r="U369" s="105" t="e">
        <f t="shared" si="69"/>
        <v>#N/A</v>
      </c>
      <c r="V369" s="107" t="e">
        <f>VLOOKUP(B369,'MC 114+220'!$B$15:$AB$786,15,FALSE)</f>
        <v>#N/A</v>
      </c>
      <c r="W369" s="96">
        <f>'MC 114+220'!S370</f>
        <v>0</v>
      </c>
      <c r="X369" s="106">
        <f t="shared" si="74"/>
        <v>0</v>
      </c>
      <c r="Y369" s="108" t="e">
        <f t="shared" si="78"/>
        <v>#N/A</v>
      </c>
      <c r="Z369" s="99" t="e">
        <f t="shared" si="75"/>
        <v>#N/A</v>
      </c>
      <c r="AA369" s="100" t="e">
        <f t="shared" si="76"/>
        <v>#N/A</v>
      </c>
      <c r="AB369" s="109" t="e">
        <f t="shared" si="77"/>
        <v>#N/A</v>
      </c>
    </row>
    <row r="370" spans="2:28">
      <c r="B370" s="86">
        <f>'MC 114+220'!B371</f>
        <v>0</v>
      </c>
      <c r="C370" s="101">
        <f t="shared" si="70"/>
        <v>0</v>
      </c>
      <c r="D370" s="102">
        <f t="shared" si="71"/>
        <v>842</v>
      </c>
      <c r="E370" s="89" t="e">
        <f>VLOOKUP(B370,'MC 114+220'!B371:AB472,3,FALSE)</f>
        <v>#N/A</v>
      </c>
      <c r="F370" s="103" t="e">
        <f t="shared" si="66"/>
        <v>#N/A</v>
      </c>
      <c r="G370" s="104" t="e">
        <f>VLOOKUP(B370,'MC 114+220'!$B$15:$AB$786,20,FALSE)</f>
        <v>#N/A</v>
      </c>
      <c r="H370" s="104" t="e">
        <f>VLOOKUP(B370,'MC 114+220'!$B$15:$AB$786,4,FALSE)</f>
        <v>#N/A</v>
      </c>
      <c r="I370" s="105" t="e">
        <f t="shared" si="67"/>
        <v>#N/A</v>
      </c>
      <c r="J370" s="105" t="e">
        <f>VLOOKUP(B370,'MC 114+220'!$B$15:$AB$786,13,FALSE)</f>
        <v>#N/A</v>
      </c>
      <c r="K370" s="92">
        <f>'MC 114+220'!Q371</f>
        <v>0</v>
      </c>
      <c r="L370" s="106">
        <f t="shared" si="72"/>
        <v>0</v>
      </c>
      <c r="M370" s="94" t="e">
        <f>VLOOKUP(B370,'MC 114+220'!$B$14:$AB$786,21,FALSE)</f>
        <v>#N/A</v>
      </c>
      <c r="N370" s="103" t="e">
        <f>VLOOKUP(B370,'MC 114+220'!$B$15:$AB$786,5,FALSE)</f>
        <v>#N/A</v>
      </c>
      <c r="O370" s="105" t="e">
        <f t="shared" si="68"/>
        <v>#N/A</v>
      </c>
      <c r="P370" s="105" t="e">
        <f>VLOOKUP(B370,'MC 114+220'!$B$15:$AB$786,14,FALSE)</f>
        <v>#N/A</v>
      </c>
      <c r="Q370" s="92">
        <f>'MC 114+220'!R371</f>
        <v>0</v>
      </c>
      <c r="R370" s="106">
        <f t="shared" si="73"/>
        <v>0</v>
      </c>
      <c r="S370" s="94" t="e">
        <f>VLOOKUP(B370,'MC 114+220'!$B$14:$AB$786,22,FALSE)</f>
        <v>#N/A</v>
      </c>
      <c r="T370" s="103" t="e">
        <f>VLOOKUP(B370,'MC 114+220'!$B$15:$AB$786,6,FALSE)</f>
        <v>#N/A</v>
      </c>
      <c r="U370" s="105" t="e">
        <f t="shared" si="69"/>
        <v>#N/A</v>
      </c>
      <c r="V370" s="107" t="e">
        <f>VLOOKUP(B370,'MC 114+220'!$B$15:$AB$786,15,FALSE)</f>
        <v>#N/A</v>
      </c>
      <c r="W370" s="96">
        <f>'MC 114+220'!S371</f>
        <v>0</v>
      </c>
      <c r="X370" s="106">
        <f t="shared" si="74"/>
        <v>0</v>
      </c>
      <c r="Y370" s="108" t="e">
        <f t="shared" si="78"/>
        <v>#N/A</v>
      </c>
      <c r="Z370" s="99" t="e">
        <f t="shared" si="75"/>
        <v>#N/A</v>
      </c>
      <c r="AA370" s="100" t="e">
        <f t="shared" si="76"/>
        <v>#N/A</v>
      </c>
      <c r="AB370" s="109" t="e">
        <f t="shared" si="77"/>
        <v>#N/A</v>
      </c>
    </row>
    <row r="371" spans="2:28">
      <c r="B371" s="86">
        <f>'MC 114+220'!B372</f>
        <v>0</v>
      </c>
      <c r="C371" s="101">
        <f t="shared" si="70"/>
        <v>0</v>
      </c>
      <c r="D371" s="102">
        <f t="shared" si="71"/>
        <v>842</v>
      </c>
      <c r="E371" s="89" t="e">
        <f>VLOOKUP(B371,'MC 114+220'!B372:AB473,3,FALSE)</f>
        <v>#N/A</v>
      </c>
      <c r="F371" s="103" t="e">
        <f t="shared" si="66"/>
        <v>#N/A</v>
      </c>
      <c r="G371" s="104" t="e">
        <f>VLOOKUP(B371,'MC 114+220'!$B$15:$AB$786,20,FALSE)</f>
        <v>#N/A</v>
      </c>
      <c r="H371" s="104" t="e">
        <f>VLOOKUP(B371,'MC 114+220'!$B$15:$AB$786,4,FALSE)</f>
        <v>#N/A</v>
      </c>
      <c r="I371" s="105" t="e">
        <f t="shared" si="67"/>
        <v>#N/A</v>
      </c>
      <c r="J371" s="105" t="e">
        <f>VLOOKUP(B371,'MC 114+220'!$B$15:$AB$786,13,FALSE)</f>
        <v>#N/A</v>
      </c>
      <c r="K371" s="92">
        <f>'MC 114+220'!Q372</f>
        <v>0</v>
      </c>
      <c r="L371" s="106">
        <f t="shared" si="72"/>
        <v>0</v>
      </c>
      <c r="M371" s="94" t="e">
        <f>VLOOKUP(B371,'MC 114+220'!$B$14:$AB$786,21,FALSE)</f>
        <v>#N/A</v>
      </c>
      <c r="N371" s="103" t="e">
        <f>VLOOKUP(B371,'MC 114+220'!$B$15:$AB$786,5,FALSE)</f>
        <v>#N/A</v>
      </c>
      <c r="O371" s="105" t="e">
        <f t="shared" si="68"/>
        <v>#N/A</v>
      </c>
      <c r="P371" s="105" t="e">
        <f>VLOOKUP(B371,'MC 114+220'!$B$15:$AB$786,14,FALSE)</f>
        <v>#N/A</v>
      </c>
      <c r="Q371" s="92">
        <f>'MC 114+220'!R372</f>
        <v>0</v>
      </c>
      <c r="R371" s="106">
        <f t="shared" si="73"/>
        <v>0</v>
      </c>
      <c r="S371" s="94" t="e">
        <f>VLOOKUP(B371,'MC 114+220'!$B$14:$AB$786,22,FALSE)</f>
        <v>#N/A</v>
      </c>
      <c r="T371" s="103" t="e">
        <f>VLOOKUP(B371,'MC 114+220'!$B$15:$AB$786,6,FALSE)</f>
        <v>#N/A</v>
      </c>
      <c r="U371" s="105" t="e">
        <f t="shared" si="69"/>
        <v>#N/A</v>
      </c>
      <c r="V371" s="107" t="e">
        <f>VLOOKUP(B371,'MC 114+220'!$B$15:$AB$786,15,FALSE)</f>
        <v>#N/A</v>
      </c>
      <c r="W371" s="96">
        <f>'MC 114+220'!S372</f>
        <v>0</v>
      </c>
      <c r="X371" s="106">
        <f t="shared" si="74"/>
        <v>0</v>
      </c>
      <c r="Y371" s="108" t="e">
        <f t="shared" si="78"/>
        <v>#N/A</v>
      </c>
      <c r="Z371" s="99" t="e">
        <f t="shared" si="75"/>
        <v>#N/A</v>
      </c>
      <c r="AA371" s="100" t="e">
        <f t="shared" si="76"/>
        <v>#N/A</v>
      </c>
      <c r="AB371" s="109" t="e">
        <f t="shared" si="77"/>
        <v>#N/A</v>
      </c>
    </row>
    <row r="372" spans="2:28">
      <c r="B372" s="86">
        <f>'MC 114+220'!B373</f>
        <v>0</v>
      </c>
      <c r="C372" s="101">
        <f t="shared" si="70"/>
        <v>0</v>
      </c>
      <c r="D372" s="102">
        <f t="shared" si="71"/>
        <v>842</v>
      </c>
      <c r="E372" s="89" t="e">
        <f>VLOOKUP(B372,'MC 114+220'!B373:AB474,3,FALSE)</f>
        <v>#N/A</v>
      </c>
      <c r="F372" s="103" t="e">
        <f t="shared" si="66"/>
        <v>#N/A</v>
      </c>
      <c r="G372" s="104" t="e">
        <f>VLOOKUP(B372,'MC 114+220'!$B$15:$AB$786,20,FALSE)</f>
        <v>#N/A</v>
      </c>
      <c r="H372" s="104" t="e">
        <f>VLOOKUP(B372,'MC 114+220'!$B$15:$AB$786,4,FALSE)</f>
        <v>#N/A</v>
      </c>
      <c r="I372" s="105" t="e">
        <f t="shared" si="67"/>
        <v>#N/A</v>
      </c>
      <c r="J372" s="105" t="e">
        <f>VLOOKUP(B372,'MC 114+220'!$B$15:$AB$786,13,FALSE)</f>
        <v>#N/A</v>
      </c>
      <c r="K372" s="92">
        <f>'MC 114+220'!Q373</f>
        <v>0</v>
      </c>
      <c r="L372" s="106">
        <f t="shared" si="72"/>
        <v>0</v>
      </c>
      <c r="M372" s="94" t="e">
        <f>VLOOKUP(B372,'MC 114+220'!$B$14:$AB$786,21,FALSE)</f>
        <v>#N/A</v>
      </c>
      <c r="N372" s="103" t="e">
        <f>VLOOKUP(B372,'MC 114+220'!$B$15:$AB$786,5,FALSE)</f>
        <v>#N/A</v>
      </c>
      <c r="O372" s="105" t="e">
        <f t="shared" si="68"/>
        <v>#N/A</v>
      </c>
      <c r="P372" s="105" t="e">
        <f>VLOOKUP(B372,'MC 114+220'!$B$15:$AB$786,14,FALSE)</f>
        <v>#N/A</v>
      </c>
      <c r="Q372" s="92">
        <f>'MC 114+220'!R373</f>
        <v>0</v>
      </c>
      <c r="R372" s="106">
        <f t="shared" si="73"/>
        <v>0</v>
      </c>
      <c r="S372" s="94" t="e">
        <f>VLOOKUP(B372,'MC 114+220'!$B$14:$AB$786,22,FALSE)</f>
        <v>#N/A</v>
      </c>
      <c r="T372" s="103" t="e">
        <f>VLOOKUP(B372,'MC 114+220'!$B$15:$AB$786,6,FALSE)</f>
        <v>#N/A</v>
      </c>
      <c r="U372" s="105" t="e">
        <f t="shared" si="69"/>
        <v>#N/A</v>
      </c>
      <c r="V372" s="107" t="e">
        <f>VLOOKUP(B372,'MC 114+220'!$B$15:$AB$786,15,FALSE)</f>
        <v>#N/A</v>
      </c>
      <c r="W372" s="96">
        <f>'MC 114+220'!S373</f>
        <v>0</v>
      </c>
      <c r="X372" s="106">
        <f t="shared" si="74"/>
        <v>0</v>
      </c>
      <c r="Y372" s="108" t="e">
        <f t="shared" si="78"/>
        <v>#N/A</v>
      </c>
      <c r="Z372" s="99" t="e">
        <f t="shared" si="75"/>
        <v>#N/A</v>
      </c>
      <c r="AA372" s="100" t="e">
        <f t="shared" si="76"/>
        <v>#N/A</v>
      </c>
      <c r="AB372" s="109" t="e">
        <f t="shared" si="77"/>
        <v>#N/A</v>
      </c>
    </row>
    <row r="373" spans="2:28">
      <c r="B373" s="86">
        <f>'MC 114+220'!B374</f>
        <v>0</v>
      </c>
      <c r="C373" s="101">
        <f t="shared" si="70"/>
        <v>0</v>
      </c>
      <c r="D373" s="102">
        <f t="shared" si="71"/>
        <v>842</v>
      </c>
      <c r="E373" s="89" t="e">
        <f>VLOOKUP(B373,'MC 114+220'!B374:AB475,3,FALSE)</f>
        <v>#N/A</v>
      </c>
      <c r="F373" s="103" t="e">
        <f t="shared" si="66"/>
        <v>#N/A</v>
      </c>
      <c r="G373" s="104" t="e">
        <f>VLOOKUP(B373,'MC 114+220'!$B$15:$AB$786,20,FALSE)</f>
        <v>#N/A</v>
      </c>
      <c r="H373" s="104" t="e">
        <f>VLOOKUP(B373,'MC 114+220'!$B$15:$AB$786,4,FALSE)</f>
        <v>#N/A</v>
      </c>
      <c r="I373" s="105" t="e">
        <f t="shared" si="67"/>
        <v>#N/A</v>
      </c>
      <c r="J373" s="105" t="e">
        <f>VLOOKUP(B373,'MC 114+220'!$B$15:$AB$786,13,FALSE)</f>
        <v>#N/A</v>
      </c>
      <c r="K373" s="92">
        <f>'MC 114+220'!Q374</f>
        <v>0</v>
      </c>
      <c r="L373" s="106">
        <f t="shared" si="72"/>
        <v>0</v>
      </c>
      <c r="M373" s="94" t="e">
        <f>VLOOKUP(B373,'MC 114+220'!$B$14:$AB$786,21,FALSE)</f>
        <v>#N/A</v>
      </c>
      <c r="N373" s="103" t="e">
        <f>VLOOKUP(B373,'MC 114+220'!$B$15:$AB$786,5,FALSE)</f>
        <v>#N/A</v>
      </c>
      <c r="O373" s="105" t="e">
        <f t="shared" si="68"/>
        <v>#N/A</v>
      </c>
      <c r="P373" s="105" t="e">
        <f>VLOOKUP(B373,'MC 114+220'!$B$15:$AB$786,14,FALSE)</f>
        <v>#N/A</v>
      </c>
      <c r="Q373" s="92">
        <f>'MC 114+220'!R374</f>
        <v>0</v>
      </c>
      <c r="R373" s="106">
        <f t="shared" si="73"/>
        <v>0</v>
      </c>
      <c r="S373" s="94" t="e">
        <f>VLOOKUP(B373,'MC 114+220'!$B$14:$AB$786,22,FALSE)</f>
        <v>#N/A</v>
      </c>
      <c r="T373" s="103" t="e">
        <f>VLOOKUP(B373,'MC 114+220'!$B$15:$AB$786,6,FALSE)</f>
        <v>#N/A</v>
      </c>
      <c r="U373" s="105" t="e">
        <f t="shared" si="69"/>
        <v>#N/A</v>
      </c>
      <c r="V373" s="107" t="e">
        <f>VLOOKUP(B373,'MC 114+220'!$B$15:$AB$786,15,FALSE)</f>
        <v>#N/A</v>
      </c>
      <c r="W373" s="96">
        <f>'MC 114+220'!S374</f>
        <v>0</v>
      </c>
      <c r="X373" s="106">
        <f t="shared" si="74"/>
        <v>0</v>
      </c>
      <c r="Y373" s="108" t="e">
        <f t="shared" si="78"/>
        <v>#N/A</v>
      </c>
      <c r="Z373" s="99" t="e">
        <f t="shared" si="75"/>
        <v>#N/A</v>
      </c>
      <c r="AA373" s="100" t="e">
        <f t="shared" si="76"/>
        <v>#N/A</v>
      </c>
      <c r="AB373" s="109" t="e">
        <f t="shared" si="77"/>
        <v>#N/A</v>
      </c>
    </row>
    <row r="374" spans="2:28">
      <c r="B374" s="86">
        <f>'MC 114+220'!B375</f>
        <v>0</v>
      </c>
      <c r="C374" s="101">
        <f t="shared" si="70"/>
        <v>0</v>
      </c>
      <c r="D374" s="102">
        <f t="shared" si="71"/>
        <v>842</v>
      </c>
      <c r="E374" s="89" t="e">
        <f>VLOOKUP(B374,'MC 114+220'!B375:AB476,3,FALSE)</f>
        <v>#N/A</v>
      </c>
      <c r="F374" s="103" t="e">
        <f t="shared" si="66"/>
        <v>#N/A</v>
      </c>
      <c r="G374" s="104" t="e">
        <f>VLOOKUP(B374,'MC 114+220'!$B$15:$AB$786,20,FALSE)</f>
        <v>#N/A</v>
      </c>
      <c r="H374" s="104" t="e">
        <f>VLOOKUP(B374,'MC 114+220'!$B$15:$AB$786,4,FALSE)</f>
        <v>#N/A</v>
      </c>
      <c r="I374" s="105" t="e">
        <f t="shared" si="67"/>
        <v>#N/A</v>
      </c>
      <c r="J374" s="105" t="e">
        <f>VLOOKUP(B374,'MC 114+220'!$B$15:$AB$786,13,FALSE)</f>
        <v>#N/A</v>
      </c>
      <c r="K374" s="92">
        <f>'MC 114+220'!Q375</f>
        <v>0</v>
      </c>
      <c r="L374" s="106">
        <f t="shared" si="72"/>
        <v>0</v>
      </c>
      <c r="M374" s="94" t="e">
        <f>VLOOKUP(B374,'MC 114+220'!$B$14:$AB$786,21,FALSE)</f>
        <v>#N/A</v>
      </c>
      <c r="N374" s="103" t="e">
        <f>VLOOKUP(B374,'MC 114+220'!$B$15:$AB$786,5,FALSE)</f>
        <v>#N/A</v>
      </c>
      <c r="O374" s="105" t="e">
        <f t="shared" si="68"/>
        <v>#N/A</v>
      </c>
      <c r="P374" s="105" t="e">
        <f>VLOOKUP(B374,'MC 114+220'!$B$15:$AB$786,14,FALSE)</f>
        <v>#N/A</v>
      </c>
      <c r="Q374" s="92">
        <f>'MC 114+220'!R375</f>
        <v>0</v>
      </c>
      <c r="R374" s="106">
        <f t="shared" si="73"/>
        <v>0</v>
      </c>
      <c r="S374" s="94" t="e">
        <f>VLOOKUP(B374,'MC 114+220'!$B$14:$AB$786,22,FALSE)</f>
        <v>#N/A</v>
      </c>
      <c r="T374" s="103" t="e">
        <f>VLOOKUP(B374,'MC 114+220'!$B$15:$AB$786,6,FALSE)</f>
        <v>#N/A</v>
      </c>
      <c r="U374" s="105" t="e">
        <f t="shared" si="69"/>
        <v>#N/A</v>
      </c>
      <c r="V374" s="107" t="e">
        <f>VLOOKUP(B374,'MC 114+220'!$B$15:$AB$786,15,FALSE)</f>
        <v>#N/A</v>
      </c>
      <c r="W374" s="96">
        <f>'MC 114+220'!S375</f>
        <v>0</v>
      </c>
      <c r="X374" s="106">
        <f t="shared" si="74"/>
        <v>0</v>
      </c>
      <c r="Y374" s="108" t="e">
        <f t="shared" si="78"/>
        <v>#N/A</v>
      </c>
      <c r="Z374" s="99" t="e">
        <f t="shared" si="75"/>
        <v>#N/A</v>
      </c>
      <c r="AA374" s="100" t="e">
        <f t="shared" si="76"/>
        <v>#N/A</v>
      </c>
      <c r="AB374" s="109" t="e">
        <f t="shared" si="77"/>
        <v>#N/A</v>
      </c>
    </row>
    <row r="375" spans="2:28">
      <c r="B375" s="86">
        <f>'MC 114+220'!B376</f>
        <v>0</v>
      </c>
      <c r="C375" s="101">
        <f t="shared" si="70"/>
        <v>0</v>
      </c>
      <c r="D375" s="102">
        <f t="shared" si="71"/>
        <v>842</v>
      </c>
      <c r="E375" s="89" t="e">
        <f>VLOOKUP(B375,'MC 114+220'!B376:AB477,3,FALSE)</f>
        <v>#N/A</v>
      </c>
      <c r="F375" s="103" t="e">
        <f t="shared" si="66"/>
        <v>#N/A</v>
      </c>
      <c r="G375" s="104" t="e">
        <f>VLOOKUP(B375,'MC 114+220'!$B$15:$AB$786,20,FALSE)</f>
        <v>#N/A</v>
      </c>
      <c r="H375" s="104" t="e">
        <f>VLOOKUP(B375,'MC 114+220'!$B$15:$AB$786,4,FALSE)</f>
        <v>#N/A</v>
      </c>
      <c r="I375" s="105" t="e">
        <f t="shared" si="67"/>
        <v>#N/A</v>
      </c>
      <c r="J375" s="105" t="e">
        <f>VLOOKUP(B375,'MC 114+220'!$B$15:$AB$786,13,FALSE)</f>
        <v>#N/A</v>
      </c>
      <c r="K375" s="92">
        <f>'MC 114+220'!Q376</f>
        <v>0</v>
      </c>
      <c r="L375" s="106">
        <f t="shared" si="72"/>
        <v>0</v>
      </c>
      <c r="M375" s="94" t="e">
        <f>VLOOKUP(B375,'MC 114+220'!$B$14:$AB$786,21,FALSE)</f>
        <v>#N/A</v>
      </c>
      <c r="N375" s="103" t="e">
        <f>VLOOKUP(B375,'MC 114+220'!$B$15:$AB$786,5,FALSE)</f>
        <v>#N/A</v>
      </c>
      <c r="O375" s="105" t="e">
        <f t="shared" si="68"/>
        <v>#N/A</v>
      </c>
      <c r="P375" s="105" t="e">
        <f>VLOOKUP(B375,'MC 114+220'!$B$15:$AB$786,14,FALSE)</f>
        <v>#N/A</v>
      </c>
      <c r="Q375" s="92">
        <f>'MC 114+220'!R376</f>
        <v>0</v>
      </c>
      <c r="R375" s="106">
        <f t="shared" si="73"/>
        <v>0</v>
      </c>
      <c r="S375" s="94" t="e">
        <f>VLOOKUP(B375,'MC 114+220'!$B$14:$AB$786,22,FALSE)</f>
        <v>#N/A</v>
      </c>
      <c r="T375" s="103" t="e">
        <f>VLOOKUP(B375,'MC 114+220'!$B$15:$AB$786,6,FALSE)</f>
        <v>#N/A</v>
      </c>
      <c r="U375" s="105" t="e">
        <f t="shared" si="69"/>
        <v>#N/A</v>
      </c>
      <c r="V375" s="107" t="e">
        <f>VLOOKUP(B375,'MC 114+220'!$B$15:$AB$786,15,FALSE)</f>
        <v>#N/A</v>
      </c>
      <c r="W375" s="96">
        <f>'MC 114+220'!S376</f>
        <v>0</v>
      </c>
      <c r="X375" s="106">
        <f t="shared" si="74"/>
        <v>0</v>
      </c>
      <c r="Y375" s="108" t="e">
        <f t="shared" si="78"/>
        <v>#N/A</v>
      </c>
      <c r="Z375" s="99" t="e">
        <f t="shared" si="75"/>
        <v>#N/A</v>
      </c>
      <c r="AA375" s="100" t="e">
        <f t="shared" si="76"/>
        <v>#N/A</v>
      </c>
      <c r="AB375" s="109" t="e">
        <f t="shared" si="77"/>
        <v>#N/A</v>
      </c>
    </row>
    <row r="376" spans="2:28">
      <c r="B376" s="86">
        <f>'MC 114+220'!B377</f>
        <v>0</v>
      </c>
      <c r="C376" s="101">
        <f t="shared" si="70"/>
        <v>0</v>
      </c>
      <c r="D376" s="102">
        <f t="shared" si="71"/>
        <v>842</v>
      </c>
      <c r="E376" s="89" t="e">
        <f>VLOOKUP(B376,'MC 114+220'!B377:AB478,3,FALSE)</f>
        <v>#N/A</v>
      </c>
      <c r="F376" s="103" t="e">
        <f t="shared" si="66"/>
        <v>#N/A</v>
      </c>
      <c r="G376" s="104" t="e">
        <f>VLOOKUP(B376,'MC 114+220'!$B$15:$AB$786,20,FALSE)</f>
        <v>#N/A</v>
      </c>
      <c r="H376" s="104" t="e">
        <f>VLOOKUP(B376,'MC 114+220'!$B$15:$AB$786,4,FALSE)</f>
        <v>#N/A</v>
      </c>
      <c r="I376" s="105" t="e">
        <f t="shared" si="67"/>
        <v>#N/A</v>
      </c>
      <c r="J376" s="105" t="e">
        <f>VLOOKUP(B376,'MC 114+220'!$B$15:$AB$786,13,FALSE)</f>
        <v>#N/A</v>
      </c>
      <c r="K376" s="92">
        <f>'MC 114+220'!Q377</f>
        <v>0</v>
      </c>
      <c r="L376" s="106">
        <f t="shared" si="72"/>
        <v>0</v>
      </c>
      <c r="M376" s="94" t="e">
        <f>VLOOKUP(B376,'MC 114+220'!$B$14:$AB$786,21,FALSE)</f>
        <v>#N/A</v>
      </c>
      <c r="N376" s="103" t="e">
        <f>VLOOKUP(B376,'MC 114+220'!$B$15:$AB$786,5,FALSE)</f>
        <v>#N/A</v>
      </c>
      <c r="O376" s="105" t="e">
        <f t="shared" si="68"/>
        <v>#N/A</v>
      </c>
      <c r="P376" s="105" t="e">
        <f>VLOOKUP(B376,'MC 114+220'!$B$15:$AB$786,14,FALSE)</f>
        <v>#N/A</v>
      </c>
      <c r="Q376" s="92">
        <f>'MC 114+220'!R377</f>
        <v>0</v>
      </c>
      <c r="R376" s="106">
        <f t="shared" si="73"/>
        <v>0</v>
      </c>
      <c r="S376" s="94" t="e">
        <f>VLOOKUP(B376,'MC 114+220'!$B$14:$AB$786,22,FALSE)</f>
        <v>#N/A</v>
      </c>
      <c r="T376" s="103" t="e">
        <f>VLOOKUP(B376,'MC 114+220'!$B$15:$AB$786,6,FALSE)</f>
        <v>#N/A</v>
      </c>
      <c r="U376" s="105" t="e">
        <f t="shared" si="69"/>
        <v>#N/A</v>
      </c>
      <c r="V376" s="107" t="e">
        <f>VLOOKUP(B376,'MC 114+220'!$B$15:$AB$786,15,FALSE)</f>
        <v>#N/A</v>
      </c>
      <c r="W376" s="96">
        <f>'MC 114+220'!S377</f>
        <v>0</v>
      </c>
      <c r="X376" s="106">
        <f t="shared" si="74"/>
        <v>0</v>
      </c>
      <c r="Y376" s="108" t="e">
        <f t="shared" si="78"/>
        <v>#N/A</v>
      </c>
      <c r="Z376" s="99" t="e">
        <f t="shared" si="75"/>
        <v>#N/A</v>
      </c>
      <c r="AA376" s="100" t="e">
        <f t="shared" si="76"/>
        <v>#N/A</v>
      </c>
      <c r="AB376" s="109" t="e">
        <f t="shared" si="77"/>
        <v>#N/A</v>
      </c>
    </row>
    <row r="377" spans="2:28">
      <c r="B377" s="86">
        <f>'MC 114+220'!B378</f>
        <v>0</v>
      </c>
      <c r="C377" s="101">
        <f t="shared" si="70"/>
        <v>0</v>
      </c>
      <c r="D377" s="102">
        <f t="shared" si="71"/>
        <v>842</v>
      </c>
      <c r="E377" s="89" t="e">
        <f>VLOOKUP(B377,'MC 114+220'!B378:AB479,3,FALSE)</f>
        <v>#N/A</v>
      </c>
      <c r="F377" s="103" t="e">
        <f t="shared" si="66"/>
        <v>#N/A</v>
      </c>
      <c r="G377" s="104" t="e">
        <f>VLOOKUP(B377,'MC 114+220'!$B$15:$AB$786,20,FALSE)</f>
        <v>#N/A</v>
      </c>
      <c r="H377" s="104" t="e">
        <f>VLOOKUP(B377,'MC 114+220'!$B$15:$AB$786,4,FALSE)</f>
        <v>#N/A</v>
      </c>
      <c r="I377" s="105" t="e">
        <f t="shared" si="67"/>
        <v>#N/A</v>
      </c>
      <c r="J377" s="105" t="e">
        <f>VLOOKUP(B377,'MC 114+220'!$B$15:$AB$786,13,FALSE)</f>
        <v>#N/A</v>
      </c>
      <c r="K377" s="92">
        <f>'MC 114+220'!Q378</f>
        <v>0</v>
      </c>
      <c r="L377" s="106">
        <f t="shared" si="72"/>
        <v>0</v>
      </c>
      <c r="M377" s="94" t="e">
        <f>VLOOKUP(B377,'MC 114+220'!$B$14:$AB$786,21,FALSE)</f>
        <v>#N/A</v>
      </c>
      <c r="N377" s="103" t="e">
        <f>VLOOKUP(B377,'MC 114+220'!$B$15:$AB$786,5,FALSE)</f>
        <v>#N/A</v>
      </c>
      <c r="O377" s="105" t="e">
        <f t="shared" si="68"/>
        <v>#N/A</v>
      </c>
      <c r="P377" s="105" t="e">
        <f>VLOOKUP(B377,'MC 114+220'!$B$15:$AB$786,14,FALSE)</f>
        <v>#N/A</v>
      </c>
      <c r="Q377" s="92">
        <f>'MC 114+220'!R378</f>
        <v>0</v>
      </c>
      <c r="R377" s="106">
        <f t="shared" si="73"/>
        <v>0</v>
      </c>
      <c r="S377" s="94" t="e">
        <f>VLOOKUP(B377,'MC 114+220'!$B$14:$AB$786,22,FALSE)</f>
        <v>#N/A</v>
      </c>
      <c r="T377" s="103" t="e">
        <f>VLOOKUP(B377,'MC 114+220'!$B$15:$AB$786,6,FALSE)</f>
        <v>#N/A</v>
      </c>
      <c r="U377" s="105" t="e">
        <f t="shared" si="69"/>
        <v>#N/A</v>
      </c>
      <c r="V377" s="107" t="e">
        <f>VLOOKUP(B377,'MC 114+220'!$B$15:$AB$786,15,FALSE)</f>
        <v>#N/A</v>
      </c>
      <c r="W377" s="96">
        <f>'MC 114+220'!S378</f>
        <v>0</v>
      </c>
      <c r="X377" s="106">
        <f t="shared" si="74"/>
        <v>0</v>
      </c>
      <c r="Y377" s="108" t="e">
        <f t="shared" si="78"/>
        <v>#N/A</v>
      </c>
      <c r="Z377" s="99" t="e">
        <f t="shared" si="75"/>
        <v>#N/A</v>
      </c>
      <c r="AA377" s="100" t="e">
        <f t="shared" si="76"/>
        <v>#N/A</v>
      </c>
      <c r="AB377" s="109" t="e">
        <f t="shared" si="77"/>
        <v>#N/A</v>
      </c>
    </row>
    <row r="378" spans="2:28">
      <c r="B378" s="86">
        <f>'MC 114+220'!B379</f>
        <v>0</v>
      </c>
      <c r="C378" s="101">
        <f t="shared" si="70"/>
        <v>0</v>
      </c>
      <c r="D378" s="102">
        <f t="shared" si="71"/>
        <v>842</v>
      </c>
      <c r="E378" s="89" t="e">
        <f>VLOOKUP(B378,'MC 114+220'!B379:AB480,3,FALSE)</f>
        <v>#N/A</v>
      </c>
      <c r="F378" s="103" t="e">
        <f t="shared" si="66"/>
        <v>#N/A</v>
      </c>
      <c r="G378" s="104" t="e">
        <f>VLOOKUP(B378,'MC 114+220'!$B$15:$AB$786,20,FALSE)</f>
        <v>#N/A</v>
      </c>
      <c r="H378" s="104" t="e">
        <f>VLOOKUP(B378,'MC 114+220'!$B$15:$AB$786,4,FALSE)</f>
        <v>#N/A</v>
      </c>
      <c r="I378" s="105" t="e">
        <f t="shared" si="67"/>
        <v>#N/A</v>
      </c>
      <c r="J378" s="105" t="e">
        <f>VLOOKUP(B378,'MC 114+220'!$B$15:$AB$786,13,FALSE)</f>
        <v>#N/A</v>
      </c>
      <c r="K378" s="92">
        <f>'MC 114+220'!Q379</f>
        <v>0</v>
      </c>
      <c r="L378" s="106">
        <f t="shared" si="72"/>
        <v>0</v>
      </c>
      <c r="M378" s="94" t="e">
        <f>VLOOKUP(B378,'MC 114+220'!$B$14:$AB$786,21,FALSE)</f>
        <v>#N/A</v>
      </c>
      <c r="N378" s="103" t="e">
        <f>VLOOKUP(B378,'MC 114+220'!$B$15:$AB$786,5,FALSE)</f>
        <v>#N/A</v>
      </c>
      <c r="O378" s="105" t="e">
        <f t="shared" si="68"/>
        <v>#N/A</v>
      </c>
      <c r="P378" s="105" t="e">
        <f>VLOOKUP(B378,'MC 114+220'!$B$15:$AB$786,14,FALSE)</f>
        <v>#N/A</v>
      </c>
      <c r="Q378" s="92">
        <f>'MC 114+220'!R379</f>
        <v>0</v>
      </c>
      <c r="R378" s="106">
        <f t="shared" si="73"/>
        <v>0</v>
      </c>
      <c r="S378" s="94" t="e">
        <f>VLOOKUP(B378,'MC 114+220'!$B$14:$AB$786,22,FALSE)</f>
        <v>#N/A</v>
      </c>
      <c r="T378" s="103" t="e">
        <f>VLOOKUP(B378,'MC 114+220'!$B$15:$AB$786,6,FALSE)</f>
        <v>#N/A</v>
      </c>
      <c r="U378" s="105" t="e">
        <f t="shared" si="69"/>
        <v>#N/A</v>
      </c>
      <c r="V378" s="107" t="e">
        <f>VLOOKUP(B378,'MC 114+220'!$B$15:$AB$786,15,FALSE)</f>
        <v>#N/A</v>
      </c>
      <c r="W378" s="96">
        <f>'MC 114+220'!S379</f>
        <v>0</v>
      </c>
      <c r="X378" s="106">
        <f t="shared" si="74"/>
        <v>0</v>
      </c>
      <c r="Y378" s="108" t="e">
        <f t="shared" si="78"/>
        <v>#N/A</v>
      </c>
      <c r="Z378" s="99" t="e">
        <f t="shared" si="75"/>
        <v>#N/A</v>
      </c>
      <c r="AA378" s="100" t="e">
        <f t="shared" si="76"/>
        <v>#N/A</v>
      </c>
      <c r="AB378" s="109" t="e">
        <f t="shared" si="77"/>
        <v>#N/A</v>
      </c>
    </row>
    <row r="379" spans="2:28">
      <c r="B379" s="86">
        <f>'MC 114+220'!B380</f>
        <v>0</v>
      </c>
      <c r="C379" s="101">
        <f t="shared" si="70"/>
        <v>0</v>
      </c>
      <c r="D379" s="102">
        <f t="shared" si="71"/>
        <v>842</v>
      </c>
      <c r="E379" s="89" t="e">
        <f>VLOOKUP(B379,'MC 114+220'!B380:AB481,3,FALSE)</f>
        <v>#N/A</v>
      </c>
      <c r="F379" s="103" t="e">
        <f t="shared" si="66"/>
        <v>#N/A</v>
      </c>
      <c r="G379" s="104" t="e">
        <f>VLOOKUP(B379,'MC 114+220'!$B$15:$AB$786,20,FALSE)</f>
        <v>#N/A</v>
      </c>
      <c r="H379" s="104" t="e">
        <f>VLOOKUP(B379,'MC 114+220'!$B$15:$AB$786,4,FALSE)</f>
        <v>#N/A</v>
      </c>
      <c r="I379" s="105" t="e">
        <f t="shared" si="67"/>
        <v>#N/A</v>
      </c>
      <c r="J379" s="105" t="e">
        <f>VLOOKUP(B379,'MC 114+220'!$B$15:$AB$786,13,FALSE)</f>
        <v>#N/A</v>
      </c>
      <c r="K379" s="92">
        <f>'MC 114+220'!Q380</f>
        <v>0</v>
      </c>
      <c r="L379" s="106">
        <f t="shared" si="72"/>
        <v>0</v>
      </c>
      <c r="M379" s="94" t="e">
        <f>VLOOKUP(B379,'MC 114+220'!$B$14:$AB$786,21,FALSE)</f>
        <v>#N/A</v>
      </c>
      <c r="N379" s="103" t="e">
        <f>VLOOKUP(B379,'MC 114+220'!$B$15:$AB$786,5,FALSE)</f>
        <v>#N/A</v>
      </c>
      <c r="O379" s="105" t="e">
        <f t="shared" si="68"/>
        <v>#N/A</v>
      </c>
      <c r="P379" s="105" t="e">
        <f>VLOOKUP(B379,'MC 114+220'!$B$15:$AB$786,14,FALSE)</f>
        <v>#N/A</v>
      </c>
      <c r="Q379" s="92">
        <f>'MC 114+220'!R380</f>
        <v>0</v>
      </c>
      <c r="R379" s="106">
        <f t="shared" si="73"/>
        <v>0</v>
      </c>
      <c r="S379" s="94" t="e">
        <f>VLOOKUP(B379,'MC 114+220'!$B$14:$AB$786,22,FALSE)</f>
        <v>#N/A</v>
      </c>
      <c r="T379" s="103" t="e">
        <f>VLOOKUP(B379,'MC 114+220'!$B$15:$AB$786,6,FALSE)</f>
        <v>#N/A</v>
      </c>
      <c r="U379" s="105" t="e">
        <f t="shared" si="69"/>
        <v>#N/A</v>
      </c>
      <c r="V379" s="107" t="e">
        <f>VLOOKUP(B379,'MC 114+220'!$B$15:$AB$786,15,FALSE)</f>
        <v>#N/A</v>
      </c>
      <c r="W379" s="96">
        <f>'MC 114+220'!S380</f>
        <v>0</v>
      </c>
      <c r="X379" s="106">
        <f t="shared" si="74"/>
        <v>0</v>
      </c>
      <c r="Y379" s="108" t="e">
        <f t="shared" si="78"/>
        <v>#N/A</v>
      </c>
      <c r="Z379" s="99" t="e">
        <f t="shared" si="75"/>
        <v>#N/A</v>
      </c>
      <c r="AA379" s="100" t="e">
        <f t="shared" si="76"/>
        <v>#N/A</v>
      </c>
      <c r="AB379" s="109" t="e">
        <f t="shared" si="77"/>
        <v>#N/A</v>
      </c>
    </row>
    <row r="380" spans="2:28">
      <c r="B380" s="86">
        <f>'MC 114+220'!B381</f>
        <v>0</v>
      </c>
      <c r="C380" s="101">
        <f t="shared" si="70"/>
        <v>0</v>
      </c>
      <c r="D380" s="102">
        <f t="shared" si="71"/>
        <v>842</v>
      </c>
      <c r="E380" s="89" t="e">
        <f>VLOOKUP(B380,'MC 114+220'!B381:AB659,3,FALSE)</f>
        <v>#N/A</v>
      </c>
      <c r="F380" s="103" t="e">
        <f t="shared" si="66"/>
        <v>#N/A</v>
      </c>
      <c r="G380" s="104" t="e">
        <f>VLOOKUP(B380,'MC 114+220'!$B$15:$AB$786,20,FALSE)</f>
        <v>#N/A</v>
      </c>
      <c r="H380" s="104" t="e">
        <f>VLOOKUP(B380,'MC 114+220'!$B$15:$AB$786,4,FALSE)</f>
        <v>#N/A</v>
      </c>
      <c r="I380" s="105" t="e">
        <f t="shared" si="67"/>
        <v>#N/A</v>
      </c>
      <c r="J380" s="105" t="e">
        <f>VLOOKUP(B380,'MC 114+220'!$B$15:$AB$786,13,FALSE)</f>
        <v>#N/A</v>
      </c>
      <c r="K380" s="92">
        <f>'MC 114+220'!Q381</f>
        <v>0</v>
      </c>
      <c r="L380" s="106">
        <f t="shared" si="72"/>
        <v>0</v>
      </c>
      <c r="M380" s="94" t="e">
        <f>VLOOKUP(B380,'MC 114+220'!$B$14:$AB$786,21,FALSE)</f>
        <v>#N/A</v>
      </c>
      <c r="N380" s="103" t="e">
        <f>VLOOKUP(B380,'MC 114+220'!$B$15:$AB$786,5,FALSE)</f>
        <v>#N/A</v>
      </c>
      <c r="O380" s="105" t="e">
        <f t="shared" si="68"/>
        <v>#N/A</v>
      </c>
      <c r="P380" s="105" t="e">
        <f>VLOOKUP(B380,'MC 114+220'!$B$15:$AB$786,14,FALSE)</f>
        <v>#N/A</v>
      </c>
      <c r="Q380" s="92">
        <f>'MC 114+220'!R381</f>
        <v>0</v>
      </c>
      <c r="R380" s="106">
        <f t="shared" si="73"/>
        <v>0</v>
      </c>
      <c r="S380" s="94" t="e">
        <f>VLOOKUP(B380,'MC 114+220'!$B$14:$AB$786,22,FALSE)</f>
        <v>#N/A</v>
      </c>
      <c r="T380" s="103" t="e">
        <f>VLOOKUP(B380,'MC 114+220'!$B$15:$AB$786,6,FALSE)</f>
        <v>#N/A</v>
      </c>
      <c r="U380" s="105" t="e">
        <f t="shared" si="69"/>
        <v>#N/A</v>
      </c>
      <c r="V380" s="107" t="e">
        <f>VLOOKUP(B380,'MC 114+220'!$B$15:$AB$786,15,FALSE)</f>
        <v>#N/A</v>
      </c>
      <c r="W380" s="96">
        <f>'MC 114+220'!S381</f>
        <v>0</v>
      </c>
      <c r="X380" s="106">
        <f t="shared" si="74"/>
        <v>0</v>
      </c>
      <c r="Y380" s="108" t="e">
        <f t="shared" si="78"/>
        <v>#N/A</v>
      </c>
      <c r="Z380" s="99" t="e">
        <f t="shared" si="75"/>
        <v>#N/A</v>
      </c>
      <c r="AA380" s="100" t="e">
        <f t="shared" si="76"/>
        <v>#N/A</v>
      </c>
      <c r="AB380" s="109" t="e">
        <f t="shared" si="77"/>
        <v>#N/A</v>
      </c>
    </row>
    <row r="381" spans="2:28">
      <c r="B381" s="86">
        <f>'MC 114+220'!B382</f>
        <v>0</v>
      </c>
      <c r="C381" s="101">
        <f t="shared" si="70"/>
        <v>0</v>
      </c>
      <c r="D381" s="102">
        <f t="shared" si="71"/>
        <v>842</v>
      </c>
      <c r="E381" s="89" t="e">
        <f>VLOOKUP(B381,'MC 114+220'!B382:AB660,3,FALSE)</f>
        <v>#N/A</v>
      </c>
      <c r="F381" s="103" t="e">
        <f t="shared" si="66"/>
        <v>#N/A</v>
      </c>
      <c r="G381" s="104" t="e">
        <f>VLOOKUP(B381,'MC 114+220'!$B$15:$AB$786,20,FALSE)</f>
        <v>#N/A</v>
      </c>
      <c r="H381" s="104" t="e">
        <f>VLOOKUP(B381,'MC 114+220'!$B$15:$AB$786,4,FALSE)</f>
        <v>#N/A</v>
      </c>
      <c r="I381" s="105" t="e">
        <f t="shared" si="67"/>
        <v>#N/A</v>
      </c>
      <c r="J381" s="105" t="e">
        <f>VLOOKUP(B381,'MC 114+220'!$B$15:$AB$786,13,FALSE)</f>
        <v>#N/A</v>
      </c>
      <c r="K381" s="92">
        <f>'MC 114+220'!Q382</f>
        <v>0</v>
      </c>
      <c r="L381" s="106">
        <f t="shared" si="72"/>
        <v>0</v>
      </c>
      <c r="M381" s="94" t="e">
        <f>VLOOKUP(B381,'MC 114+220'!$B$14:$AB$786,21,FALSE)</f>
        <v>#N/A</v>
      </c>
      <c r="N381" s="103" t="e">
        <f>VLOOKUP(B381,'MC 114+220'!$B$15:$AB$786,5,FALSE)</f>
        <v>#N/A</v>
      </c>
      <c r="O381" s="105" t="e">
        <f t="shared" si="68"/>
        <v>#N/A</v>
      </c>
      <c r="P381" s="105" t="e">
        <f>VLOOKUP(B381,'MC 114+220'!$B$15:$AB$786,14,FALSE)</f>
        <v>#N/A</v>
      </c>
      <c r="Q381" s="92">
        <f>'MC 114+220'!R382</f>
        <v>0</v>
      </c>
      <c r="R381" s="106">
        <f t="shared" si="73"/>
        <v>0</v>
      </c>
      <c r="S381" s="94" t="e">
        <f>VLOOKUP(B381,'MC 114+220'!$B$14:$AB$786,22,FALSE)</f>
        <v>#N/A</v>
      </c>
      <c r="T381" s="103" t="e">
        <f>VLOOKUP(B381,'MC 114+220'!$B$15:$AB$786,6,FALSE)</f>
        <v>#N/A</v>
      </c>
      <c r="U381" s="105" t="e">
        <f t="shared" si="69"/>
        <v>#N/A</v>
      </c>
      <c r="V381" s="107" t="e">
        <f>VLOOKUP(B381,'MC 114+220'!$B$15:$AB$786,15,FALSE)</f>
        <v>#N/A</v>
      </c>
      <c r="W381" s="96">
        <f>'MC 114+220'!S382</f>
        <v>0</v>
      </c>
      <c r="X381" s="106">
        <f t="shared" si="74"/>
        <v>0</v>
      </c>
      <c r="Y381" s="108" t="e">
        <f t="shared" si="78"/>
        <v>#N/A</v>
      </c>
      <c r="Z381" s="99" t="e">
        <f t="shared" si="75"/>
        <v>#N/A</v>
      </c>
      <c r="AA381" s="100" t="e">
        <f t="shared" si="76"/>
        <v>#N/A</v>
      </c>
      <c r="AB381" s="109" t="e">
        <f t="shared" si="77"/>
        <v>#N/A</v>
      </c>
    </row>
    <row r="382" spans="2:28">
      <c r="B382" s="86">
        <f>'MC 114+220'!B383</f>
        <v>0</v>
      </c>
      <c r="C382" s="101">
        <f t="shared" si="70"/>
        <v>0</v>
      </c>
      <c r="D382" s="102">
        <f t="shared" si="71"/>
        <v>842</v>
      </c>
      <c r="E382" s="89" t="e">
        <f>VLOOKUP(B382,'MC 114+220'!B383:AB661,3,FALSE)</f>
        <v>#N/A</v>
      </c>
      <c r="F382" s="103" t="e">
        <f t="shared" si="66"/>
        <v>#N/A</v>
      </c>
      <c r="G382" s="104" t="e">
        <f>VLOOKUP(B382,'MC 114+220'!$B$15:$AB$786,20,FALSE)</f>
        <v>#N/A</v>
      </c>
      <c r="H382" s="104" t="e">
        <f>VLOOKUP(B382,'MC 114+220'!$B$15:$AB$786,4,FALSE)</f>
        <v>#N/A</v>
      </c>
      <c r="I382" s="105" t="e">
        <f t="shared" si="67"/>
        <v>#N/A</v>
      </c>
      <c r="J382" s="105" t="e">
        <f>VLOOKUP(B382,'MC 114+220'!$B$15:$AB$786,13,FALSE)</f>
        <v>#N/A</v>
      </c>
      <c r="K382" s="92">
        <f>'MC 114+220'!Q383</f>
        <v>0</v>
      </c>
      <c r="L382" s="106">
        <f t="shared" si="72"/>
        <v>0</v>
      </c>
      <c r="M382" s="94" t="e">
        <f>VLOOKUP(B382,'MC 114+220'!$B$14:$AB$786,21,FALSE)</f>
        <v>#N/A</v>
      </c>
      <c r="N382" s="103" t="e">
        <f>VLOOKUP(B382,'MC 114+220'!$B$15:$AB$786,5,FALSE)</f>
        <v>#N/A</v>
      </c>
      <c r="O382" s="105" t="e">
        <f t="shared" si="68"/>
        <v>#N/A</v>
      </c>
      <c r="P382" s="105" t="e">
        <f>VLOOKUP(B382,'MC 114+220'!$B$15:$AB$786,14,FALSE)</f>
        <v>#N/A</v>
      </c>
      <c r="Q382" s="92">
        <f>'MC 114+220'!R383</f>
        <v>0</v>
      </c>
      <c r="R382" s="106">
        <f t="shared" si="73"/>
        <v>0</v>
      </c>
      <c r="S382" s="94" t="e">
        <f>VLOOKUP(B382,'MC 114+220'!$B$14:$AB$786,22,FALSE)</f>
        <v>#N/A</v>
      </c>
      <c r="T382" s="103" t="e">
        <f>VLOOKUP(B382,'MC 114+220'!$B$15:$AB$786,6,FALSE)</f>
        <v>#N/A</v>
      </c>
      <c r="U382" s="105" t="e">
        <f t="shared" si="69"/>
        <v>#N/A</v>
      </c>
      <c r="V382" s="107" t="e">
        <f>VLOOKUP(B382,'MC 114+220'!$B$15:$AB$786,15,FALSE)</f>
        <v>#N/A</v>
      </c>
      <c r="W382" s="96">
        <f>'MC 114+220'!S383</f>
        <v>0</v>
      </c>
      <c r="X382" s="106">
        <f t="shared" si="74"/>
        <v>0</v>
      </c>
      <c r="Y382" s="108" t="e">
        <f t="shared" si="78"/>
        <v>#N/A</v>
      </c>
      <c r="Z382" s="99" t="e">
        <f t="shared" si="75"/>
        <v>#N/A</v>
      </c>
      <c r="AA382" s="100" t="e">
        <f t="shared" si="76"/>
        <v>#N/A</v>
      </c>
      <c r="AB382" s="109" t="e">
        <f t="shared" si="77"/>
        <v>#N/A</v>
      </c>
    </row>
    <row r="383" spans="2:28">
      <c r="B383" s="86">
        <f>'MC 114+220'!B384</f>
        <v>0</v>
      </c>
      <c r="C383" s="101">
        <f t="shared" si="70"/>
        <v>0</v>
      </c>
      <c r="D383" s="102">
        <f t="shared" si="71"/>
        <v>842</v>
      </c>
      <c r="E383" s="89" t="e">
        <f>VLOOKUP(B383,'MC 114+220'!B384:AB662,3,FALSE)</f>
        <v>#N/A</v>
      </c>
      <c r="F383" s="103" t="e">
        <f t="shared" si="66"/>
        <v>#N/A</v>
      </c>
      <c r="G383" s="104" t="e">
        <f>VLOOKUP(B383,'MC 114+220'!$B$15:$AB$786,20,FALSE)</f>
        <v>#N/A</v>
      </c>
      <c r="H383" s="104" t="e">
        <f>VLOOKUP(B383,'MC 114+220'!$B$15:$AB$786,4,FALSE)</f>
        <v>#N/A</v>
      </c>
      <c r="I383" s="105" t="e">
        <f t="shared" si="67"/>
        <v>#N/A</v>
      </c>
      <c r="J383" s="105" t="e">
        <f>VLOOKUP(B383,'MC 114+220'!$B$15:$AB$786,13,FALSE)</f>
        <v>#N/A</v>
      </c>
      <c r="K383" s="92">
        <f>'MC 114+220'!Q384</f>
        <v>0</v>
      </c>
      <c r="L383" s="106">
        <f t="shared" si="72"/>
        <v>0</v>
      </c>
      <c r="M383" s="94" t="e">
        <f>VLOOKUP(B383,'MC 114+220'!$B$14:$AB$786,21,FALSE)</f>
        <v>#N/A</v>
      </c>
      <c r="N383" s="103" t="e">
        <f>VLOOKUP(B383,'MC 114+220'!$B$15:$AB$786,5,FALSE)</f>
        <v>#N/A</v>
      </c>
      <c r="O383" s="105" t="e">
        <f t="shared" si="68"/>
        <v>#N/A</v>
      </c>
      <c r="P383" s="105" t="e">
        <f>VLOOKUP(B383,'MC 114+220'!$B$15:$AB$786,14,FALSE)</f>
        <v>#N/A</v>
      </c>
      <c r="Q383" s="92">
        <f>'MC 114+220'!R384</f>
        <v>0</v>
      </c>
      <c r="R383" s="106">
        <f t="shared" si="73"/>
        <v>0</v>
      </c>
      <c r="S383" s="94" t="e">
        <f>VLOOKUP(B383,'MC 114+220'!$B$14:$AB$786,22,FALSE)</f>
        <v>#N/A</v>
      </c>
      <c r="T383" s="103" t="e">
        <f>VLOOKUP(B383,'MC 114+220'!$B$15:$AB$786,6,FALSE)</f>
        <v>#N/A</v>
      </c>
      <c r="U383" s="105" t="e">
        <f t="shared" si="69"/>
        <v>#N/A</v>
      </c>
      <c r="V383" s="107" t="e">
        <f>VLOOKUP(B383,'MC 114+220'!$B$15:$AB$786,15,FALSE)</f>
        <v>#N/A</v>
      </c>
      <c r="W383" s="96">
        <f>'MC 114+220'!S384</f>
        <v>0</v>
      </c>
      <c r="X383" s="106">
        <f t="shared" si="74"/>
        <v>0</v>
      </c>
      <c r="Y383" s="108" t="e">
        <f t="shared" si="78"/>
        <v>#N/A</v>
      </c>
      <c r="Z383" s="99" t="e">
        <f t="shared" si="75"/>
        <v>#N/A</v>
      </c>
      <c r="AA383" s="100" t="e">
        <f t="shared" si="76"/>
        <v>#N/A</v>
      </c>
      <c r="AB383" s="109" t="e">
        <f t="shared" si="77"/>
        <v>#N/A</v>
      </c>
    </row>
    <row r="384" spans="2:28">
      <c r="B384" s="86">
        <f>'MC 114+220'!B385</f>
        <v>0</v>
      </c>
      <c r="C384" s="101">
        <f t="shared" si="70"/>
        <v>0</v>
      </c>
      <c r="D384" s="102">
        <f t="shared" si="71"/>
        <v>842</v>
      </c>
      <c r="E384" s="89" t="e">
        <f>VLOOKUP(B384,'MC 114+220'!B385:AB663,3,FALSE)</f>
        <v>#N/A</v>
      </c>
      <c r="F384" s="103" t="e">
        <f t="shared" si="66"/>
        <v>#N/A</v>
      </c>
      <c r="G384" s="104" t="e">
        <f>VLOOKUP(B384,'MC 114+220'!$B$15:$AB$786,20,FALSE)</f>
        <v>#N/A</v>
      </c>
      <c r="H384" s="104" t="e">
        <f>VLOOKUP(B384,'MC 114+220'!$B$15:$AB$786,4,FALSE)</f>
        <v>#N/A</v>
      </c>
      <c r="I384" s="105" t="e">
        <f t="shared" si="67"/>
        <v>#N/A</v>
      </c>
      <c r="J384" s="105" t="e">
        <f>VLOOKUP(B384,'MC 114+220'!$B$15:$AB$786,13,FALSE)</f>
        <v>#N/A</v>
      </c>
      <c r="K384" s="92">
        <f>'MC 114+220'!Q385</f>
        <v>0</v>
      </c>
      <c r="L384" s="106">
        <f t="shared" si="72"/>
        <v>0</v>
      </c>
      <c r="M384" s="94" t="e">
        <f>VLOOKUP(B384,'MC 114+220'!$B$14:$AB$786,21,FALSE)</f>
        <v>#N/A</v>
      </c>
      <c r="N384" s="103" t="e">
        <f>VLOOKUP(B384,'MC 114+220'!$B$15:$AB$786,5,FALSE)</f>
        <v>#N/A</v>
      </c>
      <c r="O384" s="105" t="e">
        <f t="shared" si="68"/>
        <v>#N/A</v>
      </c>
      <c r="P384" s="105" t="e">
        <f>VLOOKUP(B384,'MC 114+220'!$B$15:$AB$786,14,FALSE)</f>
        <v>#N/A</v>
      </c>
      <c r="Q384" s="92">
        <f>'MC 114+220'!R385</f>
        <v>0</v>
      </c>
      <c r="R384" s="106">
        <f t="shared" si="73"/>
        <v>0</v>
      </c>
      <c r="S384" s="94" t="e">
        <f>VLOOKUP(B384,'MC 114+220'!$B$14:$AB$786,22,FALSE)</f>
        <v>#N/A</v>
      </c>
      <c r="T384" s="103" t="e">
        <f>VLOOKUP(B384,'MC 114+220'!$B$15:$AB$786,6,FALSE)</f>
        <v>#N/A</v>
      </c>
      <c r="U384" s="105" t="e">
        <f t="shared" si="69"/>
        <v>#N/A</v>
      </c>
      <c r="V384" s="107" t="e">
        <f>VLOOKUP(B384,'MC 114+220'!$B$15:$AB$786,15,FALSE)</f>
        <v>#N/A</v>
      </c>
      <c r="W384" s="96">
        <f>'MC 114+220'!S385</f>
        <v>0</v>
      </c>
      <c r="X384" s="106">
        <f t="shared" si="74"/>
        <v>0</v>
      </c>
      <c r="Y384" s="108" t="e">
        <f t="shared" si="78"/>
        <v>#N/A</v>
      </c>
      <c r="Z384" s="99" t="e">
        <f t="shared" si="75"/>
        <v>#N/A</v>
      </c>
      <c r="AA384" s="100" t="e">
        <f t="shared" si="76"/>
        <v>#N/A</v>
      </c>
      <c r="AB384" s="109" t="e">
        <f t="shared" si="77"/>
        <v>#N/A</v>
      </c>
    </row>
    <row r="385" spans="2:28">
      <c r="B385" s="86">
        <f>'MC 114+220'!B386</f>
        <v>0</v>
      </c>
      <c r="C385" s="101">
        <f t="shared" si="70"/>
        <v>0</v>
      </c>
      <c r="D385" s="102">
        <f t="shared" si="71"/>
        <v>842</v>
      </c>
      <c r="E385" s="89" t="e">
        <f>VLOOKUP(B385,'MC 114+220'!B386:AB664,3,FALSE)</f>
        <v>#N/A</v>
      </c>
      <c r="F385" s="103" t="e">
        <f t="shared" si="66"/>
        <v>#N/A</v>
      </c>
      <c r="G385" s="104" t="e">
        <f>VLOOKUP(B385,'MC 114+220'!$B$15:$AB$786,20,FALSE)</f>
        <v>#N/A</v>
      </c>
      <c r="H385" s="104" t="e">
        <f>VLOOKUP(B385,'MC 114+220'!$B$15:$AB$786,4,FALSE)</f>
        <v>#N/A</v>
      </c>
      <c r="I385" s="105" t="e">
        <f t="shared" si="67"/>
        <v>#N/A</v>
      </c>
      <c r="J385" s="105" t="e">
        <f>VLOOKUP(B385,'MC 114+220'!$B$15:$AB$786,13,FALSE)</f>
        <v>#N/A</v>
      </c>
      <c r="K385" s="92">
        <f>'MC 114+220'!Q386</f>
        <v>0</v>
      </c>
      <c r="L385" s="106">
        <f t="shared" si="72"/>
        <v>0</v>
      </c>
      <c r="M385" s="94" t="e">
        <f>VLOOKUP(B385,'MC 114+220'!$B$14:$AB$786,21,FALSE)</f>
        <v>#N/A</v>
      </c>
      <c r="N385" s="103" t="e">
        <f>VLOOKUP(B385,'MC 114+220'!$B$15:$AB$786,5,FALSE)</f>
        <v>#N/A</v>
      </c>
      <c r="O385" s="105" t="e">
        <f t="shared" si="68"/>
        <v>#N/A</v>
      </c>
      <c r="P385" s="105" t="e">
        <f>VLOOKUP(B385,'MC 114+220'!$B$15:$AB$786,14,FALSE)</f>
        <v>#N/A</v>
      </c>
      <c r="Q385" s="92">
        <f>'MC 114+220'!R386</f>
        <v>0</v>
      </c>
      <c r="R385" s="106">
        <f t="shared" si="73"/>
        <v>0</v>
      </c>
      <c r="S385" s="94" t="e">
        <f>VLOOKUP(B385,'MC 114+220'!$B$14:$AB$786,22,FALSE)</f>
        <v>#N/A</v>
      </c>
      <c r="T385" s="103" t="e">
        <f>VLOOKUP(B385,'MC 114+220'!$B$15:$AB$786,6,FALSE)</f>
        <v>#N/A</v>
      </c>
      <c r="U385" s="105" t="e">
        <f t="shared" si="69"/>
        <v>#N/A</v>
      </c>
      <c r="V385" s="107" t="e">
        <f>VLOOKUP(B385,'MC 114+220'!$B$15:$AB$786,15,FALSE)</f>
        <v>#N/A</v>
      </c>
      <c r="W385" s="96">
        <f>'MC 114+220'!S386</f>
        <v>0</v>
      </c>
      <c r="X385" s="106">
        <f t="shared" si="74"/>
        <v>0</v>
      </c>
      <c r="Y385" s="108" t="e">
        <f t="shared" si="78"/>
        <v>#N/A</v>
      </c>
      <c r="Z385" s="99" t="e">
        <f t="shared" si="75"/>
        <v>#N/A</v>
      </c>
      <c r="AA385" s="100" t="e">
        <f t="shared" si="76"/>
        <v>#N/A</v>
      </c>
      <c r="AB385" s="109" t="e">
        <f t="shared" si="77"/>
        <v>#N/A</v>
      </c>
    </row>
    <row r="386" spans="2:28">
      <c r="B386" s="86">
        <f>'MC 114+220'!B387</f>
        <v>0</v>
      </c>
      <c r="C386" s="101">
        <f t="shared" si="70"/>
        <v>0</v>
      </c>
      <c r="D386" s="102">
        <f t="shared" si="71"/>
        <v>842</v>
      </c>
      <c r="E386" s="89" t="e">
        <f>VLOOKUP(B386,'MC 114+220'!B387:AB665,3,FALSE)</f>
        <v>#N/A</v>
      </c>
      <c r="F386" s="103" t="e">
        <f t="shared" si="66"/>
        <v>#N/A</v>
      </c>
      <c r="G386" s="104" t="e">
        <f>VLOOKUP(B386,'MC 114+220'!$B$15:$AB$786,20,FALSE)</f>
        <v>#N/A</v>
      </c>
      <c r="H386" s="104" t="e">
        <f>VLOOKUP(B386,'MC 114+220'!$B$15:$AB$786,4,FALSE)</f>
        <v>#N/A</v>
      </c>
      <c r="I386" s="105" t="e">
        <f t="shared" si="67"/>
        <v>#N/A</v>
      </c>
      <c r="J386" s="105" t="e">
        <f>VLOOKUP(B386,'MC 114+220'!$B$15:$AB$786,13,FALSE)</f>
        <v>#N/A</v>
      </c>
      <c r="K386" s="92">
        <f>'MC 114+220'!Q387</f>
        <v>0</v>
      </c>
      <c r="L386" s="106">
        <f t="shared" si="72"/>
        <v>0</v>
      </c>
      <c r="M386" s="94" t="e">
        <f>VLOOKUP(B386,'MC 114+220'!$B$14:$AB$786,21,FALSE)</f>
        <v>#N/A</v>
      </c>
      <c r="N386" s="103" t="e">
        <f>VLOOKUP(B386,'MC 114+220'!$B$15:$AB$786,5,FALSE)</f>
        <v>#N/A</v>
      </c>
      <c r="O386" s="105" t="e">
        <f t="shared" si="68"/>
        <v>#N/A</v>
      </c>
      <c r="P386" s="105" t="e">
        <f>VLOOKUP(B386,'MC 114+220'!$B$15:$AB$786,14,FALSE)</f>
        <v>#N/A</v>
      </c>
      <c r="Q386" s="92">
        <f>'MC 114+220'!R387</f>
        <v>0</v>
      </c>
      <c r="R386" s="106">
        <f t="shared" si="73"/>
        <v>0</v>
      </c>
      <c r="S386" s="94" t="e">
        <f>VLOOKUP(B386,'MC 114+220'!$B$14:$AB$786,22,FALSE)</f>
        <v>#N/A</v>
      </c>
      <c r="T386" s="103" t="e">
        <f>VLOOKUP(B386,'MC 114+220'!$B$15:$AB$786,6,FALSE)</f>
        <v>#N/A</v>
      </c>
      <c r="U386" s="105" t="e">
        <f t="shared" si="69"/>
        <v>#N/A</v>
      </c>
      <c r="V386" s="107" t="e">
        <f>VLOOKUP(B386,'MC 114+220'!$B$15:$AB$786,15,FALSE)</f>
        <v>#N/A</v>
      </c>
      <c r="W386" s="96">
        <f>'MC 114+220'!S387</f>
        <v>0</v>
      </c>
      <c r="X386" s="106">
        <f t="shared" si="74"/>
        <v>0</v>
      </c>
      <c r="Y386" s="108" t="e">
        <f t="shared" si="78"/>
        <v>#N/A</v>
      </c>
      <c r="Z386" s="99" t="e">
        <f t="shared" si="75"/>
        <v>#N/A</v>
      </c>
      <c r="AA386" s="100" t="e">
        <f t="shared" si="76"/>
        <v>#N/A</v>
      </c>
      <c r="AB386" s="109" t="e">
        <f t="shared" si="77"/>
        <v>#N/A</v>
      </c>
    </row>
    <row r="387" spans="2:28">
      <c r="B387" s="86">
        <f>'MC 114+220'!B388</f>
        <v>0</v>
      </c>
      <c r="C387" s="101">
        <f t="shared" si="70"/>
        <v>0</v>
      </c>
      <c r="D387" s="102">
        <f t="shared" si="71"/>
        <v>842</v>
      </c>
      <c r="E387" s="89" t="e">
        <f>VLOOKUP(B387,'MC 114+220'!B388:AB666,3,FALSE)</f>
        <v>#N/A</v>
      </c>
      <c r="F387" s="103" t="e">
        <f t="shared" si="66"/>
        <v>#N/A</v>
      </c>
      <c r="G387" s="104" t="e">
        <f>VLOOKUP(B387,'MC 114+220'!$B$15:$AB$786,20,FALSE)</f>
        <v>#N/A</v>
      </c>
      <c r="H387" s="104" t="e">
        <f>VLOOKUP(B387,'MC 114+220'!$B$15:$AB$786,4,FALSE)</f>
        <v>#N/A</v>
      </c>
      <c r="I387" s="105" t="e">
        <f t="shared" si="67"/>
        <v>#N/A</v>
      </c>
      <c r="J387" s="105" t="e">
        <f>VLOOKUP(B387,'MC 114+220'!$B$15:$AB$786,13,FALSE)</f>
        <v>#N/A</v>
      </c>
      <c r="K387" s="92">
        <f>'MC 114+220'!Q388</f>
        <v>0</v>
      </c>
      <c r="L387" s="106">
        <f t="shared" si="72"/>
        <v>0</v>
      </c>
      <c r="M387" s="94" t="e">
        <f>VLOOKUP(B387,'MC 114+220'!$B$14:$AB$786,21,FALSE)</f>
        <v>#N/A</v>
      </c>
      <c r="N387" s="103" t="e">
        <f>VLOOKUP(B387,'MC 114+220'!$B$15:$AB$786,5,FALSE)</f>
        <v>#N/A</v>
      </c>
      <c r="O387" s="105" t="e">
        <f t="shared" si="68"/>
        <v>#N/A</v>
      </c>
      <c r="P387" s="105" t="e">
        <f>VLOOKUP(B387,'MC 114+220'!$B$15:$AB$786,14,FALSE)</f>
        <v>#N/A</v>
      </c>
      <c r="Q387" s="92">
        <f>'MC 114+220'!R388</f>
        <v>0</v>
      </c>
      <c r="R387" s="106">
        <f t="shared" si="73"/>
        <v>0</v>
      </c>
      <c r="S387" s="94" t="e">
        <f>VLOOKUP(B387,'MC 114+220'!$B$14:$AB$786,22,FALSE)</f>
        <v>#N/A</v>
      </c>
      <c r="T387" s="103" t="e">
        <f>VLOOKUP(B387,'MC 114+220'!$B$15:$AB$786,6,FALSE)</f>
        <v>#N/A</v>
      </c>
      <c r="U387" s="105" t="e">
        <f t="shared" si="69"/>
        <v>#N/A</v>
      </c>
      <c r="V387" s="107" t="e">
        <f>VLOOKUP(B387,'MC 114+220'!$B$15:$AB$786,15,FALSE)</f>
        <v>#N/A</v>
      </c>
      <c r="W387" s="96">
        <f>'MC 114+220'!S388</f>
        <v>0</v>
      </c>
      <c r="X387" s="106">
        <f t="shared" si="74"/>
        <v>0</v>
      </c>
      <c r="Y387" s="108" t="e">
        <f t="shared" si="78"/>
        <v>#N/A</v>
      </c>
      <c r="Z387" s="99" t="e">
        <f t="shared" si="75"/>
        <v>#N/A</v>
      </c>
      <c r="AA387" s="100" t="e">
        <f t="shared" si="76"/>
        <v>#N/A</v>
      </c>
      <c r="AB387" s="109" t="e">
        <f t="shared" si="77"/>
        <v>#N/A</v>
      </c>
    </row>
    <row r="388" spans="2:28">
      <c r="B388" s="86">
        <f>'MC 114+220'!B389</f>
        <v>0</v>
      </c>
      <c r="C388" s="101">
        <f t="shared" si="70"/>
        <v>0</v>
      </c>
      <c r="D388" s="102">
        <f t="shared" si="71"/>
        <v>842</v>
      </c>
      <c r="E388" s="89" t="e">
        <f>VLOOKUP(B388,'MC 114+220'!B389:AB667,3,FALSE)</f>
        <v>#N/A</v>
      </c>
      <c r="F388" s="103" t="e">
        <f t="shared" si="66"/>
        <v>#N/A</v>
      </c>
      <c r="G388" s="104" t="e">
        <f>VLOOKUP(B388,'MC 114+220'!$B$15:$AB$786,20,FALSE)</f>
        <v>#N/A</v>
      </c>
      <c r="H388" s="104" t="e">
        <f>VLOOKUP(B388,'MC 114+220'!$B$15:$AB$786,4,FALSE)</f>
        <v>#N/A</v>
      </c>
      <c r="I388" s="105" t="e">
        <f t="shared" si="67"/>
        <v>#N/A</v>
      </c>
      <c r="J388" s="105" t="e">
        <f>VLOOKUP(B388,'MC 114+220'!$B$15:$AB$786,13,FALSE)</f>
        <v>#N/A</v>
      </c>
      <c r="K388" s="92">
        <f>'MC 114+220'!Q389</f>
        <v>0</v>
      </c>
      <c r="L388" s="106">
        <f t="shared" si="72"/>
        <v>0</v>
      </c>
      <c r="M388" s="94" t="e">
        <f>VLOOKUP(B388,'MC 114+220'!$B$14:$AB$786,21,FALSE)</f>
        <v>#N/A</v>
      </c>
      <c r="N388" s="103" t="e">
        <f>VLOOKUP(B388,'MC 114+220'!$B$15:$AB$786,5,FALSE)</f>
        <v>#N/A</v>
      </c>
      <c r="O388" s="105" t="e">
        <f t="shared" si="68"/>
        <v>#N/A</v>
      </c>
      <c r="P388" s="105" t="e">
        <f>VLOOKUP(B388,'MC 114+220'!$B$15:$AB$786,14,FALSE)</f>
        <v>#N/A</v>
      </c>
      <c r="Q388" s="92">
        <f>'MC 114+220'!R389</f>
        <v>0</v>
      </c>
      <c r="R388" s="106">
        <f t="shared" si="73"/>
        <v>0</v>
      </c>
      <c r="S388" s="94" t="e">
        <f>VLOOKUP(B388,'MC 114+220'!$B$14:$AB$786,22,FALSE)</f>
        <v>#N/A</v>
      </c>
      <c r="T388" s="103" t="e">
        <f>VLOOKUP(B388,'MC 114+220'!$B$15:$AB$786,6,FALSE)</f>
        <v>#N/A</v>
      </c>
      <c r="U388" s="105" t="e">
        <f t="shared" si="69"/>
        <v>#N/A</v>
      </c>
      <c r="V388" s="107" t="e">
        <f>VLOOKUP(B388,'MC 114+220'!$B$15:$AB$786,15,FALSE)</f>
        <v>#N/A</v>
      </c>
      <c r="W388" s="96">
        <f>'MC 114+220'!S389</f>
        <v>0</v>
      </c>
      <c r="X388" s="106">
        <f t="shared" si="74"/>
        <v>0</v>
      </c>
      <c r="Y388" s="108" t="e">
        <f t="shared" si="78"/>
        <v>#N/A</v>
      </c>
      <c r="Z388" s="99" t="e">
        <f t="shared" si="75"/>
        <v>#N/A</v>
      </c>
      <c r="AA388" s="100" t="e">
        <f t="shared" si="76"/>
        <v>#N/A</v>
      </c>
      <c r="AB388" s="109" t="e">
        <f t="shared" si="77"/>
        <v>#N/A</v>
      </c>
    </row>
    <row r="389" spans="2:28">
      <c r="B389" s="86">
        <f>'MC 114+220'!B390</f>
        <v>0</v>
      </c>
      <c r="C389" s="101">
        <f t="shared" si="70"/>
        <v>0</v>
      </c>
      <c r="D389" s="102">
        <f t="shared" si="71"/>
        <v>842</v>
      </c>
      <c r="E389" s="89" t="e">
        <f>VLOOKUP(B389,'MC 114+220'!B390:AB688,3,FALSE)</f>
        <v>#N/A</v>
      </c>
      <c r="F389" s="103" t="e">
        <f t="shared" si="66"/>
        <v>#N/A</v>
      </c>
      <c r="G389" s="104" t="e">
        <f>VLOOKUP(B389,'MC 114+220'!$B$15:$AB$786,20,FALSE)</f>
        <v>#N/A</v>
      </c>
      <c r="H389" s="104" t="e">
        <f>VLOOKUP(B389,'MC 114+220'!$B$15:$AB$786,4,FALSE)</f>
        <v>#N/A</v>
      </c>
      <c r="I389" s="105" t="e">
        <f t="shared" si="67"/>
        <v>#N/A</v>
      </c>
      <c r="J389" s="105" t="e">
        <f>VLOOKUP(B389,'MC 114+220'!$B$15:$AB$786,13,FALSE)</f>
        <v>#N/A</v>
      </c>
      <c r="K389" s="92">
        <f>'MC 114+220'!Q390</f>
        <v>0</v>
      </c>
      <c r="L389" s="106">
        <f t="shared" si="72"/>
        <v>0</v>
      </c>
      <c r="M389" s="94" t="e">
        <f>VLOOKUP(B389,'MC 114+220'!$B$14:$AB$786,21,FALSE)</f>
        <v>#N/A</v>
      </c>
      <c r="N389" s="103" t="e">
        <f>VLOOKUP(B389,'MC 114+220'!$B$15:$AB$786,5,FALSE)</f>
        <v>#N/A</v>
      </c>
      <c r="O389" s="105" t="e">
        <f t="shared" si="68"/>
        <v>#N/A</v>
      </c>
      <c r="P389" s="105" t="e">
        <f>VLOOKUP(B389,'MC 114+220'!$B$15:$AB$786,14,FALSE)</f>
        <v>#N/A</v>
      </c>
      <c r="Q389" s="92">
        <f>'MC 114+220'!R390</f>
        <v>0</v>
      </c>
      <c r="R389" s="106">
        <f t="shared" si="73"/>
        <v>0</v>
      </c>
      <c r="S389" s="94" t="e">
        <f>VLOOKUP(B389,'MC 114+220'!$B$14:$AB$786,22,FALSE)</f>
        <v>#N/A</v>
      </c>
      <c r="T389" s="103" t="e">
        <f>VLOOKUP(B389,'MC 114+220'!$B$15:$AB$786,6,FALSE)</f>
        <v>#N/A</v>
      </c>
      <c r="U389" s="105" t="e">
        <f t="shared" si="69"/>
        <v>#N/A</v>
      </c>
      <c r="V389" s="107" t="e">
        <f>VLOOKUP(B389,'MC 114+220'!$B$15:$AB$786,15,FALSE)</f>
        <v>#N/A</v>
      </c>
      <c r="W389" s="96">
        <f>'MC 114+220'!S390</f>
        <v>0</v>
      </c>
      <c r="X389" s="106">
        <f t="shared" si="74"/>
        <v>0</v>
      </c>
      <c r="Y389" s="108" t="e">
        <f t="shared" si="78"/>
        <v>#N/A</v>
      </c>
      <c r="Z389" s="99" t="e">
        <f t="shared" si="75"/>
        <v>#N/A</v>
      </c>
      <c r="AA389" s="100" t="e">
        <f t="shared" si="76"/>
        <v>#N/A</v>
      </c>
      <c r="AB389" s="109" t="e">
        <f t="shared" si="77"/>
        <v>#N/A</v>
      </c>
    </row>
    <row r="390" spans="2:28">
      <c r="B390" s="86">
        <f>'MC 114+220'!B391</f>
        <v>0</v>
      </c>
      <c r="C390" s="101">
        <f t="shared" si="70"/>
        <v>0</v>
      </c>
      <c r="D390" s="102">
        <f t="shared" si="71"/>
        <v>842</v>
      </c>
      <c r="E390" s="89" t="e">
        <f>VLOOKUP(B390,'MC 114+220'!B391:AB689,3,FALSE)</f>
        <v>#N/A</v>
      </c>
      <c r="F390" s="103" t="e">
        <f t="shared" si="66"/>
        <v>#N/A</v>
      </c>
      <c r="G390" s="104" t="e">
        <f>VLOOKUP(B390,'MC 114+220'!$B$15:$AB$786,20,FALSE)</f>
        <v>#N/A</v>
      </c>
      <c r="H390" s="104" t="e">
        <f>VLOOKUP(B390,'MC 114+220'!$B$15:$AB$786,4,FALSE)</f>
        <v>#N/A</v>
      </c>
      <c r="I390" s="105" t="e">
        <f t="shared" si="67"/>
        <v>#N/A</v>
      </c>
      <c r="J390" s="105" t="e">
        <f>VLOOKUP(B390,'MC 114+220'!$B$15:$AB$786,13,FALSE)</f>
        <v>#N/A</v>
      </c>
      <c r="K390" s="92">
        <f>'MC 114+220'!Q391</f>
        <v>0</v>
      </c>
      <c r="L390" s="106">
        <f t="shared" si="72"/>
        <v>0</v>
      </c>
      <c r="M390" s="94" t="e">
        <f>VLOOKUP(B390,'MC 114+220'!$B$14:$AB$786,21,FALSE)</f>
        <v>#N/A</v>
      </c>
      <c r="N390" s="103" t="e">
        <f>VLOOKUP(B390,'MC 114+220'!$B$15:$AB$786,5,FALSE)</f>
        <v>#N/A</v>
      </c>
      <c r="O390" s="105" t="e">
        <f t="shared" si="68"/>
        <v>#N/A</v>
      </c>
      <c r="P390" s="105" t="e">
        <f>VLOOKUP(B390,'MC 114+220'!$B$15:$AB$786,14,FALSE)</f>
        <v>#N/A</v>
      </c>
      <c r="Q390" s="92">
        <f>'MC 114+220'!R391</f>
        <v>0</v>
      </c>
      <c r="R390" s="106">
        <f t="shared" si="73"/>
        <v>0</v>
      </c>
      <c r="S390" s="94" t="e">
        <f>VLOOKUP(B390,'MC 114+220'!$B$14:$AB$786,22,FALSE)</f>
        <v>#N/A</v>
      </c>
      <c r="T390" s="103" t="e">
        <f>VLOOKUP(B390,'MC 114+220'!$B$15:$AB$786,6,FALSE)</f>
        <v>#N/A</v>
      </c>
      <c r="U390" s="105" t="e">
        <f t="shared" si="69"/>
        <v>#N/A</v>
      </c>
      <c r="V390" s="107" t="e">
        <f>VLOOKUP(B390,'MC 114+220'!$B$15:$AB$786,15,FALSE)</f>
        <v>#N/A</v>
      </c>
      <c r="W390" s="96">
        <f>'MC 114+220'!S391</f>
        <v>0</v>
      </c>
      <c r="X390" s="106">
        <f t="shared" si="74"/>
        <v>0</v>
      </c>
      <c r="Y390" s="108" t="e">
        <f t="shared" si="78"/>
        <v>#N/A</v>
      </c>
      <c r="Z390" s="99" t="e">
        <f t="shared" si="75"/>
        <v>#N/A</v>
      </c>
      <c r="AA390" s="100" t="e">
        <f t="shared" si="76"/>
        <v>#N/A</v>
      </c>
      <c r="AB390" s="109" t="e">
        <f t="shared" si="77"/>
        <v>#N/A</v>
      </c>
    </row>
    <row r="391" spans="2:28">
      <c r="B391" s="86">
        <f>'MC 114+220'!B392</f>
        <v>0</v>
      </c>
      <c r="C391" s="101">
        <f t="shared" si="70"/>
        <v>0</v>
      </c>
      <c r="D391" s="102">
        <f t="shared" si="71"/>
        <v>842</v>
      </c>
      <c r="E391" s="89" t="e">
        <f>VLOOKUP(B391,'MC 114+220'!B392:AB779,3,FALSE)</f>
        <v>#N/A</v>
      </c>
      <c r="F391" s="103" t="e">
        <f t="shared" si="66"/>
        <v>#N/A</v>
      </c>
      <c r="G391" s="104" t="e">
        <f>VLOOKUP(B391,'MC 114+220'!$B$15:$AB$786,20,FALSE)</f>
        <v>#N/A</v>
      </c>
      <c r="H391" s="104" t="e">
        <f>VLOOKUP(B391,'MC 114+220'!$B$15:$AB$786,4,FALSE)</f>
        <v>#N/A</v>
      </c>
      <c r="I391" s="105" t="e">
        <f t="shared" si="67"/>
        <v>#N/A</v>
      </c>
      <c r="J391" s="105" t="e">
        <f>VLOOKUP(B391,'MC 114+220'!$B$15:$AB$786,13,FALSE)</f>
        <v>#N/A</v>
      </c>
      <c r="K391" s="92">
        <f>'MC 114+220'!Q392</f>
        <v>0</v>
      </c>
      <c r="L391" s="106">
        <f t="shared" si="72"/>
        <v>0</v>
      </c>
      <c r="M391" s="94" t="e">
        <f>VLOOKUP(B391,'MC 114+220'!$B$14:$AB$786,21,FALSE)</f>
        <v>#N/A</v>
      </c>
      <c r="N391" s="103" t="e">
        <f>VLOOKUP(B391,'MC 114+220'!$B$15:$AB$786,5,FALSE)</f>
        <v>#N/A</v>
      </c>
      <c r="O391" s="105" t="e">
        <f t="shared" si="68"/>
        <v>#N/A</v>
      </c>
      <c r="P391" s="105" t="e">
        <f>VLOOKUP(B391,'MC 114+220'!$B$15:$AB$786,14,FALSE)</f>
        <v>#N/A</v>
      </c>
      <c r="Q391" s="92">
        <f>'MC 114+220'!R392</f>
        <v>0</v>
      </c>
      <c r="R391" s="106">
        <f t="shared" si="73"/>
        <v>0</v>
      </c>
      <c r="S391" s="94" t="e">
        <f>VLOOKUP(B391,'MC 114+220'!$B$14:$AB$786,22,FALSE)</f>
        <v>#N/A</v>
      </c>
      <c r="T391" s="103" t="e">
        <f>VLOOKUP(B391,'MC 114+220'!$B$15:$AB$786,6,FALSE)</f>
        <v>#N/A</v>
      </c>
      <c r="U391" s="105" t="e">
        <f t="shared" si="69"/>
        <v>#N/A</v>
      </c>
      <c r="V391" s="107" t="e">
        <f>VLOOKUP(B391,'MC 114+220'!$B$15:$AB$786,15,FALSE)</f>
        <v>#N/A</v>
      </c>
      <c r="W391" s="96">
        <f>'MC 114+220'!S392</f>
        <v>0</v>
      </c>
      <c r="X391" s="106">
        <f t="shared" si="74"/>
        <v>0</v>
      </c>
      <c r="Y391" s="108" t="e">
        <f t="shared" si="78"/>
        <v>#N/A</v>
      </c>
      <c r="Z391" s="99" t="e">
        <f t="shared" si="75"/>
        <v>#N/A</v>
      </c>
      <c r="AA391" s="100" t="e">
        <f t="shared" si="76"/>
        <v>#N/A</v>
      </c>
      <c r="AB391" s="109" t="e">
        <f t="shared" si="77"/>
        <v>#N/A</v>
      </c>
    </row>
    <row r="392" spans="2:28">
      <c r="B392" s="86">
        <f>'MC 114+220'!B393</f>
        <v>0</v>
      </c>
      <c r="C392" s="101">
        <f t="shared" si="70"/>
        <v>0</v>
      </c>
      <c r="D392" s="102">
        <f t="shared" si="71"/>
        <v>842</v>
      </c>
      <c r="E392" s="89" t="e">
        <f>VLOOKUP(B392,'MC 114+220'!B393:AB780,3,FALSE)</f>
        <v>#N/A</v>
      </c>
      <c r="F392" s="103" t="e">
        <f t="shared" si="66"/>
        <v>#N/A</v>
      </c>
      <c r="G392" s="104" t="e">
        <f>VLOOKUP(B392,'MC 114+220'!$B$15:$AB$786,20,FALSE)</f>
        <v>#N/A</v>
      </c>
      <c r="H392" s="104" t="e">
        <f>VLOOKUP(B392,'MC 114+220'!$B$15:$AB$786,4,FALSE)</f>
        <v>#N/A</v>
      </c>
      <c r="I392" s="105" t="e">
        <f t="shared" si="67"/>
        <v>#N/A</v>
      </c>
      <c r="J392" s="105" t="e">
        <f>VLOOKUP(B392,'MC 114+220'!$B$15:$AB$786,13,FALSE)</f>
        <v>#N/A</v>
      </c>
      <c r="K392" s="92">
        <f>'MC 114+220'!Q393</f>
        <v>0</v>
      </c>
      <c r="L392" s="106">
        <f t="shared" si="72"/>
        <v>0</v>
      </c>
      <c r="M392" s="94" t="e">
        <f>VLOOKUP(B392,'MC 114+220'!$B$14:$AB$786,21,FALSE)</f>
        <v>#N/A</v>
      </c>
      <c r="N392" s="103" t="e">
        <f>VLOOKUP(B392,'MC 114+220'!$B$15:$AB$786,5,FALSE)</f>
        <v>#N/A</v>
      </c>
      <c r="O392" s="105" t="e">
        <f t="shared" si="68"/>
        <v>#N/A</v>
      </c>
      <c r="P392" s="105" t="e">
        <f>VLOOKUP(B392,'MC 114+220'!$B$15:$AB$786,14,FALSE)</f>
        <v>#N/A</v>
      </c>
      <c r="Q392" s="92">
        <f>'MC 114+220'!R393</f>
        <v>0</v>
      </c>
      <c r="R392" s="106">
        <f t="shared" si="73"/>
        <v>0</v>
      </c>
      <c r="S392" s="94" t="e">
        <f>VLOOKUP(B392,'MC 114+220'!$B$14:$AB$786,22,FALSE)</f>
        <v>#N/A</v>
      </c>
      <c r="T392" s="103" t="e">
        <f>VLOOKUP(B392,'MC 114+220'!$B$15:$AB$786,6,FALSE)</f>
        <v>#N/A</v>
      </c>
      <c r="U392" s="105" t="e">
        <f t="shared" si="69"/>
        <v>#N/A</v>
      </c>
      <c r="V392" s="107" t="e">
        <f>VLOOKUP(B392,'MC 114+220'!$B$15:$AB$786,15,FALSE)</f>
        <v>#N/A</v>
      </c>
      <c r="W392" s="96">
        <f>'MC 114+220'!S393</f>
        <v>0</v>
      </c>
      <c r="X392" s="106">
        <f t="shared" si="74"/>
        <v>0</v>
      </c>
      <c r="Y392" s="108" t="e">
        <f t="shared" si="78"/>
        <v>#N/A</v>
      </c>
      <c r="Z392" s="99" t="e">
        <f t="shared" si="75"/>
        <v>#N/A</v>
      </c>
      <c r="AA392" s="100" t="e">
        <f t="shared" si="76"/>
        <v>#N/A</v>
      </c>
      <c r="AB392" s="109" t="e">
        <f t="shared" si="77"/>
        <v>#N/A</v>
      </c>
    </row>
    <row r="393" spans="2:28">
      <c r="B393" s="86">
        <f>'MC 114+220'!B394</f>
        <v>0</v>
      </c>
      <c r="C393" s="101">
        <f t="shared" si="70"/>
        <v>0</v>
      </c>
      <c r="D393" s="102">
        <f t="shared" si="71"/>
        <v>842</v>
      </c>
      <c r="E393" s="89" t="e">
        <f>VLOOKUP(B393,'MC 114+220'!B394:AB781,3,FALSE)</f>
        <v>#N/A</v>
      </c>
      <c r="F393" s="103" t="e">
        <f t="shared" si="66"/>
        <v>#N/A</v>
      </c>
      <c r="G393" s="104" t="e">
        <f>VLOOKUP(B393,'MC 114+220'!$B$15:$AB$786,20,FALSE)</f>
        <v>#N/A</v>
      </c>
      <c r="H393" s="104" t="e">
        <f>VLOOKUP(B393,'MC 114+220'!$B$15:$AB$786,4,FALSE)</f>
        <v>#N/A</v>
      </c>
      <c r="I393" s="105" t="e">
        <f t="shared" si="67"/>
        <v>#N/A</v>
      </c>
      <c r="J393" s="105" t="e">
        <f>VLOOKUP(B393,'MC 114+220'!$B$15:$AB$786,13,FALSE)</f>
        <v>#N/A</v>
      </c>
      <c r="K393" s="92">
        <f>'MC 114+220'!Q394</f>
        <v>0</v>
      </c>
      <c r="L393" s="106">
        <f t="shared" si="72"/>
        <v>0</v>
      </c>
      <c r="M393" s="94" t="e">
        <f>VLOOKUP(B393,'MC 114+220'!$B$14:$AB$786,21,FALSE)</f>
        <v>#N/A</v>
      </c>
      <c r="N393" s="103" t="e">
        <f>VLOOKUP(B393,'MC 114+220'!$B$15:$AB$786,5,FALSE)</f>
        <v>#N/A</v>
      </c>
      <c r="O393" s="105" t="e">
        <f t="shared" si="68"/>
        <v>#N/A</v>
      </c>
      <c r="P393" s="105" t="e">
        <f>VLOOKUP(B393,'MC 114+220'!$B$15:$AB$786,14,FALSE)</f>
        <v>#N/A</v>
      </c>
      <c r="Q393" s="92">
        <f>'MC 114+220'!R394</f>
        <v>0</v>
      </c>
      <c r="R393" s="106">
        <f t="shared" si="73"/>
        <v>0</v>
      </c>
      <c r="S393" s="94" t="e">
        <f>VLOOKUP(B393,'MC 114+220'!$B$14:$AB$786,22,FALSE)</f>
        <v>#N/A</v>
      </c>
      <c r="T393" s="103" t="e">
        <f>VLOOKUP(B393,'MC 114+220'!$B$15:$AB$786,6,FALSE)</f>
        <v>#N/A</v>
      </c>
      <c r="U393" s="105" t="e">
        <f t="shared" si="69"/>
        <v>#N/A</v>
      </c>
      <c r="V393" s="107" t="e">
        <f>VLOOKUP(B393,'MC 114+220'!$B$15:$AB$786,15,FALSE)</f>
        <v>#N/A</v>
      </c>
      <c r="W393" s="96">
        <f>'MC 114+220'!S394</f>
        <v>0</v>
      </c>
      <c r="X393" s="106">
        <f t="shared" si="74"/>
        <v>0</v>
      </c>
      <c r="Y393" s="108" t="e">
        <f t="shared" si="78"/>
        <v>#N/A</v>
      </c>
      <c r="Z393" s="99" t="e">
        <f t="shared" si="75"/>
        <v>#N/A</v>
      </c>
      <c r="AA393" s="100" t="e">
        <f t="shared" si="76"/>
        <v>#N/A</v>
      </c>
      <c r="AB393" s="109" t="e">
        <f t="shared" si="77"/>
        <v>#N/A</v>
      </c>
    </row>
    <row r="394" spans="2:28">
      <c r="B394" s="86">
        <f>'MC 114+220'!B395</f>
        <v>0</v>
      </c>
      <c r="C394" s="101">
        <f t="shared" si="70"/>
        <v>0</v>
      </c>
      <c r="D394" s="102">
        <f t="shared" si="71"/>
        <v>842</v>
      </c>
      <c r="E394" s="89" t="e">
        <f>VLOOKUP(B394,'MC 114+220'!B395:AB782,3,FALSE)</f>
        <v>#N/A</v>
      </c>
      <c r="F394" s="103" t="e">
        <f t="shared" si="66"/>
        <v>#N/A</v>
      </c>
      <c r="G394" s="104" t="e">
        <f>VLOOKUP(B394,'MC 114+220'!$B$15:$AB$786,20,FALSE)</f>
        <v>#N/A</v>
      </c>
      <c r="H394" s="104" t="e">
        <f>VLOOKUP(B394,'MC 114+220'!$B$15:$AB$786,4,FALSE)</f>
        <v>#N/A</v>
      </c>
      <c r="I394" s="105" t="e">
        <f t="shared" si="67"/>
        <v>#N/A</v>
      </c>
      <c r="J394" s="105" t="e">
        <f>VLOOKUP(B394,'MC 114+220'!$B$15:$AB$786,13,FALSE)</f>
        <v>#N/A</v>
      </c>
      <c r="K394" s="92">
        <f>'MC 114+220'!Q395</f>
        <v>0</v>
      </c>
      <c r="L394" s="106">
        <f t="shared" si="72"/>
        <v>0</v>
      </c>
      <c r="M394" s="94" t="e">
        <f>VLOOKUP(B394,'MC 114+220'!$B$14:$AB$786,21,FALSE)</f>
        <v>#N/A</v>
      </c>
      <c r="N394" s="103" t="e">
        <f>VLOOKUP(B394,'MC 114+220'!$B$15:$AB$786,5,FALSE)</f>
        <v>#N/A</v>
      </c>
      <c r="O394" s="105" t="e">
        <f t="shared" si="68"/>
        <v>#N/A</v>
      </c>
      <c r="P394" s="105" t="e">
        <f>VLOOKUP(B394,'MC 114+220'!$B$15:$AB$786,14,FALSE)</f>
        <v>#N/A</v>
      </c>
      <c r="Q394" s="92">
        <f>'MC 114+220'!R395</f>
        <v>0</v>
      </c>
      <c r="R394" s="106">
        <f t="shared" si="73"/>
        <v>0</v>
      </c>
      <c r="S394" s="94" t="e">
        <f>VLOOKUP(B394,'MC 114+220'!$B$14:$AB$786,22,FALSE)</f>
        <v>#N/A</v>
      </c>
      <c r="T394" s="103" t="e">
        <f>VLOOKUP(B394,'MC 114+220'!$B$15:$AB$786,6,FALSE)</f>
        <v>#N/A</v>
      </c>
      <c r="U394" s="105" t="e">
        <f t="shared" si="69"/>
        <v>#N/A</v>
      </c>
      <c r="V394" s="107" t="e">
        <f>VLOOKUP(B394,'MC 114+220'!$B$15:$AB$786,15,FALSE)</f>
        <v>#N/A</v>
      </c>
      <c r="W394" s="96">
        <f>'MC 114+220'!S395</f>
        <v>0</v>
      </c>
      <c r="X394" s="106">
        <f t="shared" si="74"/>
        <v>0</v>
      </c>
      <c r="Y394" s="108" t="e">
        <f t="shared" si="78"/>
        <v>#N/A</v>
      </c>
      <c r="Z394" s="99" t="e">
        <f t="shared" si="75"/>
        <v>#N/A</v>
      </c>
      <c r="AA394" s="100" t="e">
        <f t="shared" si="76"/>
        <v>#N/A</v>
      </c>
      <c r="AB394" s="109" t="e">
        <f t="shared" si="77"/>
        <v>#N/A</v>
      </c>
    </row>
    <row r="395" spans="2:28">
      <c r="B395" s="86">
        <f>'MC 114+220'!B396</f>
        <v>0</v>
      </c>
      <c r="C395" s="101">
        <f t="shared" si="70"/>
        <v>0</v>
      </c>
      <c r="D395" s="102">
        <f t="shared" si="71"/>
        <v>842</v>
      </c>
      <c r="E395" s="89" t="e">
        <f>VLOOKUP(B395,'MC 114+220'!B396:AB783,3,FALSE)</f>
        <v>#N/A</v>
      </c>
      <c r="F395" s="103" t="e">
        <f t="shared" si="66"/>
        <v>#N/A</v>
      </c>
      <c r="G395" s="104" t="e">
        <f>VLOOKUP(B395,'MC 114+220'!$B$15:$AB$786,20,FALSE)</f>
        <v>#N/A</v>
      </c>
      <c r="H395" s="104" t="e">
        <f>VLOOKUP(B395,'MC 114+220'!$B$15:$AB$786,4,FALSE)</f>
        <v>#N/A</v>
      </c>
      <c r="I395" s="105" t="e">
        <f t="shared" si="67"/>
        <v>#N/A</v>
      </c>
      <c r="J395" s="105" t="e">
        <f>VLOOKUP(B395,'MC 114+220'!$B$15:$AB$786,13,FALSE)</f>
        <v>#N/A</v>
      </c>
      <c r="K395" s="92">
        <f>'MC 114+220'!Q396</f>
        <v>0</v>
      </c>
      <c r="L395" s="106">
        <f t="shared" si="72"/>
        <v>0</v>
      </c>
      <c r="M395" s="94" t="e">
        <f>VLOOKUP(B395,'MC 114+220'!$B$14:$AB$786,21,FALSE)</f>
        <v>#N/A</v>
      </c>
      <c r="N395" s="103" t="e">
        <f>VLOOKUP(B395,'MC 114+220'!$B$15:$AB$786,5,FALSE)</f>
        <v>#N/A</v>
      </c>
      <c r="O395" s="105" t="e">
        <f t="shared" si="68"/>
        <v>#N/A</v>
      </c>
      <c r="P395" s="105" t="e">
        <f>VLOOKUP(B395,'MC 114+220'!$B$15:$AB$786,14,FALSE)</f>
        <v>#N/A</v>
      </c>
      <c r="Q395" s="92">
        <f>'MC 114+220'!R396</f>
        <v>0</v>
      </c>
      <c r="R395" s="106">
        <f t="shared" si="73"/>
        <v>0</v>
      </c>
      <c r="S395" s="94" t="e">
        <f>VLOOKUP(B395,'MC 114+220'!$B$14:$AB$786,22,FALSE)</f>
        <v>#N/A</v>
      </c>
      <c r="T395" s="103" t="e">
        <f>VLOOKUP(B395,'MC 114+220'!$B$15:$AB$786,6,FALSE)</f>
        <v>#N/A</v>
      </c>
      <c r="U395" s="105" t="e">
        <f t="shared" si="69"/>
        <v>#N/A</v>
      </c>
      <c r="V395" s="107" t="e">
        <f>VLOOKUP(B395,'MC 114+220'!$B$15:$AB$786,15,FALSE)</f>
        <v>#N/A</v>
      </c>
      <c r="W395" s="96">
        <f>'MC 114+220'!S396</f>
        <v>0</v>
      </c>
      <c r="X395" s="106">
        <f t="shared" si="74"/>
        <v>0</v>
      </c>
      <c r="Y395" s="108" t="e">
        <f t="shared" si="78"/>
        <v>#N/A</v>
      </c>
      <c r="Z395" s="99" t="e">
        <f t="shared" si="75"/>
        <v>#N/A</v>
      </c>
      <c r="AA395" s="100" t="e">
        <f t="shared" si="76"/>
        <v>#N/A</v>
      </c>
      <c r="AB395" s="109" t="e">
        <f t="shared" si="77"/>
        <v>#N/A</v>
      </c>
    </row>
    <row r="396" spans="2:28">
      <c r="B396" s="86">
        <f>'MC 114+220'!B397</f>
        <v>0</v>
      </c>
      <c r="C396" s="101">
        <f t="shared" si="70"/>
        <v>0</v>
      </c>
      <c r="D396" s="102">
        <f t="shared" si="71"/>
        <v>842</v>
      </c>
      <c r="E396" s="89" t="e">
        <f>VLOOKUP(B396,'MC 114+220'!B397:AB784,3,FALSE)</f>
        <v>#N/A</v>
      </c>
      <c r="F396" s="103" t="e">
        <f t="shared" si="66"/>
        <v>#N/A</v>
      </c>
      <c r="G396" s="104" t="e">
        <f>VLOOKUP(B396,'MC 114+220'!$B$15:$AB$786,20,FALSE)</f>
        <v>#N/A</v>
      </c>
      <c r="H396" s="104" t="e">
        <f>VLOOKUP(B396,'MC 114+220'!$B$15:$AB$786,4,FALSE)</f>
        <v>#N/A</v>
      </c>
      <c r="I396" s="105" t="e">
        <f t="shared" si="67"/>
        <v>#N/A</v>
      </c>
      <c r="J396" s="105" t="e">
        <f>VLOOKUP(B396,'MC 114+220'!$B$15:$AB$786,13,FALSE)</f>
        <v>#N/A</v>
      </c>
      <c r="K396" s="92">
        <f>'MC 114+220'!Q397</f>
        <v>0</v>
      </c>
      <c r="L396" s="106">
        <f t="shared" si="72"/>
        <v>0</v>
      </c>
      <c r="M396" s="94" t="e">
        <f>VLOOKUP(B396,'MC 114+220'!$B$14:$AB$786,21,FALSE)</f>
        <v>#N/A</v>
      </c>
      <c r="N396" s="103" t="e">
        <f>VLOOKUP(B396,'MC 114+220'!$B$15:$AB$786,5,FALSE)</f>
        <v>#N/A</v>
      </c>
      <c r="O396" s="105" t="e">
        <f t="shared" si="68"/>
        <v>#N/A</v>
      </c>
      <c r="P396" s="105" t="e">
        <f>VLOOKUP(B396,'MC 114+220'!$B$15:$AB$786,14,FALSE)</f>
        <v>#N/A</v>
      </c>
      <c r="Q396" s="92">
        <f>'MC 114+220'!R397</f>
        <v>0</v>
      </c>
      <c r="R396" s="106">
        <f t="shared" si="73"/>
        <v>0</v>
      </c>
      <c r="S396" s="94" t="e">
        <f>VLOOKUP(B396,'MC 114+220'!$B$14:$AB$786,22,FALSE)</f>
        <v>#N/A</v>
      </c>
      <c r="T396" s="103" t="e">
        <f>VLOOKUP(B396,'MC 114+220'!$B$15:$AB$786,6,FALSE)</f>
        <v>#N/A</v>
      </c>
      <c r="U396" s="105" t="e">
        <f t="shared" si="69"/>
        <v>#N/A</v>
      </c>
      <c r="V396" s="107" t="e">
        <f>VLOOKUP(B396,'MC 114+220'!$B$15:$AB$786,15,FALSE)</f>
        <v>#N/A</v>
      </c>
      <c r="W396" s="96">
        <f>'MC 114+220'!S397</f>
        <v>0</v>
      </c>
      <c r="X396" s="106">
        <f t="shared" si="74"/>
        <v>0</v>
      </c>
      <c r="Y396" s="108" t="e">
        <f t="shared" si="78"/>
        <v>#N/A</v>
      </c>
      <c r="Z396" s="99" t="e">
        <f t="shared" si="75"/>
        <v>#N/A</v>
      </c>
      <c r="AA396" s="100" t="e">
        <f t="shared" si="76"/>
        <v>#N/A</v>
      </c>
      <c r="AB396" s="109" t="e">
        <f t="shared" si="77"/>
        <v>#N/A</v>
      </c>
    </row>
    <row r="397" spans="2:28">
      <c r="B397" s="86">
        <f>'MC 114+220'!B398</f>
        <v>0</v>
      </c>
      <c r="C397" s="101">
        <f t="shared" si="70"/>
        <v>0</v>
      </c>
      <c r="D397" s="102">
        <f t="shared" si="71"/>
        <v>842</v>
      </c>
      <c r="E397" s="89" t="e">
        <f>VLOOKUP(B397,'MC 114+220'!B398:AB785,3,FALSE)</f>
        <v>#N/A</v>
      </c>
      <c r="F397" s="103" t="e">
        <f t="shared" ref="F397:F460" si="79">D397+E397</f>
        <v>#N/A</v>
      </c>
      <c r="G397" s="104" t="e">
        <f>VLOOKUP(B397,'MC 114+220'!$B$15:$AB$786,20,FALSE)</f>
        <v>#N/A</v>
      </c>
      <c r="H397" s="104" t="e">
        <f>VLOOKUP(B397,'MC 114+220'!$B$15:$AB$786,4,FALSE)</f>
        <v>#N/A</v>
      </c>
      <c r="I397" s="105" t="e">
        <f t="shared" ref="I397:I460" si="80">F397-H397</f>
        <v>#N/A</v>
      </c>
      <c r="J397" s="105" t="e">
        <f>VLOOKUP(B397,'MC 114+220'!$B$15:$AB$786,13,FALSE)</f>
        <v>#N/A</v>
      </c>
      <c r="K397" s="92">
        <f>'MC 114+220'!Q398</f>
        <v>0</v>
      </c>
      <c r="L397" s="106">
        <f t="shared" si="72"/>
        <v>0</v>
      </c>
      <c r="M397" s="94" t="e">
        <f>VLOOKUP(B397,'MC 114+220'!$B$14:$AB$786,21,FALSE)</f>
        <v>#N/A</v>
      </c>
      <c r="N397" s="103" t="e">
        <f>VLOOKUP(B397,'MC 114+220'!$B$15:$AB$786,5,FALSE)</f>
        <v>#N/A</v>
      </c>
      <c r="O397" s="105" t="e">
        <f t="shared" ref="O397:O460" si="81">F397-N397</f>
        <v>#N/A</v>
      </c>
      <c r="P397" s="105" t="e">
        <f>VLOOKUP(B397,'MC 114+220'!$B$15:$AB$786,14,FALSE)</f>
        <v>#N/A</v>
      </c>
      <c r="Q397" s="92">
        <f>'MC 114+220'!R398</f>
        <v>0</v>
      </c>
      <c r="R397" s="106">
        <f t="shared" si="73"/>
        <v>0</v>
      </c>
      <c r="S397" s="94" t="e">
        <f>VLOOKUP(B397,'MC 114+220'!$B$14:$AB$786,22,FALSE)</f>
        <v>#N/A</v>
      </c>
      <c r="T397" s="103" t="e">
        <f>VLOOKUP(B397,'MC 114+220'!$B$15:$AB$786,6,FALSE)</f>
        <v>#N/A</v>
      </c>
      <c r="U397" s="105" t="e">
        <f t="shared" ref="U397:U460" si="82">F397-T397</f>
        <v>#N/A</v>
      </c>
      <c r="V397" s="107" t="e">
        <f>VLOOKUP(B397,'MC 114+220'!$B$15:$AB$786,15,FALSE)</f>
        <v>#N/A</v>
      </c>
      <c r="W397" s="96">
        <f>'MC 114+220'!S398</f>
        <v>0</v>
      </c>
      <c r="X397" s="106">
        <f t="shared" si="74"/>
        <v>0</v>
      </c>
      <c r="Y397" s="108" t="e">
        <f t="shared" si="78"/>
        <v>#N/A</v>
      </c>
      <c r="Z397" s="99" t="e">
        <f t="shared" si="75"/>
        <v>#N/A</v>
      </c>
      <c r="AA397" s="100" t="e">
        <f t="shared" si="76"/>
        <v>#N/A</v>
      </c>
      <c r="AB397" s="109" t="e">
        <f t="shared" si="77"/>
        <v>#N/A</v>
      </c>
    </row>
    <row r="398" spans="2:28">
      <c r="B398" s="86">
        <f>'MC 114+220'!B399</f>
        <v>0</v>
      </c>
      <c r="C398" s="101">
        <f t="shared" ref="C398:C461" si="83">B398-B397</f>
        <v>0</v>
      </c>
      <c r="D398" s="102">
        <f t="shared" ref="D398:D461" si="84">D397</f>
        <v>842</v>
      </c>
      <c r="E398" s="89" t="e">
        <f>VLOOKUP(B398,'MC 114+220'!B399:AB786,3,FALSE)</f>
        <v>#N/A</v>
      </c>
      <c r="F398" s="103" t="e">
        <f t="shared" si="79"/>
        <v>#N/A</v>
      </c>
      <c r="G398" s="104" t="e">
        <f>VLOOKUP(B398,'MC 114+220'!$B$15:$AB$786,20,FALSE)</f>
        <v>#N/A</v>
      </c>
      <c r="H398" s="104" t="e">
        <f>VLOOKUP(B398,'MC 114+220'!$B$15:$AB$786,4,FALSE)</f>
        <v>#N/A</v>
      </c>
      <c r="I398" s="105" t="e">
        <f t="shared" si="80"/>
        <v>#N/A</v>
      </c>
      <c r="J398" s="105" t="e">
        <f>VLOOKUP(B398,'MC 114+220'!$B$15:$AB$786,13,FALSE)</f>
        <v>#N/A</v>
      </c>
      <c r="K398" s="92">
        <f>'MC 114+220'!Q399</f>
        <v>0</v>
      </c>
      <c r="L398" s="106">
        <f t="shared" ref="L398:L461" si="85">+K398+L397</f>
        <v>0</v>
      </c>
      <c r="M398" s="94" t="e">
        <f>VLOOKUP(B398,'MC 114+220'!$B$14:$AB$786,21,FALSE)</f>
        <v>#N/A</v>
      </c>
      <c r="N398" s="103" t="e">
        <f>VLOOKUP(B398,'MC 114+220'!$B$15:$AB$786,5,FALSE)</f>
        <v>#N/A</v>
      </c>
      <c r="O398" s="105" t="e">
        <f t="shared" si="81"/>
        <v>#N/A</v>
      </c>
      <c r="P398" s="105" t="e">
        <f>VLOOKUP(B398,'MC 114+220'!$B$15:$AB$786,14,FALSE)</f>
        <v>#N/A</v>
      </c>
      <c r="Q398" s="92">
        <f>'MC 114+220'!R399</f>
        <v>0</v>
      </c>
      <c r="R398" s="106">
        <f t="shared" ref="R398:R461" si="86">+Q398+R397</f>
        <v>0</v>
      </c>
      <c r="S398" s="94" t="e">
        <f>VLOOKUP(B398,'MC 114+220'!$B$14:$AB$786,22,FALSE)</f>
        <v>#N/A</v>
      </c>
      <c r="T398" s="103" t="e">
        <f>VLOOKUP(B398,'MC 114+220'!$B$15:$AB$786,6,FALSE)</f>
        <v>#N/A</v>
      </c>
      <c r="U398" s="105" t="e">
        <f t="shared" si="82"/>
        <v>#N/A</v>
      </c>
      <c r="V398" s="107" t="e">
        <f>VLOOKUP(B398,'MC 114+220'!$B$15:$AB$786,15,FALSE)</f>
        <v>#N/A</v>
      </c>
      <c r="W398" s="96">
        <f>'MC 114+220'!S399</f>
        <v>0</v>
      </c>
      <c r="X398" s="106">
        <f t="shared" ref="X398:X461" si="87">+W398+X397</f>
        <v>0</v>
      </c>
      <c r="Y398" s="108" t="e">
        <f t="shared" si="78"/>
        <v>#N/A</v>
      </c>
      <c r="Z398" s="99" t="e">
        <f t="shared" ref="Z398:Z461" si="88">IF(Y398&gt;0,Y398,0)/1000</f>
        <v>#N/A</v>
      </c>
      <c r="AA398" s="100" t="e">
        <f t="shared" ref="AA398:AA461" si="89">AA397+Z398</f>
        <v>#N/A</v>
      </c>
      <c r="AB398" s="109" t="e">
        <f t="shared" ref="AB398:AB461" si="90">(M398-$M$14-R398)/1000</f>
        <v>#N/A</v>
      </c>
    </row>
    <row r="399" spans="2:28">
      <c r="B399" s="86">
        <f>'MC 114+220'!B400</f>
        <v>0</v>
      </c>
      <c r="C399" s="101">
        <f t="shared" si="83"/>
        <v>0</v>
      </c>
      <c r="D399" s="102">
        <f t="shared" si="84"/>
        <v>842</v>
      </c>
      <c r="E399" s="89" t="e">
        <f>VLOOKUP(B399,'MC 114+220'!B400:AB787,3,FALSE)</f>
        <v>#N/A</v>
      </c>
      <c r="F399" s="103" t="e">
        <f t="shared" si="79"/>
        <v>#N/A</v>
      </c>
      <c r="G399" s="104" t="e">
        <f>VLOOKUP(B399,'MC 114+220'!$B$15:$AB$786,20,FALSE)</f>
        <v>#N/A</v>
      </c>
      <c r="H399" s="104" t="e">
        <f>VLOOKUP(B399,'MC 114+220'!$B$15:$AB$786,4,FALSE)</f>
        <v>#N/A</v>
      </c>
      <c r="I399" s="105" t="e">
        <f t="shared" si="80"/>
        <v>#N/A</v>
      </c>
      <c r="J399" s="105" t="e">
        <f>VLOOKUP(B399,'MC 114+220'!$B$15:$AB$786,13,FALSE)</f>
        <v>#N/A</v>
      </c>
      <c r="K399" s="92">
        <f>'MC 114+220'!Q400</f>
        <v>0</v>
      </c>
      <c r="L399" s="106">
        <f t="shared" si="85"/>
        <v>0</v>
      </c>
      <c r="M399" s="94" t="e">
        <f>VLOOKUP(B399,'MC 114+220'!$B$14:$AB$786,21,FALSE)</f>
        <v>#N/A</v>
      </c>
      <c r="N399" s="103" t="e">
        <f>VLOOKUP(B399,'MC 114+220'!$B$15:$AB$786,5,FALSE)</f>
        <v>#N/A</v>
      </c>
      <c r="O399" s="105" t="e">
        <f t="shared" si="81"/>
        <v>#N/A</v>
      </c>
      <c r="P399" s="105" t="e">
        <f>VLOOKUP(B399,'MC 114+220'!$B$15:$AB$786,14,FALSE)</f>
        <v>#N/A</v>
      </c>
      <c r="Q399" s="92">
        <f>'MC 114+220'!R400</f>
        <v>0</v>
      </c>
      <c r="R399" s="106">
        <f t="shared" si="86"/>
        <v>0</v>
      </c>
      <c r="S399" s="94" t="e">
        <f>VLOOKUP(B399,'MC 114+220'!$B$14:$AB$786,22,FALSE)</f>
        <v>#N/A</v>
      </c>
      <c r="T399" s="103" t="e">
        <f>VLOOKUP(B399,'MC 114+220'!$B$15:$AB$786,6,FALSE)</f>
        <v>#N/A</v>
      </c>
      <c r="U399" s="105" t="e">
        <f t="shared" si="82"/>
        <v>#N/A</v>
      </c>
      <c r="V399" s="107" t="e">
        <f>VLOOKUP(B399,'MC 114+220'!$B$15:$AB$786,15,FALSE)</f>
        <v>#N/A</v>
      </c>
      <c r="W399" s="96">
        <f>'MC 114+220'!S400</f>
        <v>0</v>
      </c>
      <c r="X399" s="106">
        <f t="shared" si="87"/>
        <v>0</v>
      </c>
      <c r="Y399" s="108" t="e">
        <f t="shared" ref="Y399:Y462" si="91">M399-M398</f>
        <v>#N/A</v>
      </c>
      <c r="Z399" s="99" t="e">
        <f t="shared" si="88"/>
        <v>#N/A</v>
      </c>
      <c r="AA399" s="100" t="e">
        <f t="shared" si="89"/>
        <v>#N/A</v>
      </c>
      <c r="AB399" s="109" t="e">
        <f t="shared" si="90"/>
        <v>#N/A</v>
      </c>
    </row>
    <row r="400" spans="2:28">
      <c r="B400" s="86">
        <f>'MC 114+220'!B401</f>
        <v>0</v>
      </c>
      <c r="C400" s="101">
        <f t="shared" si="83"/>
        <v>0</v>
      </c>
      <c r="D400" s="102">
        <f t="shared" si="84"/>
        <v>842</v>
      </c>
      <c r="E400" s="89" t="e">
        <f>VLOOKUP(B400,'MC 114+220'!B401:AB788,3,FALSE)</f>
        <v>#N/A</v>
      </c>
      <c r="F400" s="103" t="e">
        <f t="shared" si="79"/>
        <v>#N/A</v>
      </c>
      <c r="G400" s="104" t="e">
        <f>VLOOKUP(B400,'MC 114+220'!$B$15:$AB$786,20,FALSE)</f>
        <v>#N/A</v>
      </c>
      <c r="H400" s="104" t="e">
        <f>VLOOKUP(B400,'MC 114+220'!$B$15:$AB$786,4,FALSE)</f>
        <v>#N/A</v>
      </c>
      <c r="I400" s="105" t="e">
        <f t="shared" si="80"/>
        <v>#N/A</v>
      </c>
      <c r="J400" s="105" t="e">
        <f>VLOOKUP(B400,'MC 114+220'!$B$15:$AB$786,13,FALSE)</f>
        <v>#N/A</v>
      </c>
      <c r="K400" s="92">
        <f>'MC 114+220'!Q401</f>
        <v>0</v>
      </c>
      <c r="L400" s="106">
        <f t="shared" si="85"/>
        <v>0</v>
      </c>
      <c r="M400" s="94" t="e">
        <f>VLOOKUP(B400,'MC 114+220'!$B$14:$AB$786,21,FALSE)</f>
        <v>#N/A</v>
      </c>
      <c r="N400" s="103" t="e">
        <f>VLOOKUP(B400,'MC 114+220'!$B$15:$AB$786,5,FALSE)</f>
        <v>#N/A</v>
      </c>
      <c r="O400" s="105" t="e">
        <f t="shared" si="81"/>
        <v>#N/A</v>
      </c>
      <c r="P400" s="105" t="e">
        <f>VLOOKUP(B400,'MC 114+220'!$B$15:$AB$786,14,FALSE)</f>
        <v>#N/A</v>
      </c>
      <c r="Q400" s="92">
        <f>'MC 114+220'!R401</f>
        <v>0</v>
      </c>
      <c r="R400" s="106">
        <f t="shared" si="86"/>
        <v>0</v>
      </c>
      <c r="S400" s="94" t="e">
        <f>VLOOKUP(B400,'MC 114+220'!$B$14:$AB$786,22,FALSE)</f>
        <v>#N/A</v>
      </c>
      <c r="T400" s="103" t="e">
        <f>VLOOKUP(B400,'MC 114+220'!$B$15:$AB$786,6,FALSE)</f>
        <v>#N/A</v>
      </c>
      <c r="U400" s="105" t="e">
        <f t="shared" si="82"/>
        <v>#N/A</v>
      </c>
      <c r="V400" s="107" t="e">
        <f>VLOOKUP(B400,'MC 114+220'!$B$15:$AB$786,15,FALSE)</f>
        <v>#N/A</v>
      </c>
      <c r="W400" s="96">
        <f>'MC 114+220'!S401</f>
        <v>0</v>
      </c>
      <c r="X400" s="106">
        <f t="shared" si="87"/>
        <v>0</v>
      </c>
      <c r="Y400" s="108" t="e">
        <f t="shared" si="91"/>
        <v>#N/A</v>
      </c>
      <c r="Z400" s="99" t="e">
        <f t="shared" si="88"/>
        <v>#N/A</v>
      </c>
      <c r="AA400" s="100" t="e">
        <f t="shared" si="89"/>
        <v>#N/A</v>
      </c>
      <c r="AB400" s="109" t="e">
        <f t="shared" si="90"/>
        <v>#N/A</v>
      </c>
    </row>
    <row r="401" spans="2:28">
      <c r="B401" s="86">
        <f>'MC 114+220'!B402</f>
        <v>0</v>
      </c>
      <c r="C401" s="101">
        <f t="shared" si="83"/>
        <v>0</v>
      </c>
      <c r="D401" s="102">
        <f t="shared" si="84"/>
        <v>842</v>
      </c>
      <c r="E401" s="89" t="e">
        <f>VLOOKUP(B401,'MC 114+220'!B402:AB789,3,FALSE)</f>
        <v>#N/A</v>
      </c>
      <c r="F401" s="103" t="e">
        <f t="shared" si="79"/>
        <v>#N/A</v>
      </c>
      <c r="G401" s="104" t="e">
        <f>VLOOKUP(B401,'MC 114+220'!$B$15:$AB$786,20,FALSE)</f>
        <v>#N/A</v>
      </c>
      <c r="H401" s="104" t="e">
        <f>VLOOKUP(B401,'MC 114+220'!$B$15:$AB$786,4,FALSE)</f>
        <v>#N/A</v>
      </c>
      <c r="I401" s="105" t="e">
        <f t="shared" si="80"/>
        <v>#N/A</v>
      </c>
      <c r="J401" s="105" t="e">
        <f>VLOOKUP(B401,'MC 114+220'!$B$15:$AB$786,13,FALSE)</f>
        <v>#N/A</v>
      </c>
      <c r="K401" s="92">
        <f>'MC 114+220'!Q402</f>
        <v>0</v>
      </c>
      <c r="L401" s="106">
        <f t="shared" si="85"/>
        <v>0</v>
      </c>
      <c r="M401" s="94" t="e">
        <f>VLOOKUP(B401,'MC 114+220'!$B$14:$AB$786,21,FALSE)</f>
        <v>#N/A</v>
      </c>
      <c r="N401" s="103" t="e">
        <f>VLOOKUP(B401,'MC 114+220'!$B$15:$AB$786,5,FALSE)</f>
        <v>#N/A</v>
      </c>
      <c r="O401" s="105" t="e">
        <f t="shared" si="81"/>
        <v>#N/A</v>
      </c>
      <c r="P401" s="105" t="e">
        <f>VLOOKUP(B401,'MC 114+220'!$B$15:$AB$786,14,FALSE)</f>
        <v>#N/A</v>
      </c>
      <c r="Q401" s="92">
        <f>'MC 114+220'!R402</f>
        <v>0</v>
      </c>
      <c r="R401" s="106">
        <f t="shared" si="86"/>
        <v>0</v>
      </c>
      <c r="S401" s="94" t="e">
        <f>VLOOKUP(B401,'MC 114+220'!$B$14:$AB$786,22,FALSE)</f>
        <v>#N/A</v>
      </c>
      <c r="T401" s="103" t="e">
        <f>VLOOKUP(B401,'MC 114+220'!$B$15:$AB$786,6,FALSE)</f>
        <v>#N/A</v>
      </c>
      <c r="U401" s="105" t="e">
        <f t="shared" si="82"/>
        <v>#N/A</v>
      </c>
      <c r="V401" s="107" t="e">
        <f>VLOOKUP(B401,'MC 114+220'!$B$15:$AB$786,15,FALSE)</f>
        <v>#N/A</v>
      </c>
      <c r="W401" s="96">
        <f>'MC 114+220'!S402</f>
        <v>0</v>
      </c>
      <c r="X401" s="106">
        <f t="shared" si="87"/>
        <v>0</v>
      </c>
      <c r="Y401" s="108" t="e">
        <f t="shared" si="91"/>
        <v>#N/A</v>
      </c>
      <c r="Z401" s="99" t="e">
        <f t="shared" si="88"/>
        <v>#N/A</v>
      </c>
      <c r="AA401" s="100" t="e">
        <f t="shared" si="89"/>
        <v>#N/A</v>
      </c>
      <c r="AB401" s="109" t="e">
        <f t="shared" si="90"/>
        <v>#N/A</v>
      </c>
    </row>
    <row r="402" spans="2:28">
      <c r="B402" s="86">
        <f>'MC 114+220'!B403</f>
        <v>0</v>
      </c>
      <c r="C402" s="101">
        <f t="shared" si="83"/>
        <v>0</v>
      </c>
      <c r="D402" s="102">
        <f t="shared" si="84"/>
        <v>842</v>
      </c>
      <c r="E402" s="89" t="e">
        <f>VLOOKUP(B402,'MC 114+220'!B403:AB790,3,FALSE)</f>
        <v>#N/A</v>
      </c>
      <c r="F402" s="103" t="e">
        <f t="shared" si="79"/>
        <v>#N/A</v>
      </c>
      <c r="G402" s="104" t="e">
        <f>VLOOKUP(B402,'MC 114+220'!$B$15:$AB$786,20,FALSE)</f>
        <v>#N/A</v>
      </c>
      <c r="H402" s="104" t="e">
        <f>VLOOKUP(B402,'MC 114+220'!$B$15:$AB$786,4,FALSE)</f>
        <v>#N/A</v>
      </c>
      <c r="I402" s="105" t="e">
        <f t="shared" si="80"/>
        <v>#N/A</v>
      </c>
      <c r="J402" s="105" t="e">
        <f>VLOOKUP(B402,'MC 114+220'!$B$15:$AB$786,13,FALSE)</f>
        <v>#N/A</v>
      </c>
      <c r="K402" s="92">
        <f>'MC 114+220'!Q403</f>
        <v>0</v>
      </c>
      <c r="L402" s="106">
        <f t="shared" si="85"/>
        <v>0</v>
      </c>
      <c r="M402" s="94" t="e">
        <f>VLOOKUP(B402,'MC 114+220'!$B$14:$AB$786,21,FALSE)</f>
        <v>#N/A</v>
      </c>
      <c r="N402" s="103" t="e">
        <f>VLOOKUP(B402,'MC 114+220'!$B$15:$AB$786,5,FALSE)</f>
        <v>#N/A</v>
      </c>
      <c r="O402" s="105" t="e">
        <f t="shared" si="81"/>
        <v>#N/A</v>
      </c>
      <c r="P402" s="105" t="e">
        <f>VLOOKUP(B402,'MC 114+220'!$B$15:$AB$786,14,FALSE)</f>
        <v>#N/A</v>
      </c>
      <c r="Q402" s="92">
        <f>'MC 114+220'!R403</f>
        <v>0</v>
      </c>
      <c r="R402" s="106">
        <f t="shared" si="86"/>
        <v>0</v>
      </c>
      <c r="S402" s="94" t="e">
        <f>VLOOKUP(B402,'MC 114+220'!$B$14:$AB$786,22,FALSE)</f>
        <v>#N/A</v>
      </c>
      <c r="T402" s="103" t="e">
        <f>VLOOKUP(B402,'MC 114+220'!$B$15:$AB$786,6,FALSE)</f>
        <v>#N/A</v>
      </c>
      <c r="U402" s="105" t="e">
        <f t="shared" si="82"/>
        <v>#N/A</v>
      </c>
      <c r="V402" s="107" t="e">
        <f>VLOOKUP(B402,'MC 114+220'!$B$15:$AB$786,15,FALSE)</f>
        <v>#N/A</v>
      </c>
      <c r="W402" s="96">
        <f>'MC 114+220'!S403</f>
        <v>0</v>
      </c>
      <c r="X402" s="106">
        <f t="shared" si="87"/>
        <v>0</v>
      </c>
      <c r="Y402" s="108" t="e">
        <f t="shared" si="91"/>
        <v>#N/A</v>
      </c>
      <c r="Z402" s="99" t="e">
        <f t="shared" si="88"/>
        <v>#N/A</v>
      </c>
      <c r="AA402" s="100" t="e">
        <f t="shared" si="89"/>
        <v>#N/A</v>
      </c>
      <c r="AB402" s="109" t="e">
        <f t="shared" si="90"/>
        <v>#N/A</v>
      </c>
    </row>
    <row r="403" spans="2:28">
      <c r="B403" s="86">
        <f>'MC 114+220'!B404</f>
        <v>0</v>
      </c>
      <c r="C403" s="101">
        <f t="shared" si="83"/>
        <v>0</v>
      </c>
      <c r="D403" s="102">
        <f t="shared" si="84"/>
        <v>842</v>
      </c>
      <c r="E403" s="89" t="e">
        <f>VLOOKUP(B403,'MC 114+220'!B404:AB791,3,FALSE)</f>
        <v>#N/A</v>
      </c>
      <c r="F403" s="103" t="e">
        <f t="shared" si="79"/>
        <v>#N/A</v>
      </c>
      <c r="G403" s="104" t="e">
        <f>VLOOKUP(B403,'MC 114+220'!$B$15:$AB$786,20,FALSE)</f>
        <v>#N/A</v>
      </c>
      <c r="H403" s="104" t="e">
        <f>VLOOKUP(B403,'MC 114+220'!$B$15:$AB$786,4,FALSE)</f>
        <v>#N/A</v>
      </c>
      <c r="I403" s="105" t="e">
        <f t="shared" si="80"/>
        <v>#N/A</v>
      </c>
      <c r="J403" s="105" t="e">
        <f>VLOOKUP(B403,'MC 114+220'!$B$15:$AB$786,13,FALSE)</f>
        <v>#N/A</v>
      </c>
      <c r="K403" s="92">
        <f>'MC 114+220'!Q404</f>
        <v>0</v>
      </c>
      <c r="L403" s="106">
        <f t="shared" si="85"/>
        <v>0</v>
      </c>
      <c r="M403" s="94" t="e">
        <f>VLOOKUP(B403,'MC 114+220'!$B$14:$AB$786,21,FALSE)</f>
        <v>#N/A</v>
      </c>
      <c r="N403" s="103" t="e">
        <f>VLOOKUP(B403,'MC 114+220'!$B$15:$AB$786,5,FALSE)</f>
        <v>#N/A</v>
      </c>
      <c r="O403" s="105" t="e">
        <f t="shared" si="81"/>
        <v>#N/A</v>
      </c>
      <c r="P403" s="105" t="e">
        <f>VLOOKUP(B403,'MC 114+220'!$B$15:$AB$786,14,FALSE)</f>
        <v>#N/A</v>
      </c>
      <c r="Q403" s="92">
        <f>'MC 114+220'!R404</f>
        <v>0</v>
      </c>
      <c r="R403" s="106">
        <f t="shared" si="86"/>
        <v>0</v>
      </c>
      <c r="S403" s="94" t="e">
        <f>VLOOKUP(B403,'MC 114+220'!$B$14:$AB$786,22,FALSE)</f>
        <v>#N/A</v>
      </c>
      <c r="T403" s="103" t="e">
        <f>VLOOKUP(B403,'MC 114+220'!$B$15:$AB$786,6,FALSE)</f>
        <v>#N/A</v>
      </c>
      <c r="U403" s="105" t="e">
        <f t="shared" si="82"/>
        <v>#N/A</v>
      </c>
      <c r="V403" s="107" t="e">
        <f>VLOOKUP(B403,'MC 114+220'!$B$15:$AB$786,15,FALSE)</f>
        <v>#N/A</v>
      </c>
      <c r="W403" s="96">
        <f>'MC 114+220'!S404</f>
        <v>0</v>
      </c>
      <c r="X403" s="106">
        <f t="shared" si="87"/>
        <v>0</v>
      </c>
      <c r="Y403" s="108" t="e">
        <f t="shared" si="91"/>
        <v>#N/A</v>
      </c>
      <c r="Z403" s="99" t="e">
        <f t="shared" si="88"/>
        <v>#N/A</v>
      </c>
      <c r="AA403" s="100" t="e">
        <f t="shared" si="89"/>
        <v>#N/A</v>
      </c>
      <c r="AB403" s="109" t="e">
        <f t="shared" si="90"/>
        <v>#N/A</v>
      </c>
    </row>
    <row r="404" spans="2:28">
      <c r="B404" s="86">
        <f>'MC 114+220'!B405</f>
        <v>0</v>
      </c>
      <c r="C404" s="101">
        <f t="shared" si="83"/>
        <v>0</v>
      </c>
      <c r="D404" s="102">
        <f t="shared" si="84"/>
        <v>842</v>
      </c>
      <c r="E404" s="89" t="e">
        <f>VLOOKUP(B404,'MC 114+220'!B405:AB792,3,FALSE)</f>
        <v>#N/A</v>
      </c>
      <c r="F404" s="103" t="e">
        <f t="shared" si="79"/>
        <v>#N/A</v>
      </c>
      <c r="G404" s="104" t="e">
        <f>VLOOKUP(B404,'MC 114+220'!$B$15:$AB$786,20,FALSE)</f>
        <v>#N/A</v>
      </c>
      <c r="H404" s="104" t="e">
        <f>VLOOKUP(B404,'MC 114+220'!$B$15:$AB$786,4,FALSE)</f>
        <v>#N/A</v>
      </c>
      <c r="I404" s="105" t="e">
        <f t="shared" si="80"/>
        <v>#N/A</v>
      </c>
      <c r="J404" s="105" t="e">
        <f>VLOOKUP(B404,'MC 114+220'!$B$15:$AB$786,13,FALSE)</f>
        <v>#N/A</v>
      </c>
      <c r="K404" s="92">
        <f>'MC 114+220'!Q405</f>
        <v>0</v>
      </c>
      <c r="L404" s="106">
        <f t="shared" si="85"/>
        <v>0</v>
      </c>
      <c r="M404" s="94" t="e">
        <f>VLOOKUP(B404,'MC 114+220'!$B$14:$AB$786,21,FALSE)</f>
        <v>#N/A</v>
      </c>
      <c r="N404" s="103" t="e">
        <f>VLOOKUP(B404,'MC 114+220'!$B$15:$AB$786,5,FALSE)</f>
        <v>#N/A</v>
      </c>
      <c r="O404" s="105" t="e">
        <f t="shared" si="81"/>
        <v>#N/A</v>
      </c>
      <c r="P404" s="105" t="e">
        <f>VLOOKUP(B404,'MC 114+220'!$B$15:$AB$786,14,FALSE)</f>
        <v>#N/A</v>
      </c>
      <c r="Q404" s="92">
        <f>'MC 114+220'!R405</f>
        <v>0</v>
      </c>
      <c r="R404" s="106">
        <f t="shared" si="86"/>
        <v>0</v>
      </c>
      <c r="S404" s="94" t="e">
        <f>VLOOKUP(B404,'MC 114+220'!$B$14:$AB$786,22,FALSE)</f>
        <v>#N/A</v>
      </c>
      <c r="T404" s="103" t="e">
        <f>VLOOKUP(B404,'MC 114+220'!$B$15:$AB$786,6,FALSE)</f>
        <v>#N/A</v>
      </c>
      <c r="U404" s="105" t="e">
        <f t="shared" si="82"/>
        <v>#N/A</v>
      </c>
      <c r="V404" s="107" t="e">
        <f>VLOOKUP(B404,'MC 114+220'!$B$15:$AB$786,15,FALSE)</f>
        <v>#N/A</v>
      </c>
      <c r="W404" s="96">
        <f>'MC 114+220'!S405</f>
        <v>0</v>
      </c>
      <c r="X404" s="106">
        <f t="shared" si="87"/>
        <v>0</v>
      </c>
      <c r="Y404" s="108" t="e">
        <f t="shared" si="91"/>
        <v>#N/A</v>
      </c>
      <c r="Z404" s="99" t="e">
        <f t="shared" si="88"/>
        <v>#N/A</v>
      </c>
      <c r="AA404" s="100" t="e">
        <f t="shared" si="89"/>
        <v>#N/A</v>
      </c>
      <c r="AB404" s="109" t="e">
        <f t="shared" si="90"/>
        <v>#N/A</v>
      </c>
    </row>
    <row r="405" spans="2:28">
      <c r="B405" s="86">
        <f>'MC 114+220'!B406</f>
        <v>0</v>
      </c>
      <c r="C405" s="101">
        <f t="shared" si="83"/>
        <v>0</v>
      </c>
      <c r="D405" s="102">
        <f t="shared" si="84"/>
        <v>842</v>
      </c>
      <c r="E405" s="89" t="e">
        <f>VLOOKUP(B405,'MC 114+220'!B406:AB793,3,FALSE)</f>
        <v>#N/A</v>
      </c>
      <c r="F405" s="103" t="e">
        <f t="shared" si="79"/>
        <v>#N/A</v>
      </c>
      <c r="G405" s="104" t="e">
        <f>VLOOKUP(B405,'MC 114+220'!$B$15:$AB$786,20,FALSE)</f>
        <v>#N/A</v>
      </c>
      <c r="H405" s="104" t="e">
        <f>VLOOKUP(B405,'MC 114+220'!$B$15:$AB$786,4,FALSE)</f>
        <v>#N/A</v>
      </c>
      <c r="I405" s="105" t="e">
        <f t="shared" si="80"/>
        <v>#N/A</v>
      </c>
      <c r="J405" s="105" t="e">
        <f>VLOOKUP(B405,'MC 114+220'!$B$15:$AB$786,13,FALSE)</f>
        <v>#N/A</v>
      </c>
      <c r="K405" s="92">
        <f>'MC 114+220'!Q406</f>
        <v>0</v>
      </c>
      <c r="L405" s="106">
        <f t="shared" si="85"/>
        <v>0</v>
      </c>
      <c r="M405" s="94" t="e">
        <f>VLOOKUP(B405,'MC 114+220'!$B$14:$AB$786,21,FALSE)</f>
        <v>#N/A</v>
      </c>
      <c r="N405" s="103" t="e">
        <f>VLOOKUP(B405,'MC 114+220'!$B$15:$AB$786,5,FALSE)</f>
        <v>#N/A</v>
      </c>
      <c r="O405" s="105" t="e">
        <f t="shared" si="81"/>
        <v>#N/A</v>
      </c>
      <c r="P405" s="105" t="e">
        <f>VLOOKUP(B405,'MC 114+220'!$B$15:$AB$786,14,FALSE)</f>
        <v>#N/A</v>
      </c>
      <c r="Q405" s="92">
        <f>'MC 114+220'!R406</f>
        <v>0</v>
      </c>
      <c r="R405" s="106">
        <f t="shared" si="86"/>
        <v>0</v>
      </c>
      <c r="S405" s="94" t="e">
        <f>VLOOKUP(B405,'MC 114+220'!$B$14:$AB$786,22,FALSE)</f>
        <v>#N/A</v>
      </c>
      <c r="T405" s="103" t="e">
        <f>VLOOKUP(B405,'MC 114+220'!$B$15:$AB$786,6,FALSE)</f>
        <v>#N/A</v>
      </c>
      <c r="U405" s="105" t="e">
        <f t="shared" si="82"/>
        <v>#N/A</v>
      </c>
      <c r="V405" s="107" t="e">
        <f>VLOOKUP(B405,'MC 114+220'!$B$15:$AB$786,15,FALSE)</f>
        <v>#N/A</v>
      </c>
      <c r="W405" s="96">
        <f>'MC 114+220'!S406</f>
        <v>0</v>
      </c>
      <c r="X405" s="106">
        <f t="shared" si="87"/>
        <v>0</v>
      </c>
      <c r="Y405" s="108" t="e">
        <f t="shared" si="91"/>
        <v>#N/A</v>
      </c>
      <c r="Z405" s="99" t="e">
        <f t="shared" si="88"/>
        <v>#N/A</v>
      </c>
      <c r="AA405" s="100" t="e">
        <f t="shared" si="89"/>
        <v>#N/A</v>
      </c>
      <c r="AB405" s="109" t="e">
        <f t="shared" si="90"/>
        <v>#N/A</v>
      </c>
    </row>
    <row r="406" spans="2:28">
      <c r="B406" s="86">
        <f>'MC 114+220'!B407</f>
        <v>0</v>
      </c>
      <c r="C406" s="101">
        <f t="shared" si="83"/>
        <v>0</v>
      </c>
      <c r="D406" s="102">
        <f t="shared" si="84"/>
        <v>842</v>
      </c>
      <c r="E406" s="89" t="e">
        <f>VLOOKUP(B406,'MC 114+220'!B407:AB794,3,FALSE)</f>
        <v>#N/A</v>
      </c>
      <c r="F406" s="103" t="e">
        <f t="shared" si="79"/>
        <v>#N/A</v>
      </c>
      <c r="G406" s="104" t="e">
        <f>VLOOKUP(B406,'MC 114+220'!$B$15:$AB$786,20,FALSE)</f>
        <v>#N/A</v>
      </c>
      <c r="H406" s="104" t="e">
        <f>VLOOKUP(B406,'MC 114+220'!$B$15:$AB$786,4,FALSE)</f>
        <v>#N/A</v>
      </c>
      <c r="I406" s="105" t="e">
        <f t="shared" si="80"/>
        <v>#N/A</v>
      </c>
      <c r="J406" s="105" t="e">
        <f>VLOOKUP(B406,'MC 114+220'!$B$15:$AB$786,13,FALSE)</f>
        <v>#N/A</v>
      </c>
      <c r="K406" s="92">
        <f>'MC 114+220'!Q407</f>
        <v>0</v>
      </c>
      <c r="L406" s="106">
        <f t="shared" si="85"/>
        <v>0</v>
      </c>
      <c r="M406" s="94" t="e">
        <f>VLOOKUP(B406,'MC 114+220'!$B$14:$AB$786,21,FALSE)</f>
        <v>#N/A</v>
      </c>
      <c r="N406" s="103" t="e">
        <f>VLOOKUP(B406,'MC 114+220'!$B$15:$AB$786,5,FALSE)</f>
        <v>#N/A</v>
      </c>
      <c r="O406" s="105" t="e">
        <f t="shared" si="81"/>
        <v>#N/A</v>
      </c>
      <c r="P406" s="105" t="e">
        <f>VLOOKUP(B406,'MC 114+220'!$B$15:$AB$786,14,FALSE)</f>
        <v>#N/A</v>
      </c>
      <c r="Q406" s="92">
        <f>'MC 114+220'!R407</f>
        <v>0</v>
      </c>
      <c r="R406" s="106">
        <f t="shared" si="86"/>
        <v>0</v>
      </c>
      <c r="S406" s="94" t="e">
        <f>VLOOKUP(B406,'MC 114+220'!$B$14:$AB$786,22,FALSE)</f>
        <v>#N/A</v>
      </c>
      <c r="T406" s="103" t="e">
        <f>VLOOKUP(B406,'MC 114+220'!$B$15:$AB$786,6,FALSE)</f>
        <v>#N/A</v>
      </c>
      <c r="U406" s="105" t="e">
        <f t="shared" si="82"/>
        <v>#N/A</v>
      </c>
      <c r="V406" s="107" t="e">
        <f>VLOOKUP(B406,'MC 114+220'!$B$15:$AB$786,15,FALSE)</f>
        <v>#N/A</v>
      </c>
      <c r="W406" s="96">
        <f>'MC 114+220'!S407</f>
        <v>0</v>
      </c>
      <c r="X406" s="106">
        <f t="shared" si="87"/>
        <v>0</v>
      </c>
      <c r="Y406" s="108" t="e">
        <f t="shared" si="91"/>
        <v>#N/A</v>
      </c>
      <c r="Z406" s="99" t="e">
        <f t="shared" si="88"/>
        <v>#N/A</v>
      </c>
      <c r="AA406" s="100" t="e">
        <f t="shared" si="89"/>
        <v>#N/A</v>
      </c>
      <c r="AB406" s="109" t="e">
        <f t="shared" si="90"/>
        <v>#N/A</v>
      </c>
    </row>
    <row r="407" spans="2:28">
      <c r="B407" s="86">
        <f>'MC 114+220'!B408</f>
        <v>0</v>
      </c>
      <c r="C407" s="101">
        <f t="shared" si="83"/>
        <v>0</v>
      </c>
      <c r="D407" s="102">
        <f t="shared" si="84"/>
        <v>842</v>
      </c>
      <c r="E407" s="89" t="e">
        <f>VLOOKUP(B407,'MC 114+220'!B408:AB795,3,FALSE)</f>
        <v>#N/A</v>
      </c>
      <c r="F407" s="103" t="e">
        <f t="shared" si="79"/>
        <v>#N/A</v>
      </c>
      <c r="G407" s="104" t="e">
        <f>VLOOKUP(B407,'MC 114+220'!$B$15:$AB$786,20,FALSE)</f>
        <v>#N/A</v>
      </c>
      <c r="H407" s="104" t="e">
        <f>VLOOKUP(B407,'MC 114+220'!$B$15:$AB$786,4,FALSE)</f>
        <v>#N/A</v>
      </c>
      <c r="I407" s="105" t="e">
        <f t="shared" si="80"/>
        <v>#N/A</v>
      </c>
      <c r="J407" s="105" t="e">
        <f>VLOOKUP(B407,'MC 114+220'!$B$15:$AB$786,13,FALSE)</f>
        <v>#N/A</v>
      </c>
      <c r="K407" s="92">
        <f>'MC 114+220'!Q408</f>
        <v>0</v>
      </c>
      <c r="L407" s="106">
        <f t="shared" si="85"/>
        <v>0</v>
      </c>
      <c r="M407" s="94" t="e">
        <f>VLOOKUP(B407,'MC 114+220'!$B$14:$AB$786,21,FALSE)</f>
        <v>#N/A</v>
      </c>
      <c r="N407" s="103" t="e">
        <f>VLOOKUP(B407,'MC 114+220'!$B$15:$AB$786,5,FALSE)</f>
        <v>#N/A</v>
      </c>
      <c r="O407" s="105" t="e">
        <f t="shared" si="81"/>
        <v>#N/A</v>
      </c>
      <c r="P407" s="105" t="e">
        <f>VLOOKUP(B407,'MC 114+220'!$B$15:$AB$786,14,FALSE)</f>
        <v>#N/A</v>
      </c>
      <c r="Q407" s="92">
        <f>'MC 114+220'!R408</f>
        <v>0</v>
      </c>
      <c r="R407" s="106">
        <f t="shared" si="86"/>
        <v>0</v>
      </c>
      <c r="S407" s="94" t="e">
        <f>VLOOKUP(B407,'MC 114+220'!$B$14:$AB$786,22,FALSE)</f>
        <v>#N/A</v>
      </c>
      <c r="T407" s="103" t="e">
        <f>VLOOKUP(B407,'MC 114+220'!$B$15:$AB$786,6,FALSE)</f>
        <v>#N/A</v>
      </c>
      <c r="U407" s="105" t="e">
        <f t="shared" si="82"/>
        <v>#N/A</v>
      </c>
      <c r="V407" s="107" t="e">
        <f>VLOOKUP(B407,'MC 114+220'!$B$15:$AB$786,15,FALSE)</f>
        <v>#N/A</v>
      </c>
      <c r="W407" s="96">
        <f>'MC 114+220'!S408</f>
        <v>0</v>
      </c>
      <c r="X407" s="106">
        <f t="shared" si="87"/>
        <v>0</v>
      </c>
      <c r="Y407" s="108" t="e">
        <f t="shared" si="91"/>
        <v>#N/A</v>
      </c>
      <c r="Z407" s="99" t="e">
        <f t="shared" si="88"/>
        <v>#N/A</v>
      </c>
      <c r="AA407" s="100" t="e">
        <f t="shared" si="89"/>
        <v>#N/A</v>
      </c>
      <c r="AB407" s="109" t="e">
        <f t="shared" si="90"/>
        <v>#N/A</v>
      </c>
    </row>
    <row r="408" spans="2:28">
      <c r="B408" s="86">
        <f>'MC 114+220'!B409</f>
        <v>0</v>
      </c>
      <c r="C408" s="101">
        <f t="shared" si="83"/>
        <v>0</v>
      </c>
      <c r="D408" s="102">
        <f t="shared" si="84"/>
        <v>842</v>
      </c>
      <c r="E408" s="89" t="e">
        <f>VLOOKUP(B408,'MC 114+220'!B409:AB796,3,FALSE)</f>
        <v>#N/A</v>
      </c>
      <c r="F408" s="103" t="e">
        <f t="shared" si="79"/>
        <v>#N/A</v>
      </c>
      <c r="G408" s="104" t="e">
        <f>VLOOKUP(B408,'MC 114+220'!$B$15:$AB$786,20,FALSE)</f>
        <v>#N/A</v>
      </c>
      <c r="H408" s="104" t="e">
        <f>VLOOKUP(B408,'MC 114+220'!$B$15:$AB$786,4,FALSE)</f>
        <v>#N/A</v>
      </c>
      <c r="I408" s="105" t="e">
        <f t="shared" si="80"/>
        <v>#N/A</v>
      </c>
      <c r="J408" s="105" t="e">
        <f>VLOOKUP(B408,'MC 114+220'!$B$15:$AB$786,13,FALSE)</f>
        <v>#N/A</v>
      </c>
      <c r="K408" s="92">
        <f>'MC 114+220'!Q409</f>
        <v>0</v>
      </c>
      <c r="L408" s="106">
        <f t="shared" si="85"/>
        <v>0</v>
      </c>
      <c r="M408" s="94" t="e">
        <f>VLOOKUP(B408,'MC 114+220'!$B$14:$AB$786,21,FALSE)</f>
        <v>#N/A</v>
      </c>
      <c r="N408" s="103" t="e">
        <f>VLOOKUP(B408,'MC 114+220'!$B$15:$AB$786,5,FALSE)</f>
        <v>#N/A</v>
      </c>
      <c r="O408" s="105" t="e">
        <f t="shared" si="81"/>
        <v>#N/A</v>
      </c>
      <c r="P408" s="105" t="e">
        <f>VLOOKUP(B408,'MC 114+220'!$B$15:$AB$786,14,FALSE)</f>
        <v>#N/A</v>
      </c>
      <c r="Q408" s="92">
        <f>'MC 114+220'!R409</f>
        <v>0</v>
      </c>
      <c r="R408" s="106">
        <f t="shared" si="86"/>
        <v>0</v>
      </c>
      <c r="S408" s="94" t="e">
        <f>VLOOKUP(B408,'MC 114+220'!$B$14:$AB$786,22,FALSE)</f>
        <v>#N/A</v>
      </c>
      <c r="T408" s="103" t="e">
        <f>VLOOKUP(B408,'MC 114+220'!$B$15:$AB$786,6,FALSE)</f>
        <v>#N/A</v>
      </c>
      <c r="U408" s="105" t="e">
        <f t="shared" si="82"/>
        <v>#N/A</v>
      </c>
      <c r="V408" s="107" t="e">
        <f>VLOOKUP(B408,'MC 114+220'!$B$15:$AB$786,15,FALSE)</f>
        <v>#N/A</v>
      </c>
      <c r="W408" s="96">
        <f>'MC 114+220'!S409</f>
        <v>0</v>
      </c>
      <c r="X408" s="106">
        <f t="shared" si="87"/>
        <v>0</v>
      </c>
      <c r="Y408" s="108" t="e">
        <f t="shared" si="91"/>
        <v>#N/A</v>
      </c>
      <c r="Z408" s="99" t="e">
        <f t="shared" si="88"/>
        <v>#N/A</v>
      </c>
      <c r="AA408" s="100" t="e">
        <f t="shared" si="89"/>
        <v>#N/A</v>
      </c>
      <c r="AB408" s="109" t="e">
        <f t="shared" si="90"/>
        <v>#N/A</v>
      </c>
    </row>
    <row r="409" spans="2:28">
      <c r="B409" s="86">
        <f>'MC 114+220'!B410</f>
        <v>0</v>
      </c>
      <c r="C409" s="101">
        <f t="shared" si="83"/>
        <v>0</v>
      </c>
      <c r="D409" s="102">
        <f t="shared" si="84"/>
        <v>842</v>
      </c>
      <c r="E409" s="89" t="e">
        <f>VLOOKUP(B409,'MC 114+220'!B410:AB797,3,FALSE)</f>
        <v>#N/A</v>
      </c>
      <c r="F409" s="103" t="e">
        <f t="shared" si="79"/>
        <v>#N/A</v>
      </c>
      <c r="G409" s="104" t="e">
        <f>VLOOKUP(B409,'MC 114+220'!$B$15:$AB$786,20,FALSE)</f>
        <v>#N/A</v>
      </c>
      <c r="H409" s="104" t="e">
        <f>VLOOKUP(B409,'MC 114+220'!$B$15:$AB$786,4,FALSE)</f>
        <v>#N/A</v>
      </c>
      <c r="I409" s="105" t="e">
        <f t="shared" si="80"/>
        <v>#N/A</v>
      </c>
      <c r="J409" s="105" t="e">
        <f>VLOOKUP(B409,'MC 114+220'!$B$15:$AB$786,13,FALSE)</f>
        <v>#N/A</v>
      </c>
      <c r="K409" s="92">
        <f>'MC 114+220'!Q410</f>
        <v>0</v>
      </c>
      <c r="L409" s="106">
        <f t="shared" si="85"/>
        <v>0</v>
      </c>
      <c r="M409" s="94" t="e">
        <f>VLOOKUP(B409,'MC 114+220'!$B$14:$AB$786,21,FALSE)</f>
        <v>#N/A</v>
      </c>
      <c r="N409" s="103" t="e">
        <f>VLOOKUP(B409,'MC 114+220'!$B$15:$AB$786,5,FALSE)</f>
        <v>#N/A</v>
      </c>
      <c r="O409" s="105" t="e">
        <f t="shared" si="81"/>
        <v>#N/A</v>
      </c>
      <c r="P409" s="105" t="e">
        <f>VLOOKUP(B409,'MC 114+220'!$B$15:$AB$786,14,FALSE)</f>
        <v>#N/A</v>
      </c>
      <c r="Q409" s="92">
        <f>'MC 114+220'!R410</f>
        <v>0</v>
      </c>
      <c r="R409" s="106">
        <f t="shared" si="86"/>
        <v>0</v>
      </c>
      <c r="S409" s="94" t="e">
        <f>VLOOKUP(B409,'MC 114+220'!$B$14:$AB$786,22,FALSE)</f>
        <v>#N/A</v>
      </c>
      <c r="T409" s="103" t="e">
        <f>VLOOKUP(B409,'MC 114+220'!$B$15:$AB$786,6,FALSE)</f>
        <v>#N/A</v>
      </c>
      <c r="U409" s="105" t="e">
        <f t="shared" si="82"/>
        <v>#N/A</v>
      </c>
      <c r="V409" s="107" t="e">
        <f>VLOOKUP(B409,'MC 114+220'!$B$15:$AB$786,15,FALSE)</f>
        <v>#N/A</v>
      </c>
      <c r="W409" s="96">
        <f>'MC 114+220'!S410</f>
        <v>0</v>
      </c>
      <c r="X409" s="106">
        <f t="shared" si="87"/>
        <v>0</v>
      </c>
      <c r="Y409" s="108" t="e">
        <f t="shared" si="91"/>
        <v>#N/A</v>
      </c>
      <c r="Z409" s="99" t="e">
        <f t="shared" si="88"/>
        <v>#N/A</v>
      </c>
      <c r="AA409" s="100" t="e">
        <f t="shared" si="89"/>
        <v>#N/A</v>
      </c>
      <c r="AB409" s="109" t="e">
        <f t="shared" si="90"/>
        <v>#N/A</v>
      </c>
    </row>
    <row r="410" spans="2:28">
      <c r="B410" s="86">
        <f>'MC 114+220'!B411</f>
        <v>0</v>
      </c>
      <c r="C410" s="101">
        <f t="shared" si="83"/>
        <v>0</v>
      </c>
      <c r="D410" s="102">
        <f t="shared" si="84"/>
        <v>842</v>
      </c>
      <c r="E410" s="89" t="e">
        <f>VLOOKUP(B410,'MC 114+220'!B411:AB798,3,FALSE)</f>
        <v>#N/A</v>
      </c>
      <c r="F410" s="103" t="e">
        <f t="shared" si="79"/>
        <v>#N/A</v>
      </c>
      <c r="G410" s="104" t="e">
        <f>VLOOKUP(B410,'MC 114+220'!$B$15:$AB$786,20,FALSE)</f>
        <v>#N/A</v>
      </c>
      <c r="H410" s="104" t="e">
        <f>VLOOKUP(B410,'MC 114+220'!$B$15:$AB$786,4,FALSE)</f>
        <v>#N/A</v>
      </c>
      <c r="I410" s="105" t="e">
        <f t="shared" si="80"/>
        <v>#N/A</v>
      </c>
      <c r="J410" s="105" t="e">
        <f>VLOOKUP(B410,'MC 114+220'!$B$15:$AB$786,13,FALSE)</f>
        <v>#N/A</v>
      </c>
      <c r="K410" s="92">
        <f>'MC 114+220'!Q411</f>
        <v>0</v>
      </c>
      <c r="L410" s="106">
        <f t="shared" si="85"/>
        <v>0</v>
      </c>
      <c r="M410" s="94" t="e">
        <f>VLOOKUP(B410,'MC 114+220'!$B$14:$AB$786,21,FALSE)</f>
        <v>#N/A</v>
      </c>
      <c r="N410" s="103" t="e">
        <f>VLOOKUP(B410,'MC 114+220'!$B$15:$AB$786,5,FALSE)</f>
        <v>#N/A</v>
      </c>
      <c r="O410" s="105" t="e">
        <f t="shared" si="81"/>
        <v>#N/A</v>
      </c>
      <c r="P410" s="105" t="e">
        <f>VLOOKUP(B410,'MC 114+220'!$B$15:$AB$786,14,FALSE)</f>
        <v>#N/A</v>
      </c>
      <c r="Q410" s="92">
        <f>'MC 114+220'!R411</f>
        <v>0</v>
      </c>
      <c r="R410" s="106">
        <f t="shared" si="86"/>
        <v>0</v>
      </c>
      <c r="S410" s="94" t="e">
        <f>VLOOKUP(B410,'MC 114+220'!$B$14:$AB$786,22,FALSE)</f>
        <v>#N/A</v>
      </c>
      <c r="T410" s="103" t="e">
        <f>VLOOKUP(B410,'MC 114+220'!$B$15:$AB$786,6,FALSE)</f>
        <v>#N/A</v>
      </c>
      <c r="U410" s="105" t="e">
        <f t="shared" si="82"/>
        <v>#N/A</v>
      </c>
      <c r="V410" s="107" t="e">
        <f>VLOOKUP(B410,'MC 114+220'!$B$15:$AB$786,15,FALSE)</f>
        <v>#N/A</v>
      </c>
      <c r="W410" s="96">
        <f>'MC 114+220'!S411</f>
        <v>0</v>
      </c>
      <c r="X410" s="106">
        <f t="shared" si="87"/>
        <v>0</v>
      </c>
      <c r="Y410" s="108" t="e">
        <f t="shared" si="91"/>
        <v>#N/A</v>
      </c>
      <c r="Z410" s="99" t="e">
        <f t="shared" si="88"/>
        <v>#N/A</v>
      </c>
      <c r="AA410" s="100" t="e">
        <f t="shared" si="89"/>
        <v>#N/A</v>
      </c>
      <c r="AB410" s="109" t="e">
        <f t="shared" si="90"/>
        <v>#N/A</v>
      </c>
    </row>
    <row r="411" spans="2:28">
      <c r="B411" s="86">
        <f>'MC 114+220'!B412</f>
        <v>0</v>
      </c>
      <c r="C411" s="101">
        <f t="shared" si="83"/>
        <v>0</v>
      </c>
      <c r="D411" s="102">
        <f t="shared" si="84"/>
        <v>842</v>
      </c>
      <c r="E411" s="89" t="e">
        <f>VLOOKUP(B411,'MC 114+220'!B412:AB799,3,FALSE)</f>
        <v>#N/A</v>
      </c>
      <c r="F411" s="103" t="e">
        <f t="shared" si="79"/>
        <v>#N/A</v>
      </c>
      <c r="G411" s="104" t="e">
        <f>VLOOKUP(B411,'MC 114+220'!$B$15:$AB$786,20,FALSE)</f>
        <v>#N/A</v>
      </c>
      <c r="H411" s="104" t="e">
        <f>VLOOKUP(B411,'MC 114+220'!$B$15:$AB$786,4,FALSE)</f>
        <v>#N/A</v>
      </c>
      <c r="I411" s="105" t="e">
        <f t="shared" si="80"/>
        <v>#N/A</v>
      </c>
      <c r="J411" s="105" t="e">
        <f>VLOOKUP(B411,'MC 114+220'!$B$15:$AB$786,13,FALSE)</f>
        <v>#N/A</v>
      </c>
      <c r="K411" s="92">
        <f>'MC 114+220'!Q412</f>
        <v>0</v>
      </c>
      <c r="L411" s="106">
        <f t="shared" si="85"/>
        <v>0</v>
      </c>
      <c r="M411" s="94" t="e">
        <f>VLOOKUP(B411,'MC 114+220'!$B$14:$AB$786,21,FALSE)</f>
        <v>#N/A</v>
      </c>
      <c r="N411" s="103" t="e">
        <f>VLOOKUP(B411,'MC 114+220'!$B$15:$AB$786,5,FALSE)</f>
        <v>#N/A</v>
      </c>
      <c r="O411" s="105" t="e">
        <f t="shared" si="81"/>
        <v>#N/A</v>
      </c>
      <c r="P411" s="105" t="e">
        <f>VLOOKUP(B411,'MC 114+220'!$B$15:$AB$786,14,FALSE)</f>
        <v>#N/A</v>
      </c>
      <c r="Q411" s="92">
        <f>'MC 114+220'!R412</f>
        <v>0</v>
      </c>
      <c r="R411" s="106">
        <f t="shared" si="86"/>
        <v>0</v>
      </c>
      <c r="S411" s="94" t="e">
        <f>VLOOKUP(B411,'MC 114+220'!$B$14:$AB$786,22,FALSE)</f>
        <v>#N/A</v>
      </c>
      <c r="T411" s="103" t="e">
        <f>VLOOKUP(B411,'MC 114+220'!$B$15:$AB$786,6,FALSE)</f>
        <v>#N/A</v>
      </c>
      <c r="U411" s="105" t="e">
        <f t="shared" si="82"/>
        <v>#N/A</v>
      </c>
      <c r="V411" s="107" t="e">
        <f>VLOOKUP(B411,'MC 114+220'!$B$15:$AB$786,15,FALSE)</f>
        <v>#N/A</v>
      </c>
      <c r="W411" s="96">
        <f>'MC 114+220'!S412</f>
        <v>0</v>
      </c>
      <c r="X411" s="106">
        <f t="shared" si="87"/>
        <v>0</v>
      </c>
      <c r="Y411" s="108" t="e">
        <f t="shared" si="91"/>
        <v>#N/A</v>
      </c>
      <c r="Z411" s="99" t="e">
        <f t="shared" si="88"/>
        <v>#N/A</v>
      </c>
      <c r="AA411" s="100" t="e">
        <f t="shared" si="89"/>
        <v>#N/A</v>
      </c>
      <c r="AB411" s="109" t="e">
        <f t="shared" si="90"/>
        <v>#N/A</v>
      </c>
    </row>
    <row r="412" spans="2:28">
      <c r="B412" s="86">
        <f>'MC 114+220'!B413</f>
        <v>0</v>
      </c>
      <c r="C412" s="101">
        <f t="shared" si="83"/>
        <v>0</v>
      </c>
      <c r="D412" s="102">
        <f t="shared" si="84"/>
        <v>842</v>
      </c>
      <c r="E412" s="89" t="e">
        <f>VLOOKUP(B412,'MC 114+220'!B413:AB800,3,FALSE)</f>
        <v>#N/A</v>
      </c>
      <c r="F412" s="103" t="e">
        <f t="shared" si="79"/>
        <v>#N/A</v>
      </c>
      <c r="G412" s="104" t="e">
        <f>VLOOKUP(B412,'MC 114+220'!$B$15:$AB$786,20,FALSE)</f>
        <v>#N/A</v>
      </c>
      <c r="H412" s="104" t="e">
        <f>VLOOKUP(B412,'MC 114+220'!$B$15:$AB$786,4,FALSE)</f>
        <v>#N/A</v>
      </c>
      <c r="I412" s="105" t="e">
        <f t="shared" si="80"/>
        <v>#N/A</v>
      </c>
      <c r="J412" s="105" t="e">
        <f>VLOOKUP(B412,'MC 114+220'!$B$15:$AB$786,13,FALSE)</f>
        <v>#N/A</v>
      </c>
      <c r="K412" s="92">
        <f>'MC 114+220'!Q413</f>
        <v>0</v>
      </c>
      <c r="L412" s="106">
        <f t="shared" si="85"/>
        <v>0</v>
      </c>
      <c r="M412" s="94" t="e">
        <f>VLOOKUP(B412,'MC 114+220'!$B$14:$AB$786,21,FALSE)</f>
        <v>#N/A</v>
      </c>
      <c r="N412" s="103" t="e">
        <f>VLOOKUP(B412,'MC 114+220'!$B$15:$AB$786,5,FALSE)</f>
        <v>#N/A</v>
      </c>
      <c r="O412" s="105" t="e">
        <f t="shared" si="81"/>
        <v>#N/A</v>
      </c>
      <c r="P412" s="105" t="e">
        <f>VLOOKUP(B412,'MC 114+220'!$B$15:$AB$786,14,FALSE)</f>
        <v>#N/A</v>
      </c>
      <c r="Q412" s="92">
        <f>'MC 114+220'!R413</f>
        <v>0</v>
      </c>
      <c r="R412" s="106">
        <f t="shared" si="86"/>
        <v>0</v>
      </c>
      <c r="S412" s="94" t="e">
        <f>VLOOKUP(B412,'MC 114+220'!$B$14:$AB$786,22,FALSE)</f>
        <v>#N/A</v>
      </c>
      <c r="T412" s="103" t="e">
        <f>VLOOKUP(B412,'MC 114+220'!$B$15:$AB$786,6,FALSE)</f>
        <v>#N/A</v>
      </c>
      <c r="U412" s="105" t="e">
        <f t="shared" si="82"/>
        <v>#N/A</v>
      </c>
      <c r="V412" s="107" t="e">
        <f>VLOOKUP(B412,'MC 114+220'!$B$15:$AB$786,15,FALSE)</f>
        <v>#N/A</v>
      </c>
      <c r="W412" s="96">
        <f>'MC 114+220'!S413</f>
        <v>0</v>
      </c>
      <c r="X412" s="106">
        <f t="shared" si="87"/>
        <v>0</v>
      </c>
      <c r="Y412" s="108" t="e">
        <f t="shared" si="91"/>
        <v>#N/A</v>
      </c>
      <c r="Z412" s="99" t="e">
        <f t="shared" si="88"/>
        <v>#N/A</v>
      </c>
      <c r="AA412" s="100" t="e">
        <f t="shared" si="89"/>
        <v>#N/A</v>
      </c>
      <c r="AB412" s="109" t="e">
        <f t="shared" si="90"/>
        <v>#N/A</v>
      </c>
    </row>
    <row r="413" spans="2:28">
      <c r="B413" s="86">
        <f>'MC 114+220'!B414</f>
        <v>0</v>
      </c>
      <c r="C413" s="101">
        <f t="shared" si="83"/>
        <v>0</v>
      </c>
      <c r="D413" s="102">
        <f t="shared" si="84"/>
        <v>842</v>
      </c>
      <c r="E413" s="89" t="e">
        <f>VLOOKUP(B413,'MC 114+220'!B414:AB801,3,FALSE)</f>
        <v>#N/A</v>
      </c>
      <c r="F413" s="103" t="e">
        <f t="shared" si="79"/>
        <v>#N/A</v>
      </c>
      <c r="G413" s="104" t="e">
        <f>VLOOKUP(B413,'MC 114+220'!$B$15:$AB$786,20,FALSE)</f>
        <v>#N/A</v>
      </c>
      <c r="H413" s="104" t="e">
        <f>VLOOKUP(B413,'MC 114+220'!$B$15:$AB$786,4,FALSE)</f>
        <v>#N/A</v>
      </c>
      <c r="I413" s="105" t="e">
        <f t="shared" si="80"/>
        <v>#N/A</v>
      </c>
      <c r="J413" s="105" t="e">
        <f>VLOOKUP(B413,'MC 114+220'!$B$15:$AB$786,13,FALSE)</f>
        <v>#N/A</v>
      </c>
      <c r="K413" s="92">
        <f>'MC 114+220'!Q414</f>
        <v>0</v>
      </c>
      <c r="L413" s="106">
        <f t="shared" si="85"/>
        <v>0</v>
      </c>
      <c r="M413" s="94" t="e">
        <f>VLOOKUP(B413,'MC 114+220'!$B$14:$AB$786,21,FALSE)</f>
        <v>#N/A</v>
      </c>
      <c r="N413" s="103" t="e">
        <f>VLOOKUP(B413,'MC 114+220'!$B$15:$AB$786,5,FALSE)</f>
        <v>#N/A</v>
      </c>
      <c r="O413" s="105" t="e">
        <f t="shared" si="81"/>
        <v>#N/A</v>
      </c>
      <c r="P413" s="105" t="e">
        <f>VLOOKUP(B413,'MC 114+220'!$B$15:$AB$786,14,FALSE)</f>
        <v>#N/A</v>
      </c>
      <c r="Q413" s="92">
        <f>'MC 114+220'!R414</f>
        <v>0</v>
      </c>
      <c r="R413" s="106">
        <f t="shared" si="86"/>
        <v>0</v>
      </c>
      <c r="S413" s="94" t="e">
        <f>VLOOKUP(B413,'MC 114+220'!$B$14:$AB$786,22,FALSE)</f>
        <v>#N/A</v>
      </c>
      <c r="T413" s="103" t="e">
        <f>VLOOKUP(B413,'MC 114+220'!$B$15:$AB$786,6,FALSE)</f>
        <v>#N/A</v>
      </c>
      <c r="U413" s="105" t="e">
        <f t="shared" si="82"/>
        <v>#N/A</v>
      </c>
      <c r="V413" s="107" t="e">
        <f>VLOOKUP(B413,'MC 114+220'!$B$15:$AB$786,15,FALSE)</f>
        <v>#N/A</v>
      </c>
      <c r="W413" s="96">
        <f>'MC 114+220'!S414</f>
        <v>0</v>
      </c>
      <c r="X413" s="106">
        <f t="shared" si="87"/>
        <v>0</v>
      </c>
      <c r="Y413" s="108" t="e">
        <f t="shared" si="91"/>
        <v>#N/A</v>
      </c>
      <c r="Z413" s="99" t="e">
        <f t="shared" si="88"/>
        <v>#N/A</v>
      </c>
      <c r="AA413" s="100" t="e">
        <f t="shared" si="89"/>
        <v>#N/A</v>
      </c>
      <c r="AB413" s="109" t="e">
        <f t="shared" si="90"/>
        <v>#N/A</v>
      </c>
    </row>
    <row r="414" spans="2:28">
      <c r="B414" s="86">
        <f>'MC 114+220'!B415</f>
        <v>0</v>
      </c>
      <c r="C414" s="101">
        <f t="shared" si="83"/>
        <v>0</v>
      </c>
      <c r="D414" s="102">
        <f t="shared" si="84"/>
        <v>842</v>
      </c>
      <c r="E414" s="89" t="e">
        <f>VLOOKUP(B414,'MC 114+220'!B415:AB802,3,FALSE)</f>
        <v>#N/A</v>
      </c>
      <c r="F414" s="103" t="e">
        <f t="shared" si="79"/>
        <v>#N/A</v>
      </c>
      <c r="G414" s="104" t="e">
        <f>VLOOKUP(B414,'MC 114+220'!$B$15:$AB$786,20,FALSE)</f>
        <v>#N/A</v>
      </c>
      <c r="H414" s="104" t="e">
        <f>VLOOKUP(B414,'MC 114+220'!$B$15:$AB$786,4,FALSE)</f>
        <v>#N/A</v>
      </c>
      <c r="I414" s="105" t="e">
        <f t="shared" si="80"/>
        <v>#N/A</v>
      </c>
      <c r="J414" s="105" t="e">
        <f>VLOOKUP(B414,'MC 114+220'!$B$15:$AB$786,13,FALSE)</f>
        <v>#N/A</v>
      </c>
      <c r="K414" s="92">
        <f>'MC 114+220'!Q415</f>
        <v>0</v>
      </c>
      <c r="L414" s="106">
        <f t="shared" si="85"/>
        <v>0</v>
      </c>
      <c r="M414" s="94" t="e">
        <f>VLOOKUP(B414,'MC 114+220'!$B$14:$AB$786,21,FALSE)</f>
        <v>#N/A</v>
      </c>
      <c r="N414" s="103" t="e">
        <f>VLOOKUP(B414,'MC 114+220'!$B$15:$AB$786,5,FALSE)</f>
        <v>#N/A</v>
      </c>
      <c r="O414" s="105" t="e">
        <f t="shared" si="81"/>
        <v>#N/A</v>
      </c>
      <c r="P414" s="105" t="e">
        <f>VLOOKUP(B414,'MC 114+220'!$B$15:$AB$786,14,FALSE)</f>
        <v>#N/A</v>
      </c>
      <c r="Q414" s="92">
        <f>'MC 114+220'!R415</f>
        <v>0</v>
      </c>
      <c r="R414" s="106">
        <f t="shared" si="86"/>
        <v>0</v>
      </c>
      <c r="S414" s="94" t="e">
        <f>VLOOKUP(B414,'MC 114+220'!$B$14:$AB$786,22,FALSE)</f>
        <v>#N/A</v>
      </c>
      <c r="T414" s="103" t="e">
        <f>VLOOKUP(B414,'MC 114+220'!$B$15:$AB$786,6,FALSE)</f>
        <v>#N/A</v>
      </c>
      <c r="U414" s="105" t="e">
        <f t="shared" si="82"/>
        <v>#N/A</v>
      </c>
      <c r="V414" s="107" t="e">
        <f>VLOOKUP(B414,'MC 114+220'!$B$15:$AB$786,15,FALSE)</f>
        <v>#N/A</v>
      </c>
      <c r="W414" s="96">
        <f>'MC 114+220'!S415</f>
        <v>0</v>
      </c>
      <c r="X414" s="106">
        <f t="shared" si="87"/>
        <v>0</v>
      </c>
      <c r="Y414" s="108" t="e">
        <f t="shared" si="91"/>
        <v>#N/A</v>
      </c>
      <c r="Z414" s="99" t="e">
        <f t="shared" si="88"/>
        <v>#N/A</v>
      </c>
      <c r="AA414" s="100" t="e">
        <f t="shared" si="89"/>
        <v>#N/A</v>
      </c>
      <c r="AB414" s="109" t="e">
        <f t="shared" si="90"/>
        <v>#N/A</v>
      </c>
    </row>
    <row r="415" spans="2:28">
      <c r="B415" s="86">
        <f>'MC 114+220'!B416</f>
        <v>0</v>
      </c>
      <c r="C415" s="101">
        <f t="shared" si="83"/>
        <v>0</v>
      </c>
      <c r="D415" s="102">
        <f t="shared" si="84"/>
        <v>842</v>
      </c>
      <c r="E415" s="89" t="e">
        <f>VLOOKUP(B415,'MC 114+220'!B416:AB803,3,FALSE)</f>
        <v>#N/A</v>
      </c>
      <c r="F415" s="103" t="e">
        <f t="shared" si="79"/>
        <v>#N/A</v>
      </c>
      <c r="G415" s="104" t="e">
        <f>VLOOKUP(B415,'MC 114+220'!$B$15:$AB$786,20,FALSE)</f>
        <v>#N/A</v>
      </c>
      <c r="H415" s="104" t="e">
        <f>VLOOKUP(B415,'MC 114+220'!$B$15:$AB$786,4,FALSE)</f>
        <v>#N/A</v>
      </c>
      <c r="I415" s="105" t="e">
        <f t="shared" si="80"/>
        <v>#N/A</v>
      </c>
      <c r="J415" s="105" t="e">
        <f>VLOOKUP(B415,'MC 114+220'!$B$15:$AB$786,13,FALSE)</f>
        <v>#N/A</v>
      </c>
      <c r="K415" s="92">
        <f>'MC 114+220'!Q416</f>
        <v>0</v>
      </c>
      <c r="L415" s="106">
        <f t="shared" si="85"/>
        <v>0</v>
      </c>
      <c r="M415" s="94" t="e">
        <f>VLOOKUP(B415,'MC 114+220'!$B$14:$AB$786,21,FALSE)</f>
        <v>#N/A</v>
      </c>
      <c r="N415" s="103" t="e">
        <f>VLOOKUP(B415,'MC 114+220'!$B$15:$AB$786,5,FALSE)</f>
        <v>#N/A</v>
      </c>
      <c r="O415" s="105" t="e">
        <f t="shared" si="81"/>
        <v>#N/A</v>
      </c>
      <c r="P415" s="105" t="e">
        <f>VLOOKUP(B415,'MC 114+220'!$B$15:$AB$786,14,FALSE)</f>
        <v>#N/A</v>
      </c>
      <c r="Q415" s="92">
        <f>'MC 114+220'!R416</f>
        <v>0</v>
      </c>
      <c r="R415" s="106">
        <f t="shared" si="86"/>
        <v>0</v>
      </c>
      <c r="S415" s="94" t="e">
        <f>VLOOKUP(B415,'MC 114+220'!$B$14:$AB$786,22,FALSE)</f>
        <v>#N/A</v>
      </c>
      <c r="T415" s="103" t="e">
        <f>VLOOKUP(B415,'MC 114+220'!$B$15:$AB$786,6,FALSE)</f>
        <v>#N/A</v>
      </c>
      <c r="U415" s="105" t="e">
        <f t="shared" si="82"/>
        <v>#N/A</v>
      </c>
      <c r="V415" s="107" t="e">
        <f>VLOOKUP(B415,'MC 114+220'!$B$15:$AB$786,15,FALSE)</f>
        <v>#N/A</v>
      </c>
      <c r="W415" s="96">
        <f>'MC 114+220'!S416</f>
        <v>0</v>
      </c>
      <c r="X415" s="106">
        <f t="shared" si="87"/>
        <v>0</v>
      </c>
      <c r="Y415" s="108" t="e">
        <f t="shared" si="91"/>
        <v>#N/A</v>
      </c>
      <c r="Z415" s="99" t="e">
        <f t="shared" si="88"/>
        <v>#N/A</v>
      </c>
      <c r="AA415" s="100" t="e">
        <f t="shared" si="89"/>
        <v>#N/A</v>
      </c>
      <c r="AB415" s="109" t="e">
        <f t="shared" si="90"/>
        <v>#N/A</v>
      </c>
    </row>
    <row r="416" spans="2:28">
      <c r="B416" s="86">
        <f>'MC 114+220'!B417</f>
        <v>0</v>
      </c>
      <c r="C416" s="101">
        <f t="shared" si="83"/>
        <v>0</v>
      </c>
      <c r="D416" s="102">
        <f t="shared" si="84"/>
        <v>842</v>
      </c>
      <c r="E416" s="89" t="e">
        <f>VLOOKUP(B416,'MC 114+220'!B417:AB804,3,FALSE)</f>
        <v>#N/A</v>
      </c>
      <c r="F416" s="103" t="e">
        <f t="shared" si="79"/>
        <v>#N/A</v>
      </c>
      <c r="G416" s="104" t="e">
        <f>VLOOKUP(B416,'MC 114+220'!$B$15:$AB$786,20,FALSE)</f>
        <v>#N/A</v>
      </c>
      <c r="H416" s="104" t="e">
        <f>VLOOKUP(B416,'MC 114+220'!$B$15:$AB$786,4,FALSE)</f>
        <v>#N/A</v>
      </c>
      <c r="I416" s="105" t="e">
        <f t="shared" si="80"/>
        <v>#N/A</v>
      </c>
      <c r="J416" s="105" t="e">
        <f>VLOOKUP(B416,'MC 114+220'!$B$15:$AB$786,13,FALSE)</f>
        <v>#N/A</v>
      </c>
      <c r="K416" s="92">
        <f>'MC 114+220'!Q417</f>
        <v>0</v>
      </c>
      <c r="L416" s="106">
        <f t="shared" si="85"/>
        <v>0</v>
      </c>
      <c r="M416" s="94" t="e">
        <f>VLOOKUP(B416,'MC 114+220'!$B$14:$AB$786,21,FALSE)</f>
        <v>#N/A</v>
      </c>
      <c r="N416" s="103" t="e">
        <f>VLOOKUP(B416,'MC 114+220'!$B$15:$AB$786,5,FALSE)</f>
        <v>#N/A</v>
      </c>
      <c r="O416" s="105" t="e">
        <f t="shared" si="81"/>
        <v>#N/A</v>
      </c>
      <c r="P416" s="105" t="e">
        <f>VLOOKUP(B416,'MC 114+220'!$B$15:$AB$786,14,FALSE)</f>
        <v>#N/A</v>
      </c>
      <c r="Q416" s="92">
        <f>'MC 114+220'!R417</f>
        <v>0</v>
      </c>
      <c r="R416" s="106">
        <f t="shared" si="86"/>
        <v>0</v>
      </c>
      <c r="S416" s="94" t="e">
        <f>VLOOKUP(B416,'MC 114+220'!$B$14:$AB$786,22,FALSE)</f>
        <v>#N/A</v>
      </c>
      <c r="T416" s="103" t="e">
        <f>VLOOKUP(B416,'MC 114+220'!$B$15:$AB$786,6,FALSE)</f>
        <v>#N/A</v>
      </c>
      <c r="U416" s="105" t="e">
        <f t="shared" si="82"/>
        <v>#N/A</v>
      </c>
      <c r="V416" s="107" t="e">
        <f>VLOOKUP(B416,'MC 114+220'!$B$15:$AB$786,15,FALSE)</f>
        <v>#N/A</v>
      </c>
      <c r="W416" s="96">
        <f>'MC 114+220'!S417</f>
        <v>0</v>
      </c>
      <c r="X416" s="106">
        <f t="shared" si="87"/>
        <v>0</v>
      </c>
      <c r="Y416" s="108" t="e">
        <f t="shared" si="91"/>
        <v>#N/A</v>
      </c>
      <c r="Z416" s="99" t="e">
        <f t="shared" si="88"/>
        <v>#N/A</v>
      </c>
      <c r="AA416" s="100" t="e">
        <f t="shared" si="89"/>
        <v>#N/A</v>
      </c>
      <c r="AB416" s="109" t="e">
        <f t="shared" si="90"/>
        <v>#N/A</v>
      </c>
    </row>
    <row r="417" spans="2:28">
      <c r="B417" s="86">
        <f>'MC 114+220'!B418</f>
        <v>0</v>
      </c>
      <c r="C417" s="101">
        <f t="shared" si="83"/>
        <v>0</v>
      </c>
      <c r="D417" s="102">
        <f t="shared" si="84"/>
        <v>842</v>
      </c>
      <c r="E417" s="89" t="e">
        <f>VLOOKUP(B417,'MC 114+220'!B418:AB805,3,FALSE)</f>
        <v>#N/A</v>
      </c>
      <c r="F417" s="103" t="e">
        <f t="shared" si="79"/>
        <v>#N/A</v>
      </c>
      <c r="G417" s="104" t="e">
        <f>VLOOKUP(B417,'MC 114+220'!$B$15:$AB$786,20,FALSE)</f>
        <v>#N/A</v>
      </c>
      <c r="H417" s="104" t="e">
        <f>VLOOKUP(B417,'MC 114+220'!$B$15:$AB$786,4,FALSE)</f>
        <v>#N/A</v>
      </c>
      <c r="I417" s="105" t="e">
        <f t="shared" si="80"/>
        <v>#N/A</v>
      </c>
      <c r="J417" s="105" t="e">
        <f>VLOOKUP(B417,'MC 114+220'!$B$15:$AB$786,13,FALSE)</f>
        <v>#N/A</v>
      </c>
      <c r="K417" s="92">
        <f>'MC 114+220'!Q418</f>
        <v>0</v>
      </c>
      <c r="L417" s="106">
        <f t="shared" si="85"/>
        <v>0</v>
      </c>
      <c r="M417" s="94" t="e">
        <f>VLOOKUP(B417,'MC 114+220'!$B$14:$AB$786,21,FALSE)</f>
        <v>#N/A</v>
      </c>
      <c r="N417" s="103" t="e">
        <f>VLOOKUP(B417,'MC 114+220'!$B$15:$AB$786,5,FALSE)</f>
        <v>#N/A</v>
      </c>
      <c r="O417" s="105" t="e">
        <f t="shared" si="81"/>
        <v>#N/A</v>
      </c>
      <c r="P417" s="105" t="e">
        <f>VLOOKUP(B417,'MC 114+220'!$B$15:$AB$786,14,FALSE)</f>
        <v>#N/A</v>
      </c>
      <c r="Q417" s="92">
        <f>'MC 114+220'!R418</f>
        <v>0</v>
      </c>
      <c r="R417" s="106">
        <f t="shared" si="86"/>
        <v>0</v>
      </c>
      <c r="S417" s="94" t="e">
        <f>VLOOKUP(B417,'MC 114+220'!$B$14:$AB$786,22,FALSE)</f>
        <v>#N/A</v>
      </c>
      <c r="T417" s="103" t="e">
        <f>VLOOKUP(B417,'MC 114+220'!$B$15:$AB$786,6,FALSE)</f>
        <v>#N/A</v>
      </c>
      <c r="U417" s="105" t="e">
        <f t="shared" si="82"/>
        <v>#N/A</v>
      </c>
      <c r="V417" s="107" t="e">
        <f>VLOOKUP(B417,'MC 114+220'!$B$15:$AB$786,15,FALSE)</f>
        <v>#N/A</v>
      </c>
      <c r="W417" s="96">
        <f>'MC 114+220'!S418</f>
        <v>0</v>
      </c>
      <c r="X417" s="106">
        <f t="shared" si="87"/>
        <v>0</v>
      </c>
      <c r="Y417" s="108" t="e">
        <f t="shared" si="91"/>
        <v>#N/A</v>
      </c>
      <c r="Z417" s="99" t="e">
        <f t="shared" si="88"/>
        <v>#N/A</v>
      </c>
      <c r="AA417" s="100" t="e">
        <f t="shared" si="89"/>
        <v>#N/A</v>
      </c>
      <c r="AB417" s="109" t="e">
        <f t="shared" si="90"/>
        <v>#N/A</v>
      </c>
    </row>
    <row r="418" spans="2:28">
      <c r="B418" s="86">
        <f>'MC 114+220'!B419</f>
        <v>0</v>
      </c>
      <c r="C418" s="101">
        <f t="shared" si="83"/>
        <v>0</v>
      </c>
      <c r="D418" s="102">
        <f t="shared" si="84"/>
        <v>842</v>
      </c>
      <c r="E418" s="89" t="e">
        <f>VLOOKUP(B418,'MC 114+220'!B419:AB806,3,FALSE)</f>
        <v>#N/A</v>
      </c>
      <c r="F418" s="103" t="e">
        <f t="shared" si="79"/>
        <v>#N/A</v>
      </c>
      <c r="G418" s="104" t="e">
        <f>VLOOKUP(B418,'MC 114+220'!$B$15:$AB$786,20,FALSE)</f>
        <v>#N/A</v>
      </c>
      <c r="H418" s="104" t="e">
        <f>VLOOKUP(B418,'MC 114+220'!$B$15:$AB$786,4,FALSE)</f>
        <v>#N/A</v>
      </c>
      <c r="I418" s="105" t="e">
        <f t="shared" si="80"/>
        <v>#N/A</v>
      </c>
      <c r="J418" s="105" t="e">
        <f>VLOOKUP(B418,'MC 114+220'!$B$15:$AB$786,13,FALSE)</f>
        <v>#N/A</v>
      </c>
      <c r="K418" s="92">
        <f>'MC 114+220'!Q419</f>
        <v>0</v>
      </c>
      <c r="L418" s="106">
        <f t="shared" si="85"/>
        <v>0</v>
      </c>
      <c r="M418" s="94" t="e">
        <f>VLOOKUP(B418,'MC 114+220'!$B$14:$AB$786,21,FALSE)</f>
        <v>#N/A</v>
      </c>
      <c r="N418" s="103" t="e">
        <f>VLOOKUP(B418,'MC 114+220'!$B$15:$AB$786,5,FALSE)</f>
        <v>#N/A</v>
      </c>
      <c r="O418" s="105" t="e">
        <f t="shared" si="81"/>
        <v>#N/A</v>
      </c>
      <c r="P418" s="105" t="e">
        <f>VLOOKUP(B418,'MC 114+220'!$B$15:$AB$786,14,FALSE)</f>
        <v>#N/A</v>
      </c>
      <c r="Q418" s="92">
        <f>'MC 114+220'!R419</f>
        <v>0</v>
      </c>
      <c r="R418" s="106">
        <f t="shared" si="86"/>
        <v>0</v>
      </c>
      <c r="S418" s="94" t="e">
        <f>VLOOKUP(B418,'MC 114+220'!$B$14:$AB$786,22,FALSE)</f>
        <v>#N/A</v>
      </c>
      <c r="T418" s="103" t="e">
        <f>VLOOKUP(B418,'MC 114+220'!$B$15:$AB$786,6,FALSE)</f>
        <v>#N/A</v>
      </c>
      <c r="U418" s="105" t="e">
        <f t="shared" si="82"/>
        <v>#N/A</v>
      </c>
      <c r="V418" s="107" t="e">
        <f>VLOOKUP(B418,'MC 114+220'!$B$15:$AB$786,15,FALSE)</f>
        <v>#N/A</v>
      </c>
      <c r="W418" s="96">
        <f>'MC 114+220'!S419</f>
        <v>0</v>
      </c>
      <c r="X418" s="106">
        <f t="shared" si="87"/>
        <v>0</v>
      </c>
      <c r="Y418" s="108" t="e">
        <f t="shared" si="91"/>
        <v>#N/A</v>
      </c>
      <c r="Z418" s="99" t="e">
        <f t="shared" si="88"/>
        <v>#N/A</v>
      </c>
      <c r="AA418" s="100" t="e">
        <f t="shared" si="89"/>
        <v>#N/A</v>
      </c>
      <c r="AB418" s="109" t="e">
        <f t="shared" si="90"/>
        <v>#N/A</v>
      </c>
    </row>
    <row r="419" spans="2:28">
      <c r="B419" s="86">
        <f>'MC 114+220'!B420</f>
        <v>0</v>
      </c>
      <c r="C419" s="101">
        <f t="shared" si="83"/>
        <v>0</v>
      </c>
      <c r="D419" s="102">
        <f t="shared" si="84"/>
        <v>842</v>
      </c>
      <c r="E419" s="89" t="e">
        <f>VLOOKUP(B419,'MC 114+220'!B420:AB807,3,FALSE)</f>
        <v>#N/A</v>
      </c>
      <c r="F419" s="103" t="e">
        <f t="shared" si="79"/>
        <v>#N/A</v>
      </c>
      <c r="G419" s="104" t="e">
        <f>VLOOKUP(B419,'MC 114+220'!$B$15:$AB$786,20,FALSE)</f>
        <v>#N/A</v>
      </c>
      <c r="H419" s="104" t="e">
        <f>VLOOKUP(B419,'MC 114+220'!$B$15:$AB$786,4,FALSE)</f>
        <v>#N/A</v>
      </c>
      <c r="I419" s="105" t="e">
        <f t="shared" si="80"/>
        <v>#N/A</v>
      </c>
      <c r="J419" s="105" t="e">
        <f>VLOOKUP(B419,'MC 114+220'!$B$15:$AB$786,13,FALSE)</f>
        <v>#N/A</v>
      </c>
      <c r="K419" s="92">
        <f>'MC 114+220'!Q420</f>
        <v>0</v>
      </c>
      <c r="L419" s="106">
        <f t="shared" si="85"/>
        <v>0</v>
      </c>
      <c r="M419" s="94" t="e">
        <f>VLOOKUP(B419,'MC 114+220'!$B$14:$AB$786,21,FALSE)</f>
        <v>#N/A</v>
      </c>
      <c r="N419" s="103" t="e">
        <f>VLOOKUP(B419,'MC 114+220'!$B$15:$AB$786,5,FALSE)</f>
        <v>#N/A</v>
      </c>
      <c r="O419" s="105" t="e">
        <f t="shared" si="81"/>
        <v>#N/A</v>
      </c>
      <c r="P419" s="105" t="e">
        <f>VLOOKUP(B419,'MC 114+220'!$B$15:$AB$786,14,FALSE)</f>
        <v>#N/A</v>
      </c>
      <c r="Q419" s="92">
        <f>'MC 114+220'!R420</f>
        <v>0</v>
      </c>
      <c r="R419" s="106">
        <f t="shared" si="86"/>
        <v>0</v>
      </c>
      <c r="S419" s="94" t="e">
        <f>VLOOKUP(B419,'MC 114+220'!$B$14:$AB$786,22,FALSE)</f>
        <v>#N/A</v>
      </c>
      <c r="T419" s="103" t="e">
        <f>VLOOKUP(B419,'MC 114+220'!$B$15:$AB$786,6,FALSE)</f>
        <v>#N/A</v>
      </c>
      <c r="U419" s="105" t="e">
        <f t="shared" si="82"/>
        <v>#N/A</v>
      </c>
      <c r="V419" s="107" t="e">
        <f>VLOOKUP(B419,'MC 114+220'!$B$15:$AB$786,15,FALSE)</f>
        <v>#N/A</v>
      </c>
      <c r="W419" s="96">
        <f>'MC 114+220'!S420</f>
        <v>0</v>
      </c>
      <c r="X419" s="106">
        <f t="shared" si="87"/>
        <v>0</v>
      </c>
      <c r="Y419" s="108" t="e">
        <f t="shared" si="91"/>
        <v>#N/A</v>
      </c>
      <c r="Z419" s="99" t="e">
        <f t="shared" si="88"/>
        <v>#N/A</v>
      </c>
      <c r="AA419" s="100" t="e">
        <f t="shared" si="89"/>
        <v>#N/A</v>
      </c>
      <c r="AB419" s="109" t="e">
        <f t="shared" si="90"/>
        <v>#N/A</v>
      </c>
    </row>
    <row r="420" spans="2:28">
      <c r="B420" s="86">
        <f>'MC 114+220'!B421</f>
        <v>0</v>
      </c>
      <c r="C420" s="101">
        <f t="shared" si="83"/>
        <v>0</v>
      </c>
      <c r="D420" s="102">
        <f t="shared" si="84"/>
        <v>842</v>
      </c>
      <c r="E420" s="89" t="e">
        <f>VLOOKUP(B420,'MC 114+220'!B421:AB808,3,FALSE)</f>
        <v>#N/A</v>
      </c>
      <c r="F420" s="103" t="e">
        <f t="shared" si="79"/>
        <v>#N/A</v>
      </c>
      <c r="G420" s="104" t="e">
        <f>VLOOKUP(B420,'MC 114+220'!$B$15:$AB$786,20,FALSE)</f>
        <v>#N/A</v>
      </c>
      <c r="H420" s="104" t="e">
        <f>VLOOKUP(B420,'MC 114+220'!$B$15:$AB$786,4,FALSE)</f>
        <v>#N/A</v>
      </c>
      <c r="I420" s="105" t="e">
        <f t="shared" si="80"/>
        <v>#N/A</v>
      </c>
      <c r="J420" s="105" t="e">
        <f>VLOOKUP(B420,'MC 114+220'!$B$15:$AB$786,13,FALSE)</f>
        <v>#N/A</v>
      </c>
      <c r="K420" s="92">
        <f>'MC 114+220'!Q421</f>
        <v>0</v>
      </c>
      <c r="L420" s="106">
        <f t="shared" si="85"/>
        <v>0</v>
      </c>
      <c r="M420" s="94" t="e">
        <f>VLOOKUP(B420,'MC 114+220'!$B$14:$AB$786,21,FALSE)</f>
        <v>#N/A</v>
      </c>
      <c r="N420" s="103" t="e">
        <f>VLOOKUP(B420,'MC 114+220'!$B$15:$AB$786,5,FALSE)</f>
        <v>#N/A</v>
      </c>
      <c r="O420" s="105" t="e">
        <f t="shared" si="81"/>
        <v>#N/A</v>
      </c>
      <c r="P420" s="105" t="e">
        <f>VLOOKUP(B420,'MC 114+220'!$B$15:$AB$786,14,FALSE)</f>
        <v>#N/A</v>
      </c>
      <c r="Q420" s="92">
        <f>'MC 114+220'!R421</f>
        <v>0</v>
      </c>
      <c r="R420" s="106">
        <f t="shared" si="86"/>
        <v>0</v>
      </c>
      <c r="S420" s="94" t="e">
        <f>VLOOKUP(B420,'MC 114+220'!$B$14:$AB$786,22,FALSE)</f>
        <v>#N/A</v>
      </c>
      <c r="T420" s="103" t="e">
        <f>VLOOKUP(B420,'MC 114+220'!$B$15:$AB$786,6,FALSE)</f>
        <v>#N/A</v>
      </c>
      <c r="U420" s="105" t="e">
        <f t="shared" si="82"/>
        <v>#N/A</v>
      </c>
      <c r="V420" s="107" t="e">
        <f>VLOOKUP(B420,'MC 114+220'!$B$15:$AB$786,15,FALSE)</f>
        <v>#N/A</v>
      </c>
      <c r="W420" s="96">
        <f>'MC 114+220'!S421</f>
        <v>0</v>
      </c>
      <c r="X420" s="106">
        <f t="shared" si="87"/>
        <v>0</v>
      </c>
      <c r="Y420" s="108" t="e">
        <f t="shared" si="91"/>
        <v>#N/A</v>
      </c>
      <c r="Z420" s="99" t="e">
        <f t="shared" si="88"/>
        <v>#N/A</v>
      </c>
      <c r="AA420" s="100" t="e">
        <f t="shared" si="89"/>
        <v>#N/A</v>
      </c>
      <c r="AB420" s="109" t="e">
        <f t="shared" si="90"/>
        <v>#N/A</v>
      </c>
    </row>
    <row r="421" spans="2:28">
      <c r="B421" s="86">
        <f>'MC 114+220'!B422</f>
        <v>0</v>
      </c>
      <c r="C421" s="101">
        <f t="shared" si="83"/>
        <v>0</v>
      </c>
      <c r="D421" s="102">
        <f t="shared" si="84"/>
        <v>842</v>
      </c>
      <c r="E421" s="89" t="e">
        <f>VLOOKUP(B421,'MC 114+220'!B422:AB809,3,FALSE)</f>
        <v>#N/A</v>
      </c>
      <c r="F421" s="103" t="e">
        <f t="shared" si="79"/>
        <v>#N/A</v>
      </c>
      <c r="G421" s="104" t="e">
        <f>VLOOKUP(B421,'MC 114+220'!$B$15:$AB$786,20,FALSE)</f>
        <v>#N/A</v>
      </c>
      <c r="H421" s="104" t="e">
        <f>VLOOKUP(B421,'MC 114+220'!$B$15:$AB$786,4,FALSE)</f>
        <v>#N/A</v>
      </c>
      <c r="I421" s="105" t="e">
        <f t="shared" si="80"/>
        <v>#N/A</v>
      </c>
      <c r="J421" s="105" t="e">
        <f>VLOOKUP(B421,'MC 114+220'!$B$15:$AB$786,13,FALSE)</f>
        <v>#N/A</v>
      </c>
      <c r="K421" s="92">
        <f>'MC 114+220'!Q422</f>
        <v>0</v>
      </c>
      <c r="L421" s="106">
        <f t="shared" si="85"/>
        <v>0</v>
      </c>
      <c r="M421" s="94" t="e">
        <f>VLOOKUP(B421,'MC 114+220'!$B$14:$AB$786,21,FALSE)</f>
        <v>#N/A</v>
      </c>
      <c r="N421" s="103" t="e">
        <f>VLOOKUP(B421,'MC 114+220'!$B$15:$AB$786,5,FALSE)</f>
        <v>#N/A</v>
      </c>
      <c r="O421" s="105" t="e">
        <f t="shared" si="81"/>
        <v>#N/A</v>
      </c>
      <c r="P421" s="105" t="e">
        <f>VLOOKUP(B421,'MC 114+220'!$B$15:$AB$786,14,FALSE)</f>
        <v>#N/A</v>
      </c>
      <c r="Q421" s="92">
        <f>'MC 114+220'!R422</f>
        <v>0</v>
      </c>
      <c r="R421" s="106">
        <f t="shared" si="86"/>
        <v>0</v>
      </c>
      <c r="S421" s="94" t="e">
        <f>VLOOKUP(B421,'MC 114+220'!$B$14:$AB$786,22,FALSE)</f>
        <v>#N/A</v>
      </c>
      <c r="T421" s="103" t="e">
        <f>VLOOKUP(B421,'MC 114+220'!$B$15:$AB$786,6,FALSE)</f>
        <v>#N/A</v>
      </c>
      <c r="U421" s="105" t="e">
        <f t="shared" si="82"/>
        <v>#N/A</v>
      </c>
      <c r="V421" s="107" t="e">
        <f>VLOOKUP(B421,'MC 114+220'!$B$15:$AB$786,15,FALSE)</f>
        <v>#N/A</v>
      </c>
      <c r="W421" s="96">
        <f>'MC 114+220'!S422</f>
        <v>0</v>
      </c>
      <c r="X421" s="106">
        <f t="shared" si="87"/>
        <v>0</v>
      </c>
      <c r="Y421" s="108" t="e">
        <f t="shared" si="91"/>
        <v>#N/A</v>
      </c>
      <c r="Z421" s="99" t="e">
        <f t="shared" si="88"/>
        <v>#N/A</v>
      </c>
      <c r="AA421" s="100" t="e">
        <f t="shared" si="89"/>
        <v>#N/A</v>
      </c>
      <c r="AB421" s="109" t="e">
        <f t="shared" si="90"/>
        <v>#N/A</v>
      </c>
    </row>
    <row r="422" spans="2:28">
      <c r="B422" s="86">
        <f>'MC 114+220'!B423</f>
        <v>0</v>
      </c>
      <c r="C422" s="101">
        <f t="shared" si="83"/>
        <v>0</v>
      </c>
      <c r="D422" s="102">
        <f t="shared" si="84"/>
        <v>842</v>
      </c>
      <c r="E422" s="89" t="e">
        <f>VLOOKUP(B422,'MC 114+220'!B423:AB810,3,FALSE)</f>
        <v>#N/A</v>
      </c>
      <c r="F422" s="103" t="e">
        <f t="shared" si="79"/>
        <v>#N/A</v>
      </c>
      <c r="G422" s="104" t="e">
        <f>VLOOKUP(B422,'MC 114+220'!$B$15:$AB$786,20,FALSE)</f>
        <v>#N/A</v>
      </c>
      <c r="H422" s="104" t="e">
        <f>VLOOKUP(B422,'MC 114+220'!$B$15:$AB$786,4,FALSE)</f>
        <v>#N/A</v>
      </c>
      <c r="I422" s="105" t="e">
        <f t="shared" si="80"/>
        <v>#N/A</v>
      </c>
      <c r="J422" s="105" t="e">
        <f>VLOOKUP(B422,'MC 114+220'!$B$15:$AB$786,13,FALSE)</f>
        <v>#N/A</v>
      </c>
      <c r="K422" s="92">
        <f>'MC 114+220'!Q423</f>
        <v>0</v>
      </c>
      <c r="L422" s="106">
        <f t="shared" si="85"/>
        <v>0</v>
      </c>
      <c r="M422" s="94" t="e">
        <f>VLOOKUP(B422,'MC 114+220'!$B$14:$AB$786,21,FALSE)</f>
        <v>#N/A</v>
      </c>
      <c r="N422" s="103" t="e">
        <f>VLOOKUP(B422,'MC 114+220'!$B$15:$AB$786,5,FALSE)</f>
        <v>#N/A</v>
      </c>
      <c r="O422" s="105" t="e">
        <f t="shared" si="81"/>
        <v>#N/A</v>
      </c>
      <c r="P422" s="105" t="e">
        <f>VLOOKUP(B422,'MC 114+220'!$B$15:$AB$786,14,FALSE)</f>
        <v>#N/A</v>
      </c>
      <c r="Q422" s="92">
        <f>'MC 114+220'!R423</f>
        <v>0</v>
      </c>
      <c r="R422" s="106">
        <f t="shared" si="86"/>
        <v>0</v>
      </c>
      <c r="S422" s="94" t="e">
        <f>VLOOKUP(B422,'MC 114+220'!$B$14:$AB$786,22,FALSE)</f>
        <v>#N/A</v>
      </c>
      <c r="T422" s="103" t="e">
        <f>VLOOKUP(B422,'MC 114+220'!$B$15:$AB$786,6,FALSE)</f>
        <v>#N/A</v>
      </c>
      <c r="U422" s="105" t="e">
        <f t="shared" si="82"/>
        <v>#N/A</v>
      </c>
      <c r="V422" s="107" t="e">
        <f>VLOOKUP(B422,'MC 114+220'!$B$15:$AB$786,15,FALSE)</f>
        <v>#N/A</v>
      </c>
      <c r="W422" s="96">
        <f>'MC 114+220'!S423</f>
        <v>0</v>
      </c>
      <c r="X422" s="106">
        <f t="shared" si="87"/>
        <v>0</v>
      </c>
      <c r="Y422" s="108" t="e">
        <f t="shared" si="91"/>
        <v>#N/A</v>
      </c>
      <c r="Z422" s="99" t="e">
        <f t="shared" si="88"/>
        <v>#N/A</v>
      </c>
      <c r="AA422" s="100" t="e">
        <f t="shared" si="89"/>
        <v>#N/A</v>
      </c>
      <c r="AB422" s="109" t="e">
        <f t="shared" si="90"/>
        <v>#N/A</v>
      </c>
    </row>
    <row r="423" spans="2:28">
      <c r="B423" s="86">
        <f>'MC 114+220'!B424</f>
        <v>0</v>
      </c>
      <c r="C423" s="101">
        <f t="shared" si="83"/>
        <v>0</v>
      </c>
      <c r="D423" s="102">
        <f t="shared" si="84"/>
        <v>842</v>
      </c>
      <c r="E423" s="89" t="e">
        <f>VLOOKUP(B423,'MC 114+220'!B424:AB811,3,FALSE)</f>
        <v>#N/A</v>
      </c>
      <c r="F423" s="103" t="e">
        <f t="shared" si="79"/>
        <v>#N/A</v>
      </c>
      <c r="G423" s="104" t="e">
        <f>VLOOKUP(B423,'MC 114+220'!$B$15:$AB$786,20,FALSE)</f>
        <v>#N/A</v>
      </c>
      <c r="H423" s="104" t="e">
        <f>VLOOKUP(B423,'MC 114+220'!$B$15:$AB$786,4,FALSE)</f>
        <v>#N/A</v>
      </c>
      <c r="I423" s="105" t="e">
        <f t="shared" si="80"/>
        <v>#N/A</v>
      </c>
      <c r="J423" s="105" t="e">
        <f>VLOOKUP(B423,'MC 114+220'!$B$15:$AB$786,13,FALSE)</f>
        <v>#N/A</v>
      </c>
      <c r="K423" s="92">
        <f>'MC 114+220'!Q424</f>
        <v>0</v>
      </c>
      <c r="L423" s="106">
        <f t="shared" si="85"/>
        <v>0</v>
      </c>
      <c r="M423" s="94" t="e">
        <f>VLOOKUP(B423,'MC 114+220'!$B$14:$AB$786,21,FALSE)</f>
        <v>#N/A</v>
      </c>
      <c r="N423" s="103" t="e">
        <f>VLOOKUP(B423,'MC 114+220'!$B$15:$AB$786,5,FALSE)</f>
        <v>#N/A</v>
      </c>
      <c r="O423" s="105" t="e">
        <f t="shared" si="81"/>
        <v>#N/A</v>
      </c>
      <c r="P423" s="105" t="e">
        <f>VLOOKUP(B423,'MC 114+220'!$B$15:$AB$786,14,FALSE)</f>
        <v>#N/A</v>
      </c>
      <c r="Q423" s="92">
        <f>'MC 114+220'!R424</f>
        <v>0</v>
      </c>
      <c r="R423" s="106">
        <f t="shared" si="86"/>
        <v>0</v>
      </c>
      <c r="S423" s="94" t="e">
        <f>VLOOKUP(B423,'MC 114+220'!$B$14:$AB$786,22,FALSE)</f>
        <v>#N/A</v>
      </c>
      <c r="T423" s="103" t="e">
        <f>VLOOKUP(B423,'MC 114+220'!$B$15:$AB$786,6,FALSE)</f>
        <v>#N/A</v>
      </c>
      <c r="U423" s="105" t="e">
        <f t="shared" si="82"/>
        <v>#N/A</v>
      </c>
      <c r="V423" s="107" t="e">
        <f>VLOOKUP(B423,'MC 114+220'!$B$15:$AB$786,15,FALSE)</f>
        <v>#N/A</v>
      </c>
      <c r="W423" s="96">
        <f>'MC 114+220'!S424</f>
        <v>0</v>
      </c>
      <c r="X423" s="106">
        <f t="shared" si="87"/>
        <v>0</v>
      </c>
      <c r="Y423" s="108" t="e">
        <f t="shared" si="91"/>
        <v>#N/A</v>
      </c>
      <c r="Z423" s="99" t="e">
        <f t="shared" si="88"/>
        <v>#N/A</v>
      </c>
      <c r="AA423" s="100" t="e">
        <f t="shared" si="89"/>
        <v>#N/A</v>
      </c>
      <c r="AB423" s="109" t="e">
        <f t="shared" si="90"/>
        <v>#N/A</v>
      </c>
    </row>
    <row r="424" spans="2:28">
      <c r="B424" s="86">
        <f>'MC 114+220'!B425</f>
        <v>0</v>
      </c>
      <c r="C424" s="101">
        <f t="shared" si="83"/>
        <v>0</v>
      </c>
      <c r="D424" s="102">
        <f t="shared" si="84"/>
        <v>842</v>
      </c>
      <c r="E424" s="89" t="e">
        <f>VLOOKUP(B424,'MC 114+220'!B425:AB812,3,FALSE)</f>
        <v>#N/A</v>
      </c>
      <c r="F424" s="103" t="e">
        <f t="shared" si="79"/>
        <v>#N/A</v>
      </c>
      <c r="G424" s="104" t="e">
        <f>VLOOKUP(B424,'MC 114+220'!$B$15:$AB$786,20,FALSE)</f>
        <v>#N/A</v>
      </c>
      <c r="H424" s="104" t="e">
        <f>VLOOKUP(B424,'MC 114+220'!$B$15:$AB$786,4,FALSE)</f>
        <v>#N/A</v>
      </c>
      <c r="I424" s="105" t="e">
        <f t="shared" si="80"/>
        <v>#N/A</v>
      </c>
      <c r="J424" s="105" t="e">
        <f>VLOOKUP(B424,'MC 114+220'!$B$15:$AB$786,13,FALSE)</f>
        <v>#N/A</v>
      </c>
      <c r="K424" s="92">
        <f>'MC 114+220'!Q425</f>
        <v>0</v>
      </c>
      <c r="L424" s="106">
        <f t="shared" si="85"/>
        <v>0</v>
      </c>
      <c r="M424" s="94" t="e">
        <f>VLOOKUP(B424,'MC 114+220'!$B$14:$AB$786,21,FALSE)</f>
        <v>#N/A</v>
      </c>
      <c r="N424" s="103" t="e">
        <f>VLOOKUP(B424,'MC 114+220'!$B$15:$AB$786,5,FALSE)</f>
        <v>#N/A</v>
      </c>
      <c r="O424" s="105" t="e">
        <f t="shared" si="81"/>
        <v>#N/A</v>
      </c>
      <c r="P424" s="105" t="e">
        <f>VLOOKUP(B424,'MC 114+220'!$B$15:$AB$786,14,FALSE)</f>
        <v>#N/A</v>
      </c>
      <c r="Q424" s="92">
        <f>'MC 114+220'!R425</f>
        <v>0</v>
      </c>
      <c r="R424" s="106">
        <f t="shared" si="86"/>
        <v>0</v>
      </c>
      <c r="S424" s="94" t="e">
        <f>VLOOKUP(B424,'MC 114+220'!$B$14:$AB$786,22,FALSE)</f>
        <v>#N/A</v>
      </c>
      <c r="T424" s="103" t="e">
        <f>VLOOKUP(B424,'MC 114+220'!$B$15:$AB$786,6,FALSE)</f>
        <v>#N/A</v>
      </c>
      <c r="U424" s="105" t="e">
        <f t="shared" si="82"/>
        <v>#N/A</v>
      </c>
      <c r="V424" s="107" t="e">
        <f>VLOOKUP(B424,'MC 114+220'!$B$15:$AB$786,15,FALSE)</f>
        <v>#N/A</v>
      </c>
      <c r="W424" s="96">
        <f>'MC 114+220'!S425</f>
        <v>0</v>
      </c>
      <c r="X424" s="106">
        <f t="shared" si="87"/>
        <v>0</v>
      </c>
      <c r="Y424" s="108" t="e">
        <f t="shared" si="91"/>
        <v>#N/A</v>
      </c>
      <c r="Z424" s="99" t="e">
        <f t="shared" si="88"/>
        <v>#N/A</v>
      </c>
      <c r="AA424" s="100" t="e">
        <f t="shared" si="89"/>
        <v>#N/A</v>
      </c>
      <c r="AB424" s="109" t="e">
        <f t="shared" si="90"/>
        <v>#N/A</v>
      </c>
    </row>
    <row r="425" spans="2:28">
      <c r="B425" s="86">
        <f>'MC 114+220'!B426</f>
        <v>0</v>
      </c>
      <c r="C425" s="101">
        <f t="shared" si="83"/>
        <v>0</v>
      </c>
      <c r="D425" s="102">
        <f t="shared" si="84"/>
        <v>842</v>
      </c>
      <c r="E425" s="89" t="e">
        <f>VLOOKUP(B425,'MC 114+220'!B426:AB813,3,FALSE)</f>
        <v>#N/A</v>
      </c>
      <c r="F425" s="103" t="e">
        <f t="shared" si="79"/>
        <v>#N/A</v>
      </c>
      <c r="G425" s="104" t="e">
        <f>VLOOKUP(B425,'MC 114+220'!$B$15:$AB$786,20,FALSE)</f>
        <v>#N/A</v>
      </c>
      <c r="H425" s="104" t="e">
        <f>VLOOKUP(B425,'MC 114+220'!$B$15:$AB$786,4,FALSE)</f>
        <v>#N/A</v>
      </c>
      <c r="I425" s="105" t="e">
        <f t="shared" si="80"/>
        <v>#N/A</v>
      </c>
      <c r="J425" s="105" t="e">
        <f>VLOOKUP(B425,'MC 114+220'!$B$15:$AB$786,13,FALSE)</f>
        <v>#N/A</v>
      </c>
      <c r="K425" s="92">
        <f>'MC 114+220'!Q426</f>
        <v>0</v>
      </c>
      <c r="L425" s="106">
        <f t="shared" si="85"/>
        <v>0</v>
      </c>
      <c r="M425" s="94" t="e">
        <f>VLOOKUP(B425,'MC 114+220'!$B$14:$AB$786,21,FALSE)</f>
        <v>#N/A</v>
      </c>
      <c r="N425" s="103" t="e">
        <f>VLOOKUP(B425,'MC 114+220'!$B$15:$AB$786,5,FALSE)</f>
        <v>#N/A</v>
      </c>
      <c r="O425" s="105" t="e">
        <f t="shared" si="81"/>
        <v>#N/A</v>
      </c>
      <c r="P425" s="105" t="e">
        <f>VLOOKUP(B425,'MC 114+220'!$B$15:$AB$786,14,FALSE)</f>
        <v>#N/A</v>
      </c>
      <c r="Q425" s="92">
        <f>'MC 114+220'!R426</f>
        <v>0</v>
      </c>
      <c r="R425" s="106">
        <f t="shared" si="86"/>
        <v>0</v>
      </c>
      <c r="S425" s="94" t="e">
        <f>VLOOKUP(B425,'MC 114+220'!$B$14:$AB$786,22,FALSE)</f>
        <v>#N/A</v>
      </c>
      <c r="T425" s="103" t="e">
        <f>VLOOKUP(B425,'MC 114+220'!$B$15:$AB$786,6,FALSE)</f>
        <v>#N/A</v>
      </c>
      <c r="U425" s="105" t="e">
        <f t="shared" si="82"/>
        <v>#N/A</v>
      </c>
      <c r="V425" s="107" t="e">
        <f>VLOOKUP(B425,'MC 114+220'!$B$15:$AB$786,15,FALSE)</f>
        <v>#N/A</v>
      </c>
      <c r="W425" s="96">
        <f>'MC 114+220'!S426</f>
        <v>0</v>
      </c>
      <c r="X425" s="106">
        <f t="shared" si="87"/>
        <v>0</v>
      </c>
      <c r="Y425" s="108" t="e">
        <f t="shared" si="91"/>
        <v>#N/A</v>
      </c>
      <c r="Z425" s="99" t="e">
        <f t="shared" si="88"/>
        <v>#N/A</v>
      </c>
      <c r="AA425" s="100" t="e">
        <f t="shared" si="89"/>
        <v>#N/A</v>
      </c>
      <c r="AB425" s="109" t="e">
        <f t="shared" si="90"/>
        <v>#N/A</v>
      </c>
    </row>
    <row r="426" spans="2:28">
      <c r="B426" s="86">
        <f>'MC 114+220'!B427</f>
        <v>0</v>
      </c>
      <c r="C426" s="101">
        <f t="shared" si="83"/>
        <v>0</v>
      </c>
      <c r="D426" s="102">
        <f t="shared" si="84"/>
        <v>842</v>
      </c>
      <c r="E426" s="89" t="e">
        <f>VLOOKUP(B426,'MC 114+220'!B427:AB814,3,FALSE)</f>
        <v>#N/A</v>
      </c>
      <c r="F426" s="103" t="e">
        <f t="shared" si="79"/>
        <v>#N/A</v>
      </c>
      <c r="G426" s="104" t="e">
        <f>VLOOKUP(B426,'MC 114+220'!$B$15:$AB$786,20,FALSE)</f>
        <v>#N/A</v>
      </c>
      <c r="H426" s="104" t="e">
        <f>VLOOKUP(B426,'MC 114+220'!$B$15:$AB$786,4,FALSE)</f>
        <v>#N/A</v>
      </c>
      <c r="I426" s="105" t="e">
        <f t="shared" si="80"/>
        <v>#N/A</v>
      </c>
      <c r="J426" s="105" t="e">
        <f>VLOOKUP(B426,'MC 114+220'!$B$15:$AB$786,13,FALSE)</f>
        <v>#N/A</v>
      </c>
      <c r="K426" s="92">
        <f>'MC 114+220'!Q427</f>
        <v>0</v>
      </c>
      <c r="L426" s="106">
        <f t="shared" si="85"/>
        <v>0</v>
      </c>
      <c r="M426" s="94" t="e">
        <f>VLOOKUP(B426,'MC 114+220'!$B$14:$AB$786,21,FALSE)</f>
        <v>#N/A</v>
      </c>
      <c r="N426" s="103" t="e">
        <f>VLOOKUP(B426,'MC 114+220'!$B$15:$AB$786,5,FALSE)</f>
        <v>#N/A</v>
      </c>
      <c r="O426" s="105" t="e">
        <f t="shared" si="81"/>
        <v>#N/A</v>
      </c>
      <c r="P426" s="105" t="e">
        <f>VLOOKUP(B426,'MC 114+220'!$B$15:$AB$786,14,FALSE)</f>
        <v>#N/A</v>
      </c>
      <c r="Q426" s="92">
        <f>'MC 114+220'!R427</f>
        <v>0</v>
      </c>
      <c r="R426" s="106">
        <f t="shared" si="86"/>
        <v>0</v>
      </c>
      <c r="S426" s="94" t="e">
        <f>VLOOKUP(B426,'MC 114+220'!$B$14:$AB$786,22,FALSE)</f>
        <v>#N/A</v>
      </c>
      <c r="T426" s="103" t="e">
        <f>VLOOKUP(B426,'MC 114+220'!$B$15:$AB$786,6,FALSE)</f>
        <v>#N/A</v>
      </c>
      <c r="U426" s="105" t="e">
        <f t="shared" si="82"/>
        <v>#N/A</v>
      </c>
      <c r="V426" s="107" t="e">
        <f>VLOOKUP(B426,'MC 114+220'!$B$15:$AB$786,15,FALSE)</f>
        <v>#N/A</v>
      </c>
      <c r="W426" s="96">
        <f>'MC 114+220'!S427</f>
        <v>0</v>
      </c>
      <c r="X426" s="106">
        <f t="shared" si="87"/>
        <v>0</v>
      </c>
      <c r="Y426" s="108" t="e">
        <f t="shared" si="91"/>
        <v>#N/A</v>
      </c>
      <c r="Z426" s="99" t="e">
        <f t="shared" si="88"/>
        <v>#N/A</v>
      </c>
      <c r="AA426" s="100" t="e">
        <f t="shared" si="89"/>
        <v>#N/A</v>
      </c>
      <c r="AB426" s="109" t="e">
        <f t="shared" si="90"/>
        <v>#N/A</v>
      </c>
    </row>
    <row r="427" spans="2:28">
      <c r="B427" s="86">
        <f>'MC 114+220'!B428</f>
        <v>0</v>
      </c>
      <c r="C427" s="101">
        <f t="shared" si="83"/>
        <v>0</v>
      </c>
      <c r="D427" s="102">
        <f t="shared" si="84"/>
        <v>842</v>
      </c>
      <c r="E427" s="89" t="e">
        <f>VLOOKUP(B427,'MC 114+220'!B428:AB815,3,FALSE)</f>
        <v>#N/A</v>
      </c>
      <c r="F427" s="103" t="e">
        <f t="shared" si="79"/>
        <v>#N/A</v>
      </c>
      <c r="G427" s="104" t="e">
        <f>VLOOKUP(B427,'MC 114+220'!$B$15:$AB$786,20,FALSE)</f>
        <v>#N/A</v>
      </c>
      <c r="H427" s="104" t="e">
        <f>VLOOKUP(B427,'MC 114+220'!$B$15:$AB$786,4,FALSE)</f>
        <v>#N/A</v>
      </c>
      <c r="I427" s="105" t="e">
        <f t="shared" si="80"/>
        <v>#N/A</v>
      </c>
      <c r="J427" s="105" t="e">
        <f>VLOOKUP(B427,'MC 114+220'!$B$15:$AB$786,13,FALSE)</f>
        <v>#N/A</v>
      </c>
      <c r="K427" s="92">
        <f>'MC 114+220'!Q428</f>
        <v>0</v>
      </c>
      <c r="L427" s="106">
        <f t="shared" si="85"/>
        <v>0</v>
      </c>
      <c r="M427" s="94" t="e">
        <f>VLOOKUP(B427,'MC 114+220'!$B$14:$AB$786,21,FALSE)</f>
        <v>#N/A</v>
      </c>
      <c r="N427" s="103" t="e">
        <f>VLOOKUP(B427,'MC 114+220'!$B$15:$AB$786,5,FALSE)</f>
        <v>#N/A</v>
      </c>
      <c r="O427" s="105" t="e">
        <f t="shared" si="81"/>
        <v>#N/A</v>
      </c>
      <c r="P427" s="105" t="e">
        <f>VLOOKUP(B427,'MC 114+220'!$B$15:$AB$786,14,FALSE)</f>
        <v>#N/A</v>
      </c>
      <c r="Q427" s="92">
        <f>'MC 114+220'!R428</f>
        <v>0</v>
      </c>
      <c r="R427" s="106">
        <f t="shared" si="86"/>
        <v>0</v>
      </c>
      <c r="S427" s="94" t="e">
        <f>VLOOKUP(B427,'MC 114+220'!$B$14:$AB$786,22,FALSE)</f>
        <v>#N/A</v>
      </c>
      <c r="T427" s="103" t="e">
        <f>VLOOKUP(B427,'MC 114+220'!$B$15:$AB$786,6,FALSE)</f>
        <v>#N/A</v>
      </c>
      <c r="U427" s="105" t="e">
        <f t="shared" si="82"/>
        <v>#N/A</v>
      </c>
      <c r="V427" s="107" t="e">
        <f>VLOOKUP(B427,'MC 114+220'!$B$15:$AB$786,15,FALSE)</f>
        <v>#N/A</v>
      </c>
      <c r="W427" s="96">
        <f>'MC 114+220'!S428</f>
        <v>0</v>
      </c>
      <c r="X427" s="106">
        <f t="shared" si="87"/>
        <v>0</v>
      </c>
      <c r="Y427" s="108" t="e">
        <f t="shared" si="91"/>
        <v>#N/A</v>
      </c>
      <c r="Z427" s="99" t="e">
        <f t="shared" si="88"/>
        <v>#N/A</v>
      </c>
      <c r="AA427" s="100" t="e">
        <f t="shared" si="89"/>
        <v>#N/A</v>
      </c>
      <c r="AB427" s="109" t="e">
        <f t="shared" si="90"/>
        <v>#N/A</v>
      </c>
    </row>
    <row r="428" spans="2:28">
      <c r="B428" s="86">
        <f>'MC 114+220'!B429</f>
        <v>0</v>
      </c>
      <c r="C428" s="101">
        <f t="shared" si="83"/>
        <v>0</v>
      </c>
      <c r="D428" s="102">
        <f t="shared" si="84"/>
        <v>842</v>
      </c>
      <c r="E428" s="89" t="e">
        <f>VLOOKUP(B428,'MC 114+220'!B429:AB816,3,FALSE)</f>
        <v>#N/A</v>
      </c>
      <c r="F428" s="103" t="e">
        <f t="shared" si="79"/>
        <v>#N/A</v>
      </c>
      <c r="G428" s="104" t="e">
        <f>VLOOKUP(B428,'MC 114+220'!$B$15:$AB$786,20,FALSE)</f>
        <v>#N/A</v>
      </c>
      <c r="H428" s="104" t="e">
        <f>VLOOKUP(B428,'MC 114+220'!$B$15:$AB$786,4,FALSE)</f>
        <v>#N/A</v>
      </c>
      <c r="I428" s="105" t="e">
        <f t="shared" si="80"/>
        <v>#N/A</v>
      </c>
      <c r="J428" s="105" t="e">
        <f>VLOOKUP(B428,'MC 114+220'!$B$15:$AB$786,13,FALSE)</f>
        <v>#N/A</v>
      </c>
      <c r="K428" s="92">
        <f>'MC 114+220'!Q429</f>
        <v>0</v>
      </c>
      <c r="L428" s="106">
        <f t="shared" si="85"/>
        <v>0</v>
      </c>
      <c r="M428" s="94" t="e">
        <f>VLOOKUP(B428,'MC 114+220'!$B$14:$AB$786,21,FALSE)</f>
        <v>#N/A</v>
      </c>
      <c r="N428" s="103" t="e">
        <f>VLOOKUP(B428,'MC 114+220'!$B$15:$AB$786,5,FALSE)</f>
        <v>#N/A</v>
      </c>
      <c r="O428" s="105" t="e">
        <f t="shared" si="81"/>
        <v>#N/A</v>
      </c>
      <c r="P428" s="105" t="e">
        <f>VLOOKUP(B428,'MC 114+220'!$B$15:$AB$786,14,FALSE)</f>
        <v>#N/A</v>
      </c>
      <c r="Q428" s="92">
        <f>'MC 114+220'!R429</f>
        <v>0</v>
      </c>
      <c r="R428" s="106">
        <f t="shared" si="86"/>
        <v>0</v>
      </c>
      <c r="S428" s="94" t="e">
        <f>VLOOKUP(B428,'MC 114+220'!$B$14:$AB$786,22,FALSE)</f>
        <v>#N/A</v>
      </c>
      <c r="T428" s="103" t="e">
        <f>VLOOKUP(B428,'MC 114+220'!$B$15:$AB$786,6,FALSE)</f>
        <v>#N/A</v>
      </c>
      <c r="U428" s="105" t="e">
        <f t="shared" si="82"/>
        <v>#N/A</v>
      </c>
      <c r="V428" s="107" t="e">
        <f>VLOOKUP(B428,'MC 114+220'!$B$15:$AB$786,15,FALSE)</f>
        <v>#N/A</v>
      </c>
      <c r="W428" s="96">
        <f>'MC 114+220'!S429</f>
        <v>0</v>
      </c>
      <c r="X428" s="106">
        <f t="shared" si="87"/>
        <v>0</v>
      </c>
      <c r="Y428" s="108" t="e">
        <f t="shared" si="91"/>
        <v>#N/A</v>
      </c>
      <c r="Z428" s="99" t="e">
        <f t="shared" si="88"/>
        <v>#N/A</v>
      </c>
      <c r="AA428" s="100" t="e">
        <f t="shared" si="89"/>
        <v>#N/A</v>
      </c>
      <c r="AB428" s="109" t="e">
        <f t="shared" si="90"/>
        <v>#N/A</v>
      </c>
    </row>
    <row r="429" spans="2:28">
      <c r="B429" s="86">
        <f>'MC 114+220'!B430</f>
        <v>0</v>
      </c>
      <c r="C429" s="101">
        <f t="shared" si="83"/>
        <v>0</v>
      </c>
      <c r="D429" s="102">
        <f t="shared" si="84"/>
        <v>842</v>
      </c>
      <c r="E429" s="89" t="e">
        <f>VLOOKUP(B429,'MC 114+220'!B430:AB817,3,FALSE)</f>
        <v>#N/A</v>
      </c>
      <c r="F429" s="103" t="e">
        <f t="shared" si="79"/>
        <v>#N/A</v>
      </c>
      <c r="G429" s="104" t="e">
        <f>VLOOKUP(B429,'MC 114+220'!$B$15:$AB$786,20,FALSE)</f>
        <v>#N/A</v>
      </c>
      <c r="H429" s="104" t="e">
        <f>VLOOKUP(B429,'MC 114+220'!$B$15:$AB$786,4,FALSE)</f>
        <v>#N/A</v>
      </c>
      <c r="I429" s="105" t="e">
        <f t="shared" si="80"/>
        <v>#N/A</v>
      </c>
      <c r="J429" s="105" t="e">
        <f>VLOOKUP(B429,'MC 114+220'!$B$15:$AB$786,13,FALSE)</f>
        <v>#N/A</v>
      </c>
      <c r="K429" s="92">
        <f>'MC 114+220'!Q430</f>
        <v>0</v>
      </c>
      <c r="L429" s="106">
        <f t="shared" si="85"/>
        <v>0</v>
      </c>
      <c r="M429" s="94" t="e">
        <f>VLOOKUP(B429,'MC 114+220'!$B$14:$AB$786,21,FALSE)</f>
        <v>#N/A</v>
      </c>
      <c r="N429" s="103" t="e">
        <f>VLOOKUP(B429,'MC 114+220'!$B$15:$AB$786,5,FALSE)</f>
        <v>#N/A</v>
      </c>
      <c r="O429" s="105" t="e">
        <f t="shared" si="81"/>
        <v>#N/A</v>
      </c>
      <c r="P429" s="105" t="e">
        <f>VLOOKUP(B429,'MC 114+220'!$B$15:$AB$786,14,FALSE)</f>
        <v>#N/A</v>
      </c>
      <c r="Q429" s="92">
        <f>'MC 114+220'!R430</f>
        <v>0</v>
      </c>
      <c r="R429" s="106">
        <f t="shared" si="86"/>
        <v>0</v>
      </c>
      <c r="S429" s="94" t="e">
        <f>VLOOKUP(B429,'MC 114+220'!$B$14:$AB$786,22,FALSE)</f>
        <v>#N/A</v>
      </c>
      <c r="T429" s="103" t="e">
        <f>VLOOKUP(B429,'MC 114+220'!$B$15:$AB$786,6,FALSE)</f>
        <v>#N/A</v>
      </c>
      <c r="U429" s="105" t="e">
        <f t="shared" si="82"/>
        <v>#N/A</v>
      </c>
      <c r="V429" s="107" t="e">
        <f>VLOOKUP(B429,'MC 114+220'!$B$15:$AB$786,15,FALSE)</f>
        <v>#N/A</v>
      </c>
      <c r="W429" s="96">
        <f>'MC 114+220'!S430</f>
        <v>0</v>
      </c>
      <c r="X429" s="106">
        <f t="shared" si="87"/>
        <v>0</v>
      </c>
      <c r="Y429" s="108" t="e">
        <f t="shared" si="91"/>
        <v>#N/A</v>
      </c>
      <c r="Z429" s="99" t="e">
        <f t="shared" si="88"/>
        <v>#N/A</v>
      </c>
      <c r="AA429" s="100" t="e">
        <f t="shared" si="89"/>
        <v>#N/A</v>
      </c>
      <c r="AB429" s="109" t="e">
        <f t="shared" si="90"/>
        <v>#N/A</v>
      </c>
    </row>
    <row r="430" spans="2:28">
      <c r="B430" s="86">
        <f>'MC 114+220'!B431</f>
        <v>0</v>
      </c>
      <c r="C430" s="101">
        <f t="shared" si="83"/>
        <v>0</v>
      </c>
      <c r="D430" s="102">
        <f t="shared" si="84"/>
        <v>842</v>
      </c>
      <c r="E430" s="89" t="e">
        <f>VLOOKUP(B430,'MC 114+220'!B431:AB818,3,FALSE)</f>
        <v>#N/A</v>
      </c>
      <c r="F430" s="103" t="e">
        <f t="shared" si="79"/>
        <v>#N/A</v>
      </c>
      <c r="G430" s="104" t="e">
        <f>VLOOKUP(B430,'MC 114+220'!$B$15:$AB$786,20,FALSE)</f>
        <v>#N/A</v>
      </c>
      <c r="H430" s="104" t="e">
        <f>VLOOKUP(B430,'MC 114+220'!$B$15:$AB$786,4,FALSE)</f>
        <v>#N/A</v>
      </c>
      <c r="I430" s="105" t="e">
        <f t="shared" si="80"/>
        <v>#N/A</v>
      </c>
      <c r="J430" s="105" t="e">
        <f>VLOOKUP(B430,'MC 114+220'!$B$15:$AB$786,13,FALSE)</f>
        <v>#N/A</v>
      </c>
      <c r="K430" s="92">
        <f>'MC 114+220'!Q431</f>
        <v>0</v>
      </c>
      <c r="L430" s="106">
        <f t="shared" si="85"/>
        <v>0</v>
      </c>
      <c r="M430" s="94" t="e">
        <f>VLOOKUP(B430,'MC 114+220'!$B$14:$AB$786,21,FALSE)</f>
        <v>#N/A</v>
      </c>
      <c r="N430" s="103" t="e">
        <f>VLOOKUP(B430,'MC 114+220'!$B$15:$AB$786,5,FALSE)</f>
        <v>#N/A</v>
      </c>
      <c r="O430" s="105" t="e">
        <f t="shared" si="81"/>
        <v>#N/A</v>
      </c>
      <c r="P430" s="105" t="e">
        <f>VLOOKUP(B430,'MC 114+220'!$B$15:$AB$786,14,FALSE)</f>
        <v>#N/A</v>
      </c>
      <c r="Q430" s="92">
        <f>'MC 114+220'!R431</f>
        <v>0</v>
      </c>
      <c r="R430" s="106">
        <f t="shared" si="86"/>
        <v>0</v>
      </c>
      <c r="S430" s="94" t="e">
        <f>VLOOKUP(B430,'MC 114+220'!$B$14:$AB$786,22,FALSE)</f>
        <v>#N/A</v>
      </c>
      <c r="T430" s="103" t="e">
        <f>VLOOKUP(B430,'MC 114+220'!$B$15:$AB$786,6,FALSE)</f>
        <v>#N/A</v>
      </c>
      <c r="U430" s="105" t="e">
        <f t="shared" si="82"/>
        <v>#N/A</v>
      </c>
      <c r="V430" s="107" t="e">
        <f>VLOOKUP(B430,'MC 114+220'!$B$15:$AB$786,15,FALSE)</f>
        <v>#N/A</v>
      </c>
      <c r="W430" s="96">
        <f>'MC 114+220'!S431</f>
        <v>0</v>
      </c>
      <c r="X430" s="106">
        <f t="shared" si="87"/>
        <v>0</v>
      </c>
      <c r="Y430" s="108" t="e">
        <f t="shared" si="91"/>
        <v>#N/A</v>
      </c>
      <c r="Z430" s="99" t="e">
        <f t="shared" si="88"/>
        <v>#N/A</v>
      </c>
      <c r="AA430" s="100" t="e">
        <f t="shared" si="89"/>
        <v>#N/A</v>
      </c>
      <c r="AB430" s="109" t="e">
        <f t="shared" si="90"/>
        <v>#N/A</v>
      </c>
    </row>
    <row r="431" spans="2:28">
      <c r="B431" s="86">
        <f>'MC 114+220'!B432</f>
        <v>0</v>
      </c>
      <c r="C431" s="101">
        <f t="shared" si="83"/>
        <v>0</v>
      </c>
      <c r="D431" s="102">
        <f t="shared" si="84"/>
        <v>842</v>
      </c>
      <c r="E431" s="89" t="e">
        <f>VLOOKUP(B431,'MC 114+220'!B432:AB819,3,FALSE)</f>
        <v>#N/A</v>
      </c>
      <c r="F431" s="103" t="e">
        <f t="shared" si="79"/>
        <v>#N/A</v>
      </c>
      <c r="G431" s="104" t="e">
        <f>VLOOKUP(B431,'MC 114+220'!$B$15:$AB$786,20,FALSE)</f>
        <v>#N/A</v>
      </c>
      <c r="H431" s="104" t="e">
        <f>VLOOKUP(B431,'MC 114+220'!$B$15:$AB$786,4,FALSE)</f>
        <v>#N/A</v>
      </c>
      <c r="I431" s="105" t="e">
        <f t="shared" si="80"/>
        <v>#N/A</v>
      </c>
      <c r="J431" s="105" t="e">
        <f>VLOOKUP(B431,'MC 114+220'!$B$15:$AB$786,13,FALSE)</f>
        <v>#N/A</v>
      </c>
      <c r="K431" s="92">
        <f>'MC 114+220'!Q432</f>
        <v>0</v>
      </c>
      <c r="L431" s="106">
        <f t="shared" si="85"/>
        <v>0</v>
      </c>
      <c r="M431" s="94" t="e">
        <f>VLOOKUP(B431,'MC 114+220'!$B$14:$AB$786,21,FALSE)</f>
        <v>#N/A</v>
      </c>
      <c r="N431" s="103" t="e">
        <f>VLOOKUP(B431,'MC 114+220'!$B$15:$AB$786,5,FALSE)</f>
        <v>#N/A</v>
      </c>
      <c r="O431" s="105" t="e">
        <f t="shared" si="81"/>
        <v>#N/A</v>
      </c>
      <c r="P431" s="105" t="e">
        <f>VLOOKUP(B431,'MC 114+220'!$B$15:$AB$786,14,FALSE)</f>
        <v>#N/A</v>
      </c>
      <c r="Q431" s="92">
        <f>'MC 114+220'!R432</f>
        <v>0</v>
      </c>
      <c r="R431" s="106">
        <f t="shared" si="86"/>
        <v>0</v>
      </c>
      <c r="S431" s="94" t="e">
        <f>VLOOKUP(B431,'MC 114+220'!$B$14:$AB$786,22,FALSE)</f>
        <v>#N/A</v>
      </c>
      <c r="T431" s="103" t="e">
        <f>VLOOKUP(B431,'MC 114+220'!$B$15:$AB$786,6,FALSE)</f>
        <v>#N/A</v>
      </c>
      <c r="U431" s="105" t="e">
        <f t="shared" si="82"/>
        <v>#N/A</v>
      </c>
      <c r="V431" s="107" t="e">
        <f>VLOOKUP(B431,'MC 114+220'!$B$15:$AB$786,15,FALSE)</f>
        <v>#N/A</v>
      </c>
      <c r="W431" s="96">
        <f>'MC 114+220'!S432</f>
        <v>0</v>
      </c>
      <c r="X431" s="106">
        <f t="shared" si="87"/>
        <v>0</v>
      </c>
      <c r="Y431" s="108" t="e">
        <f t="shared" si="91"/>
        <v>#N/A</v>
      </c>
      <c r="Z431" s="99" t="e">
        <f t="shared" si="88"/>
        <v>#N/A</v>
      </c>
      <c r="AA431" s="100" t="e">
        <f t="shared" si="89"/>
        <v>#N/A</v>
      </c>
      <c r="AB431" s="109" t="e">
        <f t="shared" si="90"/>
        <v>#N/A</v>
      </c>
    </row>
    <row r="432" spans="2:28">
      <c r="B432" s="86">
        <f>'MC 114+220'!B433</f>
        <v>0</v>
      </c>
      <c r="C432" s="101">
        <f t="shared" si="83"/>
        <v>0</v>
      </c>
      <c r="D432" s="102">
        <f t="shared" si="84"/>
        <v>842</v>
      </c>
      <c r="E432" s="89" t="e">
        <f>VLOOKUP(B432,'MC 114+220'!B433:AB820,3,FALSE)</f>
        <v>#N/A</v>
      </c>
      <c r="F432" s="103" t="e">
        <f t="shared" si="79"/>
        <v>#N/A</v>
      </c>
      <c r="G432" s="104" t="e">
        <f>VLOOKUP(B432,'MC 114+220'!$B$15:$AB$786,20,FALSE)</f>
        <v>#N/A</v>
      </c>
      <c r="H432" s="104" t="e">
        <f>VLOOKUP(B432,'MC 114+220'!$B$15:$AB$786,4,FALSE)</f>
        <v>#N/A</v>
      </c>
      <c r="I432" s="105" t="e">
        <f t="shared" si="80"/>
        <v>#N/A</v>
      </c>
      <c r="J432" s="105" t="e">
        <f>VLOOKUP(B432,'MC 114+220'!$B$15:$AB$786,13,FALSE)</f>
        <v>#N/A</v>
      </c>
      <c r="K432" s="92">
        <f>'MC 114+220'!Q433</f>
        <v>0</v>
      </c>
      <c r="L432" s="106">
        <f t="shared" si="85"/>
        <v>0</v>
      </c>
      <c r="M432" s="94" t="e">
        <f>VLOOKUP(B432,'MC 114+220'!$B$14:$AB$786,21,FALSE)</f>
        <v>#N/A</v>
      </c>
      <c r="N432" s="103" t="e">
        <f>VLOOKUP(B432,'MC 114+220'!$B$15:$AB$786,5,FALSE)</f>
        <v>#N/A</v>
      </c>
      <c r="O432" s="105" t="e">
        <f t="shared" si="81"/>
        <v>#N/A</v>
      </c>
      <c r="P432" s="105" t="e">
        <f>VLOOKUP(B432,'MC 114+220'!$B$15:$AB$786,14,FALSE)</f>
        <v>#N/A</v>
      </c>
      <c r="Q432" s="92">
        <f>'MC 114+220'!R433</f>
        <v>0</v>
      </c>
      <c r="R432" s="106">
        <f t="shared" si="86"/>
        <v>0</v>
      </c>
      <c r="S432" s="94" t="e">
        <f>VLOOKUP(B432,'MC 114+220'!$B$14:$AB$786,22,FALSE)</f>
        <v>#N/A</v>
      </c>
      <c r="T432" s="103" t="e">
        <f>VLOOKUP(B432,'MC 114+220'!$B$15:$AB$786,6,FALSE)</f>
        <v>#N/A</v>
      </c>
      <c r="U432" s="105" t="e">
        <f t="shared" si="82"/>
        <v>#N/A</v>
      </c>
      <c r="V432" s="107" t="e">
        <f>VLOOKUP(B432,'MC 114+220'!$B$15:$AB$786,15,FALSE)</f>
        <v>#N/A</v>
      </c>
      <c r="W432" s="96">
        <f>'MC 114+220'!S433</f>
        <v>0</v>
      </c>
      <c r="X432" s="106">
        <f t="shared" si="87"/>
        <v>0</v>
      </c>
      <c r="Y432" s="108" t="e">
        <f t="shared" si="91"/>
        <v>#N/A</v>
      </c>
      <c r="Z432" s="99" t="e">
        <f t="shared" si="88"/>
        <v>#N/A</v>
      </c>
      <c r="AA432" s="100" t="e">
        <f t="shared" si="89"/>
        <v>#N/A</v>
      </c>
      <c r="AB432" s="109" t="e">
        <f t="shared" si="90"/>
        <v>#N/A</v>
      </c>
    </row>
    <row r="433" spans="2:28">
      <c r="B433" s="86">
        <f>'MC 114+220'!B434</f>
        <v>0</v>
      </c>
      <c r="C433" s="101">
        <f t="shared" si="83"/>
        <v>0</v>
      </c>
      <c r="D433" s="102">
        <f t="shared" si="84"/>
        <v>842</v>
      </c>
      <c r="E433" s="89" t="e">
        <f>VLOOKUP(B433,'MC 114+220'!B434:AB821,3,FALSE)</f>
        <v>#N/A</v>
      </c>
      <c r="F433" s="103" t="e">
        <f t="shared" si="79"/>
        <v>#N/A</v>
      </c>
      <c r="G433" s="104" t="e">
        <f>VLOOKUP(B433,'MC 114+220'!$B$15:$AB$786,20,FALSE)</f>
        <v>#N/A</v>
      </c>
      <c r="H433" s="104" t="e">
        <f>VLOOKUP(B433,'MC 114+220'!$B$15:$AB$786,4,FALSE)</f>
        <v>#N/A</v>
      </c>
      <c r="I433" s="105" t="e">
        <f t="shared" si="80"/>
        <v>#N/A</v>
      </c>
      <c r="J433" s="105" t="e">
        <f>VLOOKUP(B433,'MC 114+220'!$B$15:$AB$786,13,FALSE)</f>
        <v>#N/A</v>
      </c>
      <c r="K433" s="92">
        <f>'MC 114+220'!Q434</f>
        <v>0</v>
      </c>
      <c r="L433" s="106">
        <f t="shared" si="85"/>
        <v>0</v>
      </c>
      <c r="M433" s="94" t="e">
        <f>VLOOKUP(B433,'MC 114+220'!$B$14:$AB$786,21,FALSE)</f>
        <v>#N/A</v>
      </c>
      <c r="N433" s="103" t="e">
        <f>VLOOKUP(B433,'MC 114+220'!$B$15:$AB$786,5,FALSE)</f>
        <v>#N/A</v>
      </c>
      <c r="O433" s="105" t="e">
        <f t="shared" si="81"/>
        <v>#N/A</v>
      </c>
      <c r="P433" s="105" t="e">
        <f>VLOOKUP(B433,'MC 114+220'!$B$15:$AB$786,14,FALSE)</f>
        <v>#N/A</v>
      </c>
      <c r="Q433" s="92">
        <f>'MC 114+220'!R434</f>
        <v>0</v>
      </c>
      <c r="R433" s="106">
        <f t="shared" si="86"/>
        <v>0</v>
      </c>
      <c r="S433" s="94" t="e">
        <f>VLOOKUP(B433,'MC 114+220'!$B$14:$AB$786,22,FALSE)</f>
        <v>#N/A</v>
      </c>
      <c r="T433" s="103" t="e">
        <f>VLOOKUP(B433,'MC 114+220'!$B$15:$AB$786,6,FALSE)</f>
        <v>#N/A</v>
      </c>
      <c r="U433" s="105" t="e">
        <f t="shared" si="82"/>
        <v>#N/A</v>
      </c>
      <c r="V433" s="107" t="e">
        <f>VLOOKUP(B433,'MC 114+220'!$B$15:$AB$786,15,FALSE)</f>
        <v>#N/A</v>
      </c>
      <c r="W433" s="96">
        <f>'MC 114+220'!S434</f>
        <v>0</v>
      </c>
      <c r="X433" s="106">
        <f t="shared" si="87"/>
        <v>0</v>
      </c>
      <c r="Y433" s="108" t="e">
        <f t="shared" si="91"/>
        <v>#N/A</v>
      </c>
      <c r="Z433" s="99" t="e">
        <f t="shared" si="88"/>
        <v>#N/A</v>
      </c>
      <c r="AA433" s="100" t="e">
        <f t="shared" si="89"/>
        <v>#N/A</v>
      </c>
      <c r="AB433" s="109" t="e">
        <f t="shared" si="90"/>
        <v>#N/A</v>
      </c>
    </row>
    <row r="434" spans="2:28">
      <c r="B434" s="86">
        <f>'MC 114+220'!B435</f>
        <v>0</v>
      </c>
      <c r="C434" s="101">
        <f t="shared" si="83"/>
        <v>0</v>
      </c>
      <c r="D434" s="102">
        <f t="shared" si="84"/>
        <v>842</v>
      </c>
      <c r="E434" s="89" t="e">
        <f>VLOOKUP(B434,'MC 114+220'!B435:AB822,3,FALSE)</f>
        <v>#N/A</v>
      </c>
      <c r="F434" s="103" t="e">
        <f t="shared" si="79"/>
        <v>#N/A</v>
      </c>
      <c r="G434" s="104" t="e">
        <f>VLOOKUP(B434,'MC 114+220'!$B$15:$AB$786,20,FALSE)</f>
        <v>#N/A</v>
      </c>
      <c r="H434" s="104" t="e">
        <f>VLOOKUP(B434,'MC 114+220'!$B$15:$AB$786,4,FALSE)</f>
        <v>#N/A</v>
      </c>
      <c r="I434" s="105" t="e">
        <f t="shared" si="80"/>
        <v>#N/A</v>
      </c>
      <c r="J434" s="105" t="e">
        <f>VLOOKUP(B434,'MC 114+220'!$B$15:$AB$786,13,FALSE)</f>
        <v>#N/A</v>
      </c>
      <c r="K434" s="92">
        <f>'MC 114+220'!Q435</f>
        <v>0</v>
      </c>
      <c r="L434" s="106">
        <f t="shared" si="85"/>
        <v>0</v>
      </c>
      <c r="M434" s="94" t="e">
        <f>VLOOKUP(B434,'MC 114+220'!$B$14:$AB$786,21,FALSE)</f>
        <v>#N/A</v>
      </c>
      <c r="N434" s="103" t="e">
        <f>VLOOKUP(B434,'MC 114+220'!$B$15:$AB$786,5,FALSE)</f>
        <v>#N/A</v>
      </c>
      <c r="O434" s="105" t="e">
        <f t="shared" si="81"/>
        <v>#N/A</v>
      </c>
      <c r="P434" s="105" t="e">
        <f>VLOOKUP(B434,'MC 114+220'!$B$15:$AB$786,14,FALSE)</f>
        <v>#N/A</v>
      </c>
      <c r="Q434" s="92">
        <f>'MC 114+220'!R435</f>
        <v>0</v>
      </c>
      <c r="R434" s="106">
        <f t="shared" si="86"/>
        <v>0</v>
      </c>
      <c r="S434" s="94" t="e">
        <f>VLOOKUP(B434,'MC 114+220'!$B$14:$AB$786,22,FALSE)</f>
        <v>#N/A</v>
      </c>
      <c r="T434" s="103" t="e">
        <f>VLOOKUP(B434,'MC 114+220'!$B$15:$AB$786,6,FALSE)</f>
        <v>#N/A</v>
      </c>
      <c r="U434" s="105" t="e">
        <f t="shared" si="82"/>
        <v>#N/A</v>
      </c>
      <c r="V434" s="107" t="e">
        <f>VLOOKUP(B434,'MC 114+220'!$B$15:$AB$786,15,FALSE)</f>
        <v>#N/A</v>
      </c>
      <c r="W434" s="96">
        <f>'MC 114+220'!S435</f>
        <v>0</v>
      </c>
      <c r="X434" s="106">
        <f t="shared" si="87"/>
        <v>0</v>
      </c>
      <c r="Y434" s="108" t="e">
        <f t="shared" si="91"/>
        <v>#N/A</v>
      </c>
      <c r="Z434" s="99" t="e">
        <f t="shared" si="88"/>
        <v>#N/A</v>
      </c>
      <c r="AA434" s="100" t="e">
        <f t="shared" si="89"/>
        <v>#N/A</v>
      </c>
      <c r="AB434" s="109" t="e">
        <f t="shared" si="90"/>
        <v>#N/A</v>
      </c>
    </row>
    <row r="435" spans="2:28">
      <c r="B435" s="86">
        <f>'MC 114+220'!B436</f>
        <v>0</v>
      </c>
      <c r="C435" s="101">
        <f t="shared" si="83"/>
        <v>0</v>
      </c>
      <c r="D435" s="102">
        <f t="shared" si="84"/>
        <v>842</v>
      </c>
      <c r="E435" s="89" t="e">
        <f>VLOOKUP(B435,'MC 114+220'!B436:AB823,3,FALSE)</f>
        <v>#N/A</v>
      </c>
      <c r="F435" s="103" t="e">
        <f t="shared" si="79"/>
        <v>#N/A</v>
      </c>
      <c r="G435" s="104" t="e">
        <f>VLOOKUP(B435,'MC 114+220'!$B$15:$AB$786,20,FALSE)</f>
        <v>#N/A</v>
      </c>
      <c r="H435" s="104" t="e">
        <f>VLOOKUP(B435,'MC 114+220'!$B$15:$AB$786,4,FALSE)</f>
        <v>#N/A</v>
      </c>
      <c r="I435" s="105" t="e">
        <f t="shared" si="80"/>
        <v>#N/A</v>
      </c>
      <c r="J435" s="105" t="e">
        <f>VLOOKUP(B435,'MC 114+220'!$B$15:$AB$786,13,FALSE)</f>
        <v>#N/A</v>
      </c>
      <c r="K435" s="92">
        <f>'MC 114+220'!Q436</f>
        <v>0</v>
      </c>
      <c r="L435" s="106">
        <f t="shared" si="85"/>
        <v>0</v>
      </c>
      <c r="M435" s="94" t="e">
        <f>VLOOKUP(B435,'MC 114+220'!$B$14:$AB$786,21,FALSE)</f>
        <v>#N/A</v>
      </c>
      <c r="N435" s="103" t="e">
        <f>VLOOKUP(B435,'MC 114+220'!$B$15:$AB$786,5,FALSE)</f>
        <v>#N/A</v>
      </c>
      <c r="O435" s="105" t="e">
        <f t="shared" si="81"/>
        <v>#N/A</v>
      </c>
      <c r="P435" s="105" t="e">
        <f>VLOOKUP(B435,'MC 114+220'!$B$15:$AB$786,14,FALSE)</f>
        <v>#N/A</v>
      </c>
      <c r="Q435" s="92">
        <f>'MC 114+220'!R436</f>
        <v>0</v>
      </c>
      <c r="R435" s="106">
        <f t="shared" si="86"/>
        <v>0</v>
      </c>
      <c r="S435" s="94" t="e">
        <f>VLOOKUP(B435,'MC 114+220'!$B$14:$AB$786,22,FALSE)</f>
        <v>#N/A</v>
      </c>
      <c r="T435" s="103" t="e">
        <f>VLOOKUP(B435,'MC 114+220'!$B$15:$AB$786,6,FALSE)</f>
        <v>#N/A</v>
      </c>
      <c r="U435" s="105" t="e">
        <f t="shared" si="82"/>
        <v>#N/A</v>
      </c>
      <c r="V435" s="107" t="e">
        <f>VLOOKUP(B435,'MC 114+220'!$B$15:$AB$786,15,FALSE)</f>
        <v>#N/A</v>
      </c>
      <c r="W435" s="96">
        <f>'MC 114+220'!S436</f>
        <v>0</v>
      </c>
      <c r="X435" s="106">
        <f t="shared" si="87"/>
        <v>0</v>
      </c>
      <c r="Y435" s="108" t="e">
        <f t="shared" si="91"/>
        <v>#N/A</v>
      </c>
      <c r="Z435" s="99" t="e">
        <f t="shared" si="88"/>
        <v>#N/A</v>
      </c>
      <c r="AA435" s="100" t="e">
        <f t="shared" si="89"/>
        <v>#N/A</v>
      </c>
      <c r="AB435" s="109" t="e">
        <f t="shared" si="90"/>
        <v>#N/A</v>
      </c>
    </row>
    <row r="436" spans="2:28">
      <c r="B436" s="86">
        <f>'MC 114+220'!B437</f>
        <v>0</v>
      </c>
      <c r="C436" s="101">
        <f t="shared" si="83"/>
        <v>0</v>
      </c>
      <c r="D436" s="102">
        <f t="shared" si="84"/>
        <v>842</v>
      </c>
      <c r="E436" s="89" t="e">
        <f>VLOOKUP(B436,'MC 114+220'!B437:AB824,3,FALSE)</f>
        <v>#N/A</v>
      </c>
      <c r="F436" s="103" t="e">
        <f t="shared" si="79"/>
        <v>#N/A</v>
      </c>
      <c r="G436" s="104" t="e">
        <f>VLOOKUP(B436,'MC 114+220'!$B$15:$AB$786,20,FALSE)</f>
        <v>#N/A</v>
      </c>
      <c r="H436" s="104" t="e">
        <f>VLOOKUP(B436,'MC 114+220'!$B$15:$AB$786,4,FALSE)</f>
        <v>#N/A</v>
      </c>
      <c r="I436" s="105" t="e">
        <f t="shared" si="80"/>
        <v>#N/A</v>
      </c>
      <c r="J436" s="105" t="e">
        <f>VLOOKUP(B436,'MC 114+220'!$B$15:$AB$786,13,FALSE)</f>
        <v>#N/A</v>
      </c>
      <c r="K436" s="92">
        <f>'MC 114+220'!Q437</f>
        <v>0</v>
      </c>
      <c r="L436" s="106">
        <f t="shared" si="85"/>
        <v>0</v>
      </c>
      <c r="M436" s="94" t="e">
        <f>VLOOKUP(B436,'MC 114+220'!$B$14:$AB$786,21,FALSE)</f>
        <v>#N/A</v>
      </c>
      <c r="N436" s="103" t="e">
        <f>VLOOKUP(B436,'MC 114+220'!$B$15:$AB$786,5,FALSE)</f>
        <v>#N/A</v>
      </c>
      <c r="O436" s="105" t="e">
        <f t="shared" si="81"/>
        <v>#N/A</v>
      </c>
      <c r="P436" s="105" t="e">
        <f>VLOOKUP(B436,'MC 114+220'!$B$15:$AB$786,14,FALSE)</f>
        <v>#N/A</v>
      </c>
      <c r="Q436" s="92">
        <f>'MC 114+220'!R437</f>
        <v>0</v>
      </c>
      <c r="R436" s="106">
        <f t="shared" si="86"/>
        <v>0</v>
      </c>
      <c r="S436" s="94" t="e">
        <f>VLOOKUP(B436,'MC 114+220'!$B$14:$AB$786,22,FALSE)</f>
        <v>#N/A</v>
      </c>
      <c r="T436" s="103" t="e">
        <f>VLOOKUP(B436,'MC 114+220'!$B$15:$AB$786,6,FALSE)</f>
        <v>#N/A</v>
      </c>
      <c r="U436" s="105" t="e">
        <f t="shared" si="82"/>
        <v>#N/A</v>
      </c>
      <c r="V436" s="107" t="e">
        <f>VLOOKUP(B436,'MC 114+220'!$B$15:$AB$786,15,FALSE)</f>
        <v>#N/A</v>
      </c>
      <c r="W436" s="96">
        <f>'MC 114+220'!S437</f>
        <v>0</v>
      </c>
      <c r="X436" s="106">
        <f t="shared" si="87"/>
        <v>0</v>
      </c>
      <c r="Y436" s="108" t="e">
        <f t="shared" si="91"/>
        <v>#N/A</v>
      </c>
      <c r="Z436" s="99" t="e">
        <f t="shared" si="88"/>
        <v>#N/A</v>
      </c>
      <c r="AA436" s="100" t="e">
        <f t="shared" si="89"/>
        <v>#N/A</v>
      </c>
      <c r="AB436" s="109" t="e">
        <f t="shared" si="90"/>
        <v>#N/A</v>
      </c>
    </row>
    <row r="437" spans="2:28">
      <c r="B437" s="86">
        <f>'MC 114+220'!B438</f>
        <v>0</v>
      </c>
      <c r="C437" s="101">
        <f t="shared" si="83"/>
        <v>0</v>
      </c>
      <c r="D437" s="102">
        <f t="shared" si="84"/>
        <v>842</v>
      </c>
      <c r="E437" s="89" t="e">
        <f>VLOOKUP(B437,'MC 114+220'!B438:AB825,3,FALSE)</f>
        <v>#N/A</v>
      </c>
      <c r="F437" s="103" t="e">
        <f t="shared" si="79"/>
        <v>#N/A</v>
      </c>
      <c r="G437" s="104" t="e">
        <f>VLOOKUP(B437,'MC 114+220'!$B$15:$AB$786,20,FALSE)</f>
        <v>#N/A</v>
      </c>
      <c r="H437" s="104" t="e">
        <f>VLOOKUP(B437,'MC 114+220'!$B$15:$AB$786,4,FALSE)</f>
        <v>#N/A</v>
      </c>
      <c r="I437" s="105" t="e">
        <f t="shared" si="80"/>
        <v>#N/A</v>
      </c>
      <c r="J437" s="105" t="e">
        <f>VLOOKUP(B437,'MC 114+220'!$B$15:$AB$786,13,FALSE)</f>
        <v>#N/A</v>
      </c>
      <c r="K437" s="92">
        <f>'MC 114+220'!Q438</f>
        <v>0</v>
      </c>
      <c r="L437" s="106">
        <f t="shared" si="85"/>
        <v>0</v>
      </c>
      <c r="M437" s="94" t="e">
        <f>VLOOKUP(B437,'MC 114+220'!$B$14:$AB$786,21,FALSE)</f>
        <v>#N/A</v>
      </c>
      <c r="N437" s="103" t="e">
        <f>VLOOKUP(B437,'MC 114+220'!$B$15:$AB$786,5,FALSE)</f>
        <v>#N/A</v>
      </c>
      <c r="O437" s="105" t="e">
        <f t="shared" si="81"/>
        <v>#N/A</v>
      </c>
      <c r="P437" s="105" t="e">
        <f>VLOOKUP(B437,'MC 114+220'!$B$15:$AB$786,14,FALSE)</f>
        <v>#N/A</v>
      </c>
      <c r="Q437" s="92">
        <f>'MC 114+220'!R438</f>
        <v>0</v>
      </c>
      <c r="R437" s="106">
        <f t="shared" si="86"/>
        <v>0</v>
      </c>
      <c r="S437" s="94" t="e">
        <f>VLOOKUP(B437,'MC 114+220'!$B$14:$AB$786,22,FALSE)</f>
        <v>#N/A</v>
      </c>
      <c r="T437" s="103" t="e">
        <f>VLOOKUP(B437,'MC 114+220'!$B$15:$AB$786,6,FALSE)</f>
        <v>#N/A</v>
      </c>
      <c r="U437" s="105" t="e">
        <f t="shared" si="82"/>
        <v>#N/A</v>
      </c>
      <c r="V437" s="107" t="e">
        <f>VLOOKUP(B437,'MC 114+220'!$B$15:$AB$786,15,FALSE)</f>
        <v>#N/A</v>
      </c>
      <c r="W437" s="96">
        <f>'MC 114+220'!S438</f>
        <v>0</v>
      </c>
      <c r="X437" s="106">
        <f t="shared" si="87"/>
        <v>0</v>
      </c>
      <c r="Y437" s="108" t="e">
        <f t="shared" si="91"/>
        <v>#N/A</v>
      </c>
      <c r="Z437" s="99" t="e">
        <f t="shared" si="88"/>
        <v>#N/A</v>
      </c>
      <c r="AA437" s="100" t="e">
        <f t="shared" si="89"/>
        <v>#N/A</v>
      </c>
      <c r="AB437" s="109" t="e">
        <f t="shared" si="90"/>
        <v>#N/A</v>
      </c>
    </row>
    <row r="438" spans="2:28">
      <c r="B438" s="86">
        <f>'MC 114+220'!B439</f>
        <v>0</v>
      </c>
      <c r="C438" s="101">
        <f t="shared" si="83"/>
        <v>0</v>
      </c>
      <c r="D438" s="102">
        <f t="shared" si="84"/>
        <v>842</v>
      </c>
      <c r="E438" s="89" t="e">
        <f>VLOOKUP(B438,'MC 114+220'!B439:AB826,3,FALSE)</f>
        <v>#N/A</v>
      </c>
      <c r="F438" s="103" t="e">
        <f t="shared" si="79"/>
        <v>#N/A</v>
      </c>
      <c r="G438" s="104" t="e">
        <f>VLOOKUP(B438,'MC 114+220'!$B$15:$AB$786,20,FALSE)</f>
        <v>#N/A</v>
      </c>
      <c r="H438" s="104" t="e">
        <f>VLOOKUP(B438,'MC 114+220'!$B$15:$AB$786,4,FALSE)</f>
        <v>#N/A</v>
      </c>
      <c r="I438" s="105" t="e">
        <f t="shared" si="80"/>
        <v>#N/A</v>
      </c>
      <c r="J438" s="105" t="e">
        <f>VLOOKUP(B438,'MC 114+220'!$B$15:$AB$786,13,FALSE)</f>
        <v>#N/A</v>
      </c>
      <c r="K438" s="92">
        <f>'MC 114+220'!Q439</f>
        <v>0</v>
      </c>
      <c r="L438" s="106">
        <f t="shared" si="85"/>
        <v>0</v>
      </c>
      <c r="M438" s="94" t="e">
        <f>VLOOKUP(B438,'MC 114+220'!$B$14:$AB$786,21,FALSE)</f>
        <v>#N/A</v>
      </c>
      <c r="N438" s="103" t="e">
        <f>VLOOKUP(B438,'MC 114+220'!$B$15:$AB$786,5,FALSE)</f>
        <v>#N/A</v>
      </c>
      <c r="O438" s="105" t="e">
        <f t="shared" si="81"/>
        <v>#N/A</v>
      </c>
      <c r="P438" s="105" t="e">
        <f>VLOOKUP(B438,'MC 114+220'!$B$15:$AB$786,14,FALSE)</f>
        <v>#N/A</v>
      </c>
      <c r="Q438" s="92">
        <f>'MC 114+220'!R439</f>
        <v>0</v>
      </c>
      <c r="R438" s="106">
        <f t="shared" si="86"/>
        <v>0</v>
      </c>
      <c r="S438" s="94" t="e">
        <f>VLOOKUP(B438,'MC 114+220'!$B$14:$AB$786,22,FALSE)</f>
        <v>#N/A</v>
      </c>
      <c r="T438" s="103" t="e">
        <f>VLOOKUP(B438,'MC 114+220'!$B$15:$AB$786,6,FALSE)</f>
        <v>#N/A</v>
      </c>
      <c r="U438" s="105" t="e">
        <f t="shared" si="82"/>
        <v>#N/A</v>
      </c>
      <c r="V438" s="107" t="e">
        <f>VLOOKUP(B438,'MC 114+220'!$B$15:$AB$786,15,FALSE)</f>
        <v>#N/A</v>
      </c>
      <c r="W438" s="96">
        <f>'MC 114+220'!S439</f>
        <v>0</v>
      </c>
      <c r="X438" s="106">
        <f t="shared" si="87"/>
        <v>0</v>
      </c>
      <c r="Y438" s="108" t="e">
        <f t="shared" si="91"/>
        <v>#N/A</v>
      </c>
      <c r="Z438" s="99" t="e">
        <f t="shared" si="88"/>
        <v>#N/A</v>
      </c>
      <c r="AA438" s="100" t="e">
        <f t="shared" si="89"/>
        <v>#N/A</v>
      </c>
      <c r="AB438" s="109" t="e">
        <f t="shared" si="90"/>
        <v>#N/A</v>
      </c>
    </row>
    <row r="439" spans="2:28">
      <c r="B439" s="86">
        <f>'MC 114+220'!B440</f>
        <v>0</v>
      </c>
      <c r="C439" s="101">
        <f t="shared" si="83"/>
        <v>0</v>
      </c>
      <c r="D439" s="102">
        <f t="shared" si="84"/>
        <v>842</v>
      </c>
      <c r="E439" s="89" t="e">
        <f>VLOOKUP(B439,'MC 114+220'!B440:AB827,3,FALSE)</f>
        <v>#N/A</v>
      </c>
      <c r="F439" s="103" t="e">
        <f t="shared" si="79"/>
        <v>#N/A</v>
      </c>
      <c r="G439" s="104" t="e">
        <f>VLOOKUP(B439,'MC 114+220'!$B$15:$AB$786,20,FALSE)</f>
        <v>#N/A</v>
      </c>
      <c r="H439" s="104" t="e">
        <f>VLOOKUP(B439,'MC 114+220'!$B$15:$AB$786,4,FALSE)</f>
        <v>#N/A</v>
      </c>
      <c r="I439" s="105" t="e">
        <f t="shared" si="80"/>
        <v>#N/A</v>
      </c>
      <c r="J439" s="105" t="e">
        <f>VLOOKUP(B439,'MC 114+220'!$B$15:$AB$786,13,FALSE)</f>
        <v>#N/A</v>
      </c>
      <c r="K439" s="92">
        <f>'MC 114+220'!Q440</f>
        <v>0</v>
      </c>
      <c r="L439" s="106">
        <f t="shared" si="85"/>
        <v>0</v>
      </c>
      <c r="M439" s="94" t="e">
        <f>VLOOKUP(B439,'MC 114+220'!$B$14:$AB$786,21,FALSE)</f>
        <v>#N/A</v>
      </c>
      <c r="N439" s="103" t="e">
        <f>VLOOKUP(B439,'MC 114+220'!$B$15:$AB$786,5,FALSE)</f>
        <v>#N/A</v>
      </c>
      <c r="O439" s="105" t="e">
        <f t="shared" si="81"/>
        <v>#N/A</v>
      </c>
      <c r="P439" s="105" t="e">
        <f>VLOOKUP(B439,'MC 114+220'!$B$15:$AB$786,14,FALSE)</f>
        <v>#N/A</v>
      </c>
      <c r="Q439" s="92">
        <f>'MC 114+220'!R440</f>
        <v>0</v>
      </c>
      <c r="R439" s="106">
        <f t="shared" si="86"/>
        <v>0</v>
      </c>
      <c r="S439" s="94" t="e">
        <f>VLOOKUP(B439,'MC 114+220'!$B$14:$AB$786,22,FALSE)</f>
        <v>#N/A</v>
      </c>
      <c r="T439" s="103" t="e">
        <f>VLOOKUP(B439,'MC 114+220'!$B$15:$AB$786,6,FALSE)</f>
        <v>#N/A</v>
      </c>
      <c r="U439" s="105" t="e">
        <f t="shared" si="82"/>
        <v>#N/A</v>
      </c>
      <c r="V439" s="107" t="e">
        <f>VLOOKUP(B439,'MC 114+220'!$B$15:$AB$786,15,FALSE)</f>
        <v>#N/A</v>
      </c>
      <c r="W439" s="96">
        <f>'MC 114+220'!S440</f>
        <v>0</v>
      </c>
      <c r="X439" s="106">
        <f t="shared" si="87"/>
        <v>0</v>
      </c>
      <c r="Y439" s="108" t="e">
        <f t="shared" si="91"/>
        <v>#N/A</v>
      </c>
      <c r="Z439" s="99" t="e">
        <f t="shared" si="88"/>
        <v>#N/A</v>
      </c>
      <c r="AA439" s="100" t="e">
        <f t="shared" si="89"/>
        <v>#N/A</v>
      </c>
      <c r="AB439" s="109" t="e">
        <f t="shared" si="90"/>
        <v>#N/A</v>
      </c>
    </row>
    <row r="440" spans="2:28">
      <c r="B440" s="86">
        <f>'MC 114+220'!B441</f>
        <v>0</v>
      </c>
      <c r="C440" s="101">
        <f t="shared" si="83"/>
        <v>0</v>
      </c>
      <c r="D440" s="102">
        <f t="shared" si="84"/>
        <v>842</v>
      </c>
      <c r="E440" s="89" t="e">
        <f>VLOOKUP(B440,'MC 114+220'!B441:AB828,3,FALSE)</f>
        <v>#N/A</v>
      </c>
      <c r="F440" s="103" t="e">
        <f t="shared" si="79"/>
        <v>#N/A</v>
      </c>
      <c r="G440" s="104" t="e">
        <f>VLOOKUP(B440,'MC 114+220'!$B$15:$AB$786,20,FALSE)</f>
        <v>#N/A</v>
      </c>
      <c r="H440" s="104" t="e">
        <f>VLOOKUP(B440,'MC 114+220'!$B$15:$AB$786,4,FALSE)</f>
        <v>#N/A</v>
      </c>
      <c r="I440" s="105" t="e">
        <f t="shared" si="80"/>
        <v>#N/A</v>
      </c>
      <c r="J440" s="105" t="e">
        <f>VLOOKUP(B440,'MC 114+220'!$B$15:$AB$786,13,FALSE)</f>
        <v>#N/A</v>
      </c>
      <c r="K440" s="92">
        <f>'MC 114+220'!Q441</f>
        <v>0</v>
      </c>
      <c r="L440" s="106">
        <f t="shared" si="85"/>
        <v>0</v>
      </c>
      <c r="M440" s="94" t="e">
        <f>VLOOKUP(B440,'MC 114+220'!$B$14:$AB$786,21,FALSE)</f>
        <v>#N/A</v>
      </c>
      <c r="N440" s="103" t="e">
        <f>VLOOKUP(B440,'MC 114+220'!$B$15:$AB$786,5,FALSE)</f>
        <v>#N/A</v>
      </c>
      <c r="O440" s="105" t="e">
        <f t="shared" si="81"/>
        <v>#N/A</v>
      </c>
      <c r="P440" s="105" t="e">
        <f>VLOOKUP(B440,'MC 114+220'!$B$15:$AB$786,14,FALSE)</f>
        <v>#N/A</v>
      </c>
      <c r="Q440" s="92">
        <f>'MC 114+220'!R441</f>
        <v>0</v>
      </c>
      <c r="R440" s="106">
        <f t="shared" si="86"/>
        <v>0</v>
      </c>
      <c r="S440" s="94" t="e">
        <f>VLOOKUP(B440,'MC 114+220'!$B$14:$AB$786,22,FALSE)</f>
        <v>#N/A</v>
      </c>
      <c r="T440" s="103" t="e">
        <f>VLOOKUP(B440,'MC 114+220'!$B$15:$AB$786,6,FALSE)</f>
        <v>#N/A</v>
      </c>
      <c r="U440" s="105" t="e">
        <f t="shared" si="82"/>
        <v>#N/A</v>
      </c>
      <c r="V440" s="107" t="e">
        <f>VLOOKUP(B440,'MC 114+220'!$B$15:$AB$786,15,FALSE)</f>
        <v>#N/A</v>
      </c>
      <c r="W440" s="96">
        <f>'MC 114+220'!S441</f>
        <v>0</v>
      </c>
      <c r="X440" s="106">
        <f t="shared" si="87"/>
        <v>0</v>
      </c>
      <c r="Y440" s="108" t="e">
        <f t="shared" si="91"/>
        <v>#N/A</v>
      </c>
      <c r="Z440" s="99" t="e">
        <f t="shared" si="88"/>
        <v>#N/A</v>
      </c>
      <c r="AA440" s="100" t="e">
        <f t="shared" si="89"/>
        <v>#N/A</v>
      </c>
      <c r="AB440" s="109" t="e">
        <f t="shared" si="90"/>
        <v>#N/A</v>
      </c>
    </row>
    <row r="441" spans="2:28">
      <c r="B441" s="86">
        <f>'MC 114+220'!B442</f>
        <v>0</v>
      </c>
      <c r="C441" s="101">
        <f t="shared" si="83"/>
        <v>0</v>
      </c>
      <c r="D441" s="102">
        <f t="shared" si="84"/>
        <v>842</v>
      </c>
      <c r="E441" s="89" t="e">
        <f>VLOOKUP(B441,'MC 114+220'!B442:AB829,3,FALSE)</f>
        <v>#N/A</v>
      </c>
      <c r="F441" s="103" t="e">
        <f t="shared" si="79"/>
        <v>#N/A</v>
      </c>
      <c r="G441" s="104" t="e">
        <f>VLOOKUP(B441,'MC 114+220'!$B$15:$AB$786,20,FALSE)</f>
        <v>#N/A</v>
      </c>
      <c r="H441" s="104" t="e">
        <f>VLOOKUP(B441,'MC 114+220'!$B$15:$AB$786,4,FALSE)</f>
        <v>#N/A</v>
      </c>
      <c r="I441" s="105" t="e">
        <f t="shared" si="80"/>
        <v>#N/A</v>
      </c>
      <c r="J441" s="105" t="e">
        <f>VLOOKUP(B441,'MC 114+220'!$B$15:$AB$786,13,FALSE)</f>
        <v>#N/A</v>
      </c>
      <c r="K441" s="92">
        <f>'MC 114+220'!Q442</f>
        <v>0</v>
      </c>
      <c r="L441" s="106">
        <f t="shared" si="85"/>
        <v>0</v>
      </c>
      <c r="M441" s="94" t="e">
        <f>VLOOKUP(B441,'MC 114+220'!$B$14:$AB$786,21,FALSE)</f>
        <v>#N/A</v>
      </c>
      <c r="N441" s="103" t="e">
        <f>VLOOKUP(B441,'MC 114+220'!$B$15:$AB$786,5,FALSE)</f>
        <v>#N/A</v>
      </c>
      <c r="O441" s="105" t="e">
        <f t="shared" si="81"/>
        <v>#N/A</v>
      </c>
      <c r="P441" s="105" t="e">
        <f>VLOOKUP(B441,'MC 114+220'!$B$15:$AB$786,14,FALSE)</f>
        <v>#N/A</v>
      </c>
      <c r="Q441" s="92">
        <f>'MC 114+220'!R442</f>
        <v>0</v>
      </c>
      <c r="R441" s="106">
        <f t="shared" si="86"/>
        <v>0</v>
      </c>
      <c r="S441" s="94" t="e">
        <f>VLOOKUP(B441,'MC 114+220'!$B$14:$AB$786,22,FALSE)</f>
        <v>#N/A</v>
      </c>
      <c r="T441" s="103" t="e">
        <f>VLOOKUP(B441,'MC 114+220'!$B$15:$AB$786,6,FALSE)</f>
        <v>#N/A</v>
      </c>
      <c r="U441" s="105" t="e">
        <f t="shared" si="82"/>
        <v>#N/A</v>
      </c>
      <c r="V441" s="107" t="e">
        <f>VLOOKUP(B441,'MC 114+220'!$B$15:$AB$786,15,FALSE)</f>
        <v>#N/A</v>
      </c>
      <c r="W441" s="96">
        <f>'MC 114+220'!S442</f>
        <v>0</v>
      </c>
      <c r="X441" s="106">
        <f t="shared" si="87"/>
        <v>0</v>
      </c>
      <c r="Y441" s="108" t="e">
        <f t="shared" si="91"/>
        <v>#N/A</v>
      </c>
      <c r="Z441" s="99" t="e">
        <f t="shared" si="88"/>
        <v>#N/A</v>
      </c>
      <c r="AA441" s="100" t="e">
        <f t="shared" si="89"/>
        <v>#N/A</v>
      </c>
      <c r="AB441" s="109" t="e">
        <f t="shared" si="90"/>
        <v>#N/A</v>
      </c>
    </row>
    <row r="442" spans="2:28">
      <c r="B442" s="86">
        <f>'MC 114+220'!B443</f>
        <v>0</v>
      </c>
      <c r="C442" s="101">
        <f t="shared" si="83"/>
        <v>0</v>
      </c>
      <c r="D442" s="102">
        <f t="shared" si="84"/>
        <v>842</v>
      </c>
      <c r="E442" s="89" t="e">
        <f>VLOOKUP(B442,'MC 114+220'!B443:AB830,3,FALSE)</f>
        <v>#N/A</v>
      </c>
      <c r="F442" s="103" t="e">
        <f t="shared" si="79"/>
        <v>#N/A</v>
      </c>
      <c r="G442" s="104" t="e">
        <f>VLOOKUP(B442,'MC 114+220'!$B$15:$AB$786,20,FALSE)</f>
        <v>#N/A</v>
      </c>
      <c r="H442" s="104" t="e">
        <f>VLOOKUP(B442,'MC 114+220'!$B$15:$AB$786,4,FALSE)</f>
        <v>#N/A</v>
      </c>
      <c r="I442" s="105" t="e">
        <f t="shared" si="80"/>
        <v>#N/A</v>
      </c>
      <c r="J442" s="105" t="e">
        <f>VLOOKUP(B442,'MC 114+220'!$B$15:$AB$786,13,FALSE)</f>
        <v>#N/A</v>
      </c>
      <c r="K442" s="92">
        <f>'MC 114+220'!Q443</f>
        <v>0</v>
      </c>
      <c r="L442" s="106">
        <f t="shared" si="85"/>
        <v>0</v>
      </c>
      <c r="M442" s="94" t="e">
        <f>VLOOKUP(B442,'MC 114+220'!$B$14:$AB$786,21,FALSE)</f>
        <v>#N/A</v>
      </c>
      <c r="N442" s="103" t="e">
        <f>VLOOKUP(B442,'MC 114+220'!$B$15:$AB$786,5,FALSE)</f>
        <v>#N/A</v>
      </c>
      <c r="O442" s="105" t="e">
        <f t="shared" si="81"/>
        <v>#N/A</v>
      </c>
      <c r="P442" s="105" t="e">
        <f>VLOOKUP(B442,'MC 114+220'!$B$15:$AB$786,14,FALSE)</f>
        <v>#N/A</v>
      </c>
      <c r="Q442" s="92">
        <f>'MC 114+220'!R443</f>
        <v>0</v>
      </c>
      <c r="R442" s="106">
        <f t="shared" si="86"/>
        <v>0</v>
      </c>
      <c r="S442" s="94" t="e">
        <f>VLOOKUP(B442,'MC 114+220'!$B$14:$AB$786,22,FALSE)</f>
        <v>#N/A</v>
      </c>
      <c r="T442" s="103" t="e">
        <f>VLOOKUP(B442,'MC 114+220'!$B$15:$AB$786,6,FALSE)</f>
        <v>#N/A</v>
      </c>
      <c r="U442" s="105" t="e">
        <f t="shared" si="82"/>
        <v>#N/A</v>
      </c>
      <c r="V442" s="107" t="e">
        <f>VLOOKUP(B442,'MC 114+220'!$B$15:$AB$786,15,FALSE)</f>
        <v>#N/A</v>
      </c>
      <c r="W442" s="96">
        <f>'MC 114+220'!S443</f>
        <v>0</v>
      </c>
      <c r="X442" s="106">
        <f t="shared" si="87"/>
        <v>0</v>
      </c>
      <c r="Y442" s="108" t="e">
        <f t="shared" si="91"/>
        <v>#N/A</v>
      </c>
      <c r="Z442" s="99" t="e">
        <f t="shared" si="88"/>
        <v>#N/A</v>
      </c>
      <c r="AA442" s="100" t="e">
        <f t="shared" si="89"/>
        <v>#N/A</v>
      </c>
      <c r="AB442" s="109" t="e">
        <f t="shared" si="90"/>
        <v>#N/A</v>
      </c>
    </row>
    <row r="443" spans="2:28">
      <c r="B443" s="86">
        <f>'MC 114+220'!B444</f>
        <v>0</v>
      </c>
      <c r="C443" s="101">
        <f t="shared" si="83"/>
        <v>0</v>
      </c>
      <c r="D443" s="102">
        <f t="shared" si="84"/>
        <v>842</v>
      </c>
      <c r="E443" s="89" t="e">
        <f>VLOOKUP(B443,'MC 114+220'!B444:AB831,3,FALSE)</f>
        <v>#N/A</v>
      </c>
      <c r="F443" s="103" t="e">
        <f t="shared" si="79"/>
        <v>#N/A</v>
      </c>
      <c r="G443" s="104" t="e">
        <f>VLOOKUP(B443,'MC 114+220'!$B$15:$AB$786,20,FALSE)</f>
        <v>#N/A</v>
      </c>
      <c r="H443" s="104" t="e">
        <f>VLOOKUP(B443,'MC 114+220'!$B$15:$AB$786,4,FALSE)</f>
        <v>#N/A</v>
      </c>
      <c r="I443" s="105" t="e">
        <f t="shared" si="80"/>
        <v>#N/A</v>
      </c>
      <c r="J443" s="105" t="e">
        <f>VLOOKUP(B443,'MC 114+220'!$B$15:$AB$786,13,FALSE)</f>
        <v>#N/A</v>
      </c>
      <c r="K443" s="92">
        <f>'MC 114+220'!Q444</f>
        <v>0</v>
      </c>
      <c r="L443" s="106">
        <f t="shared" si="85"/>
        <v>0</v>
      </c>
      <c r="M443" s="94" t="e">
        <f>VLOOKUP(B443,'MC 114+220'!$B$14:$AB$786,21,FALSE)</f>
        <v>#N/A</v>
      </c>
      <c r="N443" s="103" t="e">
        <f>VLOOKUP(B443,'MC 114+220'!$B$15:$AB$786,5,FALSE)</f>
        <v>#N/A</v>
      </c>
      <c r="O443" s="105" t="e">
        <f t="shared" si="81"/>
        <v>#N/A</v>
      </c>
      <c r="P443" s="105" t="e">
        <f>VLOOKUP(B443,'MC 114+220'!$B$15:$AB$786,14,FALSE)</f>
        <v>#N/A</v>
      </c>
      <c r="Q443" s="92">
        <f>'MC 114+220'!R444</f>
        <v>0</v>
      </c>
      <c r="R443" s="106">
        <f t="shared" si="86"/>
        <v>0</v>
      </c>
      <c r="S443" s="94" t="e">
        <f>VLOOKUP(B443,'MC 114+220'!$B$14:$AB$786,22,FALSE)</f>
        <v>#N/A</v>
      </c>
      <c r="T443" s="103" t="e">
        <f>VLOOKUP(B443,'MC 114+220'!$B$15:$AB$786,6,FALSE)</f>
        <v>#N/A</v>
      </c>
      <c r="U443" s="105" t="e">
        <f t="shared" si="82"/>
        <v>#N/A</v>
      </c>
      <c r="V443" s="107" t="e">
        <f>VLOOKUP(B443,'MC 114+220'!$B$15:$AB$786,15,FALSE)</f>
        <v>#N/A</v>
      </c>
      <c r="W443" s="96">
        <f>'MC 114+220'!S444</f>
        <v>0</v>
      </c>
      <c r="X443" s="106">
        <f t="shared" si="87"/>
        <v>0</v>
      </c>
      <c r="Y443" s="108" t="e">
        <f t="shared" si="91"/>
        <v>#N/A</v>
      </c>
      <c r="Z443" s="99" t="e">
        <f t="shared" si="88"/>
        <v>#N/A</v>
      </c>
      <c r="AA443" s="100" t="e">
        <f t="shared" si="89"/>
        <v>#N/A</v>
      </c>
      <c r="AB443" s="109" t="e">
        <f t="shared" si="90"/>
        <v>#N/A</v>
      </c>
    </row>
    <row r="444" spans="2:28">
      <c r="B444" s="86">
        <f>'MC 114+220'!B445</f>
        <v>0</v>
      </c>
      <c r="C444" s="101">
        <f t="shared" si="83"/>
        <v>0</v>
      </c>
      <c r="D444" s="102">
        <f t="shared" si="84"/>
        <v>842</v>
      </c>
      <c r="E444" s="89" t="e">
        <f>VLOOKUP(B444,'MC 114+220'!B445:AB832,3,FALSE)</f>
        <v>#N/A</v>
      </c>
      <c r="F444" s="103" t="e">
        <f t="shared" si="79"/>
        <v>#N/A</v>
      </c>
      <c r="G444" s="104" t="e">
        <f>VLOOKUP(B444,'MC 114+220'!$B$15:$AB$786,20,FALSE)</f>
        <v>#N/A</v>
      </c>
      <c r="H444" s="104" t="e">
        <f>VLOOKUP(B444,'MC 114+220'!$B$15:$AB$786,4,FALSE)</f>
        <v>#N/A</v>
      </c>
      <c r="I444" s="105" t="e">
        <f t="shared" si="80"/>
        <v>#N/A</v>
      </c>
      <c r="J444" s="105" t="e">
        <f>VLOOKUP(B444,'MC 114+220'!$B$15:$AB$786,13,FALSE)</f>
        <v>#N/A</v>
      </c>
      <c r="K444" s="92">
        <f>'MC 114+220'!Q445</f>
        <v>0</v>
      </c>
      <c r="L444" s="106">
        <f t="shared" si="85"/>
        <v>0</v>
      </c>
      <c r="M444" s="94" t="e">
        <f>VLOOKUP(B444,'MC 114+220'!$B$14:$AB$786,21,FALSE)</f>
        <v>#N/A</v>
      </c>
      <c r="N444" s="103" t="e">
        <f>VLOOKUP(B444,'MC 114+220'!$B$15:$AB$786,5,FALSE)</f>
        <v>#N/A</v>
      </c>
      <c r="O444" s="105" t="e">
        <f t="shared" si="81"/>
        <v>#N/A</v>
      </c>
      <c r="P444" s="105" t="e">
        <f>VLOOKUP(B444,'MC 114+220'!$B$15:$AB$786,14,FALSE)</f>
        <v>#N/A</v>
      </c>
      <c r="Q444" s="92">
        <f>'MC 114+220'!R445</f>
        <v>0</v>
      </c>
      <c r="R444" s="106">
        <f t="shared" si="86"/>
        <v>0</v>
      </c>
      <c r="S444" s="94" t="e">
        <f>VLOOKUP(B444,'MC 114+220'!$B$14:$AB$786,22,FALSE)</f>
        <v>#N/A</v>
      </c>
      <c r="T444" s="103" t="e">
        <f>VLOOKUP(B444,'MC 114+220'!$B$15:$AB$786,6,FALSE)</f>
        <v>#N/A</v>
      </c>
      <c r="U444" s="105" t="e">
        <f t="shared" si="82"/>
        <v>#N/A</v>
      </c>
      <c r="V444" s="107" t="e">
        <f>VLOOKUP(B444,'MC 114+220'!$B$15:$AB$786,15,FALSE)</f>
        <v>#N/A</v>
      </c>
      <c r="W444" s="96">
        <f>'MC 114+220'!S445</f>
        <v>0</v>
      </c>
      <c r="X444" s="106">
        <f t="shared" si="87"/>
        <v>0</v>
      </c>
      <c r="Y444" s="108" t="e">
        <f t="shared" si="91"/>
        <v>#N/A</v>
      </c>
      <c r="Z444" s="99" t="e">
        <f t="shared" si="88"/>
        <v>#N/A</v>
      </c>
      <c r="AA444" s="100" t="e">
        <f t="shared" si="89"/>
        <v>#N/A</v>
      </c>
      <c r="AB444" s="109" t="e">
        <f t="shared" si="90"/>
        <v>#N/A</v>
      </c>
    </row>
    <row r="445" spans="2:28">
      <c r="B445" s="86">
        <f>'MC 114+220'!B446</f>
        <v>0</v>
      </c>
      <c r="C445" s="101">
        <f t="shared" si="83"/>
        <v>0</v>
      </c>
      <c r="D445" s="102">
        <f t="shared" si="84"/>
        <v>842</v>
      </c>
      <c r="E445" s="89" t="e">
        <f>VLOOKUP(B445,'MC 114+220'!B446:AB833,3,FALSE)</f>
        <v>#N/A</v>
      </c>
      <c r="F445" s="103" t="e">
        <f t="shared" si="79"/>
        <v>#N/A</v>
      </c>
      <c r="G445" s="104" t="e">
        <f>VLOOKUP(B445,'MC 114+220'!$B$15:$AB$786,20,FALSE)</f>
        <v>#N/A</v>
      </c>
      <c r="H445" s="104" t="e">
        <f>VLOOKUP(B445,'MC 114+220'!$B$15:$AB$786,4,FALSE)</f>
        <v>#N/A</v>
      </c>
      <c r="I445" s="105" t="e">
        <f t="shared" si="80"/>
        <v>#N/A</v>
      </c>
      <c r="J445" s="105" t="e">
        <f>VLOOKUP(B445,'MC 114+220'!$B$15:$AB$786,13,FALSE)</f>
        <v>#N/A</v>
      </c>
      <c r="K445" s="92">
        <f>'MC 114+220'!Q446</f>
        <v>0</v>
      </c>
      <c r="L445" s="106">
        <f t="shared" si="85"/>
        <v>0</v>
      </c>
      <c r="M445" s="94" t="e">
        <f>VLOOKUP(B445,'MC 114+220'!$B$14:$AB$786,21,FALSE)</f>
        <v>#N/A</v>
      </c>
      <c r="N445" s="103" t="e">
        <f>VLOOKUP(B445,'MC 114+220'!$B$15:$AB$786,5,FALSE)</f>
        <v>#N/A</v>
      </c>
      <c r="O445" s="105" t="e">
        <f t="shared" si="81"/>
        <v>#N/A</v>
      </c>
      <c r="P445" s="105" t="e">
        <f>VLOOKUP(B445,'MC 114+220'!$B$15:$AB$786,14,FALSE)</f>
        <v>#N/A</v>
      </c>
      <c r="Q445" s="92">
        <f>'MC 114+220'!R446</f>
        <v>0</v>
      </c>
      <c r="R445" s="106">
        <f t="shared" si="86"/>
        <v>0</v>
      </c>
      <c r="S445" s="94" t="e">
        <f>VLOOKUP(B445,'MC 114+220'!$B$14:$AB$786,22,FALSE)</f>
        <v>#N/A</v>
      </c>
      <c r="T445" s="103" t="e">
        <f>VLOOKUP(B445,'MC 114+220'!$B$15:$AB$786,6,FALSE)</f>
        <v>#N/A</v>
      </c>
      <c r="U445" s="105" t="e">
        <f t="shared" si="82"/>
        <v>#N/A</v>
      </c>
      <c r="V445" s="107" t="e">
        <f>VLOOKUP(B445,'MC 114+220'!$B$15:$AB$786,15,FALSE)</f>
        <v>#N/A</v>
      </c>
      <c r="W445" s="96">
        <f>'MC 114+220'!S446</f>
        <v>0</v>
      </c>
      <c r="X445" s="106">
        <f t="shared" si="87"/>
        <v>0</v>
      </c>
      <c r="Y445" s="108" t="e">
        <f t="shared" si="91"/>
        <v>#N/A</v>
      </c>
      <c r="Z445" s="99" t="e">
        <f t="shared" si="88"/>
        <v>#N/A</v>
      </c>
      <c r="AA445" s="100" t="e">
        <f t="shared" si="89"/>
        <v>#N/A</v>
      </c>
      <c r="AB445" s="109" t="e">
        <f t="shared" si="90"/>
        <v>#N/A</v>
      </c>
    </row>
    <row r="446" spans="2:28">
      <c r="B446" s="86">
        <f>'MC 114+220'!B447</f>
        <v>0</v>
      </c>
      <c r="C446" s="101">
        <f t="shared" si="83"/>
        <v>0</v>
      </c>
      <c r="D446" s="102">
        <f t="shared" si="84"/>
        <v>842</v>
      </c>
      <c r="E446" s="89" t="e">
        <f>VLOOKUP(B446,'MC 114+220'!B447:AB834,3,FALSE)</f>
        <v>#N/A</v>
      </c>
      <c r="F446" s="103" t="e">
        <f t="shared" si="79"/>
        <v>#N/A</v>
      </c>
      <c r="G446" s="104" t="e">
        <f>VLOOKUP(B446,'MC 114+220'!$B$15:$AB$786,20,FALSE)</f>
        <v>#N/A</v>
      </c>
      <c r="H446" s="104" t="e">
        <f>VLOOKUP(B446,'MC 114+220'!$B$15:$AB$786,4,FALSE)</f>
        <v>#N/A</v>
      </c>
      <c r="I446" s="105" t="e">
        <f t="shared" si="80"/>
        <v>#N/A</v>
      </c>
      <c r="J446" s="105" t="e">
        <f>VLOOKUP(B446,'MC 114+220'!$B$15:$AB$786,13,FALSE)</f>
        <v>#N/A</v>
      </c>
      <c r="K446" s="92">
        <f>'MC 114+220'!Q447</f>
        <v>0</v>
      </c>
      <c r="L446" s="106">
        <f t="shared" si="85"/>
        <v>0</v>
      </c>
      <c r="M446" s="94" t="e">
        <f>VLOOKUP(B446,'MC 114+220'!$B$14:$AB$786,21,FALSE)</f>
        <v>#N/A</v>
      </c>
      <c r="N446" s="103" t="e">
        <f>VLOOKUP(B446,'MC 114+220'!$B$15:$AB$786,5,FALSE)</f>
        <v>#N/A</v>
      </c>
      <c r="O446" s="105" t="e">
        <f t="shared" si="81"/>
        <v>#N/A</v>
      </c>
      <c r="P446" s="105" t="e">
        <f>VLOOKUP(B446,'MC 114+220'!$B$15:$AB$786,14,FALSE)</f>
        <v>#N/A</v>
      </c>
      <c r="Q446" s="92">
        <f>'MC 114+220'!R447</f>
        <v>0</v>
      </c>
      <c r="R446" s="106">
        <f t="shared" si="86"/>
        <v>0</v>
      </c>
      <c r="S446" s="94" t="e">
        <f>VLOOKUP(B446,'MC 114+220'!$B$14:$AB$786,22,FALSE)</f>
        <v>#N/A</v>
      </c>
      <c r="T446" s="103" t="e">
        <f>VLOOKUP(B446,'MC 114+220'!$B$15:$AB$786,6,FALSE)</f>
        <v>#N/A</v>
      </c>
      <c r="U446" s="105" t="e">
        <f t="shared" si="82"/>
        <v>#N/A</v>
      </c>
      <c r="V446" s="107" t="e">
        <f>VLOOKUP(B446,'MC 114+220'!$B$15:$AB$786,15,FALSE)</f>
        <v>#N/A</v>
      </c>
      <c r="W446" s="96">
        <f>'MC 114+220'!S447</f>
        <v>0</v>
      </c>
      <c r="X446" s="106">
        <f t="shared" si="87"/>
        <v>0</v>
      </c>
      <c r="Y446" s="108" t="e">
        <f t="shared" si="91"/>
        <v>#N/A</v>
      </c>
      <c r="Z446" s="99" t="e">
        <f t="shared" si="88"/>
        <v>#N/A</v>
      </c>
      <c r="AA446" s="100" t="e">
        <f t="shared" si="89"/>
        <v>#N/A</v>
      </c>
      <c r="AB446" s="109" t="e">
        <f t="shared" si="90"/>
        <v>#N/A</v>
      </c>
    </row>
    <row r="447" spans="2:28">
      <c r="B447" s="86">
        <f>'MC 114+220'!B448</f>
        <v>0</v>
      </c>
      <c r="C447" s="101">
        <f t="shared" si="83"/>
        <v>0</v>
      </c>
      <c r="D447" s="102">
        <f t="shared" si="84"/>
        <v>842</v>
      </c>
      <c r="E447" s="89" t="e">
        <f>VLOOKUP(B447,'MC 114+220'!B448:AB835,3,FALSE)</f>
        <v>#N/A</v>
      </c>
      <c r="F447" s="103" t="e">
        <f t="shared" si="79"/>
        <v>#N/A</v>
      </c>
      <c r="G447" s="104" t="e">
        <f>VLOOKUP(B447,'MC 114+220'!$B$15:$AB$786,20,FALSE)</f>
        <v>#N/A</v>
      </c>
      <c r="H447" s="104" t="e">
        <f>VLOOKUP(B447,'MC 114+220'!$B$15:$AB$786,4,FALSE)</f>
        <v>#N/A</v>
      </c>
      <c r="I447" s="105" t="e">
        <f t="shared" si="80"/>
        <v>#N/A</v>
      </c>
      <c r="J447" s="105" t="e">
        <f>VLOOKUP(B447,'MC 114+220'!$B$15:$AB$786,13,FALSE)</f>
        <v>#N/A</v>
      </c>
      <c r="K447" s="92">
        <f>'MC 114+220'!Q448</f>
        <v>0</v>
      </c>
      <c r="L447" s="106">
        <f t="shared" si="85"/>
        <v>0</v>
      </c>
      <c r="M447" s="94" t="e">
        <f>VLOOKUP(B447,'MC 114+220'!$B$14:$AB$786,21,FALSE)</f>
        <v>#N/A</v>
      </c>
      <c r="N447" s="103" t="e">
        <f>VLOOKUP(B447,'MC 114+220'!$B$15:$AB$786,5,FALSE)</f>
        <v>#N/A</v>
      </c>
      <c r="O447" s="105" t="e">
        <f t="shared" si="81"/>
        <v>#N/A</v>
      </c>
      <c r="P447" s="105" t="e">
        <f>VLOOKUP(B447,'MC 114+220'!$B$15:$AB$786,14,FALSE)</f>
        <v>#N/A</v>
      </c>
      <c r="Q447" s="92">
        <f>'MC 114+220'!R448</f>
        <v>0</v>
      </c>
      <c r="R447" s="106">
        <f t="shared" si="86"/>
        <v>0</v>
      </c>
      <c r="S447" s="94" t="e">
        <f>VLOOKUP(B447,'MC 114+220'!$B$14:$AB$786,22,FALSE)</f>
        <v>#N/A</v>
      </c>
      <c r="T447" s="103" t="e">
        <f>VLOOKUP(B447,'MC 114+220'!$B$15:$AB$786,6,FALSE)</f>
        <v>#N/A</v>
      </c>
      <c r="U447" s="105" t="e">
        <f t="shared" si="82"/>
        <v>#N/A</v>
      </c>
      <c r="V447" s="107" t="e">
        <f>VLOOKUP(B447,'MC 114+220'!$B$15:$AB$786,15,FALSE)</f>
        <v>#N/A</v>
      </c>
      <c r="W447" s="96">
        <f>'MC 114+220'!S448</f>
        <v>0</v>
      </c>
      <c r="X447" s="106">
        <f t="shared" si="87"/>
        <v>0</v>
      </c>
      <c r="Y447" s="108" t="e">
        <f t="shared" si="91"/>
        <v>#N/A</v>
      </c>
      <c r="Z447" s="99" t="e">
        <f t="shared" si="88"/>
        <v>#N/A</v>
      </c>
      <c r="AA447" s="100" t="e">
        <f t="shared" si="89"/>
        <v>#N/A</v>
      </c>
      <c r="AB447" s="109" t="e">
        <f t="shared" si="90"/>
        <v>#N/A</v>
      </c>
    </row>
    <row r="448" spans="2:28">
      <c r="B448" s="86">
        <f>'MC 114+220'!B449</f>
        <v>0</v>
      </c>
      <c r="C448" s="101">
        <f t="shared" si="83"/>
        <v>0</v>
      </c>
      <c r="D448" s="102">
        <f t="shared" si="84"/>
        <v>842</v>
      </c>
      <c r="E448" s="89" t="e">
        <f>VLOOKUP(B448,'MC 114+220'!B449:AB836,3,FALSE)</f>
        <v>#N/A</v>
      </c>
      <c r="F448" s="103" t="e">
        <f t="shared" si="79"/>
        <v>#N/A</v>
      </c>
      <c r="G448" s="104" t="e">
        <f>VLOOKUP(B448,'MC 114+220'!$B$15:$AB$786,20,FALSE)</f>
        <v>#N/A</v>
      </c>
      <c r="H448" s="104" t="e">
        <f>VLOOKUP(B448,'MC 114+220'!$B$15:$AB$786,4,FALSE)</f>
        <v>#N/A</v>
      </c>
      <c r="I448" s="105" t="e">
        <f t="shared" si="80"/>
        <v>#N/A</v>
      </c>
      <c r="J448" s="105" t="e">
        <f>VLOOKUP(B448,'MC 114+220'!$B$15:$AB$786,13,FALSE)</f>
        <v>#N/A</v>
      </c>
      <c r="K448" s="92">
        <f>'MC 114+220'!Q449</f>
        <v>0</v>
      </c>
      <c r="L448" s="106">
        <f t="shared" si="85"/>
        <v>0</v>
      </c>
      <c r="M448" s="94" t="e">
        <f>VLOOKUP(B448,'MC 114+220'!$B$14:$AB$786,21,FALSE)</f>
        <v>#N/A</v>
      </c>
      <c r="N448" s="103" t="e">
        <f>VLOOKUP(B448,'MC 114+220'!$B$15:$AB$786,5,FALSE)</f>
        <v>#N/A</v>
      </c>
      <c r="O448" s="105" t="e">
        <f t="shared" si="81"/>
        <v>#N/A</v>
      </c>
      <c r="P448" s="105" t="e">
        <f>VLOOKUP(B448,'MC 114+220'!$B$15:$AB$786,14,FALSE)</f>
        <v>#N/A</v>
      </c>
      <c r="Q448" s="92">
        <f>'MC 114+220'!R449</f>
        <v>0</v>
      </c>
      <c r="R448" s="106">
        <f t="shared" si="86"/>
        <v>0</v>
      </c>
      <c r="S448" s="94" t="e">
        <f>VLOOKUP(B448,'MC 114+220'!$B$14:$AB$786,22,FALSE)</f>
        <v>#N/A</v>
      </c>
      <c r="T448" s="103" t="e">
        <f>VLOOKUP(B448,'MC 114+220'!$B$15:$AB$786,6,FALSE)</f>
        <v>#N/A</v>
      </c>
      <c r="U448" s="105" t="e">
        <f t="shared" si="82"/>
        <v>#N/A</v>
      </c>
      <c r="V448" s="107" t="e">
        <f>VLOOKUP(B448,'MC 114+220'!$B$15:$AB$786,15,FALSE)</f>
        <v>#N/A</v>
      </c>
      <c r="W448" s="96">
        <f>'MC 114+220'!S449</f>
        <v>0</v>
      </c>
      <c r="X448" s="106">
        <f t="shared" si="87"/>
        <v>0</v>
      </c>
      <c r="Y448" s="108" t="e">
        <f t="shared" si="91"/>
        <v>#N/A</v>
      </c>
      <c r="Z448" s="99" t="e">
        <f t="shared" si="88"/>
        <v>#N/A</v>
      </c>
      <c r="AA448" s="100" t="e">
        <f t="shared" si="89"/>
        <v>#N/A</v>
      </c>
      <c r="AB448" s="109" t="e">
        <f t="shared" si="90"/>
        <v>#N/A</v>
      </c>
    </row>
    <row r="449" spans="2:28">
      <c r="B449" s="86">
        <f>'MC 114+220'!B450</f>
        <v>0</v>
      </c>
      <c r="C449" s="101">
        <f t="shared" si="83"/>
        <v>0</v>
      </c>
      <c r="D449" s="102">
        <f t="shared" si="84"/>
        <v>842</v>
      </c>
      <c r="E449" s="89" t="e">
        <f>VLOOKUP(B449,'MC 114+220'!B450:AB837,3,FALSE)</f>
        <v>#N/A</v>
      </c>
      <c r="F449" s="103" t="e">
        <f t="shared" si="79"/>
        <v>#N/A</v>
      </c>
      <c r="G449" s="104" t="e">
        <f>VLOOKUP(B449,'MC 114+220'!$B$15:$AB$786,20,FALSE)</f>
        <v>#N/A</v>
      </c>
      <c r="H449" s="104" t="e">
        <f>VLOOKUP(B449,'MC 114+220'!$B$15:$AB$786,4,FALSE)</f>
        <v>#N/A</v>
      </c>
      <c r="I449" s="105" t="e">
        <f t="shared" si="80"/>
        <v>#N/A</v>
      </c>
      <c r="J449" s="105" t="e">
        <f>VLOOKUP(B449,'MC 114+220'!$B$15:$AB$786,13,FALSE)</f>
        <v>#N/A</v>
      </c>
      <c r="K449" s="92">
        <f>'MC 114+220'!Q450</f>
        <v>0</v>
      </c>
      <c r="L449" s="106">
        <f t="shared" si="85"/>
        <v>0</v>
      </c>
      <c r="M449" s="94" t="e">
        <f>VLOOKUP(B449,'MC 114+220'!$B$14:$AB$786,21,FALSE)</f>
        <v>#N/A</v>
      </c>
      <c r="N449" s="103" t="e">
        <f>VLOOKUP(B449,'MC 114+220'!$B$15:$AB$786,5,FALSE)</f>
        <v>#N/A</v>
      </c>
      <c r="O449" s="105" t="e">
        <f t="shared" si="81"/>
        <v>#N/A</v>
      </c>
      <c r="P449" s="105" t="e">
        <f>VLOOKUP(B449,'MC 114+220'!$B$15:$AB$786,14,FALSE)</f>
        <v>#N/A</v>
      </c>
      <c r="Q449" s="92">
        <f>'MC 114+220'!R450</f>
        <v>0</v>
      </c>
      <c r="R449" s="106">
        <f t="shared" si="86"/>
        <v>0</v>
      </c>
      <c r="S449" s="94" t="e">
        <f>VLOOKUP(B449,'MC 114+220'!$B$14:$AB$786,22,FALSE)</f>
        <v>#N/A</v>
      </c>
      <c r="T449" s="103" t="e">
        <f>VLOOKUP(B449,'MC 114+220'!$B$15:$AB$786,6,FALSE)</f>
        <v>#N/A</v>
      </c>
      <c r="U449" s="105" t="e">
        <f t="shared" si="82"/>
        <v>#N/A</v>
      </c>
      <c r="V449" s="107" t="e">
        <f>VLOOKUP(B449,'MC 114+220'!$B$15:$AB$786,15,FALSE)</f>
        <v>#N/A</v>
      </c>
      <c r="W449" s="96">
        <f>'MC 114+220'!S450</f>
        <v>0</v>
      </c>
      <c r="X449" s="106">
        <f t="shared" si="87"/>
        <v>0</v>
      </c>
      <c r="Y449" s="108" t="e">
        <f t="shared" si="91"/>
        <v>#N/A</v>
      </c>
      <c r="Z449" s="99" t="e">
        <f t="shared" si="88"/>
        <v>#N/A</v>
      </c>
      <c r="AA449" s="100" t="e">
        <f t="shared" si="89"/>
        <v>#N/A</v>
      </c>
      <c r="AB449" s="109" t="e">
        <f t="shared" si="90"/>
        <v>#N/A</v>
      </c>
    </row>
    <row r="450" spans="2:28">
      <c r="B450" s="86">
        <f>'MC 114+220'!B451</f>
        <v>0</v>
      </c>
      <c r="C450" s="101">
        <f t="shared" si="83"/>
        <v>0</v>
      </c>
      <c r="D450" s="102">
        <f t="shared" si="84"/>
        <v>842</v>
      </c>
      <c r="E450" s="89" t="e">
        <f>VLOOKUP(B450,'MC 114+220'!B451:AB838,3,FALSE)</f>
        <v>#N/A</v>
      </c>
      <c r="F450" s="103" t="e">
        <f t="shared" si="79"/>
        <v>#N/A</v>
      </c>
      <c r="G450" s="104" t="e">
        <f>VLOOKUP(B450,'MC 114+220'!$B$15:$AB$786,20,FALSE)</f>
        <v>#N/A</v>
      </c>
      <c r="H450" s="104" t="e">
        <f>VLOOKUP(B450,'MC 114+220'!$B$15:$AB$786,4,FALSE)</f>
        <v>#N/A</v>
      </c>
      <c r="I450" s="105" t="e">
        <f t="shared" si="80"/>
        <v>#N/A</v>
      </c>
      <c r="J450" s="105" t="e">
        <f>VLOOKUP(B450,'MC 114+220'!$B$15:$AB$786,13,FALSE)</f>
        <v>#N/A</v>
      </c>
      <c r="K450" s="92">
        <f>'MC 114+220'!Q451</f>
        <v>0</v>
      </c>
      <c r="L450" s="106">
        <f t="shared" si="85"/>
        <v>0</v>
      </c>
      <c r="M450" s="94" t="e">
        <f>VLOOKUP(B450,'MC 114+220'!$B$14:$AB$786,21,FALSE)</f>
        <v>#N/A</v>
      </c>
      <c r="N450" s="103" t="e">
        <f>VLOOKUP(B450,'MC 114+220'!$B$15:$AB$786,5,FALSE)</f>
        <v>#N/A</v>
      </c>
      <c r="O450" s="105" t="e">
        <f t="shared" si="81"/>
        <v>#N/A</v>
      </c>
      <c r="P450" s="105" t="e">
        <f>VLOOKUP(B450,'MC 114+220'!$B$15:$AB$786,14,FALSE)</f>
        <v>#N/A</v>
      </c>
      <c r="Q450" s="92">
        <f>'MC 114+220'!R451</f>
        <v>0</v>
      </c>
      <c r="R450" s="106">
        <f t="shared" si="86"/>
        <v>0</v>
      </c>
      <c r="S450" s="94" t="e">
        <f>VLOOKUP(B450,'MC 114+220'!$B$14:$AB$786,22,FALSE)</f>
        <v>#N/A</v>
      </c>
      <c r="T450" s="103" t="e">
        <f>VLOOKUP(B450,'MC 114+220'!$B$15:$AB$786,6,FALSE)</f>
        <v>#N/A</v>
      </c>
      <c r="U450" s="105" t="e">
        <f t="shared" si="82"/>
        <v>#N/A</v>
      </c>
      <c r="V450" s="107" t="e">
        <f>VLOOKUP(B450,'MC 114+220'!$B$15:$AB$786,15,FALSE)</f>
        <v>#N/A</v>
      </c>
      <c r="W450" s="96">
        <f>'MC 114+220'!S451</f>
        <v>0</v>
      </c>
      <c r="X450" s="106">
        <f t="shared" si="87"/>
        <v>0</v>
      </c>
      <c r="Y450" s="108" t="e">
        <f t="shared" si="91"/>
        <v>#N/A</v>
      </c>
      <c r="Z450" s="99" t="e">
        <f t="shared" si="88"/>
        <v>#N/A</v>
      </c>
      <c r="AA450" s="100" t="e">
        <f t="shared" si="89"/>
        <v>#N/A</v>
      </c>
      <c r="AB450" s="109" t="e">
        <f t="shared" si="90"/>
        <v>#N/A</v>
      </c>
    </row>
    <row r="451" spans="2:28">
      <c r="B451" s="86">
        <f>'MC 114+220'!B452</f>
        <v>0</v>
      </c>
      <c r="C451" s="101">
        <f t="shared" si="83"/>
        <v>0</v>
      </c>
      <c r="D451" s="102">
        <f t="shared" si="84"/>
        <v>842</v>
      </c>
      <c r="E451" s="89" t="e">
        <f>VLOOKUP(B451,'MC 114+220'!B452:AB839,3,FALSE)</f>
        <v>#N/A</v>
      </c>
      <c r="F451" s="103" t="e">
        <f t="shared" si="79"/>
        <v>#N/A</v>
      </c>
      <c r="G451" s="104" t="e">
        <f>VLOOKUP(B451,'MC 114+220'!$B$15:$AB$786,20,FALSE)</f>
        <v>#N/A</v>
      </c>
      <c r="H451" s="104" t="e">
        <f>VLOOKUP(B451,'MC 114+220'!$B$15:$AB$786,4,FALSE)</f>
        <v>#N/A</v>
      </c>
      <c r="I451" s="105" t="e">
        <f t="shared" si="80"/>
        <v>#N/A</v>
      </c>
      <c r="J451" s="105" t="e">
        <f>VLOOKUP(B451,'MC 114+220'!$B$15:$AB$786,13,FALSE)</f>
        <v>#N/A</v>
      </c>
      <c r="K451" s="92">
        <f>'MC 114+220'!Q452</f>
        <v>0</v>
      </c>
      <c r="L451" s="106">
        <f t="shared" si="85"/>
        <v>0</v>
      </c>
      <c r="M451" s="94" t="e">
        <f>VLOOKUP(B451,'MC 114+220'!$B$14:$AB$786,21,FALSE)</f>
        <v>#N/A</v>
      </c>
      <c r="N451" s="103" t="e">
        <f>VLOOKUP(B451,'MC 114+220'!$B$15:$AB$786,5,FALSE)</f>
        <v>#N/A</v>
      </c>
      <c r="O451" s="105" t="e">
        <f t="shared" si="81"/>
        <v>#N/A</v>
      </c>
      <c r="P451" s="105" t="e">
        <f>VLOOKUP(B451,'MC 114+220'!$B$15:$AB$786,14,FALSE)</f>
        <v>#N/A</v>
      </c>
      <c r="Q451" s="92">
        <f>'MC 114+220'!R452</f>
        <v>0</v>
      </c>
      <c r="R451" s="106">
        <f t="shared" si="86"/>
        <v>0</v>
      </c>
      <c r="S451" s="94" t="e">
        <f>VLOOKUP(B451,'MC 114+220'!$B$14:$AB$786,22,FALSE)</f>
        <v>#N/A</v>
      </c>
      <c r="T451" s="103" t="e">
        <f>VLOOKUP(B451,'MC 114+220'!$B$15:$AB$786,6,FALSE)</f>
        <v>#N/A</v>
      </c>
      <c r="U451" s="105" t="e">
        <f t="shared" si="82"/>
        <v>#N/A</v>
      </c>
      <c r="V451" s="107" t="e">
        <f>VLOOKUP(B451,'MC 114+220'!$B$15:$AB$786,15,FALSE)</f>
        <v>#N/A</v>
      </c>
      <c r="W451" s="96">
        <f>'MC 114+220'!S452</f>
        <v>0</v>
      </c>
      <c r="X451" s="106">
        <f t="shared" si="87"/>
        <v>0</v>
      </c>
      <c r="Y451" s="108" t="e">
        <f t="shared" si="91"/>
        <v>#N/A</v>
      </c>
      <c r="Z451" s="99" t="e">
        <f t="shared" si="88"/>
        <v>#N/A</v>
      </c>
      <c r="AA451" s="100" t="e">
        <f t="shared" si="89"/>
        <v>#N/A</v>
      </c>
      <c r="AB451" s="109" t="e">
        <f t="shared" si="90"/>
        <v>#N/A</v>
      </c>
    </row>
    <row r="452" spans="2:28">
      <c r="B452" s="86">
        <f>'MC 114+220'!B453</f>
        <v>0</v>
      </c>
      <c r="C452" s="101">
        <f t="shared" si="83"/>
        <v>0</v>
      </c>
      <c r="D452" s="102">
        <f t="shared" si="84"/>
        <v>842</v>
      </c>
      <c r="E452" s="89" t="e">
        <f>VLOOKUP(B452,'MC 114+220'!B453:AB840,3,FALSE)</f>
        <v>#N/A</v>
      </c>
      <c r="F452" s="103" t="e">
        <f t="shared" si="79"/>
        <v>#N/A</v>
      </c>
      <c r="G452" s="104" t="e">
        <f>VLOOKUP(B452,'MC 114+220'!$B$15:$AB$786,20,FALSE)</f>
        <v>#N/A</v>
      </c>
      <c r="H452" s="104" t="e">
        <f>VLOOKUP(B452,'MC 114+220'!$B$15:$AB$786,4,FALSE)</f>
        <v>#N/A</v>
      </c>
      <c r="I452" s="105" t="e">
        <f t="shared" si="80"/>
        <v>#N/A</v>
      </c>
      <c r="J452" s="105" t="e">
        <f>VLOOKUP(B452,'MC 114+220'!$B$15:$AB$786,13,FALSE)</f>
        <v>#N/A</v>
      </c>
      <c r="K452" s="92">
        <f>'MC 114+220'!Q453</f>
        <v>0</v>
      </c>
      <c r="L452" s="106">
        <f t="shared" si="85"/>
        <v>0</v>
      </c>
      <c r="M452" s="94" t="e">
        <f>VLOOKUP(B452,'MC 114+220'!$B$14:$AB$786,21,FALSE)</f>
        <v>#N/A</v>
      </c>
      <c r="N452" s="103" t="e">
        <f>VLOOKUP(B452,'MC 114+220'!$B$15:$AB$786,5,FALSE)</f>
        <v>#N/A</v>
      </c>
      <c r="O452" s="105" t="e">
        <f t="shared" si="81"/>
        <v>#N/A</v>
      </c>
      <c r="P452" s="105" t="e">
        <f>VLOOKUP(B452,'MC 114+220'!$B$15:$AB$786,14,FALSE)</f>
        <v>#N/A</v>
      </c>
      <c r="Q452" s="92">
        <f>'MC 114+220'!R453</f>
        <v>0</v>
      </c>
      <c r="R452" s="106">
        <f t="shared" si="86"/>
        <v>0</v>
      </c>
      <c r="S452" s="94" t="e">
        <f>VLOOKUP(B452,'MC 114+220'!$B$14:$AB$786,22,FALSE)</f>
        <v>#N/A</v>
      </c>
      <c r="T452" s="103" t="e">
        <f>VLOOKUP(B452,'MC 114+220'!$B$15:$AB$786,6,FALSE)</f>
        <v>#N/A</v>
      </c>
      <c r="U452" s="105" t="e">
        <f t="shared" si="82"/>
        <v>#N/A</v>
      </c>
      <c r="V452" s="107" t="e">
        <f>VLOOKUP(B452,'MC 114+220'!$B$15:$AB$786,15,FALSE)</f>
        <v>#N/A</v>
      </c>
      <c r="W452" s="96">
        <f>'MC 114+220'!S453</f>
        <v>0</v>
      </c>
      <c r="X452" s="106">
        <f t="shared" si="87"/>
        <v>0</v>
      </c>
      <c r="Y452" s="108" t="e">
        <f t="shared" si="91"/>
        <v>#N/A</v>
      </c>
      <c r="Z452" s="99" t="e">
        <f t="shared" si="88"/>
        <v>#N/A</v>
      </c>
      <c r="AA452" s="100" t="e">
        <f t="shared" si="89"/>
        <v>#N/A</v>
      </c>
      <c r="AB452" s="109" t="e">
        <f t="shared" si="90"/>
        <v>#N/A</v>
      </c>
    </row>
    <row r="453" spans="2:28">
      <c r="B453" s="86">
        <f>'MC 114+220'!B454</f>
        <v>0</v>
      </c>
      <c r="C453" s="101">
        <f t="shared" si="83"/>
        <v>0</v>
      </c>
      <c r="D453" s="102">
        <f t="shared" si="84"/>
        <v>842</v>
      </c>
      <c r="E453" s="89" t="e">
        <f>VLOOKUP(B453,'MC 114+220'!B454:AB841,3,FALSE)</f>
        <v>#N/A</v>
      </c>
      <c r="F453" s="103" t="e">
        <f t="shared" si="79"/>
        <v>#N/A</v>
      </c>
      <c r="G453" s="104" t="e">
        <f>VLOOKUP(B453,'MC 114+220'!$B$15:$AB$786,20,FALSE)</f>
        <v>#N/A</v>
      </c>
      <c r="H453" s="104" t="e">
        <f>VLOOKUP(B453,'MC 114+220'!$B$15:$AB$786,4,FALSE)</f>
        <v>#N/A</v>
      </c>
      <c r="I453" s="105" t="e">
        <f t="shared" si="80"/>
        <v>#N/A</v>
      </c>
      <c r="J453" s="105" t="e">
        <f>VLOOKUP(B453,'MC 114+220'!$B$15:$AB$786,13,FALSE)</f>
        <v>#N/A</v>
      </c>
      <c r="K453" s="92">
        <f>'MC 114+220'!Q454</f>
        <v>0</v>
      </c>
      <c r="L453" s="106">
        <f t="shared" si="85"/>
        <v>0</v>
      </c>
      <c r="M453" s="94" t="e">
        <f>VLOOKUP(B453,'MC 114+220'!$B$14:$AB$786,21,FALSE)</f>
        <v>#N/A</v>
      </c>
      <c r="N453" s="103" t="e">
        <f>VLOOKUP(B453,'MC 114+220'!$B$15:$AB$786,5,FALSE)</f>
        <v>#N/A</v>
      </c>
      <c r="O453" s="105" t="e">
        <f t="shared" si="81"/>
        <v>#N/A</v>
      </c>
      <c r="P453" s="105" t="e">
        <f>VLOOKUP(B453,'MC 114+220'!$B$15:$AB$786,14,FALSE)</f>
        <v>#N/A</v>
      </c>
      <c r="Q453" s="92">
        <f>'MC 114+220'!R454</f>
        <v>0</v>
      </c>
      <c r="R453" s="106">
        <f t="shared" si="86"/>
        <v>0</v>
      </c>
      <c r="S453" s="94" t="e">
        <f>VLOOKUP(B453,'MC 114+220'!$B$14:$AB$786,22,FALSE)</f>
        <v>#N/A</v>
      </c>
      <c r="T453" s="103" t="e">
        <f>VLOOKUP(B453,'MC 114+220'!$B$15:$AB$786,6,FALSE)</f>
        <v>#N/A</v>
      </c>
      <c r="U453" s="105" t="e">
        <f t="shared" si="82"/>
        <v>#N/A</v>
      </c>
      <c r="V453" s="107" t="e">
        <f>VLOOKUP(B453,'MC 114+220'!$B$15:$AB$786,15,FALSE)</f>
        <v>#N/A</v>
      </c>
      <c r="W453" s="96">
        <f>'MC 114+220'!S454</f>
        <v>0</v>
      </c>
      <c r="X453" s="106">
        <f t="shared" si="87"/>
        <v>0</v>
      </c>
      <c r="Y453" s="108" t="e">
        <f t="shared" si="91"/>
        <v>#N/A</v>
      </c>
      <c r="Z453" s="99" t="e">
        <f t="shared" si="88"/>
        <v>#N/A</v>
      </c>
      <c r="AA453" s="100" t="e">
        <f t="shared" si="89"/>
        <v>#N/A</v>
      </c>
      <c r="AB453" s="109" t="e">
        <f t="shared" si="90"/>
        <v>#N/A</v>
      </c>
    </row>
    <row r="454" spans="2:28">
      <c r="B454" s="86">
        <f>'MC 114+220'!B455</f>
        <v>0</v>
      </c>
      <c r="C454" s="101">
        <f t="shared" si="83"/>
        <v>0</v>
      </c>
      <c r="D454" s="102">
        <f t="shared" si="84"/>
        <v>842</v>
      </c>
      <c r="E454" s="89" t="e">
        <f>VLOOKUP(B454,'MC 114+220'!B455:AB842,3,FALSE)</f>
        <v>#N/A</v>
      </c>
      <c r="F454" s="103" t="e">
        <f t="shared" si="79"/>
        <v>#N/A</v>
      </c>
      <c r="G454" s="104" t="e">
        <f>VLOOKUP(B454,'MC 114+220'!$B$15:$AB$786,20,FALSE)</f>
        <v>#N/A</v>
      </c>
      <c r="H454" s="104" t="e">
        <f>VLOOKUP(B454,'MC 114+220'!$B$15:$AB$786,4,FALSE)</f>
        <v>#N/A</v>
      </c>
      <c r="I454" s="105" t="e">
        <f t="shared" si="80"/>
        <v>#N/A</v>
      </c>
      <c r="J454" s="105" t="e">
        <f>VLOOKUP(B454,'MC 114+220'!$B$15:$AB$786,13,FALSE)</f>
        <v>#N/A</v>
      </c>
      <c r="K454" s="92">
        <f>'MC 114+220'!Q455</f>
        <v>0</v>
      </c>
      <c r="L454" s="106">
        <f t="shared" si="85"/>
        <v>0</v>
      </c>
      <c r="M454" s="94" t="e">
        <f>VLOOKUP(B454,'MC 114+220'!$B$14:$AB$786,21,FALSE)</f>
        <v>#N/A</v>
      </c>
      <c r="N454" s="103" t="e">
        <f>VLOOKUP(B454,'MC 114+220'!$B$15:$AB$786,5,FALSE)</f>
        <v>#N/A</v>
      </c>
      <c r="O454" s="105" t="e">
        <f t="shared" si="81"/>
        <v>#N/A</v>
      </c>
      <c r="P454" s="105" t="e">
        <f>VLOOKUP(B454,'MC 114+220'!$B$15:$AB$786,14,FALSE)</f>
        <v>#N/A</v>
      </c>
      <c r="Q454" s="92">
        <f>'MC 114+220'!R455</f>
        <v>0</v>
      </c>
      <c r="R454" s="106">
        <f t="shared" si="86"/>
        <v>0</v>
      </c>
      <c r="S454" s="94" t="e">
        <f>VLOOKUP(B454,'MC 114+220'!$B$14:$AB$786,22,FALSE)</f>
        <v>#N/A</v>
      </c>
      <c r="T454" s="103" t="e">
        <f>VLOOKUP(B454,'MC 114+220'!$B$15:$AB$786,6,FALSE)</f>
        <v>#N/A</v>
      </c>
      <c r="U454" s="105" t="e">
        <f t="shared" si="82"/>
        <v>#N/A</v>
      </c>
      <c r="V454" s="107" t="e">
        <f>VLOOKUP(B454,'MC 114+220'!$B$15:$AB$786,15,FALSE)</f>
        <v>#N/A</v>
      </c>
      <c r="W454" s="96">
        <f>'MC 114+220'!S455</f>
        <v>0</v>
      </c>
      <c r="X454" s="106">
        <f t="shared" si="87"/>
        <v>0</v>
      </c>
      <c r="Y454" s="108" t="e">
        <f t="shared" si="91"/>
        <v>#N/A</v>
      </c>
      <c r="Z454" s="99" t="e">
        <f t="shared" si="88"/>
        <v>#N/A</v>
      </c>
      <c r="AA454" s="100" t="e">
        <f t="shared" si="89"/>
        <v>#N/A</v>
      </c>
      <c r="AB454" s="109" t="e">
        <f t="shared" si="90"/>
        <v>#N/A</v>
      </c>
    </row>
    <row r="455" spans="2:28">
      <c r="B455" s="86">
        <f>'MC 114+220'!B456</f>
        <v>0</v>
      </c>
      <c r="C455" s="101">
        <f t="shared" si="83"/>
        <v>0</v>
      </c>
      <c r="D455" s="102">
        <f t="shared" si="84"/>
        <v>842</v>
      </c>
      <c r="E455" s="89" t="e">
        <f>VLOOKUP(B455,'MC 114+220'!B456:AB843,3,FALSE)</f>
        <v>#N/A</v>
      </c>
      <c r="F455" s="103" t="e">
        <f t="shared" si="79"/>
        <v>#N/A</v>
      </c>
      <c r="G455" s="104" t="e">
        <f>VLOOKUP(B455,'MC 114+220'!$B$15:$AB$786,20,FALSE)</f>
        <v>#N/A</v>
      </c>
      <c r="H455" s="104" t="e">
        <f>VLOOKUP(B455,'MC 114+220'!$B$15:$AB$786,4,FALSE)</f>
        <v>#N/A</v>
      </c>
      <c r="I455" s="105" t="e">
        <f t="shared" si="80"/>
        <v>#N/A</v>
      </c>
      <c r="J455" s="105" t="e">
        <f>VLOOKUP(B455,'MC 114+220'!$B$15:$AB$786,13,FALSE)</f>
        <v>#N/A</v>
      </c>
      <c r="K455" s="92">
        <f>'MC 114+220'!Q456</f>
        <v>0</v>
      </c>
      <c r="L455" s="106">
        <f t="shared" si="85"/>
        <v>0</v>
      </c>
      <c r="M455" s="94" t="e">
        <f>VLOOKUP(B455,'MC 114+220'!$B$14:$AB$786,21,FALSE)</f>
        <v>#N/A</v>
      </c>
      <c r="N455" s="103" t="e">
        <f>VLOOKUP(B455,'MC 114+220'!$B$15:$AB$786,5,FALSE)</f>
        <v>#N/A</v>
      </c>
      <c r="O455" s="105" t="e">
        <f t="shared" si="81"/>
        <v>#N/A</v>
      </c>
      <c r="P455" s="105" t="e">
        <f>VLOOKUP(B455,'MC 114+220'!$B$15:$AB$786,14,FALSE)</f>
        <v>#N/A</v>
      </c>
      <c r="Q455" s="92">
        <f>'MC 114+220'!R456</f>
        <v>0</v>
      </c>
      <c r="R455" s="106">
        <f t="shared" si="86"/>
        <v>0</v>
      </c>
      <c r="S455" s="94" t="e">
        <f>VLOOKUP(B455,'MC 114+220'!$B$14:$AB$786,22,FALSE)</f>
        <v>#N/A</v>
      </c>
      <c r="T455" s="103" t="e">
        <f>VLOOKUP(B455,'MC 114+220'!$B$15:$AB$786,6,FALSE)</f>
        <v>#N/A</v>
      </c>
      <c r="U455" s="105" t="e">
        <f t="shared" si="82"/>
        <v>#N/A</v>
      </c>
      <c r="V455" s="107" t="e">
        <f>VLOOKUP(B455,'MC 114+220'!$B$15:$AB$786,15,FALSE)</f>
        <v>#N/A</v>
      </c>
      <c r="W455" s="96">
        <f>'MC 114+220'!S456</f>
        <v>0</v>
      </c>
      <c r="X455" s="106">
        <f t="shared" si="87"/>
        <v>0</v>
      </c>
      <c r="Y455" s="108" t="e">
        <f t="shared" si="91"/>
        <v>#N/A</v>
      </c>
      <c r="Z455" s="99" t="e">
        <f t="shared" si="88"/>
        <v>#N/A</v>
      </c>
      <c r="AA455" s="100" t="e">
        <f t="shared" si="89"/>
        <v>#N/A</v>
      </c>
      <c r="AB455" s="109" t="e">
        <f t="shared" si="90"/>
        <v>#N/A</v>
      </c>
    </row>
    <row r="456" spans="2:28">
      <c r="B456" s="86">
        <f>'MC 114+220'!B457</f>
        <v>0</v>
      </c>
      <c r="C456" s="101">
        <f t="shared" si="83"/>
        <v>0</v>
      </c>
      <c r="D456" s="102">
        <f t="shared" si="84"/>
        <v>842</v>
      </c>
      <c r="E456" s="89" t="e">
        <f>VLOOKUP(B456,'MC 114+220'!B457:AB844,3,FALSE)</f>
        <v>#N/A</v>
      </c>
      <c r="F456" s="103" t="e">
        <f t="shared" si="79"/>
        <v>#N/A</v>
      </c>
      <c r="G456" s="104" t="e">
        <f>VLOOKUP(B456,'MC 114+220'!$B$15:$AB$786,20,FALSE)</f>
        <v>#N/A</v>
      </c>
      <c r="H456" s="104" t="e">
        <f>VLOOKUP(B456,'MC 114+220'!$B$15:$AB$786,4,FALSE)</f>
        <v>#N/A</v>
      </c>
      <c r="I456" s="105" t="e">
        <f t="shared" si="80"/>
        <v>#N/A</v>
      </c>
      <c r="J456" s="105" t="e">
        <f>VLOOKUP(B456,'MC 114+220'!$B$15:$AB$786,13,FALSE)</f>
        <v>#N/A</v>
      </c>
      <c r="K456" s="92">
        <f>'MC 114+220'!Q457</f>
        <v>0</v>
      </c>
      <c r="L456" s="106">
        <f t="shared" si="85"/>
        <v>0</v>
      </c>
      <c r="M456" s="94" t="e">
        <f>VLOOKUP(B456,'MC 114+220'!$B$14:$AB$786,21,FALSE)</f>
        <v>#N/A</v>
      </c>
      <c r="N456" s="103" t="e">
        <f>VLOOKUP(B456,'MC 114+220'!$B$15:$AB$786,5,FALSE)</f>
        <v>#N/A</v>
      </c>
      <c r="O456" s="105" t="e">
        <f t="shared" si="81"/>
        <v>#N/A</v>
      </c>
      <c r="P456" s="105" t="e">
        <f>VLOOKUP(B456,'MC 114+220'!$B$15:$AB$786,14,FALSE)</f>
        <v>#N/A</v>
      </c>
      <c r="Q456" s="92">
        <f>'MC 114+220'!R457</f>
        <v>0</v>
      </c>
      <c r="R456" s="106">
        <f t="shared" si="86"/>
        <v>0</v>
      </c>
      <c r="S456" s="94" t="e">
        <f>VLOOKUP(B456,'MC 114+220'!$B$14:$AB$786,22,FALSE)</f>
        <v>#N/A</v>
      </c>
      <c r="T456" s="103" t="e">
        <f>VLOOKUP(B456,'MC 114+220'!$B$15:$AB$786,6,FALSE)</f>
        <v>#N/A</v>
      </c>
      <c r="U456" s="105" t="e">
        <f t="shared" si="82"/>
        <v>#N/A</v>
      </c>
      <c r="V456" s="107" t="e">
        <f>VLOOKUP(B456,'MC 114+220'!$B$15:$AB$786,15,FALSE)</f>
        <v>#N/A</v>
      </c>
      <c r="W456" s="96">
        <f>'MC 114+220'!S457</f>
        <v>0</v>
      </c>
      <c r="X456" s="106">
        <f t="shared" si="87"/>
        <v>0</v>
      </c>
      <c r="Y456" s="108" t="e">
        <f t="shared" si="91"/>
        <v>#N/A</v>
      </c>
      <c r="Z456" s="99" t="e">
        <f t="shared" si="88"/>
        <v>#N/A</v>
      </c>
      <c r="AA456" s="100" t="e">
        <f t="shared" si="89"/>
        <v>#N/A</v>
      </c>
      <c r="AB456" s="109" t="e">
        <f t="shared" si="90"/>
        <v>#N/A</v>
      </c>
    </row>
    <row r="457" spans="2:28">
      <c r="B457" s="86">
        <f>'MC 114+220'!B458</f>
        <v>0</v>
      </c>
      <c r="C457" s="101">
        <f t="shared" si="83"/>
        <v>0</v>
      </c>
      <c r="D457" s="102">
        <f t="shared" si="84"/>
        <v>842</v>
      </c>
      <c r="E457" s="89" t="e">
        <f>VLOOKUP(B457,'MC 114+220'!B458:AB845,3,FALSE)</f>
        <v>#N/A</v>
      </c>
      <c r="F457" s="103" t="e">
        <f t="shared" si="79"/>
        <v>#N/A</v>
      </c>
      <c r="G457" s="104" t="e">
        <f>VLOOKUP(B457,'MC 114+220'!$B$15:$AB$786,20,FALSE)</f>
        <v>#N/A</v>
      </c>
      <c r="H457" s="104" t="e">
        <f>VLOOKUP(B457,'MC 114+220'!$B$15:$AB$786,4,FALSE)</f>
        <v>#N/A</v>
      </c>
      <c r="I457" s="105" t="e">
        <f t="shared" si="80"/>
        <v>#N/A</v>
      </c>
      <c r="J457" s="105" t="e">
        <f>VLOOKUP(B457,'MC 114+220'!$B$15:$AB$786,13,FALSE)</f>
        <v>#N/A</v>
      </c>
      <c r="K457" s="92">
        <f>'MC 114+220'!Q458</f>
        <v>0</v>
      </c>
      <c r="L457" s="106">
        <f t="shared" si="85"/>
        <v>0</v>
      </c>
      <c r="M457" s="94" t="e">
        <f>VLOOKUP(B457,'MC 114+220'!$B$14:$AB$786,21,FALSE)</f>
        <v>#N/A</v>
      </c>
      <c r="N457" s="103" t="e">
        <f>VLOOKUP(B457,'MC 114+220'!$B$15:$AB$786,5,FALSE)</f>
        <v>#N/A</v>
      </c>
      <c r="O457" s="105" t="e">
        <f t="shared" si="81"/>
        <v>#N/A</v>
      </c>
      <c r="P457" s="105" t="e">
        <f>VLOOKUP(B457,'MC 114+220'!$B$15:$AB$786,14,FALSE)</f>
        <v>#N/A</v>
      </c>
      <c r="Q457" s="92">
        <f>'MC 114+220'!R458</f>
        <v>0</v>
      </c>
      <c r="R457" s="106">
        <f t="shared" si="86"/>
        <v>0</v>
      </c>
      <c r="S457" s="94" t="e">
        <f>VLOOKUP(B457,'MC 114+220'!$B$14:$AB$786,22,FALSE)</f>
        <v>#N/A</v>
      </c>
      <c r="T457" s="103" t="e">
        <f>VLOOKUP(B457,'MC 114+220'!$B$15:$AB$786,6,FALSE)</f>
        <v>#N/A</v>
      </c>
      <c r="U457" s="105" t="e">
        <f t="shared" si="82"/>
        <v>#N/A</v>
      </c>
      <c r="V457" s="107" t="e">
        <f>VLOOKUP(B457,'MC 114+220'!$B$15:$AB$786,15,FALSE)</f>
        <v>#N/A</v>
      </c>
      <c r="W457" s="96">
        <f>'MC 114+220'!S458</f>
        <v>0</v>
      </c>
      <c r="X457" s="106">
        <f t="shared" si="87"/>
        <v>0</v>
      </c>
      <c r="Y457" s="108" t="e">
        <f t="shared" si="91"/>
        <v>#N/A</v>
      </c>
      <c r="Z457" s="99" t="e">
        <f t="shared" si="88"/>
        <v>#N/A</v>
      </c>
      <c r="AA457" s="100" t="e">
        <f t="shared" si="89"/>
        <v>#N/A</v>
      </c>
      <c r="AB457" s="109" t="e">
        <f t="shared" si="90"/>
        <v>#N/A</v>
      </c>
    </row>
    <row r="458" spans="2:28">
      <c r="B458" s="86">
        <f>'MC 114+220'!B459</f>
        <v>0</v>
      </c>
      <c r="C458" s="101">
        <f t="shared" si="83"/>
        <v>0</v>
      </c>
      <c r="D458" s="102">
        <f t="shared" si="84"/>
        <v>842</v>
      </c>
      <c r="E458" s="89" t="e">
        <f>VLOOKUP(B458,'MC 114+220'!B459:AB846,3,FALSE)</f>
        <v>#N/A</v>
      </c>
      <c r="F458" s="103" t="e">
        <f t="shared" si="79"/>
        <v>#N/A</v>
      </c>
      <c r="G458" s="104" t="e">
        <f>VLOOKUP(B458,'MC 114+220'!$B$15:$AB$786,20,FALSE)</f>
        <v>#N/A</v>
      </c>
      <c r="H458" s="104" t="e">
        <f>VLOOKUP(B458,'MC 114+220'!$B$15:$AB$786,4,FALSE)</f>
        <v>#N/A</v>
      </c>
      <c r="I458" s="105" t="e">
        <f t="shared" si="80"/>
        <v>#N/A</v>
      </c>
      <c r="J458" s="105" t="e">
        <f>VLOOKUP(B458,'MC 114+220'!$B$15:$AB$786,13,FALSE)</f>
        <v>#N/A</v>
      </c>
      <c r="K458" s="92">
        <f>'MC 114+220'!Q459</f>
        <v>0</v>
      </c>
      <c r="L458" s="106">
        <f t="shared" si="85"/>
        <v>0</v>
      </c>
      <c r="M458" s="94" t="e">
        <f>VLOOKUP(B458,'MC 114+220'!$B$14:$AB$786,21,FALSE)</f>
        <v>#N/A</v>
      </c>
      <c r="N458" s="103" t="e">
        <f>VLOOKUP(B458,'MC 114+220'!$B$15:$AB$786,5,FALSE)</f>
        <v>#N/A</v>
      </c>
      <c r="O458" s="105" t="e">
        <f t="shared" si="81"/>
        <v>#N/A</v>
      </c>
      <c r="P458" s="105" t="e">
        <f>VLOOKUP(B458,'MC 114+220'!$B$15:$AB$786,14,FALSE)</f>
        <v>#N/A</v>
      </c>
      <c r="Q458" s="92">
        <f>'MC 114+220'!R459</f>
        <v>0</v>
      </c>
      <c r="R458" s="106">
        <f t="shared" si="86"/>
        <v>0</v>
      </c>
      <c r="S458" s="94" t="e">
        <f>VLOOKUP(B458,'MC 114+220'!$B$14:$AB$786,22,FALSE)</f>
        <v>#N/A</v>
      </c>
      <c r="T458" s="103" t="e">
        <f>VLOOKUP(B458,'MC 114+220'!$B$15:$AB$786,6,FALSE)</f>
        <v>#N/A</v>
      </c>
      <c r="U458" s="105" t="e">
        <f t="shared" si="82"/>
        <v>#N/A</v>
      </c>
      <c r="V458" s="107" t="e">
        <f>VLOOKUP(B458,'MC 114+220'!$B$15:$AB$786,15,FALSE)</f>
        <v>#N/A</v>
      </c>
      <c r="W458" s="96">
        <f>'MC 114+220'!S459</f>
        <v>0</v>
      </c>
      <c r="X458" s="106">
        <f t="shared" si="87"/>
        <v>0</v>
      </c>
      <c r="Y458" s="108" t="e">
        <f t="shared" si="91"/>
        <v>#N/A</v>
      </c>
      <c r="Z458" s="99" t="e">
        <f t="shared" si="88"/>
        <v>#N/A</v>
      </c>
      <c r="AA458" s="100" t="e">
        <f t="shared" si="89"/>
        <v>#N/A</v>
      </c>
      <c r="AB458" s="109" t="e">
        <f t="shared" si="90"/>
        <v>#N/A</v>
      </c>
    </row>
    <row r="459" spans="2:28">
      <c r="B459" s="86">
        <f>'MC 114+220'!B460</f>
        <v>0</v>
      </c>
      <c r="C459" s="101">
        <f t="shared" si="83"/>
        <v>0</v>
      </c>
      <c r="D459" s="102">
        <f t="shared" si="84"/>
        <v>842</v>
      </c>
      <c r="E459" s="89" t="e">
        <f>VLOOKUP(B459,'MC 114+220'!B460:AB847,3,FALSE)</f>
        <v>#N/A</v>
      </c>
      <c r="F459" s="103" t="e">
        <f t="shared" si="79"/>
        <v>#N/A</v>
      </c>
      <c r="G459" s="104" t="e">
        <f>VLOOKUP(B459,'MC 114+220'!$B$15:$AB$786,20,FALSE)</f>
        <v>#N/A</v>
      </c>
      <c r="H459" s="104" t="e">
        <f>VLOOKUP(B459,'MC 114+220'!$B$15:$AB$786,4,FALSE)</f>
        <v>#N/A</v>
      </c>
      <c r="I459" s="105" t="e">
        <f t="shared" si="80"/>
        <v>#N/A</v>
      </c>
      <c r="J459" s="105" t="e">
        <f>VLOOKUP(B459,'MC 114+220'!$B$15:$AB$786,13,FALSE)</f>
        <v>#N/A</v>
      </c>
      <c r="K459" s="92">
        <f>'MC 114+220'!Q460</f>
        <v>0</v>
      </c>
      <c r="L459" s="106">
        <f t="shared" si="85"/>
        <v>0</v>
      </c>
      <c r="M459" s="94" t="e">
        <f>VLOOKUP(B459,'MC 114+220'!$B$14:$AB$786,21,FALSE)</f>
        <v>#N/A</v>
      </c>
      <c r="N459" s="103" t="e">
        <f>VLOOKUP(B459,'MC 114+220'!$B$15:$AB$786,5,FALSE)</f>
        <v>#N/A</v>
      </c>
      <c r="O459" s="105" t="e">
        <f t="shared" si="81"/>
        <v>#N/A</v>
      </c>
      <c r="P459" s="105" t="e">
        <f>VLOOKUP(B459,'MC 114+220'!$B$15:$AB$786,14,FALSE)</f>
        <v>#N/A</v>
      </c>
      <c r="Q459" s="92">
        <f>'MC 114+220'!R460</f>
        <v>0</v>
      </c>
      <c r="R459" s="106">
        <f t="shared" si="86"/>
        <v>0</v>
      </c>
      <c r="S459" s="94" t="e">
        <f>VLOOKUP(B459,'MC 114+220'!$B$14:$AB$786,22,FALSE)</f>
        <v>#N/A</v>
      </c>
      <c r="T459" s="103" t="e">
        <f>VLOOKUP(B459,'MC 114+220'!$B$15:$AB$786,6,FALSE)</f>
        <v>#N/A</v>
      </c>
      <c r="U459" s="105" t="e">
        <f t="shared" si="82"/>
        <v>#N/A</v>
      </c>
      <c r="V459" s="107" t="e">
        <f>VLOOKUP(B459,'MC 114+220'!$B$15:$AB$786,15,FALSE)</f>
        <v>#N/A</v>
      </c>
      <c r="W459" s="96">
        <f>'MC 114+220'!S460</f>
        <v>0</v>
      </c>
      <c r="X459" s="106">
        <f t="shared" si="87"/>
        <v>0</v>
      </c>
      <c r="Y459" s="108" t="e">
        <f t="shared" si="91"/>
        <v>#N/A</v>
      </c>
      <c r="Z459" s="99" t="e">
        <f t="shared" si="88"/>
        <v>#N/A</v>
      </c>
      <c r="AA459" s="100" t="e">
        <f t="shared" si="89"/>
        <v>#N/A</v>
      </c>
      <c r="AB459" s="109" t="e">
        <f t="shared" si="90"/>
        <v>#N/A</v>
      </c>
    </row>
    <row r="460" spans="2:28">
      <c r="B460" s="86">
        <f>'MC 114+220'!B461</f>
        <v>0</v>
      </c>
      <c r="C460" s="101">
        <f t="shared" si="83"/>
        <v>0</v>
      </c>
      <c r="D460" s="102">
        <f t="shared" si="84"/>
        <v>842</v>
      </c>
      <c r="E460" s="89" t="e">
        <f>VLOOKUP(B460,'MC 114+220'!B461:AB848,3,FALSE)</f>
        <v>#N/A</v>
      </c>
      <c r="F460" s="103" t="e">
        <f t="shared" si="79"/>
        <v>#N/A</v>
      </c>
      <c r="G460" s="104" t="e">
        <f>VLOOKUP(B460,'MC 114+220'!$B$15:$AB$786,20,FALSE)</f>
        <v>#N/A</v>
      </c>
      <c r="H460" s="104" t="e">
        <f>VLOOKUP(B460,'MC 114+220'!$B$15:$AB$786,4,FALSE)</f>
        <v>#N/A</v>
      </c>
      <c r="I460" s="105" t="e">
        <f t="shared" si="80"/>
        <v>#N/A</v>
      </c>
      <c r="J460" s="105" t="e">
        <f>VLOOKUP(B460,'MC 114+220'!$B$15:$AB$786,13,FALSE)</f>
        <v>#N/A</v>
      </c>
      <c r="K460" s="92">
        <f>'MC 114+220'!Q461</f>
        <v>0</v>
      </c>
      <c r="L460" s="106">
        <f t="shared" si="85"/>
        <v>0</v>
      </c>
      <c r="M460" s="94" t="e">
        <f>VLOOKUP(B460,'MC 114+220'!$B$14:$AB$786,21,FALSE)</f>
        <v>#N/A</v>
      </c>
      <c r="N460" s="103" t="e">
        <f>VLOOKUP(B460,'MC 114+220'!$B$15:$AB$786,5,FALSE)</f>
        <v>#N/A</v>
      </c>
      <c r="O460" s="105" t="e">
        <f t="shared" si="81"/>
        <v>#N/A</v>
      </c>
      <c r="P460" s="105" t="e">
        <f>VLOOKUP(B460,'MC 114+220'!$B$15:$AB$786,14,FALSE)</f>
        <v>#N/A</v>
      </c>
      <c r="Q460" s="92">
        <f>'MC 114+220'!R461</f>
        <v>0</v>
      </c>
      <c r="R460" s="106">
        <f t="shared" si="86"/>
        <v>0</v>
      </c>
      <c r="S460" s="94" t="e">
        <f>VLOOKUP(B460,'MC 114+220'!$B$14:$AB$786,22,FALSE)</f>
        <v>#N/A</v>
      </c>
      <c r="T460" s="103" t="e">
        <f>VLOOKUP(B460,'MC 114+220'!$B$15:$AB$786,6,FALSE)</f>
        <v>#N/A</v>
      </c>
      <c r="U460" s="105" t="e">
        <f t="shared" si="82"/>
        <v>#N/A</v>
      </c>
      <c r="V460" s="107" t="e">
        <f>VLOOKUP(B460,'MC 114+220'!$B$15:$AB$786,15,FALSE)</f>
        <v>#N/A</v>
      </c>
      <c r="W460" s="96">
        <f>'MC 114+220'!S461</f>
        <v>0</v>
      </c>
      <c r="X460" s="106">
        <f t="shared" si="87"/>
        <v>0</v>
      </c>
      <c r="Y460" s="108" t="e">
        <f t="shared" si="91"/>
        <v>#N/A</v>
      </c>
      <c r="Z460" s="99" t="e">
        <f t="shared" si="88"/>
        <v>#N/A</v>
      </c>
      <c r="AA460" s="100" t="e">
        <f t="shared" si="89"/>
        <v>#N/A</v>
      </c>
      <c r="AB460" s="109" t="e">
        <f t="shared" si="90"/>
        <v>#N/A</v>
      </c>
    </row>
    <row r="461" spans="2:28">
      <c r="B461" s="86">
        <f>'MC 114+220'!B462</f>
        <v>0</v>
      </c>
      <c r="C461" s="101">
        <f t="shared" si="83"/>
        <v>0</v>
      </c>
      <c r="D461" s="102">
        <f t="shared" si="84"/>
        <v>842</v>
      </c>
      <c r="E461" s="89" t="e">
        <f>VLOOKUP(B461,'MC 114+220'!B462:AB849,3,FALSE)</f>
        <v>#N/A</v>
      </c>
      <c r="F461" s="103" t="e">
        <f t="shared" ref="F461:F524" si="92">D461+E461</f>
        <v>#N/A</v>
      </c>
      <c r="G461" s="104" t="e">
        <f>VLOOKUP(B461,'MC 114+220'!$B$15:$AB$786,20,FALSE)</f>
        <v>#N/A</v>
      </c>
      <c r="H461" s="104" t="e">
        <f>VLOOKUP(B461,'MC 114+220'!$B$15:$AB$786,4,FALSE)</f>
        <v>#N/A</v>
      </c>
      <c r="I461" s="105" t="e">
        <f t="shared" ref="I461:I524" si="93">F461-H461</f>
        <v>#N/A</v>
      </c>
      <c r="J461" s="105" t="e">
        <f>VLOOKUP(B461,'MC 114+220'!$B$15:$AB$786,13,FALSE)</f>
        <v>#N/A</v>
      </c>
      <c r="K461" s="92">
        <f>'MC 114+220'!Q462</f>
        <v>0</v>
      </c>
      <c r="L461" s="106">
        <f t="shared" si="85"/>
        <v>0</v>
      </c>
      <c r="M461" s="94" t="e">
        <f>VLOOKUP(B461,'MC 114+220'!$B$14:$AB$786,21,FALSE)</f>
        <v>#N/A</v>
      </c>
      <c r="N461" s="103" t="e">
        <f>VLOOKUP(B461,'MC 114+220'!$B$15:$AB$786,5,FALSE)</f>
        <v>#N/A</v>
      </c>
      <c r="O461" s="105" t="e">
        <f t="shared" ref="O461:O524" si="94">F461-N461</f>
        <v>#N/A</v>
      </c>
      <c r="P461" s="105" t="e">
        <f>VLOOKUP(B461,'MC 114+220'!$B$15:$AB$786,14,FALSE)</f>
        <v>#N/A</v>
      </c>
      <c r="Q461" s="92">
        <f>'MC 114+220'!R462</f>
        <v>0</v>
      </c>
      <c r="R461" s="106">
        <f t="shared" si="86"/>
        <v>0</v>
      </c>
      <c r="S461" s="94" t="e">
        <f>VLOOKUP(B461,'MC 114+220'!$B$14:$AB$786,22,FALSE)</f>
        <v>#N/A</v>
      </c>
      <c r="T461" s="103" t="e">
        <f>VLOOKUP(B461,'MC 114+220'!$B$15:$AB$786,6,FALSE)</f>
        <v>#N/A</v>
      </c>
      <c r="U461" s="105" t="e">
        <f t="shared" ref="U461:U524" si="95">F461-T461</f>
        <v>#N/A</v>
      </c>
      <c r="V461" s="107" t="e">
        <f>VLOOKUP(B461,'MC 114+220'!$B$15:$AB$786,15,FALSE)</f>
        <v>#N/A</v>
      </c>
      <c r="W461" s="96">
        <f>'MC 114+220'!S462</f>
        <v>0</v>
      </c>
      <c r="X461" s="106">
        <f t="shared" si="87"/>
        <v>0</v>
      </c>
      <c r="Y461" s="108" t="e">
        <f t="shared" si="91"/>
        <v>#N/A</v>
      </c>
      <c r="Z461" s="99" t="e">
        <f t="shared" si="88"/>
        <v>#N/A</v>
      </c>
      <c r="AA461" s="100" t="e">
        <f t="shared" si="89"/>
        <v>#N/A</v>
      </c>
      <c r="AB461" s="109" t="e">
        <f t="shared" si="90"/>
        <v>#N/A</v>
      </c>
    </row>
    <row r="462" spans="2:28">
      <c r="B462" s="86">
        <f>'MC 114+220'!B463</f>
        <v>0</v>
      </c>
      <c r="C462" s="101">
        <f t="shared" ref="C462:C525" si="96">B462-B461</f>
        <v>0</v>
      </c>
      <c r="D462" s="102">
        <f t="shared" ref="D462:D525" si="97">D461</f>
        <v>842</v>
      </c>
      <c r="E462" s="89" t="e">
        <f>VLOOKUP(B462,'MC 114+220'!B463:AB850,3,FALSE)</f>
        <v>#N/A</v>
      </c>
      <c r="F462" s="103" t="e">
        <f t="shared" si="92"/>
        <v>#N/A</v>
      </c>
      <c r="G462" s="104" t="e">
        <f>VLOOKUP(B462,'MC 114+220'!$B$15:$AB$786,20,FALSE)</f>
        <v>#N/A</v>
      </c>
      <c r="H462" s="104" t="e">
        <f>VLOOKUP(B462,'MC 114+220'!$B$15:$AB$786,4,FALSE)</f>
        <v>#N/A</v>
      </c>
      <c r="I462" s="105" t="e">
        <f t="shared" si="93"/>
        <v>#N/A</v>
      </c>
      <c r="J462" s="105" t="e">
        <f>VLOOKUP(B462,'MC 114+220'!$B$15:$AB$786,13,FALSE)</f>
        <v>#N/A</v>
      </c>
      <c r="K462" s="92">
        <f>'MC 114+220'!Q463</f>
        <v>0</v>
      </c>
      <c r="L462" s="106">
        <f t="shared" ref="L462:L525" si="98">+K462+L461</f>
        <v>0</v>
      </c>
      <c r="M462" s="94" t="e">
        <f>VLOOKUP(B462,'MC 114+220'!$B$14:$AB$786,21,FALSE)</f>
        <v>#N/A</v>
      </c>
      <c r="N462" s="103" t="e">
        <f>VLOOKUP(B462,'MC 114+220'!$B$15:$AB$786,5,FALSE)</f>
        <v>#N/A</v>
      </c>
      <c r="O462" s="105" t="e">
        <f t="shared" si="94"/>
        <v>#N/A</v>
      </c>
      <c r="P462" s="105" t="e">
        <f>VLOOKUP(B462,'MC 114+220'!$B$15:$AB$786,14,FALSE)</f>
        <v>#N/A</v>
      </c>
      <c r="Q462" s="92">
        <f>'MC 114+220'!R463</f>
        <v>0</v>
      </c>
      <c r="R462" s="106">
        <f t="shared" ref="R462:R525" si="99">+Q462+R461</f>
        <v>0</v>
      </c>
      <c r="S462" s="94" t="e">
        <f>VLOOKUP(B462,'MC 114+220'!$B$14:$AB$786,22,FALSE)</f>
        <v>#N/A</v>
      </c>
      <c r="T462" s="103" t="e">
        <f>VLOOKUP(B462,'MC 114+220'!$B$15:$AB$786,6,FALSE)</f>
        <v>#N/A</v>
      </c>
      <c r="U462" s="105" t="e">
        <f t="shared" si="95"/>
        <v>#N/A</v>
      </c>
      <c r="V462" s="107" t="e">
        <f>VLOOKUP(B462,'MC 114+220'!$B$15:$AB$786,15,FALSE)</f>
        <v>#N/A</v>
      </c>
      <c r="W462" s="96">
        <f>'MC 114+220'!S463</f>
        <v>0</v>
      </c>
      <c r="X462" s="106">
        <f t="shared" ref="X462:X525" si="100">+W462+X461</f>
        <v>0</v>
      </c>
      <c r="Y462" s="108" t="e">
        <f t="shared" si="91"/>
        <v>#N/A</v>
      </c>
      <c r="Z462" s="99" t="e">
        <f t="shared" ref="Z462:Z525" si="101">IF(Y462&gt;0,Y462,0)/1000</f>
        <v>#N/A</v>
      </c>
      <c r="AA462" s="100" t="e">
        <f t="shared" ref="AA462:AA525" si="102">AA461+Z462</f>
        <v>#N/A</v>
      </c>
      <c r="AB462" s="109" t="e">
        <f t="shared" ref="AB462:AB525" si="103">(M462-$M$14-R462)/1000</f>
        <v>#N/A</v>
      </c>
    </row>
    <row r="463" spans="2:28">
      <c r="B463" s="86">
        <f>'MC 114+220'!B464</f>
        <v>0</v>
      </c>
      <c r="C463" s="101">
        <f t="shared" si="96"/>
        <v>0</v>
      </c>
      <c r="D463" s="102">
        <f t="shared" si="97"/>
        <v>842</v>
      </c>
      <c r="E463" s="89" t="e">
        <f>VLOOKUP(B463,'MC 114+220'!B464:AB851,3,FALSE)</f>
        <v>#N/A</v>
      </c>
      <c r="F463" s="103" t="e">
        <f t="shared" si="92"/>
        <v>#N/A</v>
      </c>
      <c r="G463" s="104" t="e">
        <f>VLOOKUP(B463,'MC 114+220'!$B$15:$AB$786,20,FALSE)</f>
        <v>#N/A</v>
      </c>
      <c r="H463" s="104" t="e">
        <f>VLOOKUP(B463,'MC 114+220'!$B$15:$AB$786,4,FALSE)</f>
        <v>#N/A</v>
      </c>
      <c r="I463" s="105" t="e">
        <f t="shared" si="93"/>
        <v>#N/A</v>
      </c>
      <c r="J463" s="105" t="e">
        <f>VLOOKUP(B463,'MC 114+220'!$B$15:$AB$786,13,FALSE)</f>
        <v>#N/A</v>
      </c>
      <c r="K463" s="92">
        <f>'MC 114+220'!Q464</f>
        <v>0</v>
      </c>
      <c r="L463" s="106">
        <f t="shared" si="98"/>
        <v>0</v>
      </c>
      <c r="M463" s="94" t="e">
        <f>VLOOKUP(B463,'MC 114+220'!$B$14:$AB$786,21,FALSE)</f>
        <v>#N/A</v>
      </c>
      <c r="N463" s="103" t="e">
        <f>VLOOKUP(B463,'MC 114+220'!$B$15:$AB$786,5,FALSE)</f>
        <v>#N/A</v>
      </c>
      <c r="O463" s="105" t="e">
        <f t="shared" si="94"/>
        <v>#N/A</v>
      </c>
      <c r="P463" s="105" t="e">
        <f>VLOOKUP(B463,'MC 114+220'!$B$15:$AB$786,14,FALSE)</f>
        <v>#N/A</v>
      </c>
      <c r="Q463" s="92">
        <f>'MC 114+220'!R464</f>
        <v>0</v>
      </c>
      <c r="R463" s="106">
        <f t="shared" si="99"/>
        <v>0</v>
      </c>
      <c r="S463" s="94" t="e">
        <f>VLOOKUP(B463,'MC 114+220'!$B$14:$AB$786,22,FALSE)</f>
        <v>#N/A</v>
      </c>
      <c r="T463" s="103" t="e">
        <f>VLOOKUP(B463,'MC 114+220'!$B$15:$AB$786,6,FALSE)</f>
        <v>#N/A</v>
      </c>
      <c r="U463" s="105" t="e">
        <f t="shared" si="95"/>
        <v>#N/A</v>
      </c>
      <c r="V463" s="107" t="e">
        <f>VLOOKUP(B463,'MC 114+220'!$B$15:$AB$786,15,FALSE)</f>
        <v>#N/A</v>
      </c>
      <c r="W463" s="96">
        <f>'MC 114+220'!S464</f>
        <v>0</v>
      </c>
      <c r="X463" s="106">
        <f t="shared" si="100"/>
        <v>0</v>
      </c>
      <c r="Y463" s="108" t="e">
        <f t="shared" ref="Y463:Y526" si="104">M463-M462</f>
        <v>#N/A</v>
      </c>
      <c r="Z463" s="99" t="e">
        <f t="shared" si="101"/>
        <v>#N/A</v>
      </c>
      <c r="AA463" s="100" t="e">
        <f t="shared" si="102"/>
        <v>#N/A</v>
      </c>
      <c r="AB463" s="109" t="e">
        <f t="shared" si="103"/>
        <v>#N/A</v>
      </c>
    </row>
    <row r="464" spans="2:28">
      <c r="B464" s="86">
        <f>'MC 114+220'!B465</f>
        <v>0</v>
      </c>
      <c r="C464" s="101">
        <f t="shared" si="96"/>
        <v>0</v>
      </c>
      <c r="D464" s="102">
        <f t="shared" si="97"/>
        <v>842</v>
      </c>
      <c r="E464" s="89" t="e">
        <f>VLOOKUP(B464,'MC 114+220'!B465:AB852,3,FALSE)</f>
        <v>#N/A</v>
      </c>
      <c r="F464" s="103" t="e">
        <f t="shared" si="92"/>
        <v>#N/A</v>
      </c>
      <c r="G464" s="104" t="e">
        <f>VLOOKUP(B464,'MC 114+220'!$B$15:$AB$786,20,FALSE)</f>
        <v>#N/A</v>
      </c>
      <c r="H464" s="104" t="e">
        <f>VLOOKUP(B464,'MC 114+220'!$B$15:$AB$786,4,FALSE)</f>
        <v>#N/A</v>
      </c>
      <c r="I464" s="105" t="e">
        <f t="shared" si="93"/>
        <v>#N/A</v>
      </c>
      <c r="J464" s="105" t="e">
        <f>VLOOKUP(B464,'MC 114+220'!$B$15:$AB$786,13,FALSE)</f>
        <v>#N/A</v>
      </c>
      <c r="K464" s="92">
        <f>'MC 114+220'!Q465</f>
        <v>0</v>
      </c>
      <c r="L464" s="106">
        <f t="shared" si="98"/>
        <v>0</v>
      </c>
      <c r="M464" s="94" t="e">
        <f>VLOOKUP(B464,'MC 114+220'!$B$14:$AB$786,21,FALSE)</f>
        <v>#N/A</v>
      </c>
      <c r="N464" s="103" t="e">
        <f>VLOOKUP(B464,'MC 114+220'!$B$15:$AB$786,5,FALSE)</f>
        <v>#N/A</v>
      </c>
      <c r="O464" s="105" t="e">
        <f t="shared" si="94"/>
        <v>#N/A</v>
      </c>
      <c r="P464" s="105" t="e">
        <f>VLOOKUP(B464,'MC 114+220'!$B$15:$AB$786,14,FALSE)</f>
        <v>#N/A</v>
      </c>
      <c r="Q464" s="92">
        <f>'MC 114+220'!R465</f>
        <v>0</v>
      </c>
      <c r="R464" s="106">
        <f t="shared" si="99"/>
        <v>0</v>
      </c>
      <c r="S464" s="94" t="e">
        <f>VLOOKUP(B464,'MC 114+220'!$B$14:$AB$786,22,FALSE)</f>
        <v>#N/A</v>
      </c>
      <c r="T464" s="103" t="e">
        <f>VLOOKUP(B464,'MC 114+220'!$B$15:$AB$786,6,FALSE)</f>
        <v>#N/A</v>
      </c>
      <c r="U464" s="105" t="e">
        <f t="shared" si="95"/>
        <v>#N/A</v>
      </c>
      <c r="V464" s="107" t="e">
        <f>VLOOKUP(B464,'MC 114+220'!$B$15:$AB$786,15,FALSE)</f>
        <v>#N/A</v>
      </c>
      <c r="W464" s="96">
        <f>'MC 114+220'!S465</f>
        <v>0</v>
      </c>
      <c r="X464" s="106">
        <f t="shared" si="100"/>
        <v>0</v>
      </c>
      <c r="Y464" s="108" t="e">
        <f t="shared" si="104"/>
        <v>#N/A</v>
      </c>
      <c r="Z464" s="99" t="e">
        <f t="shared" si="101"/>
        <v>#N/A</v>
      </c>
      <c r="AA464" s="100" t="e">
        <f t="shared" si="102"/>
        <v>#N/A</v>
      </c>
      <c r="AB464" s="109" t="e">
        <f t="shared" si="103"/>
        <v>#N/A</v>
      </c>
    </row>
    <row r="465" spans="2:28">
      <c r="B465" s="86">
        <f>'MC 114+220'!B466</f>
        <v>0</v>
      </c>
      <c r="C465" s="101">
        <f t="shared" si="96"/>
        <v>0</v>
      </c>
      <c r="D465" s="102">
        <f t="shared" si="97"/>
        <v>842</v>
      </c>
      <c r="E465" s="89" t="e">
        <f>VLOOKUP(B465,'MC 114+220'!B466:AB853,3,FALSE)</f>
        <v>#N/A</v>
      </c>
      <c r="F465" s="103" t="e">
        <f t="shared" si="92"/>
        <v>#N/A</v>
      </c>
      <c r="G465" s="104" t="e">
        <f>VLOOKUP(B465,'MC 114+220'!$B$15:$AB$786,20,FALSE)</f>
        <v>#N/A</v>
      </c>
      <c r="H465" s="104" t="e">
        <f>VLOOKUP(B465,'MC 114+220'!$B$15:$AB$786,4,FALSE)</f>
        <v>#N/A</v>
      </c>
      <c r="I465" s="105" t="e">
        <f t="shared" si="93"/>
        <v>#N/A</v>
      </c>
      <c r="J465" s="105" t="e">
        <f>VLOOKUP(B465,'MC 114+220'!$B$15:$AB$786,13,FALSE)</f>
        <v>#N/A</v>
      </c>
      <c r="K465" s="92">
        <f>'MC 114+220'!Q466</f>
        <v>0</v>
      </c>
      <c r="L465" s="106">
        <f t="shared" si="98"/>
        <v>0</v>
      </c>
      <c r="M465" s="94" t="e">
        <f>VLOOKUP(B465,'MC 114+220'!$B$14:$AB$786,21,FALSE)</f>
        <v>#N/A</v>
      </c>
      <c r="N465" s="103" t="e">
        <f>VLOOKUP(B465,'MC 114+220'!$B$15:$AB$786,5,FALSE)</f>
        <v>#N/A</v>
      </c>
      <c r="O465" s="105" t="e">
        <f t="shared" si="94"/>
        <v>#N/A</v>
      </c>
      <c r="P465" s="105" t="e">
        <f>VLOOKUP(B465,'MC 114+220'!$B$15:$AB$786,14,FALSE)</f>
        <v>#N/A</v>
      </c>
      <c r="Q465" s="92">
        <f>'MC 114+220'!R466</f>
        <v>0</v>
      </c>
      <c r="R465" s="106">
        <f t="shared" si="99"/>
        <v>0</v>
      </c>
      <c r="S465" s="94" t="e">
        <f>VLOOKUP(B465,'MC 114+220'!$B$14:$AB$786,22,FALSE)</f>
        <v>#N/A</v>
      </c>
      <c r="T465" s="103" t="e">
        <f>VLOOKUP(B465,'MC 114+220'!$B$15:$AB$786,6,FALSE)</f>
        <v>#N/A</v>
      </c>
      <c r="U465" s="105" t="e">
        <f t="shared" si="95"/>
        <v>#N/A</v>
      </c>
      <c r="V465" s="107" t="e">
        <f>VLOOKUP(B465,'MC 114+220'!$B$15:$AB$786,15,FALSE)</f>
        <v>#N/A</v>
      </c>
      <c r="W465" s="96">
        <f>'MC 114+220'!S466</f>
        <v>0</v>
      </c>
      <c r="X465" s="106">
        <f t="shared" si="100"/>
        <v>0</v>
      </c>
      <c r="Y465" s="108" t="e">
        <f t="shared" si="104"/>
        <v>#N/A</v>
      </c>
      <c r="Z465" s="99" t="e">
        <f t="shared" si="101"/>
        <v>#N/A</v>
      </c>
      <c r="AA465" s="100" t="e">
        <f t="shared" si="102"/>
        <v>#N/A</v>
      </c>
      <c r="AB465" s="109" t="e">
        <f t="shared" si="103"/>
        <v>#N/A</v>
      </c>
    </row>
    <row r="466" spans="2:28">
      <c r="B466" s="86">
        <f>'MC 114+220'!B467</f>
        <v>0</v>
      </c>
      <c r="C466" s="101">
        <f t="shared" si="96"/>
        <v>0</v>
      </c>
      <c r="D466" s="102">
        <f t="shared" si="97"/>
        <v>842</v>
      </c>
      <c r="E466" s="89" t="e">
        <f>VLOOKUP(B466,'MC 114+220'!B467:AB854,3,FALSE)</f>
        <v>#N/A</v>
      </c>
      <c r="F466" s="103" t="e">
        <f t="shared" si="92"/>
        <v>#N/A</v>
      </c>
      <c r="G466" s="104" t="e">
        <f>VLOOKUP(B466,'MC 114+220'!$B$15:$AB$786,20,FALSE)</f>
        <v>#N/A</v>
      </c>
      <c r="H466" s="104" t="e">
        <f>VLOOKUP(B466,'MC 114+220'!$B$15:$AB$786,4,FALSE)</f>
        <v>#N/A</v>
      </c>
      <c r="I466" s="105" t="e">
        <f t="shared" si="93"/>
        <v>#N/A</v>
      </c>
      <c r="J466" s="105" t="e">
        <f>VLOOKUP(B466,'MC 114+220'!$B$15:$AB$786,13,FALSE)</f>
        <v>#N/A</v>
      </c>
      <c r="K466" s="92">
        <f>'MC 114+220'!Q467</f>
        <v>0</v>
      </c>
      <c r="L466" s="106">
        <f t="shared" si="98"/>
        <v>0</v>
      </c>
      <c r="M466" s="94" t="e">
        <f>VLOOKUP(B466,'MC 114+220'!$B$14:$AB$786,21,FALSE)</f>
        <v>#N/A</v>
      </c>
      <c r="N466" s="103" t="e">
        <f>VLOOKUP(B466,'MC 114+220'!$B$15:$AB$786,5,FALSE)</f>
        <v>#N/A</v>
      </c>
      <c r="O466" s="105" t="e">
        <f t="shared" si="94"/>
        <v>#N/A</v>
      </c>
      <c r="P466" s="105" t="e">
        <f>VLOOKUP(B466,'MC 114+220'!$B$15:$AB$786,14,FALSE)</f>
        <v>#N/A</v>
      </c>
      <c r="Q466" s="92">
        <f>'MC 114+220'!R467</f>
        <v>0</v>
      </c>
      <c r="R466" s="106">
        <f t="shared" si="99"/>
        <v>0</v>
      </c>
      <c r="S466" s="94" t="e">
        <f>VLOOKUP(B466,'MC 114+220'!$B$14:$AB$786,22,FALSE)</f>
        <v>#N/A</v>
      </c>
      <c r="T466" s="103" t="e">
        <f>VLOOKUP(B466,'MC 114+220'!$B$15:$AB$786,6,FALSE)</f>
        <v>#N/A</v>
      </c>
      <c r="U466" s="105" t="e">
        <f t="shared" si="95"/>
        <v>#N/A</v>
      </c>
      <c r="V466" s="107" t="e">
        <f>VLOOKUP(B466,'MC 114+220'!$B$15:$AB$786,15,FALSE)</f>
        <v>#N/A</v>
      </c>
      <c r="W466" s="96">
        <f>'MC 114+220'!S467</f>
        <v>0</v>
      </c>
      <c r="X466" s="106">
        <f t="shared" si="100"/>
        <v>0</v>
      </c>
      <c r="Y466" s="108" t="e">
        <f t="shared" si="104"/>
        <v>#N/A</v>
      </c>
      <c r="Z466" s="99" t="e">
        <f t="shared" si="101"/>
        <v>#N/A</v>
      </c>
      <c r="AA466" s="100" t="e">
        <f t="shared" si="102"/>
        <v>#N/A</v>
      </c>
      <c r="AB466" s="109" t="e">
        <f t="shared" si="103"/>
        <v>#N/A</v>
      </c>
    </row>
    <row r="467" spans="2:28">
      <c r="B467" s="86">
        <f>'MC 114+220'!B468</f>
        <v>0</v>
      </c>
      <c r="C467" s="101">
        <f t="shared" si="96"/>
        <v>0</v>
      </c>
      <c r="D467" s="102">
        <f t="shared" si="97"/>
        <v>842</v>
      </c>
      <c r="E467" s="89" t="e">
        <f>VLOOKUP(B467,'MC 114+220'!B468:AB855,3,FALSE)</f>
        <v>#N/A</v>
      </c>
      <c r="F467" s="103" t="e">
        <f t="shared" si="92"/>
        <v>#N/A</v>
      </c>
      <c r="G467" s="104" t="e">
        <f>VLOOKUP(B467,'MC 114+220'!$B$15:$AB$786,20,FALSE)</f>
        <v>#N/A</v>
      </c>
      <c r="H467" s="104" t="e">
        <f>VLOOKUP(B467,'MC 114+220'!$B$15:$AB$786,4,FALSE)</f>
        <v>#N/A</v>
      </c>
      <c r="I467" s="105" t="e">
        <f t="shared" si="93"/>
        <v>#N/A</v>
      </c>
      <c r="J467" s="105" t="e">
        <f>VLOOKUP(B467,'MC 114+220'!$B$15:$AB$786,13,FALSE)</f>
        <v>#N/A</v>
      </c>
      <c r="K467" s="92">
        <f>'MC 114+220'!Q468</f>
        <v>0</v>
      </c>
      <c r="L467" s="106">
        <f t="shared" si="98"/>
        <v>0</v>
      </c>
      <c r="M467" s="94" t="e">
        <f>VLOOKUP(B467,'MC 114+220'!$B$14:$AB$786,21,FALSE)</f>
        <v>#N/A</v>
      </c>
      <c r="N467" s="103" t="e">
        <f>VLOOKUP(B467,'MC 114+220'!$B$15:$AB$786,5,FALSE)</f>
        <v>#N/A</v>
      </c>
      <c r="O467" s="105" t="e">
        <f t="shared" si="94"/>
        <v>#N/A</v>
      </c>
      <c r="P467" s="105" t="e">
        <f>VLOOKUP(B467,'MC 114+220'!$B$15:$AB$786,14,FALSE)</f>
        <v>#N/A</v>
      </c>
      <c r="Q467" s="92">
        <f>'MC 114+220'!R468</f>
        <v>0</v>
      </c>
      <c r="R467" s="106">
        <f t="shared" si="99"/>
        <v>0</v>
      </c>
      <c r="S467" s="94" t="e">
        <f>VLOOKUP(B467,'MC 114+220'!$B$14:$AB$786,22,FALSE)</f>
        <v>#N/A</v>
      </c>
      <c r="T467" s="103" t="e">
        <f>VLOOKUP(B467,'MC 114+220'!$B$15:$AB$786,6,FALSE)</f>
        <v>#N/A</v>
      </c>
      <c r="U467" s="105" t="e">
        <f t="shared" si="95"/>
        <v>#N/A</v>
      </c>
      <c r="V467" s="107" t="e">
        <f>VLOOKUP(B467,'MC 114+220'!$B$15:$AB$786,15,FALSE)</f>
        <v>#N/A</v>
      </c>
      <c r="W467" s="96">
        <f>'MC 114+220'!S468</f>
        <v>0</v>
      </c>
      <c r="X467" s="106">
        <f t="shared" si="100"/>
        <v>0</v>
      </c>
      <c r="Y467" s="108" t="e">
        <f t="shared" si="104"/>
        <v>#N/A</v>
      </c>
      <c r="Z467" s="99" t="e">
        <f t="shared" si="101"/>
        <v>#N/A</v>
      </c>
      <c r="AA467" s="100" t="e">
        <f t="shared" si="102"/>
        <v>#N/A</v>
      </c>
      <c r="AB467" s="109" t="e">
        <f t="shared" si="103"/>
        <v>#N/A</v>
      </c>
    </row>
    <row r="468" spans="2:28">
      <c r="B468" s="86">
        <f>'MC 114+220'!B469</f>
        <v>0</v>
      </c>
      <c r="C468" s="101">
        <f t="shared" si="96"/>
        <v>0</v>
      </c>
      <c r="D468" s="102">
        <f t="shared" si="97"/>
        <v>842</v>
      </c>
      <c r="E468" s="89" t="e">
        <f>VLOOKUP(B468,'MC 114+220'!B469:AB856,3,FALSE)</f>
        <v>#N/A</v>
      </c>
      <c r="F468" s="103" t="e">
        <f t="shared" si="92"/>
        <v>#N/A</v>
      </c>
      <c r="G468" s="104" t="e">
        <f>VLOOKUP(B468,'MC 114+220'!$B$15:$AB$786,20,FALSE)</f>
        <v>#N/A</v>
      </c>
      <c r="H468" s="104" t="e">
        <f>VLOOKUP(B468,'MC 114+220'!$B$15:$AB$786,4,FALSE)</f>
        <v>#N/A</v>
      </c>
      <c r="I468" s="105" t="e">
        <f t="shared" si="93"/>
        <v>#N/A</v>
      </c>
      <c r="J468" s="105" t="e">
        <f>VLOOKUP(B468,'MC 114+220'!$B$15:$AB$786,13,FALSE)</f>
        <v>#N/A</v>
      </c>
      <c r="K468" s="92">
        <f>'MC 114+220'!Q469</f>
        <v>0</v>
      </c>
      <c r="L468" s="106">
        <f t="shared" si="98"/>
        <v>0</v>
      </c>
      <c r="M468" s="94" t="e">
        <f>VLOOKUP(B468,'MC 114+220'!$B$14:$AB$786,21,FALSE)</f>
        <v>#N/A</v>
      </c>
      <c r="N468" s="103" t="e">
        <f>VLOOKUP(B468,'MC 114+220'!$B$15:$AB$786,5,FALSE)</f>
        <v>#N/A</v>
      </c>
      <c r="O468" s="105" t="e">
        <f t="shared" si="94"/>
        <v>#N/A</v>
      </c>
      <c r="P468" s="105" t="e">
        <f>VLOOKUP(B468,'MC 114+220'!$B$15:$AB$786,14,FALSE)</f>
        <v>#N/A</v>
      </c>
      <c r="Q468" s="92">
        <f>'MC 114+220'!R469</f>
        <v>0</v>
      </c>
      <c r="R468" s="106">
        <f t="shared" si="99"/>
        <v>0</v>
      </c>
      <c r="S468" s="94" t="e">
        <f>VLOOKUP(B468,'MC 114+220'!$B$14:$AB$786,22,FALSE)</f>
        <v>#N/A</v>
      </c>
      <c r="T468" s="103" t="e">
        <f>VLOOKUP(B468,'MC 114+220'!$B$15:$AB$786,6,FALSE)</f>
        <v>#N/A</v>
      </c>
      <c r="U468" s="105" t="e">
        <f t="shared" si="95"/>
        <v>#N/A</v>
      </c>
      <c r="V468" s="107" t="e">
        <f>VLOOKUP(B468,'MC 114+220'!$B$15:$AB$786,15,FALSE)</f>
        <v>#N/A</v>
      </c>
      <c r="W468" s="96">
        <f>'MC 114+220'!S469</f>
        <v>0</v>
      </c>
      <c r="X468" s="106">
        <f t="shared" si="100"/>
        <v>0</v>
      </c>
      <c r="Y468" s="108" t="e">
        <f t="shared" si="104"/>
        <v>#N/A</v>
      </c>
      <c r="Z468" s="99" t="e">
        <f t="shared" si="101"/>
        <v>#N/A</v>
      </c>
      <c r="AA468" s="100" t="e">
        <f t="shared" si="102"/>
        <v>#N/A</v>
      </c>
      <c r="AB468" s="109" t="e">
        <f t="shared" si="103"/>
        <v>#N/A</v>
      </c>
    </row>
    <row r="469" spans="2:28">
      <c r="B469" s="86">
        <f>'MC 114+220'!B470</f>
        <v>0</v>
      </c>
      <c r="C469" s="101">
        <f t="shared" si="96"/>
        <v>0</v>
      </c>
      <c r="D469" s="102">
        <f t="shared" si="97"/>
        <v>842</v>
      </c>
      <c r="E469" s="89" t="e">
        <f>VLOOKUP(B469,'MC 114+220'!B470:AB857,3,FALSE)</f>
        <v>#N/A</v>
      </c>
      <c r="F469" s="103" t="e">
        <f t="shared" si="92"/>
        <v>#N/A</v>
      </c>
      <c r="G469" s="104" t="e">
        <f>VLOOKUP(B469,'MC 114+220'!$B$15:$AB$786,20,FALSE)</f>
        <v>#N/A</v>
      </c>
      <c r="H469" s="104" t="e">
        <f>VLOOKUP(B469,'MC 114+220'!$B$15:$AB$786,4,FALSE)</f>
        <v>#N/A</v>
      </c>
      <c r="I469" s="105" t="e">
        <f t="shared" si="93"/>
        <v>#N/A</v>
      </c>
      <c r="J469" s="105" t="e">
        <f>VLOOKUP(B469,'MC 114+220'!$B$15:$AB$786,13,FALSE)</f>
        <v>#N/A</v>
      </c>
      <c r="K469" s="92">
        <f>'MC 114+220'!Q470</f>
        <v>0</v>
      </c>
      <c r="L469" s="106">
        <f t="shared" si="98"/>
        <v>0</v>
      </c>
      <c r="M469" s="94" t="e">
        <f>VLOOKUP(B469,'MC 114+220'!$B$14:$AB$786,21,FALSE)</f>
        <v>#N/A</v>
      </c>
      <c r="N469" s="103" t="e">
        <f>VLOOKUP(B469,'MC 114+220'!$B$15:$AB$786,5,FALSE)</f>
        <v>#N/A</v>
      </c>
      <c r="O469" s="105" t="e">
        <f t="shared" si="94"/>
        <v>#N/A</v>
      </c>
      <c r="P469" s="105" t="e">
        <f>VLOOKUP(B469,'MC 114+220'!$B$15:$AB$786,14,FALSE)</f>
        <v>#N/A</v>
      </c>
      <c r="Q469" s="92">
        <f>'MC 114+220'!R470</f>
        <v>0</v>
      </c>
      <c r="R469" s="106">
        <f t="shared" si="99"/>
        <v>0</v>
      </c>
      <c r="S469" s="94" t="e">
        <f>VLOOKUP(B469,'MC 114+220'!$B$14:$AB$786,22,FALSE)</f>
        <v>#N/A</v>
      </c>
      <c r="T469" s="103" t="e">
        <f>VLOOKUP(B469,'MC 114+220'!$B$15:$AB$786,6,FALSE)</f>
        <v>#N/A</v>
      </c>
      <c r="U469" s="105" t="e">
        <f t="shared" si="95"/>
        <v>#N/A</v>
      </c>
      <c r="V469" s="107" t="e">
        <f>VLOOKUP(B469,'MC 114+220'!$B$15:$AB$786,15,FALSE)</f>
        <v>#N/A</v>
      </c>
      <c r="W469" s="96">
        <f>'MC 114+220'!S470</f>
        <v>0</v>
      </c>
      <c r="X469" s="106">
        <f t="shared" si="100"/>
        <v>0</v>
      </c>
      <c r="Y469" s="108" t="e">
        <f t="shared" si="104"/>
        <v>#N/A</v>
      </c>
      <c r="Z469" s="99" t="e">
        <f t="shared" si="101"/>
        <v>#N/A</v>
      </c>
      <c r="AA469" s="100" t="e">
        <f t="shared" si="102"/>
        <v>#N/A</v>
      </c>
      <c r="AB469" s="109" t="e">
        <f t="shared" si="103"/>
        <v>#N/A</v>
      </c>
    </row>
    <row r="470" spans="2:28">
      <c r="B470" s="86">
        <f>'MC 114+220'!B471</f>
        <v>0</v>
      </c>
      <c r="C470" s="101">
        <f t="shared" si="96"/>
        <v>0</v>
      </c>
      <c r="D470" s="102">
        <f t="shared" si="97"/>
        <v>842</v>
      </c>
      <c r="E470" s="89" t="e">
        <f>VLOOKUP(B470,'MC 114+220'!B471:AB858,3,FALSE)</f>
        <v>#N/A</v>
      </c>
      <c r="F470" s="103" t="e">
        <f t="shared" si="92"/>
        <v>#N/A</v>
      </c>
      <c r="G470" s="104" t="e">
        <f>VLOOKUP(B470,'MC 114+220'!$B$15:$AB$786,20,FALSE)</f>
        <v>#N/A</v>
      </c>
      <c r="H470" s="104" t="e">
        <f>VLOOKUP(B470,'MC 114+220'!$B$15:$AB$786,4,FALSE)</f>
        <v>#N/A</v>
      </c>
      <c r="I470" s="105" t="e">
        <f t="shared" si="93"/>
        <v>#N/A</v>
      </c>
      <c r="J470" s="105" t="e">
        <f>VLOOKUP(B470,'MC 114+220'!$B$15:$AB$786,13,FALSE)</f>
        <v>#N/A</v>
      </c>
      <c r="K470" s="92">
        <f>'MC 114+220'!Q471</f>
        <v>0</v>
      </c>
      <c r="L470" s="106">
        <f t="shared" si="98"/>
        <v>0</v>
      </c>
      <c r="M470" s="94" t="e">
        <f>VLOOKUP(B470,'MC 114+220'!$B$14:$AB$786,21,FALSE)</f>
        <v>#N/A</v>
      </c>
      <c r="N470" s="103" t="e">
        <f>VLOOKUP(B470,'MC 114+220'!$B$15:$AB$786,5,FALSE)</f>
        <v>#N/A</v>
      </c>
      <c r="O470" s="105" t="e">
        <f t="shared" si="94"/>
        <v>#N/A</v>
      </c>
      <c r="P470" s="105" t="e">
        <f>VLOOKUP(B470,'MC 114+220'!$B$15:$AB$786,14,FALSE)</f>
        <v>#N/A</v>
      </c>
      <c r="Q470" s="92">
        <f>'MC 114+220'!R471</f>
        <v>0</v>
      </c>
      <c r="R470" s="106">
        <f t="shared" si="99"/>
        <v>0</v>
      </c>
      <c r="S470" s="94" t="e">
        <f>VLOOKUP(B470,'MC 114+220'!$B$14:$AB$786,22,FALSE)</f>
        <v>#N/A</v>
      </c>
      <c r="T470" s="103" t="e">
        <f>VLOOKUP(B470,'MC 114+220'!$B$15:$AB$786,6,FALSE)</f>
        <v>#N/A</v>
      </c>
      <c r="U470" s="105" t="e">
        <f t="shared" si="95"/>
        <v>#N/A</v>
      </c>
      <c r="V470" s="107" t="e">
        <f>VLOOKUP(B470,'MC 114+220'!$B$15:$AB$786,15,FALSE)</f>
        <v>#N/A</v>
      </c>
      <c r="W470" s="96">
        <f>'MC 114+220'!S471</f>
        <v>0</v>
      </c>
      <c r="X470" s="106">
        <f t="shared" si="100"/>
        <v>0</v>
      </c>
      <c r="Y470" s="108" t="e">
        <f t="shared" si="104"/>
        <v>#N/A</v>
      </c>
      <c r="Z470" s="99" t="e">
        <f t="shared" si="101"/>
        <v>#N/A</v>
      </c>
      <c r="AA470" s="100" t="e">
        <f t="shared" si="102"/>
        <v>#N/A</v>
      </c>
      <c r="AB470" s="109" t="e">
        <f t="shared" si="103"/>
        <v>#N/A</v>
      </c>
    </row>
    <row r="471" spans="2:28">
      <c r="B471" s="86">
        <f>'MC 114+220'!B472</f>
        <v>0</v>
      </c>
      <c r="C471" s="101">
        <f t="shared" si="96"/>
        <v>0</v>
      </c>
      <c r="D471" s="102">
        <f t="shared" si="97"/>
        <v>842</v>
      </c>
      <c r="E471" s="89" t="e">
        <f>VLOOKUP(B471,'MC 114+220'!B472:AB859,3,FALSE)</f>
        <v>#N/A</v>
      </c>
      <c r="F471" s="103" t="e">
        <f t="shared" si="92"/>
        <v>#N/A</v>
      </c>
      <c r="G471" s="104" t="e">
        <f>VLOOKUP(B471,'MC 114+220'!$B$15:$AB$786,20,FALSE)</f>
        <v>#N/A</v>
      </c>
      <c r="H471" s="104" t="e">
        <f>VLOOKUP(B471,'MC 114+220'!$B$15:$AB$786,4,FALSE)</f>
        <v>#N/A</v>
      </c>
      <c r="I471" s="105" t="e">
        <f t="shared" si="93"/>
        <v>#N/A</v>
      </c>
      <c r="J471" s="105" t="e">
        <f>VLOOKUP(B471,'MC 114+220'!$B$15:$AB$786,13,FALSE)</f>
        <v>#N/A</v>
      </c>
      <c r="K471" s="92">
        <f>'MC 114+220'!Q472</f>
        <v>0</v>
      </c>
      <c r="L471" s="106">
        <f t="shared" si="98"/>
        <v>0</v>
      </c>
      <c r="M471" s="94" t="e">
        <f>VLOOKUP(B471,'MC 114+220'!$B$14:$AB$786,21,FALSE)</f>
        <v>#N/A</v>
      </c>
      <c r="N471" s="103" t="e">
        <f>VLOOKUP(B471,'MC 114+220'!$B$15:$AB$786,5,FALSE)</f>
        <v>#N/A</v>
      </c>
      <c r="O471" s="105" t="e">
        <f t="shared" si="94"/>
        <v>#N/A</v>
      </c>
      <c r="P471" s="105" t="e">
        <f>VLOOKUP(B471,'MC 114+220'!$B$15:$AB$786,14,FALSE)</f>
        <v>#N/A</v>
      </c>
      <c r="Q471" s="92">
        <f>'MC 114+220'!R472</f>
        <v>0</v>
      </c>
      <c r="R471" s="106">
        <f t="shared" si="99"/>
        <v>0</v>
      </c>
      <c r="S471" s="94" t="e">
        <f>VLOOKUP(B471,'MC 114+220'!$B$14:$AB$786,22,FALSE)</f>
        <v>#N/A</v>
      </c>
      <c r="T471" s="103" t="e">
        <f>VLOOKUP(B471,'MC 114+220'!$B$15:$AB$786,6,FALSE)</f>
        <v>#N/A</v>
      </c>
      <c r="U471" s="105" t="e">
        <f t="shared" si="95"/>
        <v>#N/A</v>
      </c>
      <c r="V471" s="107" t="e">
        <f>VLOOKUP(B471,'MC 114+220'!$B$15:$AB$786,15,FALSE)</f>
        <v>#N/A</v>
      </c>
      <c r="W471" s="96">
        <f>'MC 114+220'!S472</f>
        <v>0</v>
      </c>
      <c r="X471" s="106">
        <f t="shared" si="100"/>
        <v>0</v>
      </c>
      <c r="Y471" s="108" t="e">
        <f t="shared" si="104"/>
        <v>#N/A</v>
      </c>
      <c r="Z471" s="99" t="e">
        <f t="shared" si="101"/>
        <v>#N/A</v>
      </c>
      <c r="AA471" s="100" t="e">
        <f t="shared" si="102"/>
        <v>#N/A</v>
      </c>
      <c r="AB471" s="109" t="e">
        <f t="shared" si="103"/>
        <v>#N/A</v>
      </c>
    </row>
    <row r="472" spans="2:28">
      <c r="B472" s="86">
        <f>'MC 114+220'!B473</f>
        <v>0</v>
      </c>
      <c r="C472" s="101">
        <f t="shared" si="96"/>
        <v>0</v>
      </c>
      <c r="D472" s="102">
        <f t="shared" si="97"/>
        <v>842</v>
      </c>
      <c r="E472" s="89" t="e">
        <f>VLOOKUP(B472,'MC 114+220'!B473:AB860,3,FALSE)</f>
        <v>#N/A</v>
      </c>
      <c r="F472" s="103" t="e">
        <f t="shared" si="92"/>
        <v>#N/A</v>
      </c>
      <c r="G472" s="104" t="e">
        <f>VLOOKUP(B472,'MC 114+220'!$B$15:$AB$786,20,FALSE)</f>
        <v>#N/A</v>
      </c>
      <c r="H472" s="104" t="e">
        <f>VLOOKUP(B472,'MC 114+220'!$B$15:$AB$786,4,FALSE)</f>
        <v>#N/A</v>
      </c>
      <c r="I472" s="105" t="e">
        <f t="shared" si="93"/>
        <v>#N/A</v>
      </c>
      <c r="J472" s="105" t="e">
        <f>VLOOKUP(B472,'MC 114+220'!$B$15:$AB$786,13,FALSE)</f>
        <v>#N/A</v>
      </c>
      <c r="K472" s="92">
        <f>'MC 114+220'!Q473</f>
        <v>0</v>
      </c>
      <c r="L472" s="106">
        <f t="shared" si="98"/>
        <v>0</v>
      </c>
      <c r="M472" s="94" t="e">
        <f>VLOOKUP(B472,'MC 114+220'!$B$14:$AB$786,21,FALSE)</f>
        <v>#N/A</v>
      </c>
      <c r="N472" s="103" t="e">
        <f>VLOOKUP(B472,'MC 114+220'!$B$15:$AB$786,5,FALSE)</f>
        <v>#N/A</v>
      </c>
      <c r="O472" s="105" t="e">
        <f t="shared" si="94"/>
        <v>#N/A</v>
      </c>
      <c r="P472" s="105" t="e">
        <f>VLOOKUP(B472,'MC 114+220'!$B$15:$AB$786,14,FALSE)</f>
        <v>#N/A</v>
      </c>
      <c r="Q472" s="92">
        <f>'MC 114+220'!R473</f>
        <v>0</v>
      </c>
      <c r="R472" s="106">
        <f t="shared" si="99"/>
        <v>0</v>
      </c>
      <c r="S472" s="94" t="e">
        <f>VLOOKUP(B472,'MC 114+220'!$B$14:$AB$786,22,FALSE)</f>
        <v>#N/A</v>
      </c>
      <c r="T472" s="103" t="e">
        <f>VLOOKUP(B472,'MC 114+220'!$B$15:$AB$786,6,FALSE)</f>
        <v>#N/A</v>
      </c>
      <c r="U472" s="105" t="e">
        <f t="shared" si="95"/>
        <v>#N/A</v>
      </c>
      <c r="V472" s="107" t="e">
        <f>VLOOKUP(B472,'MC 114+220'!$B$15:$AB$786,15,FALSE)</f>
        <v>#N/A</v>
      </c>
      <c r="W472" s="96">
        <f>'MC 114+220'!S473</f>
        <v>0</v>
      </c>
      <c r="X472" s="106">
        <f t="shared" si="100"/>
        <v>0</v>
      </c>
      <c r="Y472" s="108" t="e">
        <f t="shared" si="104"/>
        <v>#N/A</v>
      </c>
      <c r="Z472" s="99" t="e">
        <f t="shared" si="101"/>
        <v>#N/A</v>
      </c>
      <c r="AA472" s="100" t="e">
        <f t="shared" si="102"/>
        <v>#N/A</v>
      </c>
      <c r="AB472" s="109" t="e">
        <f t="shared" si="103"/>
        <v>#N/A</v>
      </c>
    </row>
    <row r="473" spans="2:28">
      <c r="B473" s="86">
        <f>'MC 114+220'!B474</f>
        <v>0</v>
      </c>
      <c r="C473" s="101">
        <f t="shared" si="96"/>
        <v>0</v>
      </c>
      <c r="D473" s="102">
        <f t="shared" si="97"/>
        <v>842</v>
      </c>
      <c r="E473" s="89" t="e">
        <f>VLOOKUP(B473,'MC 114+220'!B474:AB861,3,FALSE)</f>
        <v>#N/A</v>
      </c>
      <c r="F473" s="103" t="e">
        <f t="shared" si="92"/>
        <v>#N/A</v>
      </c>
      <c r="G473" s="104" t="e">
        <f>VLOOKUP(B473,'MC 114+220'!$B$15:$AB$786,20,FALSE)</f>
        <v>#N/A</v>
      </c>
      <c r="H473" s="104" t="e">
        <f>VLOOKUP(B473,'MC 114+220'!$B$15:$AB$786,4,FALSE)</f>
        <v>#N/A</v>
      </c>
      <c r="I473" s="105" t="e">
        <f t="shared" si="93"/>
        <v>#N/A</v>
      </c>
      <c r="J473" s="105" t="e">
        <f>VLOOKUP(B473,'MC 114+220'!$B$15:$AB$786,13,FALSE)</f>
        <v>#N/A</v>
      </c>
      <c r="K473" s="92">
        <f>'MC 114+220'!Q474</f>
        <v>0</v>
      </c>
      <c r="L473" s="106">
        <f t="shared" si="98"/>
        <v>0</v>
      </c>
      <c r="M473" s="94" t="e">
        <f>VLOOKUP(B473,'MC 114+220'!$B$14:$AB$786,21,FALSE)</f>
        <v>#N/A</v>
      </c>
      <c r="N473" s="103" t="e">
        <f>VLOOKUP(B473,'MC 114+220'!$B$15:$AB$786,5,FALSE)</f>
        <v>#N/A</v>
      </c>
      <c r="O473" s="105" t="e">
        <f t="shared" si="94"/>
        <v>#N/A</v>
      </c>
      <c r="P473" s="105" t="e">
        <f>VLOOKUP(B473,'MC 114+220'!$B$15:$AB$786,14,FALSE)</f>
        <v>#N/A</v>
      </c>
      <c r="Q473" s="92">
        <f>'MC 114+220'!R474</f>
        <v>0</v>
      </c>
      <c r="R473" s="106">
        <f t="shared" si="99"/>
        <v>0</v>
      </c>
      <c r="S473" s="94" t="e">
        <f>VLOOKUP(B473,'MC 114+220'!$B$14:$AB$786,22,FALSE)</f>
        <v>#N/A</v>
      </c>
      <c r="T473" s="103" t="e">
        <f>VLOOKUP(B473,'MC 114+220'!$B$15:$AB$786,6,FALSE)</f>
        <v>#N/A</v>
      </c>
      <c r="U473" s="105" t="e">
        <f t="shared" si="95"/>
        <v>#N/A</v>
      </c>
      <c r="V473" s="107" t="e">
        <f>VLOOKUP(B473,'MC 114+220'!$B$15:$AB$786,15,FALSE)</f>
        <v>#N/A</v>
      </c>
      <c r="W473" s="96">
        <f>'MC 114+220'!S474</f>
        <v>0</v>
      </c>
      <c r="X473" s="106">
        <f t="shared" si="100"/>
        <v>0</v>
      </c>
      <c r="Y473" s="108" t="e">
        <f t="shared" si="104"/>
        <v>#N/A</v>
      </c>
      <c r="Z473" s="99" t="e">
        <f t="shared" si="101"/>
        <v>#N/A</v>
      </c>
      <c r="AA473" s="100" t="e">
        <f t="shared" si="102"/>
        <v>#N/A</v>
      </c>
      <c r="AB473" s="109" t="e">
        <f t="shared" si="103"/>
        <v>#N/A</v>
      </c>
    </row>
    <row r="474" spans="2:28">
      <c r="B474" s="86">
        <f>'MC 114+220'!B475</f>
        <v>0</v>
      </c>
      <c r="C474" s="101">
        <f t="shared" si="96"/>
        <v>0</v>
      </c>
      <c r="D474" s="102">
        <f t="shared" si="97"/>
        <v>842</v>
      </c>
      <c r="E474" s="89" t="e">
        <f>VLOOKUP(B474,'MC 114+220'!B475:AB862,3,FALSE)</f>
        <v>#N/A</v>
      </c>
      <c r="F474" s="103" t="e">
        <f t="shared" si="92"/>
        <v>#N/A</v>
      </c>
      <c r="G474" s="104" t="e">
        <f>VLOOKUP(B474,'MC 114+220'!$B$15:$AB$786,20,FALSE)</f>
        <v>#N/A</v>
      </c>
      <c r="H474" s="104" t="e">
        <f>VLOOKUP(B474,'MC 114+220'!$B$15:$AB$786,4,FALSE)</f>
        <v>#N/A</v>
      </c>
      <c r="I474" s="105" t="e">
        <f t="shared" si="93"/>
        <v>#N/A</v>
      </c>
      <c r="J474" s="105" t="e">
        <f>VLOOKUP(B474,'MC 114+220'!$B$15:$AB$786,13,FALSE)</f>
        <v>#N/A</v>
      </c>
      <c r="K474" s="92">
        <f>'MC 114+220'!Q475</f>
        <v>0</v>
      </c>
      <c r="L474" s="106">
        <f t="shared" si="98"/>
        <v>0</v>
      </c>
      <c r="M474" s="94" t="e">
        <f>VLOOKUP(B474,'MC 114+220'!$B$14:$AB$786,21,FALSE)</f>
        <v>#N/A</v>
      </c>
      <c r="N474" s="103" t="e">
        <f>VLOOKUP(B474,'MC 114+220'!$B$15:$AB$786,5,FALSE)</f>
        <v>#N/A</v>
      </c>
      <c r="O474" s="105" t="e">
        <f t="shared" si="94"/>
        <v>#N/A</v>
      </c>
      <c r="P474" s="105" t="e">
        <f>VLOOKUP(B474,'MC 114+220'!$B$15:$AB$786,14,FALSE)</f>
        <v>#N/A</v>
      </c>
      <c r="Q474" s="92">
        <f>'MC 114+220'!R475</f>
        <v>0</v>
      </c>
      <c r="R474" s="106">
        <f t="shared" si="99"/>
        <v>0</v>
      </c>
      <c r="S474" s="94" t="e">
        <f>VLOOKUP(B474,'MC 114+220'!$B$14:$AB$786,22,FALSE)</f>
        <v>#N/A</v>
      </c>
      <c r="T474" s="103" t="e">
        <f>VLOOKUP(B474,'MC 114+220'!$B$15:$AB$786,6,FALSE)</f>
        <v>#N/A</v>
      </c>
      <c r="U474" s="105" t="e">
        <f t="shared" si="95"/>
        <v>#N/A</v>
      </c>
      <c r="V474" s="107" t="e">
        <f>VLOOKUP(B474,'MC 114+220'!$B$15:$AB$786,15,FALSE)</f>
        <v>#N/A</v>
      </c>
      <c r="W474" s="96">
        <f>'MC 114+220'!S475</f>
        <v>0</v>
      </c>
      <c r="X474" s="106">
        <f t="shared" si="100"/>
        <v>0</v>
      </c>
      <c r="Y474" s="108" t="e">
        <f t="shared" si="104"/>
        <v>#N/A</v>
      </c>
      <c r="Z474" s="99" t="e">
        <f t="shared" si="101"/>
        <v>#N/A</v>
      </c>
      <c r="AA474" s="100" t="e">
        <f t="shared" si="102"/>
        <v>#N/A</v>
      </c>
      <c r="AB474" s="109" t="e">
        <f t="shared" si="103"/>
        <v>#N/A</v>
      </c>
    </row>
    <row r="475" spans="2:28">
      <c r="B475" s="86">
        <f>'MC 114+220'!B476</f>
        <v>0</v>
      </c>
      <c r="C475" s="101">
        <f t="shared" si="96"/>
        <v>0</v>
      </c>
      <c r="D475" s="102">
        <f t="shared" si="97"/>
        <v>842</v>
      </c>
      <c r="E475" s="89" t="e">
        <f>VLOOKUP(B475,'MC 114+220'!B476:AB863,3,FALSE)</f>
        <v>#N/A</v>
      </c>
      <c r="F475" s="103" t="e">
        <f t="shared" si="92"/>
        <v>#N/A</v>
      </c>
      <c r="G475" s="104" t="e">
        <f>VLOOKUP(B475,'MC 114+220'!$B$15:$AB$786,20,FALSE)</f>
        <v>#N/A</v>
      </c>
      <c r="H475" s="104" t="e">
        <f>VLOOKUP(B475,'MC 114+220'!$B$15:$AB$786,4,FALSE)</f>
        <v>#N/A</v>
      </c>
      <c r="I475" s="105" t="e">
        <f t="shared" si="93"/>
        <v>#N/A</v>
      </c>
      <c r="J475" s="105" t="e">
        <f>VLOOKUP(B475,'MC 114+220'!$B$15:$AB$786,13,FALSE)</f>
        <v>#N/A</v>
      </c>
      <c r="K475" s="92">
        <f>'MC 114+220'!Q476</f>
        <v>0</v>
      </c>
      <c r="L475" s="106">
        <f t="shared" si="98"/>
        <v>0</v>
      </c>
      <c r="M475" s="94" t="e">
        <f>VLOOKUP(B475,'MC 114+220'!$B$14:$AB$786,21,FALSE)</f>
        <v>#N/A</v>
      </c>
      <c r="N475" s="103" t="e">
        <f>VLOOKUP(B475,'MC 114+220'!$B$15:$AB$786,5,FALSE)</f>
        <v>#N/A</v>
      </c>
      <c r="O475" s="105" t="e">
        <f t="shared" si="94"/>
        <v>#N/A</v>
      </c>
      <c r="P475" s="105" t="e">
        <f>VLOOKUP(B475,'MC 114+220'!$B$15:$AB$786,14,FALSE)</f>
        <v>#N/A</v>
      </c>
      <c r="Q475" s="92">
        <f>'MC 114+220'!R476</f>
        <v>0</v>
      </c>
      <c r="R475" s="106">
        <f t="shared" si="99"/>
        <v>0</v>
      </c>
      <c r="S475" s="94" t="e">
        <f>VLOOKUP(B475,'MC 114+220'!$B$14:$AB$786,22,FALSE)</f>
        <v>#N/A</v>
      </c>
      <c r="T475" s="103" t="e">
        <f>VLOOKUP(B475,'MC 114+220'!$B$15:$AB$786,6,FALSE)</f>
        <v>#N/A</v>
      </c>
      <c r="U475" s="105" t="e">
        <f t="shared" si="95"/>
        <v>#N/A</v>
      </c>
      <c r="V475" s="107" t="e">
        <f>VLOOKUP(B475,'MC 114+220'!$B$15:$AB$786,15,FALSE)</f>
        <v>#N/A</v>
      </c>
      <c r="W475" s="96">
        <f>'MC 114+220'!S476</f>
        <v>0</v>
      </c>
      <c r="X475" s="106">
        <f t="shared" si="100"/>
        <v>0</v>
      </c>
      <c r="Y475" s="108" t="e">
        <f t="shared" si="104"/>
        <v>#N/A</v>
      </c>
      <c r="Z475" s="99" t="e">
        <f t="shared" si="101"/>
        <v>#N/A</v>
      </c>
      <c r="AA475" s="100" t="e">
        <f t="shared" si="102"/>
        <v>#N/A</v>
      </c>
      <c r="AB475" s="109" t="e">
        <f t="shared" si="103"/>
        <v>#N/A</v>
      </c>
    </row>
    <row r="476" spans="2:28">
      <c r="B476" s="86">
        <f>'MC 114+220'!B477</f>
        <v>0</v>
      </c>
      <c r="C476" s="101">
        <f t="shared" si="96"/>
        <v>0</v>
      </c>
      <c r="D476" s="102">
        <f t="shared" si="97"/>
        <v>842</v>
      </c>
      <c r="E476" s="89" t="e">
        <f>VLOOKUP(B476,'MC 114+220'!B477:AB864,3,FALSE)</f>
        <v>#N/A</v>
      </c>
      <c r="F476" s="103" t="e">
        <f t="shared" si="92"/>
        <v>#N/A</v>
      </c>
      <c r="G476" s="104" t="e">
        <f>VLOOKUP(B476,'MC 114+220'!$B$15:$AB$786,20,FALSE)</f>
        <v>#N/A</v>
      </c>
      <c r="H476" s="104" t="e">
        <f>VLOOKUP(B476,'MC 114+220'!$B$15:$AB$786,4,FALSE)</f>
        <v>#N/A</v>
      </c>
      <c r="I476" s="105" t="e">
        <f t="shared" si="93"/>
        <v>#N/A</v>
      </c>
      <c r="J476" s="105" t="e">
        <f>VLOOKUP(B476,'MC 114+220'!$B$15:$AB$786,13,FALSE)</f>
        <v>#N/A</v>
      </c>
      <c r="K476" s="92">
        <f>'MC 114+220'!Q477</f>
        <v>0</v>
      </c>
      <c r="L476" s="106">
        <f t="shared" si="98"/>
        <v>0</v>
      </c>
      <c r="M476" s="94" t="e">
        <f>VLOOKUP(B476,'MC 114+220'!$B$14:$AB$786,21,FALSE)</f>
        <v>#N/A</v>
      </c>
      <c r="N476" s="103" t="e">
        <f>VLOOKUP(B476,'MC 114+220'!$B$15:$AB$786,5,FALSE)</f>
        <v>#N/A</v>
      </c>
      <c r="O476" s="105" t="e">
        <f t="shared" si="94"/>
        <v>#N/A</v>
      </c>
      <c r="P476" s="105" t="e">
        <f>VLOOKUP(B476,'MC 114+220'!$B$15:$AB$786,14,FALSE)</f>
        <v>#N/A</v>
      </c>
      <c r="Q476" s="92">
        <f>'MC 114+220'!R477</f>
        <v>0</v>
      </c>
      <c r="R476" s="106">
        <f t="shared" si="99"/>
        <v>0</v>
      </c>
      <c r="S476" s="94" t="e">
        <f>VLOOKUP(B476,'MC 114+220'!$B$14:$AB$786,22,FALSE)</f>
        <v>#N/A</v>
      </c>
      <c r="T476" s="103" t="e">
        <f>VLOOKUP(B476,'MC 114+220'!$B$15:$AB$786,6,FALSE)</f>
        <v>#N/A</v>
      </c>
      <c r="U476" s="105" t="e">
        <f t="shared" si="95"/>
        <v>#N/A</v>
      </c>
      <c r="V476" s="107" t="e">
        <f>VLOOKUP(B476,'MC 114+220'!$B$15:$AB$786,15,FALSE)</f>
        <v>#N/A</v>
      </c>
      <c r="W476" s="96">
        <f>'MC 114+220'!S477</f>
        <v>0</v>
      </c>
      <c r="X476" s="106">
        <f t="shared" si="100"/>
        <v>0</v>
      </c>
      <c r="Y476" s="108" t="e">
        <f t="shared" si="104"/>
        <v>#N/A</v>
      </c>
      <c r="Z476" s="99" t="e">
        <f t="shared" si="101"/>
        <v>#N/A</v>
      </c>
      <c r="AA476" s="100" t="e">
        <f t="shared" si="102"/>
        <v>#N/A</v>
      </c>
      <c r="AB476" s="109" t="e">
        <f t="shared" si="103"/>
        <v>#N/A</v>
      </c>
    </row>
    <row r="477" spans="2:28">
      <c r="B477" s="86">
        <f>'MC 114+220'!B478</f>
        <v>0</v>
      </c>
      <c r="C477" s="101">
        <f t="shared" si="96"/>
        <v>0</v>
      </c>
      <c r="D477" s="102">
        <f t="shared" si="97"/>
        <v>842</v>
      </c>
      <c r="E477" s="89" t="e">
        <f>VLOOKUP(B477,'MC 114+220'!B478:AB865,3,FALSE)</f>
        <v>#N/A</v>
      </c>
      <c r="F477" s="103" t="e">
        <f t="shared" si="92"/>
        <v>#N/A</v>
      </c>
      <c r="G477" s="104" t="e">
        <f>VLOOKUP(B477,'MC 114+220'!$B$15:$AB$786,20,FALSE)</f>
        <v>#N/A</v>
      </c>
      <c r="H477" s="104" t="e">
        <f>VLOOKUP(B477,'MC 114+220'!$B$15:$AB$786,4,FALSE)</f>
        <v>#N/A</v>
      </c>
      <c r="I477" s="105" t="e">
        <f t="shared" si="93"/>
        <v>#N/A</v>
      </c>
      <c r="J477" s="105" t="e">
        <f>VLOOKUP(B477,'MC 114+220'!$B$15:$AB$786,13,FALSE)</f>
        <v>#N/A</v>
      </c>
      <c r="K477" s="92">
        <f>'MC 114+220'!Q478</f>
        <v>0</v>
      </c>
      <c r="L477" s="106">
        <f t="shared" si="98"/>
        <v>0</v>
      </c>
      <c r="M477" s="94" t="e">
        <f>VLOOKUP(B477,'MC 114+220'!$B$14:$AB$786,21,FALSE)</f>
        <v>#N/A</v>
      </c>
      <c r="N477" s="103" t="e">
        <f>VLOOKUP(B477,'MC 114+220'!$B$15:$AB$786,5,FALSE)</f>
        <v>#N/A</v>
      </c>
      <c r="O477" s="105" t="e">
        <f t="shared" si="94"/>
        <v>#N/A</v>
      </c>
      <c r="P477" s="105" t="e">
        <f>VLOOKUP(B477,'MC 114+220'!$B$15:$AB$786,14,FALSE)</f>
        <v>#N/A</v>
      </c>
      <c r="Q477" s="92">
        <f>'MC 114+220'!R478</f>
        <v>0</v>
      </c>
      <c r="R477" s="106">
        <f t="shared" si="99"/>
        <v>0</v>
      </c>
      <c r="S477" s="94" t="e">
        <f>VLOOKUP(B477,'MC 114+220'!$B$14:$AB$786,22,FALSE)</f>
        <v>#N/A</v>
      </c>
      <c r="T477" s="103" t="e">
        <f>VLOOKUP(B477,'MC 114+220'!$B$15:$AB$786,6,FALSE)</f>
        <v>#N/A</v>
      </c>
      <c r="U477" s="105" t="e">
        <f t="shared" si="95"/>
        <v>#N/A</v>
      </c>
      <c r="V477" s="107" t="e">
        <f>VLOOKUP(B477,'MC 114+220'!$B$15:$AB$786,15,FALSE)</f>
        <v>#N/A</v>
      </c>
      <c r="W477" s="96">
        <f>'MC 114+220'!S478</f>
        <v>0</v>
      </c>
      <c r="X477" s="106">
        <f t="shared" si="100"/>
        <v>0</v>
      </c>
      <c r="Y477" s="108" t="e">
        <f t="shared" si="104"/>
        <v>#N/A</v>
      </c>
      <c r="Z477" s="99" t="e">
        <f t="shared" si="101"/>
        <v>#N/A</v>
      </c>
      <c r="AA477" s="100" t="e">
        <f t="shared" si="102"/>
        <v>#N/A</v>
      </c>
      <c r="AB477" s="109" t="e">
        <f t="shared" si="103"/>
        <v>#N/A</v>
      </c>
    </row>
    <row r="478" spans="2:28">
      <c r="B478" s="86">
        <f>'MC 114+220'!B479</f>
        <v>0</v>
      </c>
      <c r="C478" s="101">
        <f t="shared" si="96"/>
        <v>0</v>
      </c>
      <c r="D478" s="102">
        <f t="shared" si="97"/>
        <v>842</v>
      </c>
      <c r="E478" s="89" t="e">
        <f>VLOOKUP(B478,'MC 114+220'!B479:AB866,3,FALSE)</f>
        <v>#N/A</v>
      </c>
      <c r="F478" s="103" t="e">
        <f t="shared" si="92"/>
        <v>#N/A</v>
      </c>
      <c r="G478" s="104" t="e">
        <f>VLOOKUP(B478,'MC 114+220'!$B$15:$AB$786,20,FALSE)</f>
        <v>#N/A</v>
      </c>
      <c r="H478" s="104" t="e">
        <f>VLOOKUP(B478,'MC 114+220'!$B$15:$AB$786,4,FALSE)</f>
        <v>#N/A</v>
      </c>
      <c r="I478" s="105" t="e">
        <f t="shared" si="93"/>
        <v>#N/A</v>
      </c>
      <c r="J478" s="105" t="e">
        <f>VLOOKUP(B478,'MC 114+220'!$B$15:$AB$786,13,FALSE)</f>
        <v>#N/A</v>
      </c>
      <c r="K478" s="92">
        <f>'MC 114+220'!Q479</f>
        <v>0</v>
      </c>
      <c r="L478" s="106">
        <f t="shared" si="98"/>
        <v>0</v>
      </c>
      <c r="M478" s="94" t="e">
        <f>VLOOKUP(B478,'MC 114+220'!$B$14:$AB$786,21,FALSE)</f>
        <v>#N/A</v>
      </c>
      <c r="N478" s="103" t="e">
        <f>VLOOKUP(B478,'MC 114+220'!$B$15:$AB$786,5,FALSE)</f>
        <v>#N/A</v>
      </c>
      <c r="O478" s="105" t="e">
        <f t="shared" si="94"/>
        <v>#N/A</v>
      </c>
      <c r="P478" s="105" t="e">
        <f>VLOOKUP(B478,'MC 114+220'!$B$15:$AB$786,14,FALSE)</f>
        <v>#N/A</v>
      </c>
      <c r="Q478" s="92">
        <f>'MC 114+220'!R479</f>
        <v>0</v>
      </c>
      <c r="R478" s="106">
        <f t="shared" si="99"/>
        <v>0</v>
      </c>
      <c r="S478" s="94" t="e">
        <f>VLOOKUP(B478,'MC 114+220'!$B$14:$AB$786,22,FALSE)</f>
        <v>#N/A</v>
      </c>
      <c r="T478" s="103" t="e">
        <f>VLOOKUP(B478,'MC 114+220'!$B$15:$AB$786,6,FALSE)</f>
        <v>#N/A</v>
      </c>
      <c r="U478" s="105" t="e">
        <f t="shared" si="95"/>
        <v>#N/A</v>
      </c>
      <c r="V478" s="107" t="e">
        <f>VLOOKUP(B478,'MC 114+220'!$B$15:$AB$786,15,FALSE)</f>
        <v>#N/A</v>
      </c>
      <c r="W478" s="96">
        <f>'MC 114+220'!S479</f>
        <v>0</v>
      </c>
      <c r="X478" s="106">
        <f t="shared" si="100"/>
        <v>0</v>
      </c>
      <c r="Y478" s="108" t="e">
        <f t="shared" si="104"/>
        <v>#N/A</v>
      </c>
      <c r="Z478" s="99" t="e">
        <f t="shared" si="101"/>
        <v>#N/A</v>
      </c>
      <c r="AA478" s="100" t="e">
        <f t="shared" si="102"/>
        <v>#N/A</v>
      </c>
      <c r="AB478" s="109" t="e">
        <f t="shared" si="103"/>
        <v>#N/A</v>
      </c>
    </row>
    <row r="479" spans="2:28">
      <c r="B479" s="86">
        <f>'MC 114+220'!B480</f>
        <v>0</v>
      </c>
      <c r="C479" s="101">
        <f t="shared" si="96"/>
        <v>0</v>
      </c>
      <c r="D479" s="102">
        <f t="shared" si="97"/>
        <v>842</v>
      </c>
      <c r="E479" s="89" t="e">
        <f>VLOOKUP(B479,'MC 114+220'!B480:AB867,3,FALSE)</f>
        <v>#N/A</v>
      </c>
      <c r="F479" s="103" t="e">
        <f t="shared" si="92"/>
        <v>#N/A</v>
      </c>
      <c r="G479" s="104" t="e">
        <f>VLOOKUP(B479,'MC 114+220'!$B$15:$AB$786,20,FALSE)</f>
        <v>#N/A</v>
      </c>
      <c r="H479" s="104" t="e">
        <f>VLOOKUP(B479,'MC 114+220'!$B$15:$AB$786,4,FALSE)</f>
        <v>#N/A</v>
      </c>
      <c r="I479" s="105" t="e">
        <f t="shared" si="93"/>
        <v>#N/A</v>
      </c>
      <c r="J479" s="105" t="e">
        <f>VLOOKUP(B479,'MC 114+220'!$B$15:$AB$786,13,FALSE)</f>
        <v>#N/A</v>
      </c>
      <c r="K479" s="92">
        <f>'MC 114+220'!Q480</f>
        <v>0</v>
      </c>
      <c r="L479" s="106">
        <f t="shared" si="98"/>
        <v>0</v>
      </c>
      <c r="M479" s="94" t="e">
        <f>VLOOKUP(B479,'MC 114+220'!$B$14:$AB$786,21,FALSE)</f>
        <v>#N/A</v>
      </c>
      <c r="N479" s="103" t="e">
        <f>VLOOKUP(B479,'MC 114+220'!$B$15:$AB$786,5,FALSE)</f>
        <v>#N/A</v>
      </c>
      <c r="O479" s="105" t="e">
        <f t="shared" si="94"/>
        <v>#N/A</v>
      </c>
      <c r="P479" s="105" t="e">
        <f>VLOOKUP(B479,'MC 114+220'!$B$15:$AB$786,14,FALSE)</f>
        <v>#N/A</v>
      </c>
      <c r="Q479" s="92">
        <f>'MC 114+220'!R480</f>
        <v>0</v>
      </c>
      <c r="R479" s="106">
        <f t="shared" si="99"/>
        <v>0</v>
      </c>
      <c r="S479" s="94" t="e">
        <f>VLOOKUP(B479,'MC 114+220'!$B$14:$AB$786,22,FALSE)</f>
        <v>#N/A</v>
      </c>
      <c r="T479" s="103" t="e">
        <f>VLOOKUP(B479,'MC 114+220'!$B$15:$AB$786,6,FALSE)</f>
        <v>#N/A</v>
      </c>
      <c r="U479" s="105" t="e">
        <f t="shared" si="95"/>
        <v>#N/A</v>
      </c>
      <c r="V479" s="107" t="e">
        <f>VLOOKUP(B479,'MC 114+220'!$B$15:$AB$786,15,FALSE)</f>
        <v>#N/A</v>
      </c>
      <c r="W479" s="96">
        <f>'MC 114+220'!S480</f>
        <v>0</v>
      </c>
      <c r="X479" s="106">
        <f t="shared" si="100"/>
        <v>0</v>
      </c>
      <c r="Y479" s="108" t="e">
        <f t="shared" si="104"/>
        <v>#N/A</v>
      </c>
      <c r="Z479" s="99" t="e">
        <f t="shared" si="101"/>
        <v>#N/A</v>
      </c>
      <c r="AA479" s="100" t="e">
        <f t="shared" si="102"/>
        <v>#N/A</v>
      </c>
      <c r="AB479" s="109" t="e">
        <f t="shared" si="103"/>
        <v>#N/A</v>
      </c>
    </row>
    <row r="480" spans="2:28">
      <c r="B480" s="86">
        <f>'MC 114+220'!B481</f>
        <v>0</v>
      </c>
      <c r="C480" s="101">
        <f t="shared" si="96"/>
        <v>0</v>
      </c>
      <c r="D480" s="102">
        <f t="shared" si="97"/>
        <v>842</v>
      </c>
      <c r="E480" s="89" t="e">
        <f>VLOOKUP(B480,'MC 114+220'!B481:AB868,3,FALSE)</f>
        <v>#N/A</v>
      </c>
      <c r="F480" s="103" t="e">
        <f t="shared" si="92"/>
        <v>#N/A</v>
      </c>
      <c r="G480" s="104" t="e">
        <f>VLOOKUP(B480,'MC 114+220'!$B$15:$AB$786,20,FALSE)</f>
        <v>#N/A</v>
      </c>
      <c r="H480" s="104" t="e">
        <f>VLOOKUP(B480,'MC 114+220'!$B$15:$AB$786,4,FALSE)</f>
        <v>#N/A</v>
      </c>
      <c r="I480" s="105" t="e">
        <f t="shared" si="93"/>
        <v>#N/A</v>
      </c>
      <c r="J480" s="127" t="e">
        <f>VLOOKUP(B480,'MC 114+220'!$B$15:$AB$786,13,FALSE)</f>
        <v>#N/A</v>
      </c>
      <c r="K480" s="92">
        <f>'MC 114+220'!Q481</f>
        <v>0</v>
      </c>
      <c r="L480" s="106">
        <f t="shared" si="98"/>
        <v>0</v>
      </c>
      <c r="M480" s="94" t="e">
        <f>VLOOKUP(B480,'MC 114+220'!$B$14:$AB$786,21,FALSE)</f>
        <v>#N/A</v>
      </c>
      <c r="N480" s="103" t="e">
        <f>VLOOKUP(B480,'MC 114+220'!$B$15:$AB$786,5,FALSE)</f>
        <v>#N/A</v>
      </c>
      <c r="O480" s="105" t="e">
        <f t="shared" si="94"/>
        <v>#N/A</v>
      </c>
      <c r="P480" s="127" t="e">
        <f>VLOOKUP(B480,'MC 114+220'!$B$15:$AB$786,14,FALSE)</f>
        <v>#N/A</v>
      </c>
      <c r="Q480" s="92">
        <f>'MC 114+220'!R481</f>
        <v>0</v>
      </c>
      <c r="R480" s="106">
        <f t="shared" si="99"/>
        <v>0</v>
      </c>
      <c r="S480" s="94" t="e">
        <f>VLOOKUP(B480,'MC 114+220'!$B$14:$AB$786,22,FALSE)</f>
        <v>#N/A</v>
      </c>
      <c r="T480" s="103" t="e">
        <f>VLOOKUP(B480,'MC 114+220'!$B$15:$AB$786,6,FALSE)</f>
        <v>#N/A</v>
      </c>
      <c r="U480" s="105" t="e">
        <f t="shared" si="95"/>
        <v>#N/A</v>
      </c>
      <c r="V480" s="128" t="e">
        <f>VLOOKUP(B480,'MC 114+220'!$B$15:$AB$786,15,FALSE)</f>
        <v>#N/A</v>
      </c>
      <c r="W480" s="96">
        <f>'MC 114+220'!S481</f>
        <v>0</v>
      </c>
      <c r="X480" s="106">
        <f t="shared" si="100"/>
        <v>0</v>
      </c>
      <c r="Y480" s="108" t="e">
        <f t="shared" si="104"/>
        <v>#N/A</v>
      </c>
      <c r="Z480" s="99" t="e">
        <f t="shared" si="101"/>
        <v>#N/A</v>
      </c>
      <c r="AA480" s="100" t="e">
        <f t="shared" si="102"/>
        <v>#N/A</v>
      </c>
      <c r="AB480" s="109" t="e">
        <f t="shared" si="103"/>
        <v>#N/A</v>
      </c>
    </row>
    <row r="481" spans="2:28">
      <c r="B481" s="86">
        <f>'MC 114+220'!B482</f>
        <v>0</v>
      </c>
      <c r="C481" s="101">
        <f t="shared" si="96"/>
        <v>0</v>
      </c>
      <c r="D481" s="102">
        <f t="shared" si="97"/>
        <v>842</v>
      </c>
      <c r="E481" s="89" t="e">
        <f>VLOOKUP(B481,'MC 114+220'!B482:AB869,3,FALSE)</f>
        <v>#N/A</v>
      </c>
      <c r="F481" s="103" t="e">
        <f t="shared" si="92"/>
        <v>#N/A</v>
      </c>
      <c r="G481" s="104" t="e">
        <f>VLOOKUP(B481,'MC 114+220'!$B$15:$AB$786,20,FALSE)</f>
        <v>#N/A</v>
      </c>
      <c r="H481" s="104" t="e">
        <f>VLOOKUP(B481,'MC 114+220'!$B$15:$AB$786,4,FALSE)</f>
        <v>#N/A</v>
      </c>
      <c r="I481" s="105" t="e">
        <f t="shared" si="93"/>
        <v>#N/A</v>
      </c>
      <c r="J481" s="127" t="e">
        <f>VLOOKUP(B481,'MC 114+220'!$B$15:$AB$786,13,FALSE)</f>
        <v>#N/A</v>
      </c>
      <c r="K481" s="92">
        <f>'MC 114+220'!Q482</f>
        <v>0</v>
      </c>
      <c r="L481" s="106">
        <f t="shared" si="98"/>
        <v>0</v>
      </c>
      <c r="M481" s="94" t="e">
        <f>VLOOKUP(B481,'MC 114+220'!$B$14:$AB$786,21,FALSE)</f>
        <v>#N/A</v>
      </c>
      <c r="N481" s="103" t="e">
        <f>VLOOKUP(B481,'MC 114+220'!$B$15:$AB$786,5,FALSE)</f>
        <v>#N/A</v>
      </c>
      <c r="O481" s="105" t="e">
        <f t="shared" si="94"/>
        <v>#N/A</v>
      </c>
      <c r="P481" s="127" t="e">
        <f>VLOOKUP(B481,'MC 114+220'!$B$15:$AB$786,14,FALSE)</f>
        <v>#N/A</v>
      </c>
      <c r="Q481" s="92">
        <f>'MC 114+220'!R482</f>
        <v>0</v>
      </c>
      <c r="R481" s="106">
        <f t="shared" si="99"/>
        <v>0</v>
      </c>
      <c r="S481" s="94" t="e">
        <f>VLOOKUP(B481,'MC 114+220'!$B$14:$AB$786,22,FALSE)</f>
        <v>#N/A</v>
      </c>
      <c r="T481" s="103" t="e">
        <f>VLOOKUP(B481,'MC 114+220'!$B$15:$AB$786,6,FALSE)</f>
        <v>#N/A</v>
      </c>
      <c r="U481" s="105" t="e">
        <f t="shared" si="95"/>
        <v>#N/A</v>
      </c>
      <c r="V481" s="128" t="e">
        <f>VLOOKUP(B481,'MC 114+220'!$B$15:$AB$786,15,FALSE)</f>
        <v>#N/A</v>
      </c>
      <c r="W481" s="96">
        <f>'MC 114+220'!S482</f>
        <v>0</v>
      </c>
      <c r="X481" s="106">
        <f t="shared" si="100"/>
        <v>0</v>
      </c>
      <c r="Y481" s="108" t="e">
        <f t="shared" si="104"/>
        <v>#N/A</v>
      </c>
      <c r="Z481" s="99" t="e">
        <f t="shared" si="101"/>
        <v>#N/A</v>
      </c>
      <c r="AA481" s="100" t="e">
        <f t="shared" si="102"/>
        <v>#N/A</v>
      </c>
      <c r="AB481" s="109" t="e">
        <f t="shared" si="103"/>
        <v>#N/A</v>
      </c>
    </row>
    <row r="482" spans="2:28">
      <c r="B482" s="86">
        <f>'MC 114+220'!B483</f>
        <v>0</v>
      </c>
      <c r="C482" s="101">
        <f t="shared" si="96"/>
        <v>0</v>
      </c>
      <c r="D482" s="102">
        <f t="shared" si="97"/>
        <v>842</v>
      </c>
      <c r="E482" s="89" t="e">
        <f>VLOOKUP(B482,'MC 114+220'!B483:AB870,3,FALSE)</f>
        <v>#N/A</v>
      </c>
      <c r="F482" s="103" t="e">
        <f t="shared" si="92"/>
        <v>#N/A</v>
      </c>
      <c r="G482" s="104" t="e">
        <f>VLOOKUP(B482,'MC 114+220'!$B$15:$AB$786,20,FALSE)</f>
        <v>#N/A</v>
      </c>
      <c r="H482" s="104" t="e">
        <f>VLOOKUP(B482,'MC 114+220'!$B$15:$AB$786,4,FALSE)</f>
        <v>#N/A</v>
      </c>
      <c r="I482" s="105" t="e">
        <f t="shared" si="93"/>
        <v>#N/A</v>
      </c>
      <c r="J482" s="127" t="e">
        <f>VLOOKUP(B482,'MC 114+220'!$B$15:$AB$786,13,FALSE)</f>
        <v>#N/A</v>
      </c>
      <c r="K482" s="92">
        <f>'MC 114+220'!Q483</f>
        <v>0</v>
      </c>
      <c r="L482" s="106">
        <f t="shared" si="98"/>
        <v>0</v>
      </c>
      <c r="M482" s="94" t="e">
        <f>VLOOKUP(B482,'MC 114+220'!$B$14:$AB$786,21,FALSE)</f>
        <v>#N/A</v>
      </c>
      <c r="N482" s="103" t="e">
        <f>VLOOKUP(B482,'MC 114+220'!$B$15:$AB$786,5,FALSE)</f>
        <v>#N/A</v>
      </c>
      <c r="O482" s="105" t="e">
        <f t="shared" si="94"/>
        <v>#N/A</v>
      </c>
      <c r="P482" s="127" t="e">
        <f>VLOOKUP(B482,'MC 114+220'!$B$15:$AB$786,14,FALSE)</f>
        <v>#N/A</v>
      </c>
      <c r="Q482" s="92">
        <f>'MC 114+220'!R483</f>
        <v>0</v>
      </c>
      <c r="R482" s="106">
        <f t="shared" si="99"/>
        <v>0</v>
      </c>
      <c r="S482" s="94" t="e">
        <f>VLOOKUP(B482,'MC 114+220'!$B$14:$AB$786,22,FALSE)</f>
        <v>#N/A</v>
      </c>
      <c r="T482" s="103" t="e">
        <f>VLOOKUP(B482,'MC 114+220'!$B$15:$AB$786,6,FALSE)</f>
        <v>#N/A</v>
      </c>
      <c r="U482" s="105" t="e">
        <f t="shared" si="95"/>
        <v>#N/A</v>
      </c>
      <c r="V482" s="128" t="e">
        <f>VLOOKUP(B482,'MC 114+220'!$B$15:$AB$786,15,FALSE)</f>
        <v>#N/A</v>
      </c>
      <c r="W482" s="96">
        <f>'MC 114+220'!S483</f>
        <v>0</v>
      </c>
      <c r="X482" s="106">
        <f t="shared" si="100"/>
        <v>0</v>
      </c>
      <c r="Y482" s="108" t="e">
        <f t="shared" si="104"/>
        <v>#N/A</v>
      </c>
      <c r="Z482" s="99" t="e">
        <f t="shared" si="101"/>
        <v>#N/A</v>
      </c>
      <c r="AA482" s="100" t="e">
        <f t="shared" si="102"/>
        <v>#N/A</v>
      </c>
      <c r="AB482" s="109" t="e">
        <f t="shared" si="103"/>
        <v>#N/A</v>
      </c>
    </row>
    <row r="483" spans="2:28">
      <c r="B483" s="86">
        <f>'MC 114+220'!B484</f>
        <v>0</v>
      </c>
      <c r="C483" s="101">
        <f t="shared" si="96"/>
        <v>0</v>
      </c>
      <c r="D483" s="102">
        <f t="shared" si="97"/>
        <v>842</v>
      </c>
      <c r="E483" s="89" t="e">
        <f>VLOOKUP(B483,'MC 114+220'!B484:AB871,3,FALSE)</f>
        <v>#N/A</v>
      </c>
      <c r="F483" s="103" t="e">
        <f t="shared" si="92"/>
        <v>#N/A</v>
      </c>
      <c r="G483" s="104" t="e">
        <f>VLOOKUP(B483,'MC 114+220'!$B$15:$AB$786,20,FALSE)</f>
        <v>#N/A</v>
      </c>
      <c r="H483" s="104" t="e">
        <f>VLOOKUP(B483,'MC 114+220'!$B$15:$AB$786,4,FALSE)</f>
        <v>#N/A</v>
      </c>
      <c r="I483" s="105" t="e">
        <f t="shared" si="93"/>
        <v>#N/A</v>
      </c>
      <c r="J483" s="127" t="e">
        <f>VLOOKUP(B483,'MC 114+220'!$B$15:$AB$786,13,FALSE)</f>
        <v>#N/A</v>
      </c>
      <c r="K483" s="92">
        <f>'MC 114+220'!Q484</f>
        <v>0</v>
      </c>
      <c r="L483" s="106">
        <f t="shared" si="98"/>
        <v>0</v>
      </c>
      <c r="M483" s="94" t="e">
        <f>VLOOKUP(B483,'MC 114+220'!$B$14:$AB$786,21,FALSE)</f>
        <v>#N/A</v>
      </c>
      <c r="N483" s="103" t="e">
        <f>VLOOKUP(B483,'MC 114+220'!$B$15:$AB$786,5,FALSE)</f>
        <v>#N/A</v>
      </c>
      <c r="O483" s="105" t="e">
        <f t="shared" si="94"/>
        <v>#N/A</v>
      </c>
      <c r="P483" s="127" t="e">
        <f>VLOOKUP(B483,'MC 114+220'!$B$15:$AB$786,14,FALSE)</f>
        <v>#N/A</v>
      </c>
      <c r="Q483" s="92">
        <f>'MC 114+220'!R484</f>
        <v>0</v>
      </c>
      <c r="R483" s="106">
        <f t="shared" si="99"/>
        <v>0</v>
      </c>
      <c r="S483" s="94" t="e">
        <f>VLOOKUP(B483,'MC 114+220'!$B$14:$AB$786,22,FALSE)</f>
        <v>#N/A</v>
      </c>
      <c r="T483" s="103" t="e">
        <f>VLOOKUP(B483,'MC 114+220'!$B$15:$AB$786,6,FALSE)</f>
        <v>#N/A</v>
      </c>
      <c r="U483" s="105" t="e">
        <f t="shared" si="95"/>
        <v>#N/A</v>
      </c>
      <c r="V483" s="128" t="e">
        <f>VLOOKUP(B483,'MC 114+220'!$B$15:$AB$786,15,FALSE)</f>
        <v>#N/A</v>
      </c>
      <c r="W483" s="96">
        <f>'MC 114+220'!S484</f>
        <v>0</v>
      </c>
      <c r="X483" s="106">
        <f t="shared" si="100"/>
        <v>0</v>
      </c>
      <c r="Y483" s="108" t="e">
        <f t="shared" si="104"/>
        <v>#N/A</v>
      </c>
      <c r="Z483" s="99" t="e">
        <f t="shared" si="101"/>
        <v>#N/A</v>
      </c>
      <c r="AA483" s="100" t="e">
        <f t="shared" si="102"/>
        <v>#N/A</v>
      </c>
      <c r="AB483" s="109" t="e">
        <f t="shared" si="103"/>
        <v>#N/A</v>
      </c>
    </row>
    <row r="484" spans="2:28">
      <c r="B484" s="86">
        <f>'MC 114+220'!B485</f>
        <v>0</v>
      </c>
      <c r="C484" s="101">
        <f t="shared" si="96"/>
        <v>0</v>
      </c>
      <c r="D484" s="102">
        <f t="shared" si="97"/>
        <v>842</v>
      </c>
      <c r="E484" s="89" t="e">
        <f>VLOOKUP(B484,'MC 114+220'!B485:AB872,3,FALSE)</f>
        <v>#N/A</v>
      </c>
      <c r="F484" s="103" t="e">
        <f t="shared" si="92"/>
        <v>#N/A</v>
      </c>
      <c r="G484" s="104" t="e">
        <f>VLOOKUP(B484,'MC 114+220'!$B$15:$AB$786,20,FALSE)</f>
        <v>#N/A</v>
      </c>
      <c r="H484" s="104" t="e">
        <f>VLOOKUP(B484,'MC 114+220'!$B$15:$AB$786,4,FALSE)</f>
        <v>#N/A</v>
      </c>
      <c r="I484" s="105" t="e">
        <f t="shared" si="93"/>
        <v>#N/A</v>
      </c>
      <c r="J484" s="127" t="e">
        <f>VLOOKUP(B484,'MC 114+220'!$B$15:$AB$786,13,FALSE)</f>
        <v>#N/A</v>
      </c>
      <c r="K484" s="92">
        <f>'MC 114+220'!Q485</f>
        <v>0</v>
      </c>
      <c r="L484" s="106">
        <f t="shared" si="98"/>
        <v>0</v>
      </c>
      <c r="M484" s="94" t="e">
        <f>VLOOKUP(B484,'MC 114+220'!$B$14:$AB$786,21,FALSE)</f>
        <v>#N/A</v>
      </c>
      <c r="N484" s="103" t="e">
        <f>VLOOKUP(B484,'MC 114+220'!$B$15:$AB$786,5,FALSE)</f>
        <v>#N/A</v>
      </c>
      <c r="O484" s="105" t="e">
        <f t="shared" si="94"/>
        <v>#N/A</v>
      </c>
      <c r="P484" s="127" t="e">
        <f>VLOOKUP(B484,'MC 114+220'!$B$15:$AB$786,14,FALSE)</f>
        <v>#N/A</v>
      </c>
      <c r="Q484" s="92">
        <f>'MC 114+220'!R485</f>
        <v>0</v>
      </c>
      <c r="R484" s="106">
        <f t="shared" si="99"/>
        <v>0</v>
      </c>
      <c r="S484" s="94" t="e">
        <f>VLOOKUP(B484,'MC 114+220'!$B$14:$AB$786,22,FALSE)</f>
        <v>#N/A</v>
      </c>
      <c r="T484" s="103" t="e">
        <f>VLOOKUP(B484,'MC 114+220'!$B$15:$AB$786,6,FALSE)</f>
        <v>#N/A</v>
      </c>
      <c r="U484" s="105" t="e">
        <f t="shared" si="95"/>
        <v>#N/A</v>
      </c>
      <c r="V484" s="128" t="e">
        <f>VLOOKUP(B484,'MC 114+220'!$B$15:$AB$786,15,FALSE)</f>
        <v>#N/A</v>
      </c>
      <c r="W484" s="96">
        <f>'MC 114+220'!S485</f>
        <v>0</v>
      </c>
      <c r="X484" s="106">
        <f t="shared" si="100"/>
        <v>0</v>
      </c>
      <c r="Y484" s="108" t="e">
        <f t="shared" si="104"/>
        <v>#N/A</v>
      </c>
      <c r="Z484" s="99" t="e">
        <f t="shared" si="101"/>
        <v>#N/A</v>
      </c>
      <c r="AA484" s="100" t="e">
        <f t="shared" si="102"/>
        <v>#N/A</v>
      </c>
      <c r="AB484" s="109" t="e">
        <f t="shared" si="103"/>
        <v>#N/A</v>
      </c>
    </row>
    <row r="485" spans="2:28">
      <c r="B485" s="86">
        <f>'MC 114+220'!B486</f>
        <v>0</v>
      </c>
      <c r="C485" s="101">
        <f t="shared" si="96"/>
        <v>0</v>
      </c>
      <c r="D485" s="102">
        <f t="shared" si="97"/>
        <v>842</v>
      </c>
      <c r="E485" s="89" t="e">
        <f>VLOOKUP(B485,'MC 114+220'!B486:AB873,3,FALSE)</f>
        <v>#N/A</v>
      </c>
      <c r="F485" s="103" t="e">
        <f t="shared" si="92"/>
        <v>#N/A</v>
      </c>
      <c r="G485" s="104" t="e">
        <f>VLOOKUP(B485,'MC 114+220'!$B$15:$AB$786,20,FALSE)</f>
        <v>#N/A</v>
      </c>
      <c r="H485" s="104" t="e">
        <f>VLOOKUP(B485,'MC 114+220'!$B$15:$AB$786,4,FALSE)</f>
        <v>#N/A</v>
      </c>
      <c r="I485" s="105" t="e">
        <f t="shared" si="93"/>
        <v>#N/A</v>
      </c>
      <c r="J485" s="127" t="e">
        <f>VLOOKUP(B485,'MC 114+220'!$B$15:$AB$786,13,FALSE)</f>
        <v>#N/A</v>
      </c>
      <c r="K485" s="92">
        <f>'MC 114+220'!Q486</f>
        <v>0</v>
      </c>
      <c r="L485" s="106">
        <f t="shared" si="98"/>
        <v>0</v>
      </c>
      <c r="M485" s="94" t="e">
        <f>VLOOKUP(B485,'MC 114+220'!$B$14:$AB$786,21,FALSE)</f>
        <v>#N/A</v>
      </c>
      <c r="N485" s="103" t="e">
        <f>VLOOKUP(B485,'MC 114+220'!$B$15:$AB$786,5,FALSE)</f>
        <v>#N/A</v>
      </c>
      <c r="O485" s="105" t="e">
        <f t="shared" si="94"/>
        <v>#N/A</v>
      </c>
      <c r="P485" s="127" t="e">
        <f>VLOOKUP(B485,'MC 114+220'!$B$15:$AB$786,14,FALSE)</f>
        <v>#N/A</v>
      </c>
      <c r="Q485" s="92">
        <f>'MC 114+220'!R486</f>
        <v>0</v>
      </c>
      <c r="R485" s="106">
        <f t="shared" si="99"/>
        <v>0</v>
      </c>
      <c r="S485" s="94" t="e">
        <f>VLOOKUP(B485,'MC 114+220'!$B$14:$AB$786,22,FALSE)</f>
        <v>#N/A</v>
      </c>
      <c r="T485" s="103" t="e">
        <f>VLOOKUP(B485,'MC 114+220'!$B$15:$AB$786,6,FALSE)</f>
        <v>#N/A</v>
      </c>
      <c r="U485" s="105" t="e">
        <f t="shared" si="95"/>
        <v>#N/A</v>
      </c>
      <c r="V485" s="128" t="e">
        <f>VLOOKUP(B485,'MC 114+220'!$B$15:$AB$786,15,FALSE)</f>
        <v>#N/A</v>
      </c>
      <c r="W485" s="96">
        <f>'MC 114+220'!S486</f>
        <v>0</v>
      </c>
      <c r="X485" s="106">
        <f t="shared" si="100"/>
        <v>0</v>
      </c>
      <c r="Y485" s="108" t="e">
        <f t="shared" si="104"/>
        <v>#N/A</v>
      </c>
      <c r="Z485" s="99" t="e">
        <f t="shared" si="101"/>
        <v>#N/A</v>
      </c>
      <c r="AA485" s="100" t="e">
        <f t="shared" si="102"/>
        <v>#N/A</v>
      </c>
      <c r="AB485" s="109" t="e">
        <f t="shared" si="103"/>
        <v>#N/A</v>
      </c>
    </row>
    <row r="486" spans="2:28">
      <c r="B486" s="86">
        <f>'MC 114+220'!B487</f>
        <v>0</v>
      </c>
      <c r="C486" s="101">
        <f t="shared" si="96"/>
        <v>0</v>
      </c>
      <c r="D486" s="102">
        <f t="shared" si="97"/>
        <v>842</v>
      </c>
      <c r="E486" s="89" t="e">
        <f>VLOOKUP(B486,'MC 114+220'!B487:AB874,3,FALSE)</f>
        <v>#N/A</v>
      </c>
      <c r="F486" s="103" t="e">
        <f t="shared" si="92"/>
        <v>#N/A</v>
      </c>
      <c r="G486" s="104" t="e">
        <f>VLOOKUP(B486,'MC 114+220'!$B$15:$AB$786,20,FALSE)</f>
        <v>#N/A</v>
      </c>
      <c r="H486" s="104" t="e">
        <f>VLOOKUP(B486,'MC 114+220'!$B$15:$AB$786,4,FALSE)</f>
        <v>#N/A</v>
      </c>
      <c r="I486" s="105" t="e">
        <f t="shared" si="93"/>
        <v>#N/A</v>
      </c>
      <c r="J486" s="127" t="e">
        <f>VLOOKUP(B486,'MC 114+220'!$B$15:$AB$786,13,FALSE)</f>
        <v>#N/A</v>
      </c>
      <c r="K486" s="92">
        <f>'MC 114+220'!Q487</f>
        <v>0</v>
      </c>
      <c r="L486" s="106">
        <f t="shared" si="98"/>
        <v>0</v>
      </c>
      <c r="M486" s="94" t="e">
        <f>VLOOKUP(B486,'MC 114+220'!$B$14:$AB$786,21,FALSE)</f>
        <v>#N/A</v>
      </c>
      <c r="N486" s="103" t="e">
        <f>VLOOKUP(B486,'MC 114+220'!$B$15:$AB$786,5,FALSE)</f>
        <v>#N/A</v>
      </c>
      <c r="O486" s="105" t="e">
        <f t="shared" si="94"/>
        <v>#N/A</v>
      </c>
      <c r="P486" s="127" t="e">
        <f>VLOOKUP(B486,'MC 114+220'!$B$15:$AB$786,14,FALSE)</f>
        <v>#N/A</v>
      </c>
      <c r="Q486" s="92">
        <f>'MC 114+220'!R487</f>
        <v>0</v>
      </c>
      <c r="R486" s="106">
        <f t="shared" si="99"/>
        <v>0</v>
      </c>
      <c r="S486" s="94" t="e">
        <f>VLOOKUP(B486,'MC 114+220'!$B$14:$AB$786,22,FALSE)</f>
        <v>#N/A</v>
      </c>
      <c r="T486" s="103" t="e">
        <f>VLOOKUP(B486,'MC 114+220'!$B$15:$AB$786,6,FALSE)</f>
        <v>#N/A</v>
      </c>
      <c r="U486" s="105" t="e">
        <f t="shared" si="95"/>
        <v>#N/A</v>
      </c>
      <c r="V486" s="128" t="e">
        <f>VLOOKUP(B486,'MC 114+220'!$B$15:$AB$786,15,FALSE)</f>
        <v>#N/A</v>
      </c>
      <c r="W486" s="96">
        <f>'MC 114+220'!S487</f>
        <v>0</v>
      </c>
      <c r="X486" s="106">
        <f t="shared" si="100"/>
        <v>0</v>
      </c>
      <c r="Y486" s="108" t="e">
        <f t="shared" si="104"/>
        <v>#N/A</v>
      </c>
      <c r="Z486" s="99" t="e">
        <f t="shared" si="101"/>
        <v>#N/A</v>
      </c>
      <c r="AA486" s="100" t="e">
        <f t="shared" si="102"/>
        <v>#N/A</v>
      </c>
      <c r="AB486" s="109" t="e">
        <f t="shared" si="103"/>
        <v>#N/A</v>
      </c>
    </row>
    <row r="487" spans="2:28">
      <c r="B487" s="86">
        <f>'MC 114+220'!B488</f>
        <v>0</v>
      </c>
      <c r="C487" s="101">
        <f t="shared" si="96"/>
        <v>0</v>
      </c>
      <c r="D487" s="102">
        <f t="shared" si="97"/>
        <v>842</v>
      </c>
      <c r="E487" s="89" t="e">
        <f>VLOOKUP(B487,'MC 114+220'!B488:AB875,3,FALSE)</f>
        <v>#N/A</v>
      </c>
      <c r="F487" s="103" t="e">
        <f t="shared" si="92"/>
        <v>#N/A</v>
      </c>
      <c r="G487" s="104" t="e">
        <f>VLOOKUP(B487,'MC 114+220'!$B$15:$AB$786,20,FALSE)</f>
        <v>#N/A</v>
      </c>
      <c r="H487" s="104" t="e">
        <f>VLOOKUP(B487,'MC 114+220'!$B$15:$AB$786,4,FALSE)</f>
        <v>#N/A</v>
      </c>
      <c r="I487" s="105" t="e">
        <f t="shared" si="93"/>
        <v>#N/A</v>
      </c>
      <c r="J487" s="127" t="e">
        <f>VLOOKUP(B487,'MC 114+220'!$B$15:$AB$786,13,FALSE)</f>
        <v>#N/A</v>
      </c>
      <c r="K487" s="92">
        <f>'MC 114+220'!Q488</f>
        <v>0</v>
      </c>
      <c r="L487" s="106">
        <f t="shared" si="98"/>
        <v>0</v>
      </c>
      <c r="M487" s="94" t="e">
        <f>VLOOKUP(B487,'MC 114+220'!$B$14:$AB$786,21,FALSE)</f>
        <v>#N/A</v>
      </c>
      <c r="N487" s="103" t="e">
        <f>VLOOKUP(B487,'MC 114+220'!$B$15:$AB$786,5,FALSE)</f>
        <v>#N/A</v>
      </c>
      <c r="O487" s="105" t="e">
        <f t="shared" si="94"/>
        <v>#N/A</v>
      </c>
      <c r="P487" s="127" t="e">
        <f>VLOOKUP(B487,'MC 114+220'!$B$15:$AB$786,14,FALSE)</f>
        <v>#N/A</v>
      </c>
      <c r="Q487" s="92">
        <f>'MC 114+220'!R488</f>
        <v>0</v>
      </c>
      <c r="R487" s="106">
        <f t="shared" si="99"/>
        <v>0</v>
      </c>
      <c r="S487" s="94" t="e">
        <f>VLOOKUP(B487,'MC 114+220'!$B$14:$AB$786,22,FALSE)</f>
        <v>#N/A</v>
      </c>
      <c r="T487" s="103" t="e">
        <f>VLOOKUP(B487,'MC 114+220'!$B$15:$AB$786,6,FALSE)</f>
        <v>#N/A</v>
      </c>
      <c r="U487" s="105" t="e">
        <f t="shared" si="95"/>
        <v>#N/A</v>
      </c>
      <c r="V487" s="128" t="e">
        <f>VLOOKUP(B487,'MC 114+220'!$B$15:$AB$786,15,FALSE)</f>
        <v>#N/A</v>
      </c>
      <c r="W487" s="96">
        <f>'MC 114+220'!S488</f>
        <v>0</v>
      </c>
      <c r="X487" s="106">
        <f t="shared" si="100"/>
        <v>0</v>
      </c>
      <c r="Y487" s="108" t="e">
        <f t="shared" si="104"/>
        <v>#N/A</v>
      </c>
      <c r="Z487" s="99" t="e">
        <f t="shared" si="101"/>
        <v>#N/A</v>
      </c>
      <c r="AA487" s="100" t="e">
        <f t="shared" si="102"/>
        <v>#N/A</v>
      </c>
      <c r="AB487" s="109" t="e">
        <f t="shared" si="103"/>
        <v>#N/A</v>
      </c>
    </row>
    <row r="488" spans="2:28">
      <c r="B488" s="86">
        <f>'MC 114+220'!B489</f>
        <v>0</v>
      </c>
      <c r="C488" s="101">
        <f t="shared" si="96"/>
        <v>0</v>
      </c>
      <c r="D488" s="102">
        <f t="shared" si="97"/>
        <v>842</v>
      </c>
      <c r="E488" s="89" t="e">
        <f>VLOOKUP(B488,'MC 114+220'!B489:AB876,3,FALSE)</f>
        <v>#N/A</v>
      </c>
      <c r="F488" s="103" t="e">
        <f t="shared" si="92"/>
        <v>#N/A</v>
      </c>
      <c r="G488" s="104" t="e">
        <f>VLOOKUP(B488,'MC 114+220'!$B$15:$AB$786,20,FALSE)</f>
        <v>#N/A</v>
      </c>
      <c r="H488" s="104" t="e">
        <f>VLOOKUP(B488,'MC 114+220'!$B$15:$AB$786,4,FALSE)</f>
        <v>#N/A</v>
      </c>
      <c r="I488" s="105" t="e">
        <f t="shared" si="93"/>
        <v>#N/A</v>
      </c>
      <c r="J488" s="127" t="e">
        <f>VLOOKUP(B488,'MC 114+220'!$B$15:$AB$786,13,FALSE)</f>
        <v>#N/A</v>
      </c>
      <c r="K488" s="92">
        <f>'MC 114+220'!Q489</f>
        <v>0</v>
      </c>
      <c r="L488" s="106">
        <f t="shared" si="98"/>
        <v>0</v>
      </c>
      <c r="M488" s="94" t="e">
        <f>VLOOKUP(B488,'MC 114+220'!$B$14:$AB$786,21,FALSE)</f>
        <v>#N/A</v>
      </c>
      <c r="N488" s="103" t="e">
        <f>VLOOKUP(B488,'MC 114+220'!$B$15:$AB$786,5,FALSE)</f>
        <v>#N/A</v>
      </c>
      <c r="O488" s="105" t="e">
        <f t="shared" si="94"/>
        <v>#N/A</v>
      </c>
      <c r="P488" s="127" t="e">
        <f>VLOOKUP(B488,'MC 114+220'!$B$15:$AB$786,14,FALSE)</f>
        <v>#N/A</v>
      </c>
      <c r="Q488" s="92">
        <f>'MC 114+220'!R489</f>
        <v>0</v>
      </c>
      <c r="R488" s="106">
        <f t="shared" si="99"/>
        <v>0</v>
      </c>
      <c r="S488" s="94" t="e">
        <f>VLOOKUP(B488,'MC 114+220'!$B$14:$AB$786,22,FALSE)</f>
        <v>#N/A</v>
      </c>
      <c r="T488" s="103" t="e">
        <f>VLOOKUP(B488,'MC 114+220'!$B$15:$AB$786,6,FALSE)</f>
        <v>#N/A</v>
      </c>
      <c r="U488" s="105" t="e">
        <f t="shared" si="95"/>
        <v>#N/A</v>
      </c>
      <c r="V488" s="128" t="e">
        <f>VLOOKUP(B488,'MC 114+220'!$B$15:$AB$786,15,FALSE)</f>
        <v>#N/A</v>
      </c>
      <c r="W488" s="96">
        <f>'MC 114+220'!S489</f>
        <v>0</v>
      </c>
      <c r="X488" s="106">
        <f t="shared" si="100"/>
        <v>0</v>
      </c>
      <c r="Y488" s="108" t="e">
        <f t="shared" si="104"/>
        <v>#N/A</v>
      </c>
      <c r="Z488" s="99" t="e">
        <f t="shared" si="101"/>
        <v>#N/A</v>
      </c>
      <c r="AA488" s="100" t="e">
        <f t="shared" si="102"/>
        <v>#N/A</v>
      </c>
      <c r="AB488" s="109" t="e">
        <f t="shared" si="103"/>
        <v>#N/A</v>
      </c>
    </row>
    <row r="489" spans="2:28">
      <c r="B489" s="86">
        <f>'MC 114+220'!B490</f>
        <v>0</v>
      </c>
      <c r="C489" s="101">
        <f t="shared" si="96"/>
        <v>0</v>
      </c>
      <c r="D489" s="102">
        <f t="shared" si="97"/>
        <v>842</v>
      </c>
      <c r="E489" s="89" t="e">
        <f>VLOOKUP(B489,'MC 114+220'!B490:AB877,3,FALSE)</f>
        <v>#N/A</v>
      </c>
      <c r="F489" s="103" t="e">
        <f t="shared" si="92"/>
        <v>#N/A</v>
      </c>
      <c r="G489" s="104" t="e">
        <f>VLOOKUP(B489,'MC 114+220'!$B$15:$AB$786,20,FALSE)</f>
        <v>#N/A</v>
      </c>
      <c r="H489" s="104" t="e">
        <f>VLOOKUP(B489,'MC 114+220'!$B$15:$AB$786,4,FALSE)</f>
        <v>#N/A</v>
      </c>
      <c r="I489" s="105" t="e">
        <f t="shared" si="93"/>
        <v>#N/A</v>
      </c>
      <c r="J489" s="127" t="e">
        <f>VLOOKUP(B489,'MC 114+220'!$B$15:$AB$786,13,FALSE)</f>
        <v>#N/A</v>
      </c>
      <c r="K489" s="92">
        <f>'MC 114+220'!Q490</f>
        <v>0</v>
      </c>
      <c r="L489" s="106">
        <f t="shared" si="98"/>
        <v>0</v>
      </c>
      <c r="M489" s="94" t="e">
        <f>VLOOKUP(B489,'MC 114+220'!$B$14:$AB$786,21,FALSE)</f>
        <v>#N/A</v>
      </c>
      <c r="N489" s="103" t="e">
        <f>VLOOKUP(B489,'MC 114+220'!$B$15:$AB$786,5,FALSE)</f>
        <v>#N/A</v>
      </c>
      <c r="O489" s="105" t="e">
        <f t="shared" si="94"/>
        <v>#N/A</v>
      </c>
      <c r="P489" s="127" t="e">
        <f>VLOOKUP(B489,'MC 114+220'!$B$15:$AB$786,14,FALSE)</f>
        <v>#N/A</v>
      </c>
      <c r="Q489" s="92">
        <f>'MC 114+220'!R490</f>
        <v>0</v>
      </c>
      <c r="R489" s="106">
        <f t="shared" si="99"/>
        <v>0</v>
      </c>
      <c r="S489" s="94" t="e">
        <f>VLOOKUP(B489,'MC 114+220'!$B$14:$AB$786,22,FALSE)</f>
        <v>#N/A</v>
      </c>
      <c r="T489" s="103" t="e">
        <f>VLOOKUP(B489,'MC 114+220'!$B$15:$AB$786,6,FALSE)</f>
        <v>#N/A</v>
      </c>
      <c r="U489" s="105" t="e">
        <f t="shared" si="95"/>
        <v>#N/A</v>
      </c>
      <c r="V489" s="128" t="e">
        <f>VLOOKUP(B489,'MC 114+220'!$B$15:$AB$786,15,FALSE)</f>
        <v>#N/A</v>
      </c>
      <c r="W489" s="96">
        <f>'MC 114+220'!S490</f>
        <v>0</v>
      </c>
      <c r="X489" s="106">
        <f t="shared" si="100"/>
        <v>0</v>
      </c>
      <c r="Y489" s="108" t="e">
        <f t="shared" si="104"/>
        <v>#N/A</v>
      </c>
      <c r="Z489" s="99" t="e">
        <f t="shared" si="101"/>
        <v>#N/A</v>
      </c>
      <c r="AA489" s="100" t="e">
        <f t="shared" si="102"/>
        <v>#N/A</v>
      </c>
      <c r="AB489" s="109" t="e">
        <f t="shared" si="103"/>
        <v>#N/A</v>
      </c>
    </row>
    <row r="490" spans="2:28">
      <c r="B490" s="86">
        <f>'MC 114+220'!B491</f>
        <v>0</v>
      </c>
      <c r="C490" s="101">
        <f t="shared" si="96"/>
        <v>0</v>
      </c>
      <c r="D490" s="102">
        <f t="shared" si="97"/>
        <v>842</v>
      </c>
      <c r="E490" s="89" t="e">
        <f>VLOOKUP(B490,'MC 114+220'!B491:AB878,3,FALSE)</f>
        <v>#N/A</v>
      </c>
      <c r="F490" s="103" t="e">
        <f t="shared" si="92"/>
        <v>#N/A</v>
      </c>
      <c r="G490" s="104" t="e">
        <f>VLOOKUP(B490,'MC 114+220'!$B$15:$AB$786,20,FALSE)</f>
        <v>#N/A</v>
      </c>
      <c r="H490" s="104" t="e">
        <f>VLOOKUP(B490,'MC 114+220'!$B$15:$AB$786,4,FALSE)</f>
        <v>#N/A</v>
      </c>
      <c r="I490" s="105" t="e">
        <f t="shared" si="93"/>
        <v>#N/A</v>
      </c>
      <c r="J490" s="127" t="e">
        <f>VLOOKUP(B490,'MC 114+220'!$B$15:$AB$786,13,FALSE)</f>
        <v>#N/A</v>
      </c>
      <c r="K490" s="92">
        <f>'MC 114+220'!Q491</f>
        <v>0</v>
      </c>
      <c r="L490" s="106">
        <f t="shared" si="98"/>
        <v>0</v>
      </c>
      <c r="M490" s="94" t="e">
        <f>VLOOKUP(B490,'MC 114+220'!$B$14:$AB$786,21,FALSE)</f>
        <v>#N/A</v>
      </c>
      <c r="N490" s="103" t="e">
        <f>VLOOKUP(B490,'MC 114+220'!$B$15:$AB$786,5,FALSE)</f>
        <v>#N/A</v>
      </c>
      <c r="O490" s="105" t="e">
        <f t="shared" si="94"/>
        <v>#N/A</v>
      </c>
      <c r="P490" s="127" t="e">
        <f>VLOOKUP(B490,'MC 114+220'!$B$15:$AB$786,14,FALSE)</f>
        <v>#N/A</v>
      </c>
      <c r="Q490" s="92">
        <f>'MC 114+220'!R491</f>
        <v>0</v>
      </c>
      <c r="R490" s="106">
        <f t="shared" si="99"/>
        <v>0</v>
      </c>
      <c r="S490" s="94" t="e">
        <f>VLOOKUP(B490,'MC 114+220'!$B$14:$AB$786,22,FALSE)</f>
        <v>#N/A</v>
      </c>
      <c r="T490" s="103" t="e">
        <f>VLOOKUP(B490,'MC 114+220'!$B$15:$AB$786,6,FALSE)</f>
        <v>#N/A</v>
      </c>
      <c r="U490" s="105" t="e">
        <f t="shared" si="95"/>
        <v>#N/A</v>
      </c>
      <c r="V490" s="128" t="e">
        <f>VLOOKUP(B490,'MC 114+220'!$B$15:$AB$786,15,FALSE)</f>
        <v>#N/A</v>
      </c>
      <c r="W490" s="96">
        <f>'MC 114+220'!S491</f>
        <v>0</v>
      </c>
      <c r="X490" s="106">
        <f t="shared" si="100"/>
        <v>0</v>
      </c>
      <c r="Y490" s="108" t="e">
        <f t="shared" si="104"/>
        <v>#N/A</v>
      </c>
      <c r="Z490" s="99" t="e">
        <f t="shared" si="101"/>
        <v>#N/A</v>
      </c>
      <c r="AA490" s="100" t="e">
        <f t="shared" si="102"/>
        <v>#N/A</v>
      </c>
      <c r="AB490" s="109" t="e">
        <f t="shared" si="103"/>
        <v>#N/A</v>
      </c>
    </row>
    <row r="491" spans="2:28">
      <c r="B491" s="86">
        <f>'MC 114+220'!B492</f>
        <v>0</v>
      </c>
      <c r="C491" s="101">
        <f t="shared" si="96"/>
        <v>0</v>
      </c>
      <c r="D491" s="102">
        <f t="shared" si="97"/>
        <v>842</v>
      </c>
      <c r="E491" s="89" t="e">
        <f>VLOOKUP(B491,'MC 114+220'!B492:AB879,3,FALSE)</f>
        <v>#N/A</v>
      </c>
      <c r="F491" s="103" t="e">
        <f t="shared" si="92"/>
        <v>#N/A</v>
      </c>
      <c r="G491" s="104" t="e">
        <f>VLOOKUP(B491,'MC 114+220'!$B$15:$AB$786,20,FALSE)</f>
        <v>#N/A</v>
      </c>
      <c r="H491" s="104" t="e">
        <f>VLOOKUP(B491,'MC 114+220'!$B$15:$AB$786,4,FALSE)</f>
        <v>#N/A</v>
      </c>
      <c r="I491" s="105" t="e">
        <f t="shared" si="93"/>
        <v>#N/A</v>
      </c>
      <c r="J491" s="127" t="e">
        <f>VLOOKUP(B491,'MC 114+220'!$B$15:$AB$786,13,FALSE)</f>
        <v>#N/A</v>
      </c>
      <c r="K491" s="92">
        <f>'MC 114+220'!Q492</f>
        <v>0</v>
      </c>
      <c r="L491" s="106">
        <f t="shared" si="98"/>
        <v>0</v>
      </c>
      <c r="M491" s="94" t="e">
        <f>VLOOKUP(B491,'MC 114+220'!$B$14:$AB$786,21,FALSE)</f>
        <v>#N/A</v>
      </c>
      <c r="N491" s="103" t="e">
        <f>VLOOKUP(B491,'MC 114+220'!$B$15:$AB$786,5,FALSE)</f>
        <v>#N/A</v>
      </c>
      <c r="O491" s="105" t="e">
        <f t="shared" si="94"/>
        <v>#N/A</v>
      </c>
      <c r="P491" s="127" t="e">
        <f>VLOOKUP(B491,'MC 114+220'!$B$15:$AB$786,14,FALSE)</f>
        <v>#N/A</v>
      </c>
      <c r="Q491" s="92">
        <f>'MC 114+220'!R492</f>
        <v>0</v>
      </c>
      <c r="R491" s="106">
        <f t="shared" si="99"/>
        <v>0</v>
      </c>
      <c r="S491" s="94" t="e">
        <f>VLOOKUP(B491,'MC 114+220'!$B$14:$AB$786,22,FALSE)</f>
        <v>#N/A</v>
      </c>
      <c r="T491" s="103" t="e">
        <f>VLOOKUP(B491,'MC 114+220'!$B$15:$AB$786,6,FALSE)</f>
        <v>#N/A</v>
      </c>
      <c r="U491" s="105" t="e">
        <f t="shared" si="95"/>
        <v>#N/A</v>
      </c>
      <c r="V491" s="128" t="e">
        <f>VLOOKUP(B491,'MC 114+220'!$B$15:$AB$786,15,FALSE)</f>
        <v>#N/A</v>
      </c>
      <c r="W491" s="96">
        <f>'MC 114+220'!S492</f>
        <v>0</v>
      </c>
      <c r="X491" s="106">
        <f t="shared" si="100"/>
        <v>0</v>
      </c>
      <c r="Y491" s="108" t="e">
        <f t="shared" si="104"/>
        <v>#N/A</v>
      </c>
      <c r="Z491" s="99" t="e">
        <f t="shared" si="101"/>
        <v>#N/A</v>
      </c>
      <c r="AA491" s="100" t="e">
        <f t="shared" si="102"/>
        <v>#N/A</v>
      </c>
      <c r="AB491" s="109" t="e">
        <f t="shared" si="103"/>
        <v>#N/A</v>
      </c>
    </row>
    <row r="492" spans="2:28">
      <c r="B492" s="86">
        <f>'MC 114+220'!B493</f>
        <v>0</v>
      </c>
      <c r="C492" s="101">
        <f t="shared" si="96"/>
        <v>0</v>
      </c>
      <c r="D492" s="102">
        <f t="shared" si="97"/>
        <v>842</v>
      </c>
      <c r="E492" s="89" t="e">
        <f>VLOOKUP(B492,'MC 114+220'!B493:AB880,3,FALSE)</f>
        <v>#N/A</v>
      </c>
      <c r="F492" s="103" t="e">
        <f t="shared" si="92"/>
        <v>#N/A</v>
      </c>
      <c r="G492" s="104" t="e">
        <f>VLOOKUP(B492,'MC 114+220'!$B$15:$AB$786,20,FALSE)</f>
        <v>#N/A</v>
      </c>
      <c r="H492" s="104" t="e">
        <f>VLOOKUP(B492,'MC 114+220'!$B$15:$AB$786,4,FALSE)</f>
        <v>#N/A</v>
      </c>
      <c r="I492" s="105" t="e">
        <f t="shared" si="93"/>
        <v>#N/A</v>
      </c>
      <c r="J492" s="127" t="e">
        <f>VLOOKUP(B492,'MC 114+220'!$B$15:$AB$786,13,FALSE)</f>
        <v>#N/A</v>
      </c>
      <c r="K492" s="92">
        <f>'MC 114+220'!Q493</f>
        <v>0</v>
      </c>
      <c r="L492" s="106">
        <f t="shared" si="98"/>
        <v>0</v>
      </c>
      <c r="M492" s="94" t="e">
        <f>VLOOKUP(B492,'MC 114+220'!$B$14:$AB$786,21,FALSE)</f>
        <v>#N/A</v>
      </c>
      <c r="N492" s="103" t="e">
        <f>VLOOKUP(B492,'MC 114+220'!$B$15:$AB$786,5,FALSE)</f>
        <v>#N/A</v>
      </c>
      <c r="O492" s="105" t="e">
        <f t="shared" si="94"/>
        <v>#N/A</v>
      </c>
      <c r="P492" s="127" t="e">
        <f>VLOOKUP(B492,'MC 114+220'!$B$15:$AB$786,14,FALSE)</f>
        <v>#N/A</v>
      </c>
      <c r="Q492" s="92">
        <f>'MC 114+220'!R493</f>
        <v>0</v>
      </c>
      <c r="R492" s="106">
        <f t="shared" si="99"/>
        <v>0</v>
      </c>
      <c r="S492" s="94" t="e">
        <f>VLOOKUP(B492,'MC 114+220'!$B$14:$AB$786,22,FALSE)</f>
        <v>#N/A</v>
      </c>
      <c r="T492" s="103" t="e">
        <f>VLOOKUP(B492,'MC 114+220'!$B$15:$AB$786,6,FALSE)</f>
        <v>#N/A</v>
      </c>
      <c r="U492" s="105" t="e">
        <f t="shared" si="95"/>
        <v>#N/A</v>
      </c>
      <c r="V492" s="128" t="e">
        <f>VLOOKUP(B492,'MC 114+220'!$B$15:$AB$786,15,FALSE)</f>
        <v>#N/A</v>
      </c>
      <c r="W492" s="96">
        <f>'MC 114+220'!S493</f>
        <v>0</v>
      </c>
      <c r="X492" s="106">
        <f t="shared" si="100"/>
        <v>0</v>
      </c>
      <c r="Y492" s="108" t="e">
        <f t="shared" si="104"/>
        <v>#N/A</v>
      </c>
      <c r="Z492" s="99" t="e">
        <f t="shared" si="101"/>
        <v>#N/A</v>
      </c>
      <c r="AA492" s="100" t="e">
        <f t="shared" si="102"/>
        <v>#N/A</v>
      </c>
      <c r="AB492" s="109" t="e">
        <f t="shared" si="103"/>
        <v>#N/A</v>
      </c>
    </row>
    <row r="493" spans="2:28">
      <c r="B493" s="86">
        <f>'MC 114+220'!B494</f>
        <v>0</v>
      </c>
      <c r="C493" s="101">
        <f t="shared" si="96"/>
        <v>0</v>
      </c>
      <c r="D493" s="102">
        <f t="shared" si="97"/>
        <v>842</v>
      </c>
      <c r="E493" s="89" t="e">
        <f>VLOOKUP(B493,'MC 114+220'!B494:AB881,3,FALSE)</f>
        <v>#N/A</v>
      </c>
      <c r="F493" s="103" t="e">
        <f t="shared" si="92"/>
        <v>#N/A</v>
      </c>
      <c r="G493" s="104" t="e">
        <f>VLOOKUP(B493,'MC 114+220'!$B$15:$AB$786,20,FALSE)</f>
        <v>#N/A</v>
      </c>
      <c r="H493" s="104" t="e">
        <f>VLOOKUP(B493,'MC 114+220'!$B$15:$AB$786,4,FALSE)</f>
        <v>#N/A</v>
      </c>
      <c r="I493" s="105" t="e">
        <f t="shared" si="93"/>
        <v>#N/A</v>
      </c>
      <c r="J493" s="127" t="e">
        <f>VLOOKUP(B493,'MC 114+220'!$B$15:$AB$786,13,FALSE)</f>
        <v>#N/A</v>
      </c>
      <c r="K493" s="92">
        <f>'MC 114+220'!Q494</f>
        <v>0</v>
      </c>
      <c r="L493" s="106">
        <f t="shared" si="98"/>
        <v>0</v>
      </c>
      <c r="M493" s="94" t="e">
        <f>VLOOKUP(B493,'MC 114+220'!$B$14:$AB$786,21,FALSE)</f>
        <v>#N/A</v>
      </c>
      <c r="N493" s="103" t="e">
        <f>VLOOKUP(B493,'MC 114+220'!$B$15:$AB$786,5,FALSE)</f>
        <v>#N/A</v>
      </c>
      <c r="O493" s="105" t="e">
        <f t="shared" si="94"/>
        <v>#N/A</v>
      </c>
      <c r="P493" s="127" t="e">
        <f>VLOOKUP(B493,'MC 114+220'!$B$15:$AB$786,14,FALSE)</f>
        <v>#N/A</v>
      </c>
      <c r="Q493" s="92">
        <f>'MC 114+220'!R494</f>
        <v>0</v>
      </c>
      <c r="R493" s="106">
        <f t="shared" si="99"/>
        <v>0</v>
      </c>
      <c r="S493" s="94" t="e">
        <f>VLOOKUP(B493,'MC 114+220'!$B$14:$AB$786,22,FALSE)</f>
        <v>#N/A</v>
      </c>
      <c r="T493" s="103" t="e">
        <f>VLOOKUP(B493,'MC 114+220'!$B$15:$AB$786,6,FALSE)</f>
        <v>#N/A</v>
      </c>
      <c r="U493" s="105" t="e">
        <f t="shared" si="95"/>
        <v>#N/A</v>
      </c>
      <c r="V493" s="128" t="e">
        <f>VLOOKUP(B493,'MC 114+220'!$B$15:$AB$786,15,FALSE)</f>
        <v>#N/A</v>
      </c>
      <c r="W493" s="96">
        <f>'MC 114+220'!S494</f>
        <v>0</v>
      </c>
      <c r="X493" s="106">
        <f t="shared" si="100"/>
        <v>0</v>
      </c>
      <c r="Y493" s="108" t="e">
        <f t="shared" si="104"/>
        <v>#N/A</v>
      </c>
      <c r="Z493" s="99" t="e">
        <f t="shared" si="101"/>
        <v>#N/A</v>
      </c>
      <c r="AA493" s="100" t="e">
        <f t="shared" si="102"/>
        <v>#N/A</v>
      </c>
      <c r="AB493" s="109" t="e">
        <f t="shared" si="103"/>
        <v>#N/A</v>
      </c>
    </row>
    <row r="494" spans="2:28">
      <c r="B494" s="86">
        <f>'MC 114+220'!B495</f>
        <v>0</v>
      </c>
      <c r="C494" s="101">
        <f t="shared" si="96"/>
        <v>0</v>
      </c>
      <c r="D494" s="102">
        <f t="shared" si="97"/>
        <v>842</v>
      </c>
      <c r="E494" s="89" t="e">
        <f>VLOOKUP(B494,'MC 114+220'!B495:AB882,3,FALSE)</f>
        <v>#N/A</v>
      </c>
      <c r="F494" s="103" t="e">
        <f t="shared" si="92"/>
        <v>#N/A</v>
      </c>
      <c r="G494" s="104" t="e">
        <f>VLOOKUP(B494,'MC 114+220'!$B$15:$AB$786,20,FALSE)</f>
        <v>#N/A</v>
      </c>
      <c r="H494" s="104" t="e">
        <f>VLOOKUP(B494,'MC 114+220'!$B$15:$AB$786,4,FALSE)</f>
        <v>#N/A</v>
      </c>
      <c r="I494" s="105" t="e">
        <f t="shared" si="93"/>
        <v>#N/A</v>
      </c>
      <c r="J494" s="127" t="e">
        <f>VLOOKUP(B494,'MC 114+220'!$B$15:$AB$786,13,FALSE)</f>
        <v>#N/A</v>
      </c>
      <c r="K494" s="92">
        <f>'MC 114+220'!Q495</f>
        <v>0</v>
      </c>
      <c r="L494" s="106">
        <f t="shared" si="98"/>
        <v>0</v>
      </c>
      <c r="M494" s="94" t="e">
        <f>VLOOKUP(B494,'MC 114+220'!$B$14:$AB$786,21,FALSE)</f>
        <v>#N/A</v>
      </c>
      <c r="N494" s="103" t="e">
        <f>VLOOKUP(B494,'MC 114+220'!$B$15:$AB$786,5,FALSE)</f>
        <v>#N/A</v>
      </c>
      <c r="O494" s="105" t="e">
        <f t="shared" si="94"/>
        <v>#N/A</v>
      </c>
      <c r="P494" s="127" t="e">
        <f>VLOOKUP(B494,'MC 114+220'!$B$15:$AB$786,14,FALSE)</f>
        <v>#N/A</v>
      </c>
      <c r="Q494" s="92">
        <f>'MC 114+220'!R495</f>
        <v>0</v>
      </c>
      <c r="R494" s="106">
        <f t="shared" si="99"/>
        <v>0</v>
      </c>
      <c r="S494" s="94" t="e">
        <f>VLOOKUP(B494,'MC 114+220'!$B$14:$AB$786,22,FALSE)</f>
        <v>#N/A</v>
      </c>
      <c r="T494" s="103" t="e">
        <f>VLOOKUP(B494,'MC 114+220'!$B$15:$AB$786,6,FALSE)</f>
        <v>#N/A</v>
      </c>
      <c r="U494" s="105" t="e">
        <f t="shared" si="95"/>
        <v>#N/A</v>
      </c>
      <c r="V494" s="128" t="e">
        <f>VLOOKUP(B494,'MC 114+220'!$B$15:$AB$786,15,FALSE)</f>
        <v>#N/A</v>
      </c>
      <c r="W494" s="96">
        <f>'MC 114+220'!S495</f>
        <v>0</v>
      </c>
      <c r="X494" s="106">
        <f t="shared" si="100"/>
        <v>0</v>
      </c>
      <c r="Y494" s="108" t="e">
        <f t="shared" si="104"/>
        <v>#N/A</v>
      </c>
      <c r="Z494" s="99" t="e">
        <f t="shared" si="101"/>
        <v>#N/A</v>
      </c>
      <c r="AA494" s="100" t="e">
        <f t="shared" si="102"/>
        <v>#N/A</v>
      </c>
      <c r="AB494" s="109" t="e">
        <f t="shared" si="103"/>
        <v>#N/A</v>
      </c>
    </row>
    <row r="495" spans="2:28">
      <c r="B495" s="86">
        <f>'MC 114+220'!B496</f>
        <v>0</v>
      </c>
      <c r="C495" s="101">
        <f t="shared" si="96"/>
        <v>0</v>
      </c>
      <c r="D495" s="102">
        <f t="shared" si="97"/>
        <v>842</v>
      </c>
      <c r="E495" s="89" t="e">
        <f>VLOOKUP(B495,'MC 114+220'!B496:AB883,3,FALSE)</f>
        <v>#N/A</v>
      </c>
      <c r="F495" s="103" t="e">
        <f t="shared" si="92"/>
        <v>#N/A</v>
      </c>
      <c r="G495" s="104" t="e">
        <f>VLOOKUP(B495,'MC 114+220'!$B$15:$AB$786,20,FALSE)</f>
        <v>#N/A</v>
      </c>
      <c r="H495" s="104" t="e">
        <f>VLOOKUP(B495,'MC 114+220'!$B$15:$AB$786,4,FALSE)</f>
        <v>#N/A</v>
      </c>
      <c r="I495" s="105" t="e">
        <f t="shared" si="93"/>
        <v>#N/A</v>
      </c>
      <c r="J495" s="127" t="e">
        <f>VLOOKUP(B495,'MC 114+220'!$B$15:$AB$786,13,FALSE)</f>
        <v>#N/A</v>
      </c>
      <c r="K495" s="92">
        <f>'MC 114+220'!Q496</f>
        <v>0</v>
      </c>
      <c r="L495" s="106">
        <f t="shared" si="98"/>
        <v>0</v>
      </c>
      <c r="M495" s="94" t="e">
        <f>VLOOKUP(B495,'MC 114+220'!$B$14:$AB$786,21,FALSE)</f>
        <v>#N/A</v>
      </c>
      <c r="N495" s="103" t="e">
        <f>VLOOKUP(B495,'MC 114+220'!$B$15:$AB$786,5,FALSE)</f>
        <v>#N/A</v>
      </c>
      <c r="O495" s="105" t="e">
        <f t="shared" si="94"/>
        <v>#N/A</v>
      </c>
      <c r="P495" s="127" t="e">
        <f>VLOOKUP(B495,'MC 114+220'!$B$15:$AB$786,14,FALSE)</f>
        <v>#N/A</v>
      </c>
      <c r="Q495" s="92">
        <f>'MC 114+220'!R496</f>
        <v>0</v>
      </c>
      <c r="R495" s="106">
        <f t="shared" si="99"/>
        <v>0</v>
      </c>
      <c r="S495" s="94" t="e">
        <f>VLOOKUP(B495,'MC 114+220'!$B$14:$AB$786,22,FALSE)</f>
        <v>#N/A</v>
      </c>
      <c r="T495" s="103" t="e">
        <f>VLOOKUP(B495,'MC 114+220'!$B$15:$AB$786,6,FALSE)</f>
        <v>#N/A</v>
      </c>
      <c r="U495" s="105" t="e">
        <f t="shared" si="95"/>
        <v>#N/A</v>
      </c>
      <c r="V495" s="128" t="e">
        <f>VLOOKUP(B495,'MC 114+220'!$B$15:$AB$786,15,FALSE)</f>
        <v>#N/A</v>
      </c>
      <c r="W495" s="96">
        <f>'MC 114+220'!S496</f>
        <v>0</v>
      </c>
      <c r="X495" s="106">
        <f t="shared" si="100"/>
        <v>0</v>
      </c>
      <c r="Y495" s="108" t="e">
        <f t="shared" si="104"/>
        <v>#N/A</v>
      </c>
      <c r="Z495" s="99" t="e">
        <f t="shared" si="101"/>
        <v>#N/A</v>
      </c>
      <c r="AA495" s="100" t="e">
        <f t="shared" si="102"/>
        <v>#N/A</v>
      </c>
      <c r="AB495" s="109" t="e">
        <f t="shared" si="103"/>
        <v>#N/A</v>
      </c>
    </row>
    <row r="496" spans="2:28">
      <c r="B496" s="86">
        <f>'MC 114+220'!B497</f>
        <v>0</v>
      </c>
      <c r="C496" s="101">
        <f t="shared" si="96"/>
        <v>0</v>
      </c>
      <c r="D496" s="102">
        <f t="shared" si="97"/>
        <v>842</v>
      </c>
      <c r="E496" s="89" t="e">
        <f>VLOOKUP(B496,'MC 114+220'!B497:AB884,3,FALSE)</f>
        <v>#N/A</v>
      </c>
      <c r="F496" s="103" t="e">
        <f t="shared" si="92"/>
        <v>#N/A</v>
      </c>
      <c r="G496" s="104" t="e">
        <f>VLOOKUP(B496,'MC 114+220'!$B$15:$AB$786,20,FALSE)</f>
        <v>#N/A</v>
      </c>
      <c r="H496" s="104" t="e">
        <f>VLOOKUP(B496,'MC 114+220'!$B$15:$AB$786,4,FALSE)</f>
        <v>#N/A</v>
      </c>
      <c r="I496" s="105" t="e">
        <f t="shared" si="93"/>
        <v>#N/A</v>
      </c>
      <c r="J496" s="127" t="e">
        <f>VLOOKUP(B496,'MC 114+220'!$B$15:$AB$786,13,FALSE)</f>
        <v>#N/A</v>
      </c>
      <c r="K496" s="92">
        <f>'MC 114+220'!Q497</f>
        <v>0</v>
      </c>
      <c r="L496" s="106">
        <f t="shared" si="98"/>
        <v>0</v>
      </c>
      <c r="M496" s="94" t="e">
        <f>VLOOKUP(B496,'MC 114+220'!$B$14:$AB$786,21,FALSE)</f>
        <v>#N/A</v>
      </c>
      <c r="N496" s="103" t="e">
        <f>VLOOKUP(B496,'MC 114+220'!$B$15:$AB$786,5,FALSE)</f>
        <v>#N/A</v>
      </c>
      <c r="O496" s="105" t="e">
        <f t="shared" si="94"/>
        <v>#N/A</v>
      </c>
      <c r="P496" s="127" t="e">
        <f>VLOOKUP(B496,'MC 114+220'!$B$15:$AB$786,14,FALSE)</f>
        <v>#N/A</v>
      </c>
      <c r="Q496" s="92">
        <f>'MC 114+220'!R497</f>
        <v>0</v>
      </c>
      <c r="R496" s="106">
        <f t="shared" si="99"/>
        <v>0</v>
      </c>
      <c r="S496" s="94" t="e">
        <f>VLOOKUP(B496,'MC 114+220'!$B$14:$AB$786,22,FALSE)</f>
        <v>#N/A</v>
      </c>
      <c r="T496" s="103" t="e">
        <f>VLOOKUP(B496,'MC 114+220'!$B$15:$AB$786,6,FALSE)</f>
        <v>#N/A</v>
      </c>
      <c r="U496" s="105" t="e">
        <f t="shared" si="95"/>
        <v>#N/A</v>
      </c>
      <c r="V496" s="128" t="e">
        <f>VLOOKUP(B496,'MC 114+220'!$B$15:$AB$786,15,FALSE)</f>
        <v>#N/A</v>
      </c>
      <c r="W496" s="96">
        <f>'MC 114+220'!S497</f>
        <v>0</v>
      </c>
      <c r="X496" s="106">
        <f t="shared" si="100"/>
        <v>0</v>
      </c>
      <c r="Y496" s="108" t="e">
        <f t="shared" si="104"/>
        <v>#N/A</v>
      </c>
      <c r="Z496" s="99" t="e">
        <f t="shared" si="101"/>
        <v>#N/A</v>
      </c>
      <c r="AA496" s="100" t="e">
        <f t="shared" si="102"/>
        <v>#N/A</v>
      </c>
      <c r="AB496" s="109" t="e">
        <f t="shared" si="103"/>
        <v>#N/A</v>
      </c>
    </row>
    <row r="497" spans="2:28">
      <c r="B497" s="86">
        <f>'MC 114+220'!B498</f>
        <v>0</v>
      </c>
      <c r="C497" s="101">
        <f t="shared" si="96"/>
        <v>0</v>
      </c>
      <c r="D497" s="102">
        <f t="shared" si="97"/>
        <v>842</v>
      </c>
      <c r="E497" s="89" t="e">
        <f>VLOOKUP(B497,'MC 114+220'!B498:AB885,3,FALSE)</f>
        <v>#N/A</v>
      </c>
      <c r="F497" s="103" t="e">
        <f t="shared" si="92"/>
        <v>#N/A</v>
      </c>
      <c r="G497" s="104" t="e">
        <f>VLOOKUP(B497,'MC 114+220'!$B$15:$AB$786,20,FALSE)</f>
        <v>#N/A</v>
      </c>
      <c r="H497" s="104" t="e">
        <f>VLOOKUP(B497,'MC 114+220'!$B$15:$AB$786,4,FALSE)</f>
        <v>#N/A</v>
      </c>
      <c r="I497" s="105" t="e">
        <f t="shared" si="93"/>
        <v>#N/A</v>
      </c>
      <c r="J497" s="127" t="e">
        <f>VLOOKUP(B497,'MC 114+220'!$B$15:$AB$786,13,FALSE)</f>
        <v>#N/A</v>
      </c>
      <c r="K497" s="92">
        <f>'MC 114+220'!Q498</f>
        <v>0</v>
      </c>
      <c r="L497" s="106">
        <f t="shared" si="98"/>
        <v>0</v>
      </c>
      <c r="M497" s="94" t="e">
        <f>VLOOKUP(B497,'MC 114+220'!$B$14:$AB$786,21,FALSE)</f>
        <v>#N/A</v>
      </c>
      <c r="N497" s="103" t="e">
        <f>VLOOKUP(B497,'MC 114+220'!$B$15:$AB$786,5,FALSE)</f>
        <v>#N/A</v>
      </c>
      <c r="O497" s="105" t="e">
        <f t="shared" si="94"/>
        <v>#N/A</v>
      </c>
      <c r="P497" s="127" t="e">
        <f>VLOOKUP(B497,'MC 114+220'!$B$15:$AB$786,14,FALSE)</f>
        <v>#N/A</v>
      </c>
      <c r="Q497" s="92">
        <f>'MC 114+220'!R498</f>
        <v>0</v>
      </c>
      <c r="R497" s="106">
        <f t="shared" si="99"/>
        <v>0</v>
      </c>
      <c r="S497" s="94" t="e">
        <f>VLOOKUP(B497,'MC 114+220'!$B$14:$AB$786,22,FALSE)</f>
        <v>#N/A</v>
      </c>
      <c r="T497" s="103" t="e">
        <f>VLOOKUP(B497,'MC 114+220'!$B$15:$AB$786,6,FALSE)</f>
        <v>#N/A</v>
      </c>
      <c r="U497" s="105" t="e">
        <f t="shared" si="95"/>
        <v>#N/A</v>
      </c>
      <c r="V497" s="128" t="e">
        <f>VLOOKUP(B497,'MC 114+220'!$B$15:$AB$786,15,FALSE)</f>
        <v>#N/A</v>
      </c>
      <c r="W497" s="96">
        <f>'MC 114+220'!S498</f>
        <v>0</v>
      </c>
      <c r="X497" s="106">
        <f t="shared" si="100"/>
        <v>0</v>
      </c>
      <c r="Y497" s="108" t="e">
        <f t="shared" si="104"/>
        <v>#N/A</v>
      </c>
      <c r="Z497" s="99" t="e">
        <f t="shared" si="101"/>
        <v>#N/A</v>
      </c>
      <c r="AA497" s="100" t="e">
        <f t="shared" si="102"/>
        <v>#N/A</v>
      </c>
      <c r="AB497" s="109" t="e">
        <f t="shared" si="103"/>
        <v>#N/A</v>
      </c>
    </row>
    <row r="498" spans="2:28">
      <c r="B498" s="86">
        <f>'MC 114+220'!B499</f>
        <v>0</v>
      </c>
      <c r="C498" s="101">
        <f t="shared" si="96"/>
        <v>0</v>
      </c>
      <c r="D498" s="102">
        <f t="shared" si="97"/>
        <v>842</v>
      </c>
      <c r="E498" s="89" t="e">
        <f>VLOOKUP(B498,'MC 114+220'!B499:AB886,3,FALSE)</f>
        <v>#N/A</v>
      </c>
      <c r="F498" s="103" t="e">
        <f t="shared" si="92"/>
        <v>#N/A</v>
      </c>
      <c r="G498" s="104" t="e">
        <f>VLOOKUP(B498,'MC 114+220'!$B$15:$AB$786,20,FALSE)</f>
        <v>#N/A</v>
      </c>
      <c r="H498" s="104" t="e">
        <f>VLOOKUP(B498,'MC 114+220'!$B$15:$AB$786,4,FALSE)</f>
        <v>#N/A</v>
      </c>
      <c r="I498" s="105" t="e">
        <f t="shared" si="93"/>
        <v>#N/A</v>
      </c>
      <c r="J498" s="127" t="e">
        <f>VLOOKUP(B498,'MC 114+220'!$B$15:$AB$786,13,FALSE)</f>
        <v>#N/A</v>
      </c>
      <c r="K498" s="92">
        <f>'MC 114+220'!Q499</f>
        <v>0</v>
      </c>
      <c r="L498" s="106">
        <f t="shared" si="98"/>
        <v>0</v>
      </c>
      <c r="M498" s="94" t="e">
        <f>VLOOKUP(B498,'MC 114+220'!$B$14:$AB$786,21,FALSE)</f>
        <v>#N/A</v>
      </c>
      <c r="N498" s="103" t="e">
        <f>VLOOKUP(B498,'MC 114+220'!$B$15:$AB$786,5,FALSE)</f>
        <v>#N/A</v>
      </c>
      <c r="O498" s="105" t="e">
        <f t="shared" si="94"/>
        <v>#N/A</v>
      </c>
      <c r="P498" s="127" t="e">
        <f>VLOOKUP(B498,'MC 114+220'!$B$15:$AB$786,14,FALSE)</f>
        <v>#N/A</v>
      </c>
      <c r="Q498" s="92">
        <f>'MC 114+220'!R499</f>
        <v>0</v>
      </c>
      <c r="R498" s="106">
        <f t="shared" si="99"/>
        <v>0</v>
      </c>
      <c r="S498" s="94" t="e">
        <f>VLOOKUP(B498,'MC 114+220'!$B$14:$AB$786,22,FALSE)</f>
        <v>#N/A</v>
      </c>
      <c r="T498" s="103" t="e">
        <f>VLOOKUP(B498,'MC 114+220'!$B$15:$AB$786,6,FALSE)</f>
        <v>#N/A</v>
      </c>
      <c r="U498" s="105" t="e">
        <f t="shared" si="95"/>
        <v>#N/A</v>
      </c>
      <c r="V498" s="128" t="e">
        <f>VLOOKUP(B498,'MC 114+220'!$B$15:$AB$786,15,FALSE)</f>
        <v>#N/A</v>
      </c>
      <c r="W498" s="96">
        <f>'MC 114+220'!S499</f>
        <v>0</v>
      </c>
      <c r="X498" s="106">
        <f t="shared" si="100"/>
        <v>0</v>
      </c>
      <c r="Y498" s="108" t="e">
        <f t="shared" si="104"/>
        <v>#N/A</v>
      </c>
      <c r="Z498" s="99" t="e">
        <f t="shared" si="101"/>
        <v>#N/A</v>
      </c>
      <c r="AA498" s="100" t="e">
        <f t="shared" si="102"/>
        <v>#N/A</v>
      </c>
      <c r="AB498" s="109" t="e">
        <f t="shared" si="103"/>
        <v>#N/A</v>
      </c>
    </row>
    <row r="499" spans="2:28">
      <c r="B499" s="86">
        <f>'MC 114+220'!B500</f>
        <v>0</v>
      </c>
      <c r="C499" s="101">
        <f t="shared" si="96"/>
        <v>0</v>
      </c>
      <c r="D499" s="102">
        <f t="shared" si="97"/>
        <v>842</v>
      </c>
      <c r="E499" s="89" t="e">
        <f>VLOOKUP(B499,'MC 114+220'!B500:AB887,3,FALSE)</f>
        <v>#N/A</v>
      </c>
      <c r="F499" s="103" t="e">
        <f t="shared" si="92"/>
        <v>#N/A</v>
      </c>
      <c r="G499" s="104" t="e">
        <f>VLOOKUP(B499,'MC 114+220'!$B$15:$AB$786,20,FALSE)</f>
        <v>#N/A</v>
      </c>
      <c r="H499" s="104" t="e">
        <f>VLOOKUP(B499,'MC 114+220'!$B$15:$AB$786,4,FALSE)</f>
        <v>#N/A</v>
      </c>
      <c r="I499" s="105" t="e">
        <f t="shared" si="93"/>
        <v>#N/A</v>
      </c>
      <c r="J499" s="127" t="e">
        <f>VLOOKUP(B499,'MC 114+220'!$B$15:$AB$786,13,FALSE)</f>
        <v>#N/A</v>
      </c>
      <c r="K499" s="92">
        <f>'MC 114+220'!Q500</f>
        <v>0</v>
      </c>
      <c r="L499" s="106">
        <f t="shared" si="98"/>
        <v>0</v>
      </c>
      <c r="M499" s="94" t="e">
        <f>VLOOKUP(B499,'MC 114+220'!$B$14:$AB$786,21,FALSE)</f>
        <v>#N/A</v>
      </c>
      <c r="N499" s="103" t="e">
        <f>VLOOKUP(B499,'MC 114+220'!$B$15:$AB$786,5,FALSE)</f>
        <v>#N/A</v>
      </c>
      <c r="O499" s="105" t="e">
        <f t="shared" si="94"/>
        <v>#N/A</v>
      </c>
      <c r="P499" s="127" t="e">
        <f>VLOOKUP(B499,'MC 114+220'!$B$15:$AB$786,14,FALSE)</f>
        <v>#N/A</v>
      </c>
      <c r="Q499" s="92">
        <f>'MC 114+220'!R500</f>
        <v>0</v>
      </c>
      <c r="R499" s="106">
        <f t="shared" si="99"/>
        <v>0</v>
      </c>
      <c r="S499" s="94" t="e">
        <f>VLOOKUP(B499,'MC 114+220'!$B$14:$AB$786,22,FALSE)</f>
        <v>#N/A</v>
      </c>
      <c r="T499" s="103" t="e">
        <f>VLOOKUP(B499,'MC 114+220'!$B$15:$AB$786,6,FALSE)</f>
        <v>#N/A</v>
      </c>
      <c r="U499" s="105" t="e">
        <f t="shared" si="95"/>
        <v>#N/A</v>
      </c>
      <c r="V499" s="128" t="e">
        <f>VLOOKUP(B499,'MC 114+220'!$B$15:$AB$786,15,FALSE)</f>
        <v>#N/A</v>
      </c>
      <c r="W499" s="96">
        <f>'MC 114+220'!S500</f>
        <v>0</v>
      </c>
      <c r="X499" s="106">
        <f t="shared" si="100"/>
        <v>0</v>
      </c>
      <c r="Y499" s="108" t="e">
        <f t="shared" si="104"/>
        <v>#N/A</v>
      </c>
      <c r="Z499" s="99" t="e">
        <f t="shared" si="101"/>
        <v>#N/A</v>
      </c>
      <c r="AA499" s="100" t="e">
        <f t="shared" si="102"/>
        <v>#N/A</v>
      </c>
      <c r="AB499" s="109" t="e">
        <f t="shared" si="103"/>
        <v>#N/A</v>
      </c>
    </row>
    <row r="500" spans="2:28">
      <c r="B500" s="86">
        <f>'MC 114+220'!B501</f>
        <v>0</v>
      </c>
      <c r="C500" s="101">
        <f t="shared" si="96"/>
        <v>0</v>
      </c>
      <c r="D500" s="102">
        <f t="shared" si="97"/>
        <v>842</v>
      </c>
      <c r="E500" s="89" t="e">
        <f>VLOOKUP(B500,'MC 114+220'!B501:AB888,3,FALSE)</f>
        <v>#N/A</v>
      </c>
      <c r="F500" s="103" t="e">
        <f t="shared" si="92"/>
        <v>#N/A</v>
      </c>
      <c r="G500" s="104" t="e">
        <f>VLOOKUP(B500,'MC 114+220'!$B$15:$AB$786,20,FALSE)</f>
        <v>#N/A</v>
      </c>
      <c r="H500" s="104" t="e">
        <f>VLOOKUP(B500,'MC 114+220'!$B$15:$AB$786,4,FALSE)</f>
        <v>#N/A</v>
      </c>
      <c r="I500" s="105" t="e">
        <f t="shared" si="93"/>
        <v>#N/A</v>
      </c>
      <c r="J500" s="127" t="e">
        <f>VLOOKUP(B500,'MC 114+220'!$B$15:$AB$786,13,FALSE)</f>
        <v>#N/A</v>
      </c>
      <c r="K500" s="92">
        <f>'MC 114+220'!Q501</f>
        <v>0</v>
      </c>
      <c r="L500" s="106">
        <f t="shared" si="98"/>
        <v>0</v>
      </c>
      <c r="M500" s="94" t="e">
        <f>VLOOKUP(B500,'MC 114+220'!$B$14:$AB$786,21,FALSE)</f>
        <v>#N/A</v>
      </c>
      <c r="N500" s="103" t="e">
        <f>VLOOKUP(B500,'MC 114+220'!$B$15:$AB$786,5,FALSE)</f>
        <v>#N/A</v>
      </c>
      <c r="O500" s="105" t="e">
        <f t="shared" si="94"/>
        <v>#N/A</v>
      </c>
      <c r="P500" s="127" t="e">
        <f>VLOOKUP(B500,'MC 114+220'!$B$15:$AB$786,14,FALSE)</f>
        <v>#N/A</v>
      </c>
      <c r="Q500" s="92">
        <f>'MC 114+220'!R501</f>
        <v>0</v>
      </c>
      <c r="R500" s="106">
        <f t="shared" si="99"/>
        <v>0</v>
      </c>
      <c r="S500" s="94" t="e">
        <f>VLOOKUP(B500,'MC 114+220'!$B$14:$AB$786,22,FALSE)</f>
        <v>#N/A</v>
      </c>
      <c r="T500" s="103" t="e">
        <f>VLOOKUP(B500,'MC 114+220'!$B$15:$AB$786,6,FALSE)</f>
        <v>#N/A</v>
      </c>
      <c r="U500" s="105" t="e">
        <f t="shared" si="95"/>
        <v>#N/A</v>
      </c>
      <c r="V500" s="128" t="e">
        <f>VLOOKUP(B500,'MC 114+220'!$B$15:$AB$786,15,FALSE)</f>
        <v>#N/A</v>
      </c>
      <c r="W500" s="96">
        <f>'MC 114+220'!S501</f>
        <v>0</v>
      </c>
      <c r="X500" s="106">
        <f t="shared" si="100"/>
        <v>0</v>
      </c>
      <c r="Y500" s="108" t="e">
        <f t="shared" si="104"/>
        <v>#N/A</v>
      </c>
      <c r="Z500" s="99" t="e">
        <f t="shared" si="101"/>
        <v>#N/A</v>
      </c>
      <c r="AA500" s="100" t="e">
        <f t="shared" si="102"/>
        <v>#N/A</v>
      </c>
      <c r="AB500" s="109" t="e">
        <f t="shared" si="103"/>
        <v>#N/A</v>
      </c>
    </row>
    <row r="501" spans="2:28">
      <c r="B501" s="86">
        <f>'MC 114+220'!B502</f>
        <v>0</v>
      </c>
      <c r="C501" s="101">
        <f t="shared" si="96"/>
        <v>0</v>
      </c>
      <c r="D501" s="102">
        <f t="shared" si="97"/>
        <v>842</v>
      </c>
      <c r="E501" s="89" t="e">
        <f>VLOOKUP(B501,'MC 114+220'!B502:AB889,3,FALSE)</f>
        <v>#N/A</v>
      </c>
      <c r="F501" s="103" t="e">
        <f t="shared" si="92"/>
        <v>#N/A</v>
      </c>
      <c r="G501" s="104" t="e">
        <f>VLOOKUP(B501,'MC 114+220'!$B$15:$AB$786,20,FALSE)</f>
        <v>#N/A</v>
      </c>
      <c r="H501" s="104" t="e">
        <f>VLOOKUP(B501,'MC 114+220'!$B$15:$AB$786,4,FALSE)</f>
        <v>#N/A</v>
      </c>
      <c r="I501" s="105" t="e">
        <f t="shared" si="93"/>
        <v>#N/A</v>
      </c>
      <c r="J501" s="127" t="e">
        <f>VLOOKUP(B501,'MC 114+220'!$B$15:$AB$786,13,FALSE)</f>
        <v>#N/A</v>
      </c>
      <c r="K501" s="92">
        <f>'MC 114+220'!Q502</f>
        <v>0</v>
      </c>
      <c r="L501" s="106">
        <f t="shared" si="98"/>
        <v>0</v>
      </c>
      <c r="M501" s="94" t="e">
        <f>VLOOKUP(B501,'MC 114+220'!$B$14:$AB$786,21,FALSE)</f>
        <v>#N/A</v>
      </c>
      <c r="N501" s="103" t="e">
        <f>VLOOKUP(B501,'MC 114+220'!$B$15:$AB$786,5,FALSE)</f>
        <v>#N/A</v>
      </c>
      <c r="O501" s="105" t="e">
        <f t="shared" si="94"/>
        <v>#N/A</v>
      </c>
      <c r="P501" s="127" t="e">
        <f>VLOOKUP(B501,'MC 114+220'!$B$15:$AB$786,14,FALSE)</f>
        <v>#N/A</v>
      </c>
      <c r="Q501" s="92">
        <f>'MC 114+220'!R502</f>
        <v>0</v>
      </c>
      <c r="R501" s="106">
        <f t="shared" si="99"/>
        <v>0</v>
      </c>
      <c r="S501" s="94" t="e">
        <f>VLOOKUP(B501,'MC 114+220'!$B$14:$AB$786,22,FALSE)</f>
        <v>#N/A</v>
      </c>
      <c r="T501" s="103" t="e">
        <f>VLOOKUP(B501,'MC 114+220'!$B$15:$AB$786,6,FALSE)</f>
        <v>#N/A</v>
      </c>
      <c r="U501" s="105" t="e">
        <f t="shared" si="95"/>
        <v>#N/A</v>
      </c>
      <c r="V501" s="128" t="e">
        <f>VLOOKUP(B501,'MC 114+220'!$B$15:$AB$786,15,FALSE)</f>
        <v>#N/A</v>
      </c>
      <c r="W501" s="96">
        <f>'MC 114+220'!S502</f>
        <v>0</v>
      </c>
      <c r="X501" s="106">
        <f t="shared" si="100"/>
        <v>0</v>
      </c>
      <c r="Y501" s="108" t="e">
        <f t="shared" si="104"/>
        <v>#N/A</v>
      </c>
      <c r="Z501" s="99" t="e">
        <f t="shared" si="101"/>
        <v>#N/A</v>
      </c>
      <c r="AA501" s="100" t="e">
        <f t="shared" si="102"/>
        <v>#N/A</v>
      </c>
      <c r="AB501" s="109" t="e">
        <f t="shared" si="103"/>
        <v>#N/A</v>
      </c>
    </row>
    <row r="502" spans="2:28">
      <c r="B502" s="86">
        <f>'MC 114+220'!B503</f>
        <v>0</v>
      </c>
      <c r="C502" s="101">
        <f t="shared" si="96"/>
        <v>0</v>
      </c>
      <c r="D502" s="102">
        <f t="shared" si="97"/>
        <v>842</v>
      </c>
      <c r="E502" s="89" t="e">
        <f>VLOOKUP(B502,'MC 114+220'!B503:AB890,3,FALSE)</f>
        <v>#N/A</v>
      </c>
      <c r="F502" s="103" t="e">
        <f t="shared" si="92"/>
        <v>#N/A</v>
      </c>
      <c r="G502" s="104" t="e">
        <f>VLOOKUP(B502,'MC 114+220'!$B$15:$AB$786,20,FALSE)</f>
        <v>#N/A</v>
      </c>
      <c r="H502" s="104" t="e">
        <f>VLOOKUP(B502,'MC 114+220'!$B$15:$AB$786,4,FALSE)</f>
        <v>#N/A</v>
      </c>
      <c r="I502" s="105" t="e">
        <f t="shared" si="93"/>
        <v>#N/A</v>
      </c>
      <c r="J502" s="127" t="e">
        <f>VLOOKUP(B502,'MC 114+220'!$B$15:$AB$786,13,FALSE)</f>
        <v>#N/A</v>
      </c>
      <c r="K502" s="92">
        <f>'MC 114+220'!Q503</f>
        <v>0</v>
      </c>
      <c r="L502" s="106">
        <f t="shared" si="98"/>
        <v>0</v>
      </c>
      <c r="M502" s="94" t="e">
        <f>VLOOKUP(B502,'MC 114+220'!$B$14:$AB$786,21,FALSE)</f>
        <v>#N/A</v>
      </c>
      <c r="N502" s="103" t="e">
        <f>VLOOKUP(B502,'MC 114+220'!$B$15:$AB$786,5,FALSE)</f>
        <v>#N/A</v>
      </c>
      <c r="O502" s="105" t="e">
        <f t="shared" si="94"/>
        <v>#N/A</v>
      </c>
      <c r="P502" s="127" t="e">
        <f>VLOOKUP(B502,'MC 114+220'!$B$15:$AB$786,14,FALSE)</f>
        <v>#N/A</v>
      </c>
      <c r="Q502" s="92">
        <f>'MC 114+220'!R503</f>
        <v>0</v>
      </c>
      <c r="R502" s="106">
        <f t="shared" si="99"/>
        <v>0</v>
      </c>
      <c r="S502" s="94" t="e">
        <f>VLOOKUP(B502,'MC 114+220'!$B$14:$AB$786,22,FALSE)</f>
        <v>#N/A</v>
      </c>
      <c r="T502" s="103" t="e">
        <f>VLOOKUP(B502,'MC 114+220'!$B$15:$AB$786,6,FALSE)</f>
        <v>#N/A</v>
      </c>
      <c r="U502" s="105" t="e">
        <f t="shared" si="95"/>
        <v>#N/A</v>
      </c>
      <c r="V502" s="128" t="e">
        <f>VLOOKUP(B502,'MC 114+220'!$B$15:$AB$786,15,FALSE)</f>
        <v>#N/A</v>
      </c>
      <c r="W502" s="96">
        <f>'MC 114+220'!S503</f>
        <v>0</v>
      </c>
      <c r="X502" s="106">
        <f t="shared" si="100"/>
        <v>0</v>
      </c>
      <c r="Y502" s="108" t="e">
        <f t="shared" si="104"/>
        <v>#N/A</v>
      </c>
      <c r="Z502" s="99" t="e">
        <f t="shared" si="101"/>
        <v>#N/A</v>
      </c>
      <c r="AA502" s="100" t="e">
        <f t="shared" si="102"/>
        <v>#N/A</v>
      </c>
      <c r="AB502" s="109" t="e">
        <f t="shared" si="103"/>
        <v>#N/A</v>
      </c>
    </row>
    <row r="503" spans="2:28">
      <c r="B503" s="86">
        <f>'MC 114+220'!B504</f>
        <v>0</v>
      </c>
      <c r="C503" s="101">
        <f t="shared" si="96"/>
        <v>0</v>
      </c>
      <c r="D503" s="102">
        <f t="shared" si="97"/>
        <v>842</v>
      </c>
      <c r="E503" s="89" t="e">
        <f>VLOOKUP(B503,'MC 114+220'!B504:AB891,3,FALSE)</f>
        <v>#N/A</v>
      </c>
      <c r="F503" s="103" t="e">
        <f t="shared" si="92"/>
        <v>#N/A</v>
      </c>
      <c r="G503" s="104" t="e">
        <f>VLOOKUP(B503,'MC 114+220'!$B$15:$AB$786,20,FALSE)</f>
        <v>#N/A</v>
      </c>
      <c r="H503" s="104" t="e">
        <f>VLOOKUP(B503,'MC 114+220'!$B$15:$AB$786,4,FALSE)</f>
        <v>#N/A</v>
      </c>
      <c r="I503" s="105" t="e">
        <f t="shared" si="93"/>
        <v>#N/A</v>
      </c>
      <c r="J503" s="127" t="e">
        <f>VLOOKUP(B503,'MC 114+220'!$B$15:$AB$786,13,FALSE)</f>
        <v>#N/A</v>
      </c>
      <c r="K503" s="92">
        <f>'MC 114+220'!Q504</f>
        <v>0</v>
      </c>
      <c r="L503" s="106">
        <f t="shared" si="98"/>
        <v>0</v>
      </c>
      <c r="M503" s="94" t="e">
        <f>VLOOKUP(B503,'MC 114+220'!$B$14:$AB$786,21,FALSE)</f>
        <v>#N/A</v>
      </c>
      <c r="N503" s="103" t="e">
        <f>VLOOKUP(B503,'MC 114+220'!$B$15:$AB$786,5,FALSE)</f>
        <v>#N/A</v>
      </c>
      <c r="O503" s="105" t="e">
        <f t="shared" si="94"/>
        <v>#N/A</v>
      </c>
      <c r="P503" s="127" t="e">
        <f>VLOOKUP(B503,'MC 114+220'!$B$15:$AB$786,14,FALSE)</f>
        <v>#N/A</v>
      </c>
      <c r="Q503" s="92">
        <f>'MC 114+220'!R504</f>
        <v>0</v>
      </c>
      <c r="R503" s="106">
        <f t="shared" si="99"/>
        <v>0</v>
      </c>
      <c r="S503" s="94" t="e">
        <f>VLOOKUP(B503,'MC 114+220'!$B$14:$AB$786,22,FALSE)</f>
        <v>#N/A</v>
      </c>
      <c r="T503" s="103" t="e">
        <f>VLOOKUP(B503,'MC 114+220'!$B$15:$AB$786,6,FALSE)</f>
        <v>#N/A</v>
      </c>
      <c r="U503" s="105" t="e">
        <f t="shared" si="95"/>
        <v>#N/A</v>
      </c>
      <c r="V503" s="128" t="e">
        <f>VLOOKUP(B503,'MC 114+220'!$B$15:$AB$786,15,FALSE)</f>
        <v>#N/A</v>
      </c>
      <c r="W503" s="96">
        <f>'MC 114+220'!S504</f>
        <v>0</v>
      </c>
      <c r="X503" s="106">
        <f t="shared" si="100"/>
        <v>0</v>
      </c>
      <c r="Y503" s="108" t="e">
        <f t="shared" si="104"/>
        <v>#N/A</v>
      </c>
      <c r="Z503" s="99" t="e">
        <f t="shared" si="101"/>
        <v>#N/A</v>
      </c>
      <c r="AA503" s="100" t="e">
        <f t="shared" si="102"/>
        <v>#N/A</v>
      </c>
      <c r="AB503" s="109" t="e">
        <f t="shared" si="103"/>
        <v>#N/A</v>
      </c>
    </row>
    <row r="504" spans="2:28">
      <c r="B504" s="86">
        <f>'MC 114+220'!B505</f>
        <v>0</v>
      </c>
      <c r="C504" s="101">
        <f t="shared" si="96"/>
        <v>0</v>
      </c>
      <c r="D504" s="102">
        <f t="shared" si="97"/>
        <v>842</v>
      </c>
      <c r="E504" s="89" t="e">
        <f>VLOOKUP(B504,'MC 114+220'!B505:AB892,3,FALSE)</f>
        <v>#N/A</v>
      </c>
      <c r="F504" s="103" t="e">
        <f t="shared" si="92"/>
        <v>#N/A</v>
      </c>
      <c r="G504" s="104" t="e">
        <f>VLOOKUP(B504,'MC 114+220'!$B$15:$AB$786,20,FALSE)</f>
        <v>#N/A</v>
      </c>
      <c r="H504" s="104" t="e">
        <f>VLOOKUP(B504,'MC 114+220'!$B$15:$AB$786,4,FALSE)</f>
        <v>#N/A</v>
      </c>
      <c r="I504" s="105" t="e">
        <f t="shared" si="93"/>
        <v>#N/A</v>
      </c>
      <c r="J504" s="127" t="e">
        <f>VLOOKUP(B504,'MC 114+220'!$B$15:$AB$786,13,FALSE)</f>
        <v>#N/A</v>
      </c>
      <c r="K504" s="92">
        <f>'MC 114+220'!Q505</f>
        <v>0</v>
      </c>
      <c r="L504" s="106">
        <f t="shared" si="98"/>
        <v>0</v>
      </c>
      <c r="M504" s="94" t="e">
        <f>VLOOKUP(B504,'MC 114+220'!$B$14:$AB$786,21,FALSE)</f>
        <v>#N/A</v>
      </c>
      <c r="N504" s="103" t="e">
        <f>VLOOKUP(B504,'MC 114+220'!$B$15:$AB$786,5,FALSE)</f>
        <v>#N/A</v>
      </c>
      <c r="O504" s="105" t="e">
        <f t="shared" si="94"/>
        <v>#N/A</v>
      </c>
      <c r="P504" s="127" t="e">
        <f>VLOOKUP(B504,'MC 114+220'!$B$15:$AB$786,14,FALSE)</f>
        <v>#N/A</v>
      </c>
      <c r="Q504" s="92">
        <f>'MC 114+220'!R505</f>
        <v>0</v>
      </c>
      <c r="R504" s="106">
        <f t="shared" si="99"/>
        <v>0</v>
      </c>
      <c r="S504" s="94" t="e">
        <f>VLOOKUP(B504,'MC 114+220'!$B$14:$AB$786,22,FALSE)</f>
        <v>#N/A</v>
      </c>
      <c r="T504" s="103" t="e">
        <f>VLOOKUP(B504,'MC 114+220'!$B$15:$AB$786,6,FALSE)</f>
        <v>#N/A</v>
      </c>
      <c r="U504" s="105" t="e">
        <f t="shared" si="95"/>
        <v>#N/A</v>
      </c>
      <c r="V504" s="128" t="e">
        <f>VLOOKUP(B504,'MC 114+220'!$B$15:$AB$786,15,FALSE)</f>
        <v>#N/A</v>
      </c>
      <c r="W504" s="96">
        <f>'MC 114+220'!S505</f>
        <v>0</v>
      </c>
      <c r="X504" s="106">
        <f t="shared" si="100"/>
        <v>0</v>
      </c>
      <c r="Y504" s="108" t="e">
        <f t="shared" si="104"/>
        <v>#N/A</v>
      </c>
      <c r="Z504" s="99" t="e">
        <f t="shared" si="101"/>
        <v>#N/A</v>
      </c>
      <c r="AA504" s="100" t="e">
        <f t="shared" si="102"/>
        <v>#N/A</v>
      </c>
      <c r="AB504" s="109" t="e">
        <f t="shared" si="103"/>
        <v>#N/A</v>
      </c>
    </row>
    <row r="505" spans="2:28">
      <c r="B505" s="86">
        <f>'MC 114+220'!B506</f>
        <v>0</v>
      </c>
      <c r="C505" s="101">
        <f t="shared" si="96"/>
        <v>0</v>
      </c>
      <c r="D505" s="102">
        <f t="shared" si="97"/>
        <v>842</v>
      </c>
      <c r="E505" s="89" t="e">
        <f>VLOOKUP(B505,'MC 114+220'!B506:AB893,3,FALSE)</f>
        <v>#N/A</v>
      </c>
      <c r="F505" s="103" t="e">
        <f t="shared" si="92"/>
        <v>#N/A</v>
      </c>
      <c r="G505" s="104" t="e">
        <f>VLOOKUP(B505,'MC 114+220'!$B$15:$AB$786,20,FALSE)</f>
        <v>#N/A</v>
      </c>
      <c r="H505" s="104" t="e">
        <f>VLOOKUP(B505,'MC 114+220'!$B$15:$AB$786,4,FALSE)</f>
        <v>#N/A</v>
      </c>
      <c r="I505" s="105" t="e">
        <f t="shared" si="93"/>
        <v>#N/A</v>
      </c>
      <c r="J505" s="127" t="e">
        <f>VLOOKUP(B505,'MC 114+220'!$B$15:$AB$786,13,FALSE)</f>
        <v>#N/A</v>
      </c>
      <c r="K505" s="92">
        <f>'MC 114+220'!Q506</f>
        <v>0</v>
      </c>
      <c r="L505" s="106">
        <f t="shared" si="98"/>
        <v>0</v>
      </c>
      <c r="M505" s="94" t="e">
        <f>VLOOKUP(B505,'MC 114+220'!$B$14:$AB$786,21,FALSE)</f>
        <v>#N/A</v>
      </c>
      <c r="N505" s="103" t="e">
        <f>VLOOKUP(B505,'MC 114+220'!$B$15:$AB$786,5,FALSE)</f>
        <v>#N/A</v>
      </c>
      <c r="O505" s="105" t="e">
        <f t="shared" si="94"/>
        <v>#N/A</v>
      </c>
      <c r="P505" s="127" t="e">
        <f>VLOOKUP(B505,'MC 114+220'!$B$15:$AB$786,14,FALSE)</f>
        <v>#N/A</v>
      </c>
      <c r="Q505" s="92">
        <f>'MC 114+220'!R506</f>
        <v>0</v>
      </c>
      <c r="R505" s="106">
        <f t="shared" si="99"/>
        <v>0</v>
      </c>
      <c r="S505" s="94" t="e">
        <f>VLOOKUP(B505,'MC 114+220'!$B$14:$AB$786,22,FALSE)</f>
        <v>#N/A</v>
      </c>
      <c r="T505" s="103" t="e">
        <f>VLOOKUP(B505,'MC 114+220'!$B$15:$AB$786,6,FALSE)</f>
        <v>#N/A</v>
      </c>
      <c r="U505" s="105" t="e">
        <f t="shared" si="95"/>
        <v>#N/A</v>
      </c>
      <c r="V505" s="128" t="e">
        <f>VLOOKUP(B505,'MC 114+220'!$B$15:$AB$786,15,FALSE)</f>
        <v>#N/A</v>
      </c>
      <c r="W505" s="96">
        <f>'MC 114+220'!S506</f>
        <v>0</v>
      </c>
      <c r="X505" s="106">
        <f t="shared" si="100"/>
        <v>0</v>
      </c>
      <c r="Y505" s="108" t="e">
        <f t="shared" si="104"/>
        <v>#N/A</v>
      </c>
      <c r="Z505" s="99" t="e">
        <f t="shared" si="101"/>
        <v>#N/A</v>
      </c>
      <c r="AA505" s="100" t="e">
        <f t="shared" si="102"/>
        <v>#N/A</v>
      </c>
      <c r="AB505" s="109" t="e">
        <f t="shared" si="103"/>
        <v>#N/A</v>
      </c>
    </row>
    <row r="506" spans="2:28">
      <c r="B506" s="86">
        <f>'MC 114+220'!B507</f>
        <v>0</v>
      </c>
      <c r="C506" s="101">
        <f t="shared" si="96"/>
        <v>0</v>
      </c>
      <c r="D506" s="102">
        <f t="shared" si="97"/>
        <v>842</v>
      </c>
      <c r="E506" s="89" t="e">
        <f>VLOOKUP(B506,'MC 114+220'!B507:AB894,3,FALSE)</f>
        <v>#N/A</v>
      </c>
      <c r="F506" s="103" t="e">
        <f t="shared" si="92"/>
        <v>#N/A</v>
      </c>
      <c r="G506" s="104" t="e">
        <f>VLOOKUP(B506,'MC 114+220'!$B$15:$AB$786,20,FALSE)</f>
        <v>#N/A</v>
      </c>
      <c r="H506" s="104" t="e">
        <f>VLOOKUP(B506,'MC 114+220'!$B$15:$AB$786,4,FALSE)</f>
        <v>#N/A</v>
      </c>
      <c r="I506" s="105" t="e">
        <f t="shared" si="93"/>
        <v>#N/A</v>
      </c>
      <c r="J506" s="127" t="e">
        <f>VLOOKUP(B506,'MC 114+220'!$B$15:$AB$786,13,FALSE)</f>
        <v>#N/A</v>
      </c>
      <c r="K506" s="92">
        <f>'MC 114+220'!Q507</f>
        <v>0</v>
      </c>
      <c r="L506" s="106">
        <f t="shared" si="98"/>
        <v>0</v>
      </c>
      <c r="M506" s="94" t="e">
        <f>VLOOKUP(B506,'MC 114+220'!$B$14:$AB$786,21,FALSE)</f>
        <v>#N/A</v>
      </c>
      <c r="N506" s="103" t="e">
        <f>VLOOKUP(B506,'MC 114+220'!$B$15:$AB$786,5,FALSE)</f>
        <v>#N/A</v>
      </c>
      <c r="O506" s="105" t="e">
        <f t="shared" si="94"/>
        <v>#N/A</v>
      </c>
      <c r="P506" s="127" t="e">
        <f>VLOOKUP(B506,'MC 114+220'!$B$15:$AB$786,14,FALSE)</f>
        <v>#N/A</v>
      </c>
      <c r="Q506" s="92">
        <f>'MC 114+220'!R507</f>
        <v>0</v>
      </c>
      <c r="R506" s="106">
        <f t="shared" si="99"/>
        <v>0</v>
      </c>
      <c r="S506" s="94" t="e">
        <f>VLOOKUP(B506,'MC 114+220'!$B$14:$AB$786,22,FALSE)</f>
        <v>#N/A</v>
      </c>
      <c r="T506" s="103" t="e">
        <f>VLOOKUP(B506,'MC 114+220'!$B$15:$AB$786,6,FALSE)</f>
        <v>#N/A</v>
      </c>
      <c r="U506" s="105" t="e">
        <f t="shared" si="95"/>
        <v>#N/A</v>
      </c>
      <c r="V506" s="128" t="e">
        <f>VLOOKUP(B506,'MC 114+220'!$B$15:$AB$786,15,FALSE)</f>
        <v>#N/A</v>
      </c>
      <c r="W506" s="96">
        <f>'MC 114+220'!S507</f>
        <v>0</v>
      </c>
      <c r="X506" s="106">
        <f t="shared" si="100"/>
        <v>0</v>
      </c>
      <c r="Y506" s="108" t="e">
        <f t="shared" si="104"/>
        <v>#N/A</v>
      </c>
      <c r="Z506" s="99" t="e">
        <f t="shared" si="101"/>
        <v>#N/A</v>
      </c>
      <c r="AA506" s="100" t="e">
        <f t="shared" si="102"/>
        <v>#N/A</v>
      </c>
      <c r="AB506" s="109" t="e">
        <f t="shared" si="103"/>
        <v>#N/A</v>
      </c>
    </row>
    <row r="507" spans="2:28">
      <c r="B507" s="86">
        <f>'MC 114+220'!B508</f>
        <v>0</v>
      </c>
      <c r="C507" s="101">
        <f t="shared" si="96"/>
        <v>0</v>
      </c>
      <c r="D507" s="102">
        <f t="shared" si="97"/>
        <v>842</v>
      </c>
      <c r="E507" s="89" t="e">
        <f>VLOOKUP(B507,'MC 114+220'!B508:AB895,3,FALSE)</f>
        <v>#N/A</v>
      </c>
      <c r="F507" s="103" t="e">
        <f t="shared" si="92"/>
        <v>#N/A</v>
      </c>
      <c r="G507" s="104" t="e">
        <f>VLOOKUP(B507,'MC 114+220'!$B$15:$AB$786,20,FALSE)</f>
        <v>#N/A</v>
      </c>
      <c r="H507" s="104" t="e">
        <f>VLOOKUP(B507,'MC 114+220'!$B$15:$AB$786,4,FALSE)</f>
        <v>#N/A</v>
      </c>
      <c r="I507" s="105" t="e">
        <f t="shared" si="93"/>
        <v>#N/A</v>
      </c>
      <c r="J507" s="127" t="e">
        <f>VLOOKUP(B507,'MC 114+220'!$B$15:$AB$786,13,FALSE)</f>
        <v>#N/A</v>
      </c>
      <c r="K507" s="92">
        <f>'MC 114+220'!Q508</f>
        <v>0</v>
      </c>
      <c r="L507" s="106">
        <f t="shared" si="98"/>
        <v>0</v>
      </c>
      <c r="M507" s="94" t="e">
        <f>VLOOKUP(B507,'MC 114+220'!$B$14:$AB$786,21,FALSE)</f>
        <v>#N/A</v>
      </c>
      <c r="N507" s="103" t="e">
        <f>VLOOKUP(B507,'MC 114+220'!$B$15:$AB$786,5,FALSE)</f>
        <v>#N/A</v>
      </c>
      <c r="O507" s="105" t="e">
        <f t="shared" si="94"/>
        <v>#N/A</v>
      </c>
      <c r="P507" s="127" t="e">
        <f>VLOOKUP(B507,'MC 114+220'!$B$15:$AB$786,14,FALSE)</f>
        <v>#N/A</v>
      </c>
      <c r="Q507" s="92">
        <f>'MC 114+220'!R508</f>
        <v>0</v>
      </c>
      <c r="R507" s="106">
        <f t="shared" si="99"/>
        <v>0</v>
      </c>
      <c r="S507" s="94" t="e">
        <f>VLOOKUP(B507,'MC 114+220'!$B$14:$AB$786,22,FALSE)</f>
        <v>#N/A</v>
      </c>
      <c r="T507" s="103" t="e">
        <f>VLOOKUP(B507,'MC 114+220'!$B$15:$AB$786,6,FALSE)</f>
        <v>#N/A</v>
      </c>
      <c r="U507" s="105" t="e">
        <f t="shared" si="95"/>
        <v>#N/A</v>
      </c>
      <c r="V507" s="128" t="e">
        <f>VLOOKUP(B507,'MC 114+220'!$B$15:$AB$786,15,FALSE)</f>
        <v>#N/A</v>
      </c>
      <c r="W507" s="96">
        <f>'MC 114+220'!S508</f>
        <v>0</v>
      </c>
      <c r="X507" s="106">
        <f t="shared" si="100"/>
        <v>0</v>
      </c>
      <c r="Y507" s="108" t="e">
        <f t="shared" si="104"/>
        <v>#N/A</v>
      </c>
      <c r="Z507" s="99" t="e">
        <f t="shared" si="101"/>
        <v>#N/A</v>
      </c>
      <c r="AA507" s="100" t="e">
        <f t="shared" si="102"/>
        <v>#N/A</v>
      </c>
      <c r="AB507" s="109" t="e">
        <f t="shared" si="103"/>
        <v>#N/A</v>
      </c>
    </row>
    <row r="508" spans="2:28">
      <c r="B508" s="86">
        <f>'MC 114+220'!B509</f>
        <v>0</v>
      </c>
      <c r="C508" s="101">
        <f t="shared" si="96"/>
        <v>0</v>
      </c>
      <c r="D508" s="102">
        <f t="shared" si="97"/>
        <v>842</v>
      </c>
      <c r="E508" s="89" t="e">
        <f>VLOOKUP(B508,'MC 114+220'!B509:AB896,3,FALSE)</f>
        <v>#N/A</v>
      </c>
      <c r="F508" s="103" t="e">
        <f t="shared" si="92"/>
        <v>#N/A</v>
      </c>
      <c r="G508" s="104" t="e">
        <f>VLOOKUP(B508,'MC 114+220'!$B$15:$AB$786,20,FALSE)</f>
        <v>#N/A</v>
      </c>
      <c r="H508" s="104" t="e">
        <f>VLOOKUP(B508,'MC 114+220'!$B$15:$AB$786,4,FALSE)</f>
        <v>#N/A</v>
      </c>
      <c r="I508" s="105" t="e">
        <f t="shared" si="93"/>
        <v>#N/A</v>
      </c>
      <c r="J508" s="127" t="e">
        <f>VLOOKUP(B508,'MC 114+220'!$B$15:$AB$786,13,FALSE)</f>
        <v>#N/A</v>
      </c>
      <c r="K508" s="92">
        <f>'MC 114+220'!Q509</f>
        <v>0</v>
      </c>
      <c r="L508" s="106">
        <f t="shared" si="98"/>
        <v>0</v>
      </c>
      <c r="M508" s="94" t="e">
        <f>VLOOKUP(B508,'MC 114+220'!$B$14:$AB$786,21,FALSE)</f>
        <v>#N/A</v>
      </c>
      <c r="N508" s="103" t="e">
        <f>VLOOKUP(B508,'MC 114+220'!$B$15:$AB$786,5,FALSE)</f>
        <v>#N/A</v>
      </c>
      <c r="O508" s="105" t="e">
        <f t="shared" si="94"/>
        <v>#N/A</v>
      </c>
      <c r="P508" s="127" t="e">
        <f>VLOOKUP(B508,'MC 114+220'!$B$15:$AB$786,14,FALSE)</f>
        <v>#N/A</v>
      </c>
      <c r="Q508" s="92">
        <f>'MC 114+220'!R509</f>
        <v>0</v>
      </c>
      <c r="R508" s="106">
        <f t="shared" si="99"/>
        <v>0</v>
      </c>
      <c r="S508" s="94" t="e">
        <f>VLOOKUP(B508,'MC 114+220'!$B$14:$AB$786,22,FALSE)</f>
        <v>#N/A</v>
      </c>
      <c r="T508" s="103" t="e">
        <f>VLOOKUP(B508,'MC 114+220'!$B$15:$AB$786,6,FALSE)</f>
        <v>#N/A</v>
      </c>
      <c r="U508" s="105" t="e">
        <f t="shared" si="95"/>
        <v>#N/A</v>
      </c>
      <c r="V508" s="128" t="e">
        <f>VLOOKUP(B508,'MC 114+220'!$B$15:$AB$786,15,FALSE)</f>
        <v>#N/A</v>
      </c>
      <c r="W508" s="96">
        <f>'MC 114+220'!S509</f>
        <v>0</v>
      </c>
      <c r="X508" s="106">
        <f t="shared" si="100"/>
        <v>0</v>
      </c>
      <c r="Y508" s="108" t="e">
        <f t="shared" si="104"/>
        <v>#N/A</v>
      </c>
      <c r="Z508" s="99" t="e">
        <f t="shared" si="101"/>
        <v>#N/A</v>
      </c>
      <c r="AA508" s="100" t="e">
        <f t="shared" si="102"/>
        <v>#N/A</v>
      </c>
      <c r="AB508" s="109" t="e">
        <f t="shared" si="103"/>
        <v>#N/A</v>
      </c>
    </row>
    <row r="509" spans="2:28">
      <c r="B509" s="86">
        <f>'MC 114+220'!B510</f>
        <v>0</v>
      </c>
      <c r="C509" s="101">
        <f t="shared" si="96"/>
        <v>0</v>
      </c>
      <c r="D509" s="102">
        <f t="shared" si="97"/>
        <v>842</v>
      </c>
      <c r="E509" s="89" t="e">
        <f>VLOOKUP(B509,'MC 114+220'!B510:AB897,3,FALSE)</f>
        <v>#N/A</v>
      </c>
      <c r="F509" s="103" t="e">
        <f t="shared" si="92"/>
        <v>#N/A</v>
      </c>
      <c r="G509" s="104" t="e">
        <f>VLOOKUP(B509,'MC 114+220'!$B$15:$AB$786,20,FALSE)</f>
        <v>#N/A</v>
      </c>
      <c r="H509" s="104" t="e">
        <f>VLOOKUP(B509,'MC 114+220'!$B$15:$AB$786,4,FALSE)</f>
        <v>#N/A</v>
      </c>
      <c r="I509" s="105" t="e">
        <f t="shared" si="93"/>
        <v>#N/A</v>
      </c>
      <c r="J509" s="127" t="e">
        <f>VLOOKUP(B509,'MC 114+220'!$B$15:$AB$786,13,FALSE)</f>
        <v>#N/A</v>
      </c>
      <c r="K509" s="92">
        <f>'MC 114+220'!Q510</f>
        <v>0</v>
      </c>
      <c r="L509" s="106">
        <f t="shared" si="98"/>
        <v>0</v>
      </c>
      <c r="M509" s="94" t="e">
        <f>VLOOKUP(B509,'MC 114+220'!$B$14:$AB$786,21,FALSE)</f>
        <v>#N/A</v>
      </c>
      <c r="N509" s="103" t="e">
        <f>VLOOKUP(B509,'MC 114+220'!$B$15:$AB$786,5,FALSE)</f>
        <v>#N/A</v>
      </c>
      <c r="O509" s="105" t="e">
        <f t="shared" si="94"/>
        <v>#N/A</v>
      </c>
      <c r="P509" s="127" t="e">
        <f>VLOOKUP(B509,'MC 114+220'!$B$15:$AB$786,14,FALSE)</f>
        <v>#N/A</v>
      </c>
      <c r="Q509" s="92">
        <f>'MC 114+220'!R510</f>
        <v>0</v>
      </c>
      <c r="R509" s="106">
        <f t="shared" si="99"/>
        <v>0</v>
      </c>
      <c r="S509" s="94" t="e">
        <f>VLOOKUP(B509,'MC 114+220'!$B$14:$AB$786,22,FALSE)</f>
        <v>#N/A</v>
      </c>
      <c r="T509" s="103" t="e">
        <f>VLOOKUP(B509,'MC 114+220'!$B$15:$AB$786,6,FALSE)</f>
        <v>#N/A</v>
      </c>
      <c r="U509" s="105" t="e">
        <f t="shared" si="95"/>
        <v>#N/A</v>
      </c>
      <c r="V509" s="128" t="e">
        <f>VLOOKUP(B509,'MC 114+220'!$B$15:$AB$786,15,FALSE)</f>
        <v>#N/A</v>
      </c>
      <c r="W509" s="96">
        <f>'MC 114+220'!S510</f>
        <v>0</v>
      </c>
      <c r="X509" s="106">
        <f t="shared" si="100"/>
        <v>0</v>
      </c>
      <c r="Y509" s="108" t="e">
        <f t="shared" si="104"/>
        <v>#N/A</v>
      </c>
      <c r="Z509" s="99" t="e">
        <f t="shared" si="101"/>
        <v>#N/A</v>
      </c>
      <c r="AA509" s="100" t="e">
        <f t="shared" si="102"/>
        <v>#N/A</v>
      </c>
      <c r="AB509" s="109" t="e">
        <f t="shared" si="103"/>
        <v>#N/A</v>
      </c>
    </row>
    <row r="510" spans="2:28">
      <c r="B510" s="86">
        <f>'MC 114+220'!B511</f>
        <v>0</v>
      </c>
      <c r="C510" s="101">
        <f t="shared" si="96"/>
        <v>0</v>
      </c>
      <c r="D510" s="102">
        <f t="shared" si="97"/>
        <v>842</v>
      </c>
      <c r="E510" s="89" t="e">
        <f>VLOOKUP(B510,'MC 114+220'!B511:AB898,3,FALSE)</f>
        <v>#N/A</v>
      </c>
      <c r="F510" s="103" t="e">
        <f t="shared" si="92"/>
        <v>#N/A</v>
      </c>
      <c r="G510" s="104" t="e">
        <f>VLOOKUP(B510,'MC 114+220'!$B$15:$AB$786,20,FALSE)</f>
        <v>#N/A</v>
      </c>
      <c r="H510" s="104" t="e">
        <f>VLOOKUP(B510,'MC 114+220'!$B$15:$AB$786,4,FALSE)</f>
        <v>#N/A</v>
      </c>
      <c r="I510" s="105" t="e">
        <f t="shared" si="93"/>
        <v>#N/A</v>
      </c>
      <c r="J510" s="127" t="e">
        <f>VLOOKUP(B510,'MC 114+220'!$B$15:$AB$786,13,FALSE)</f>
        <v>#N/A</v>
      </c>
      <c r="K510" s="92">
        <f>'MC 114+220'!Q511</f>
        <v>0</v>
      </c>
      <c r="L510" s="106">
        <f t="shared" si="98"/>
        <v>0</v>
      </c>
      <c r="M510" s="94" t="e">
        <f>VLOOKUP(B510,'MC 114+220'!$B$14:$AB$786,21,FALSE)</f>
        <v>#N/A</v>
      </c>
      <c r="N510" s="103" t="e">
        <f>VLOOKUP(B510,'MC 114+220'!$B$15:$AB$786,5,FALSE)</f>
        <v>#N/A</v>
      </c>
      <c r="O510" s="105" t="e">
        <f t="shared" si="94"/>
        <v>#N/A</v>
      </c>
      <c r="P510" s="127" t="e">
        <f>VLOOKUP(B510,'MC 114+220'!$B$15:$AB$786,14,FALSE)</f>
        <v>#N/A</v>
      </c>
      <c r="Q510" s="92">
        <f>'MC 114+220'!R511</f>
        <v>0</v>
      </c>
      <c r="R510" s="106">
        <f t="shared" si="99"/>
        <v>0</v>
      </c>
      <c r="S510" s="94" t="e">
        <f>VLOOKUP(B510,'MC 114+220'!$B$14:$AB$786,22,FALSE)</f>
        <v>#N/A</v>
      </c>
      <c r="T510" s="103" t="e">
        <f>VLOOKUP(B510,'MC 114+220'!$B$15:$AB$786,6,FALSE)</f>
        <v>#N/A</v>
      </c>
      <c r="U510" s="105" t="e">
        <f t="shared" si="95"/>
        <v>#N/A</v>
      </c>
      <c r="V510" s="128" t="e">
        <f>VLOOKUP(B510,'MC 114+220'!$B$15:$AB$786,15,FALSE)</f>
        <v>#N/A</v>
      </c>
      <c r="W510" s="96">
        <f>'MC 114+220'!S511</f>
        <v>0</v>
      </c>
      <c r="X510" s="106">
        <f t="shared" si="100"/>
        <v>0</v>
      </c>
      <c r="Y510" s="108" t="e">
        <f t="shared" si="104"/>
        <v>#N/A</v>
      </c>
      <c r="Z510" s="99" t="e">
        <f t="shared" si="101"/>
        <v>#N/A</v>
      </c>
      <c r="AA510" s="100" t="e">
        <f t="shared" si="102"/>
        <v>#N/A</v>
      </c>
      <c r="AB510" s="109" t="e">
        <f t="shared" si="103"/>
        <v>#N/A</v>
      </c>
    </row>
    <row r="511" spans="2:28">
      <c r="B511" s="86">
        <f>'MC 114+220'!B512</f>
        <v>0</v>
      </c>
      <c r="C511" s="101">
        <f t="shared" si="96"/>
        <v>0</v>
      </c>
      <c r="D511" s="102">
        <f t="shared" si="97"/>
        <v>842</v>
      </c>
      <c r="E511" s="89" t="e">
        <f>VLOOKUP(B511,'MC 114+220'!B512:AB899,3,FALSE)</f>
        <v>#N/A</v>
      </c>
      <c r="F511" s="103" t="e">
        <f t="shared" si="92"/>
        <v>#N/A</v>
      </c>
      <c r="G511" s="104" t="e">
        <f>VLOOKUP(B511,'MC 114+220'!$B$15:$AB$786,20,FALSE)</f>
        <v>#N/A</v>
      </c>
      <c r="H511" s="104" t="e">
        <f>VLOOKUP(B511,'MC 114+220'!$B$15:$AB$786,4,FALSE)</f>
        <v>#N/A</v>
      </c>
      <c r="I511" s="105" t="e">
        <f t="shared" si="93"/>
        <v>#N/A</v>
      </c>
      <c r="J511" s="127" t="e">
        <f>VLOOKUP(B511,'MC 114+220'!$B$15:$AB$786,13,FALSE)</f>
        <v>#N/A</v>
      </c>
      <c r="K511" s="92">
        <f>'MC 114+220'!Q512</f>
        <v>0</v>
      </c>
      <c r="L511" s="106">
        <f t="shared" si="98"/>
        <v>0</v>
      </c>
      <c r="M511" s="94" t="e">
        <f>VLOOKUP(B511,'MC 114+220'!$B$14:$AB$786,21,FALSE)</f>
        <v>#N/A</v>
      </c>
      <c r="N511" s="103" t="e">
        <f>VLOOKUP(B511,'MC 114+220'!$B$15:$AB$786,5,FALSE)</f>
        <v>#N/A</v>
      </c>
      <c r="O511" s="105" t="e">
        <f t="shared" si="94"/>
        <v>#N/A</v>
      </c>
      <c r="P511" s="127" t="e">
        <f>VLOOKUP(B511,'MC 114+220'!$B$15:$AB$786,14,FALSE)</f>
        <v>#N/A</v>
      </c>
      <c r="Q511" s="92">
        <f>'MC 114+220'!R512</f>
        <v>0</v>
      </c>
      <c r="R511" s="106">
        <f t="shared" si="99"/>
        <v>0</v>
      </c>
      <c r="S511" s="94" t="e">
        <f>VLOOKUP(B511,'MC 114+220'!$B$14:$AB$786,22,FALSE)</f>
        <v>#N/A</v>
      </c>
      <c r="T511" s="103" t="e">
        <f>VLOOKUP(B511,'MC 114+220'!$B$15:$AB$786,6,FALSE)</f>
        <v>#N/A</v>
      </c>
      <c r="U511" s="105" t="e">
        <f t="shared" si="95"/>
        <v>#N/A</v>
      </c>
      <c r="V511" s="128" t="e">
        <f>VLOOKUP(B511,'MC 114+220'!$B$15:$AB$786,15,FALSE)</f>
        <v>#N/A</v>
      </c>
      <c r="W511" s="96">
        <f>'MC 114+220'!S512</f>
        <v>0</v>
      </c>
      <c r="X511" s="106">
        <f t="shared" si="100"/>
        <v>0</v>
      </c>
      <c r="Y511" s="108" t="e">
        <f t="shared" si="104"/>
        <v>#N/A</v>
      </c>
      <c r="Z511" s="99" t="e">
        <f t="shared" si="101"/>
        <v>#N/A</v>
      </c>
      <c r="AA511" s="100" t="e">
        <f t="shared" si="102"/>
        <v>#N/A</v>
      </c>
      <c r="AB511" s="109" t="e">
        <f t="shared" si="103"/>
        <v>#N/A</v>
      </c>
    </row>
    <row r="512" spans="2:28">
      <c r="B512" s="86">
        <f>'MC 114+220'!B513</f>
        <v>0</v>
      </c>
      <c r="C512" s="101">
        <f t="shared" si="96"/>
        <v>0</v>
      </c>
      <c r="D512" s="102">
        <f t="shared" si="97"/>
        <v>842</v>
      </c>
      <c r="E512" s="89" t="e">
        <f>VLOOKUP(B512,'MC 114+220'!B513:AB900,3,FALSE)</f>
        <v>#N/A</v>
      </c>
      <c r="F512" s="103" t="e">
        <f t="shared" si="92"/>
        <v>#N/A</v>
      </c>
      <c r="G512" s="104" t="e">
        <f>VLOOKUP(B512,'MC 114+220'!$B$15:$AB$786,20,FALSE)</f>
        <v>#N/A</v>
      </c>
      <c r="H512" s="104" t="e">
        <f>VLOOKUP(B512,'MC 114+220'!$B$15:$AB$786,4,FALSE)</f>
        <v>#N/A</v>
      </c>
      <c r="I512" s="105" t="e">
        <f t="shared" si="93"/>
        <v>#N/A</v>
      </c>
      <c r="J512" s="127" t="e">
        <f>VLOOKUP(B512,'MC 114+220'!$B$15:$AB$786,13,FALSE)</f>
        <v>#N/A</v>
      </c>
      <c r="K512" s="92">
        <f>'MC 114+220'!Q513</f>
        <v>0</v>
      </c>
      <c r="L512" s="106">
        <f t="shared" si="98"/>
        <v>0</v>
      </c>
      <c r="M512" s="94" t="e">
        <f>VLOOKUP(B512,'MC 114+220'!$B$14:$AB$786,21,FALSE)</f>
        <v>#N/A</v>
      </c>
      <c r="N512" s="103" t="e">
        <f>VLOOKUP(B512,'MC 114+220'!$B$15:$AB$786,5,FALSE)</f>
        <v>#N/A</v>
      </c>
      <c r="O512" s="105" t="e">
        <f t="shared" si="94"/>
        <v>#N/A</v>
      </c>
      <c r="P512" s="127" t="e">
        <f>VLOOKUP(B512,'MC 114+220'!$B$15:$AB$786,14,FALSE)</f>
        <v>#N/A</v>
      </c>
      <c r="Q512" s="92">
        <f>'MC 114+220'!R513</f>
        <v>0</v>
      </c>
      <c r="R512" s="106">
        <f t="shared" si="99"/>
        <v>0</v>
      </c>
      <c r="S512" s="94" t="e">
        <f>VLOOKUP(B512,'MC 114+220'!$B$14:$AB$786,22,FALSE)</f>
        <v>#N/A</v>
      </c>
      <c r="T512" s="103" t="e">
        <f>VLOOKUP(B512,'MC 114+220'!$B$15:$AB$786,6,FALSE)</f>
        <v>#N/A</v>
      </c>
      <c r="U512" s="105" t="e">
        <f t="shared" si="95"/>
        <v>#N/A</v>
      </c>
      <c r="V512" s="128" t="e">
        <f>VLOOKUP(B512,'MC 114+220'!$B$15:$AB$786,15,FALSE)</f>
        <v>#N/A</v>
      </c>
      <c r="W512" s="96">
        <f>'MC 114+220'!S513</f>
        <v>0</v>
      </c>
      <c r="X512" s="106">
        <f t="shared" si="100"/>
        <v>0</v>
      </c>
      <c r="Y512" s="108" t="e">
        <f t="shared" si="104"/>
        <v>#N/A</v>
      </c>
      <c r="Z512" s="99" t="e">
        <f t="shared" si="101"/>
        <v>#N/A</v>
      </c>
      <c r="AA512" s="100" t="e">
        <f t="shared" si="102"/>
        <v>#N/A</v>
      </c>
      <c r="AB512" s="109" t="e">
        <f t="shared" si="103"/>
        <v>#N/A</v>
      </c>
    </row>
    <row r="513" spans="2:28">
      <c r="B513" s="86">
        <f>'MC 114+220'!B514</f>
        <v>0</v>
      </c>
      <c r="C513" s="101">
        <f t="shared" si="96"/>
        <v>0</v>
      </c>
      <c r="D513" s="102">
        <f t="shared" si="97"/>
        <v>842</v>
      </c>
      <c r="E513" s="89" t="e">
        <f>VLOOKUP(B513,'MC 114+220'!B514:AB901,3,FALSE)</f>
        <v>#N/A</v>
      </c>
      <c r="F513" s="103" t="e">
        <f t="shared" si="92"/>
        <v>#N/A</v>
      </c>
      <c r="G513" s="104" t="e">
        <f>VLOOKUP(B513,'MC 114+220'!$B$15:$AB$786,20,FALSE)</f>
        <v>#N/A</v>
      </c>
      <c r="H513" s="104" t="e">
        <f>VLOOKUP(B513,'MC 114+220'!$B$15:$AB$786,4,FALSE)</f>
        <v>#N/A</v>
      </c>
      <c r="I513" s="105" t="e">
        <f t="shared" si="93"/>
        <v>#N/A</v>
      </c>
      <c r="J513" s="127" t="e">
        <f>VLOOKUP(B513,'MC 114+220'!$B$15:$AB$786,13,FALSE)</f>
        <v>#N/A</v>
      </c>
      <c r="K513" s="92">
        <f>'MC 114+220'!Q514</f>
        <v>0</v>
      </c>
      <c r="L513" s="106">
        <f t="shared" si="98"/>
        <v>0</v>
      </c>
      <c r="M513" s="94" t="e">
        <f>VLOOKUP(B513,'MC 114+220'!$B$14:$AB$786,21,FALSE)</f>
        <v>#N/A</v>
      </c>
      <c r="N513" s="103" t="e">
        <f>VLOOKUP(B513,'MC 114+220'!$B$15:$AB$786,5,FALSE)</f>
        <v>#N/A</v>
      </c>
      <c r="O513" s="105" t="e">
        <f t="shared" si="94"/>
        <v>#N/A</v>
      </c>
      <c r="P513" s="127" t="e">
        <f>VLOOKUP(B513,'MC 114+220'!$B$15:$AB$786,14,FALSE)</f>
        <v>#N/A</v>
      </c>
      <c r="Q513" s="92">
        <f>'MC 114+220'!R514</f>
        <v>0</v>
      </c>
      <c r="R513" s="106">
        <f t="shared" si="99"/>
        <v>0</v>
      </c>
      <c r="S513" s="94" t="e">
        <f>VLOOKUP(B513,'MC 114+220'!$B$14:$AB$786,22,FALSE)</f>
        <v>#N/A</v>
      </c>
      <c r="T513" s="103" t="e">
        <f>VLOOKUP(B513,'MC 114+220'!$B$15:$AB$786,6,FALSE)</f>
        <v>#N/A</v>
      </c>
      <c r="U513" s="105" t="e">
        <f t="shared" si="95"/>
        <v>#N/A</v>
      </c>
      <c r="V513" s="128" t="e">
        <f>VLOOKUP(B513,'MC 114+220'!$B$15:$AB$786,15,FALSE)</f>
        <v>#N/A</v>
      </c>
      <c r="W513" s="96">
        <f>'MC 114+220'!S514</f>
        <v>0</v>
      </c>
      <c r="X513" s="106">
        <f t="shared" si="100"/>
        <v>0</v>
      </c>
      <c r="Y513" s="108" t="e">
        <f t="shared" si="104"/>
        <v>#N/A</v>
      </c>
      <c r="Z513" s="99" t="e">
        <f t="shared" si="101"/>
        <v>#N/A</v>
      </c>
      <c r="AA513" s="100" t="e">
        <f t="shared" si="102"/>
        <v>#N/A</v>
      </c>
      <c r="AB513" s="109" t="e">
        <f t="shared" si="103"/>
        <v>#N/A</v>
      </c>
    </row>
    <row r="514" spans="2:28">
      <c r="B514" s="86">
        <f>'MC 114+220'!B515</f>
        <v>0</v>
      </c>
      <c r="C514" s="101">
        <f t="shared" si="96"/>
        <v>0</v>
      </c>
      <c r="D514" s="102">
        <f t="shared" si="97"/>
        <v>842</v>
      </c>
      <c r="E514" s="89" t="e">
        <f>VLOOKUP(B514,'MC 114+220'!B515:AB902,3,FALSE)</f>
        <v>#N/A</v>
      </c>
      <c r="F514" s="103" t="e">
        <f t="shared" si="92"/>
        <v>#N/A</v>
      </c>
      <c r="G514" s="104" t="e">
        <f>VLOOKUP(B514,'MC 114+220'!$B$15:$AB$786,20,FALSE)</f>
        <v>#N/A</v>
      </c>
      <c r="H514" s="104" t="e">
        <f>VLOOKUP(B514,'MC 114+220'!$B$15:$AB$786,4,FALSE)</f>
        <v>#N/A</v>
      </c>
      <c r="I514" s="105" t="e">
        <f t="shared" si="93"/>
        <v>#N/A</v>
      </c>
      <c r="J514" s="127" t="e">
        <f>VLOOKUP(B514,'MC 114+220'!$B$15:$AB$786,13,FALSE)</f>
        <v>#N/A</v>
      </c>
      <c r="K514" s="92">
        <f>'MC 114+220'!Q515</f>
        <v>0</v>
      </c>
      <c r="L514" s="106">
        <f t="shared" si="98"/>
        <v>0</v>
      </c>
      <c r="M514" s="94" t="e">
        <f>VLOOKUP(B514,'MC 114+220'!$B$14:$AB$786,21,FALSE)</f>
        <v>#N/A</v>
      </c>
      <c r="N514" s="103" t="e">
        <f>VLOOKUP(B514,'MC 114+220'!$B$15:$AB$786,5,FALSE)</f>
        <v>#N/A</v>
      </c>
      <c r="O514" s="105" t="e">
        <f t="shared" si="94"/>
        <v>#N/A</v>
      </c>
      <c r="P514" s="127" t="e">
        <f>VLOOKUP(B514,'MC 114+220'!$B$15:$AB$786,14,FALSE)</f>
        <v>#N/A</v>
      </c>
      <c r="Q514" s="92">
        <f>'MC 114+220'!R515</f>
        <v>0</v>
      </c>
      <c r="R514" s="106">
        <f t="shared" si="99"/>
        <v>0</v>
      </c>
      <c r="S514" s="94" t="e">
        <f>VLOOKUP(B514,'MC 114+220'!$B$14:$AB$786,22,FALSE)</f>
        <v>#N/A</v>
      </c>
      <c r="T514" s="103" t="e">
        <f>VLOOKUP(B514,'MC 114+220'!$B$15:$AB$786,6,FALSE)</f>
        <v>#N/A</v>
      </c>
      <c r="U514" s="105" t="e">
        <f t="shared" si="95"/>
        <v>#N/A</v>
      </c>
      <c r="V514" s="128" t="e">
        <f>VLOOKUP(B514,'MC 114+220'!$B$15:$AB$786,15,FALSE)</f>
        <v>#N/A</v>
      </c>
      <c r="W514" s="96">
        <f>'MC 114+220'!S515</f>
        <v>0</v>
      </c>
      <c r="X514" s="106">
        <f t="shared" si="100"/>
        <v>0</v>
      </c>
      <c r="Y514" s="108" t="e">
        <f t="shared" si="104"/>
        <v>#N/A</v>
      </c>
      <c r="Z514" s="99" t="e">
        <f t="shared" si="101"/>
        <v>#N/A</v>
      </c>
      <c r="AA514" s="100" t="e">
        <f t="shared" si="102"/>
        <v>#N/A</v>
      </c>
      <c r="AB514" s="109" t="e">
        <f t="shared" si="103"/>
        <v>#N/A</v>
      </c>
    </row>
    <row r="515" spans="2:28">
      <c r="B515" s="86">
        <f>'MC 114+220'!B516</f>
        <v>0</v>
      </c>
      <c r="C515" s="101">
        <f t="shared" si="96"/>
        <v>0</v>
      </c>
      <c r="D515" s="102">
        <f t="shared" si="97"/>
        <v>842</v>
      </c>
      <c r="E515" s="89" t="e">
        <f>VLOOKUP(B515,'MC 114+220'!B516:AB903,3,FALSE)</f>
        <v>#N/A</v>
      </c>
      <c r="F515" s="103" t="e">
        <f t="shared" si="92"/>
        <v>#N/A</v>
      </c>
      <c r="G515" s="104" t="e">
        <f>VLOOKUP(B515,'MC 114+220'!$B$15:$AB$786,20,FALSE)</f>
        <v>#N/A</v>
      </c>
      <c r="H515" s="104" t="e">
        <f>VLOOKUP(B515,'MC 114+220'!$B$15:$AB$786,4,FALSE)</f>
        <v>#N/A</v>
      </c>
      <c r="I515" s="105" t="e">
        <f t="shared" si="93"/>
        <v>#N/A</v>
      </c>
      <c r="J515" s="127" t="e">
        <f>VLOOKUP(B515,'MC 114+220'!$B$15:$AB$786,13,FALSE)</f>
        <v>#N/A</v>
      </c>
      <c r="K515" s="92">
        <f>'MC 114+220'!Q516</f>
        <v>0</v>
      </c>
      <c r="L515" s="106">
        <f t="shared" si="98"/>
        <v>0</v>
      </c>
      <c r="M515" s="94" t="e">
        <f>VLOOKUP(B515,'MC 114+220'!$B$14:$AB$786,21,FALSE)</f>
        <v>#N/A</v>
      </c>
      <c r="N515" s="103" t="e">
        <f>VLOOKUP(B515,'MC 114+220'!$B$15:$AB$786,5,FALSE)</f>
        <v>#N/A</v>
      </c>
      <c r="O515" s="105" t="e">
        <f t="shared" si="94"/>
        <v>#N/A</v>
      </c>
      <c r="P515" s="127" t="e">
        <f>VLOOKUP(B515,'MC 114+220'!$B$15:$AB$786,14,FALSE)</f>
        <v>#N/A</v>
      </c>
      <c r="Q515" s="92">
        <f>'MC 114+220'!R516</f>
        <v>0</v>
      </c>
      <c r="R515" s="106">
        <f t="shared" si="99"/>
        <v>0</v>
      </c>
      <c r="S515" s="94" t="e">
        <f>VLOOKUP(B515,'MC 114+220'!$B$14:$AB$786,22,FALSE)</f>
        <v>#N/A</v>
      </c>
      <c r="T515" s="103" t="e">
        <f>VLOOKUP(B515,'MC 114+220'!$B$15:$AB$786,6,FALSE)</f>
        <v>#N/A</v>
      </c>
      <c r="U515" s="105" t="e">
        <f t="shared" si="95"/>
        <v>#N/A</v>
      </c>
      <c r="V515" s="128" t="e">
        <f>VLOOKUP(B515,'MC 114+220'!$B$15:$AB$786,15,FALSE)</f>
        <v>#N/A</v>
      </c>
      <c r="W515" s="96">
        <f>'MC 114+220'!S516</f>
        <v>0</v>
      </c>
      <c r="X515" s="106">
        <f t="shared" si="100"/>
        <v>0</v>
      </c>
      <c r="Y515" s="108" t="e">
        <f t="shared" si="104"/>
        <v>#N/A</v>
      </c>
      <c r="Z515" s="99" t="e">
        <f t="shared" si="101"/>
        <v>#N/A</v>
      </c>
      <c r="AA515" s="100" t="e">
        <f t="shared" si="102"/>
        <v>#N/A</v>
      </c>
      <c r="AB515" s="109" t="e">
        <f t="shared" si="103"/>
        <v>#N/A</v>
      </c>
    </row>
    <row r="516" spans="2:28">
      <c r="B516" s="86">
        <f>'MC 114+220'!B517</f>
        <v>0</v>
      </c>
      <c r="C516" s="101">
        <f t="shared" si="96"/>
        <v>0</v>
      </c>
      <c r="D516" s="102">
        <f t="shared" si="97"/>
        <v>842</v>
      </c>
      <c r="E516" s="89" t="e">
        <f>VLOOKUP(B516,'MC 114+220'!B517:AB904,3,FALSE)</f>
        <v>#N/A</v>
      </c>
      <c r="F516" s="103" t="e">
        <f t="shared" si="92"/>
        <v>#N/A</v>
      </c>
      <c r="G516" s="104" t="e">
        <f>VLOOKUP(B516,'MC 114+220'!$B$15:$AB$786,20,FALSE)</f>
        <v>#N/A</v>
      </c>
      <c r="H516" s="104" t="e">
        <f>VLOOKUP(B516,'MC 114+220'!$B$15:$AB$786,4,FALSE)</f>
        <v>#N/A</v>
      </c>
      <c r="I516" s="105" t="e">
        <f t="shared" si="93"/>
        <v>#N/A</v>
      </c>
      <c r="J516" s="127" t="e">
        <f>VLOOKUP(B516,'MC 114+220'!$B$15:$AB$786,13,FALSE)</f>
        <v>#N/A</v>
      </c>
      <c r="K516" s="92">
        <f>'MC 114+220'!Q517</f>
        <v>0</v>
      </c>
      <c r="L516" s="106">
        <f t="shared" si="98"/>
        <v>0</v>
      </c>
      <c r="M516" s="94" t="e">
        <f>VLOOKUP(B516,'MC 114+220'!$B$14:$AB$786,21,FALSE)</f>
        <v>#N/A</v>
      </c>
      <c r="N516" s="103" t="e">
        <f>VLOOKUP(B516,'MC 114+220'!$B$15:$AB$786,5,FALSE)</f>
        <v>#N/A</v>
      </c>
      <c r="O516" s="105" t="e">
        <f t="shared" si="94"/>
        <v>#N/A</v>
      </c>
      <c r="P516" s="127" t="e">
        <f>VLOOKUP(B516,'MC 114+220'!$B$15:$AB$786,14,FALSE)</f>
        <v>#N/A</v>
      </c>
      <c r="Q516" s="92">
        <f>'MC 114+220'!R517</f>
        <v>0</v>
      </c>
      <c r="R516" s="106">
        <f t="shared" si="99"/>
        <v>0</v>
      </c>
      <c r="S516" s="94" t="e">
        <f>VLOOKUP(B516,'MC 114+220'!$B$14:$AB$786,22,FALSE)</f>
        <v>#N/A</v>
      </c>
      <c r="T516" s="103" t="e">
        <f>VLOOKUP(B516,'MC 114+220'!$B$15:$AB$786,6,FALSE)</f>
        <v>#N/A</v>
      </c>
      <c r="U516" s="105" t="e">
        <f t="shared" si="95"/>
        <v>#N/A</v>
      </c>
      <c r="V516" s="128" t="e">
        <f>VLOOKUP(B516,'MC 114+220'!$B$15:$AB$786,15,FALSE)</f>
        <v>#N/A</v>
      </c>
      <c r="W516" s="96">
        <f>'MC 114+220'!S517</f>
        <v>0</v>
      </c>
      <c r="X516" s="106">
        <f t="shared" si="100"/>
        <v>0</v>
      </c>
      <c r="Y516" s="108" t="e">
        <f t="shared" si="104"/>
        <v>#N/A</v>
      </c>
      <c r="Z516" s="99" t="e">
        <f t="shared" si="101"/>
        <v>#N/A</v>
      </c>
      <c r="AA516" s="100" t="e">
        <f t="shared" si="102"/>
        <v>#N/A</v>
      </c>
      <c r="AB516" s="109" t="e">
        <f t="shared" si="103"/>
        <v>#N/A</v>
      </c>
    </row>
    <row r="517" spans="2:28">
      <c r="B517" s="86">
        <f>'MC 114+220'!B518</f>
        <v>0</v>
      </c>
      <c r="C517" s="101">
        <f t="shared" si="96"/>
        <v>0</v>
      </c>
      <c r="D517" s="102">
        <f t="shared" si="97"/>
        <v>842</v>
      </c>
      <c r="E517" s="89" t="e">
        <f>VLOOKUP(B517,'MC 114+220'!B518:AB905,3,FALSE)</f>
        <v>#N/A</v>
      </c>
      <c r="F517" s="103" t="e">
        <f t="shared" si="92"/>
        <v>#N/A</v>
      </c>
      <c r="G517" s="104" t="e">
        <f>VLOOKUP(B517,'MC 114+220'!$B$15:$AB$786,20,FALSE)</f>
        <v>#N/A</v>
      </c>
      <c r="H517" s="104" t="e">
        <f>VLOOKUP(B517,'MC 114+220'!$B$15:$AB$786,4,FALSE)</f>
        <v>#N/A</v>
      </c>
      <c r="I517" s="105" t="e">
        <f t="shared" si="93"/>
        <v>#N/A</v>
      </c>
      <c r="J517" s="127" t="e">
        <f>VLOOKUP(B517,'MC 114+220'!$B$15:$AB$786,13,FALSE)</f>
        <v>#N/A</v>
      </c>
      <c r="K517" s="92">
        <f>'MC 114+220'!Q518</f>
        <v>0</v>
      </c>
      <c r="L517" s="106">
        <f t="shared" si="98"/>
        <v>0</v>
      </c>
      <c r="M517" s="94" t="e">
        <f>VLOOKUP(B517,'MC 114+220'!$B$14:$AB$786,21,FALSE)</f>
        <v>#N/A</v>
      </c>
      <c r="N517" s="103" t="e">
        <f>VLOOKUP(B517,'MC 114+220'!$B$15:$AB$786,5,FALSE)</f>
        <v>#N/A</v>
      </c>
      <c r="O517" s="105" t="e">
        <f t="shared" si="94"/>
        <v>#N/A</v>
      </c>
      <c r="P517" s="127" t="e">
        <f>VLOOKUP(B517,'MC 114+220'!$B$15:$AB$786,14,FALSE)</f>
        <v>#N/A</v>
      </c>
      <c r="Q517" s="92">
        <f>'MC 114+220'!R518</f>
        <v>0</v>
      </c>
      <c r="R517" s="106">
        <f t="shared" si="99"/>
        <v>0</v>
      </c>
      <c r="S517" s="94" t="e">
        <f>VLOOKUP(B517,'MC 114+220'!$B$14:$AB$786,22,FALSE)</f>
        <v>#N/A</v>
      </c>
      <c r="T517" s="103" t="e">
        <f>VLOOKUP(B517,'MC 114+220'!$B$15:$AB$786,6,FALSE)</f>
        <v>#N/A</v>
      </c>
      <c r="U517" s="105" t="e">
        <f t="shared" si="95"/>
        <v>#N/A</v>
      </c>
      <c r="V517" s="128" t="e">
        <f>VLOOKUP(B517,'MC 114+220'!$B$15:$AB$786,15,FALSE)</f>
        <v>#N/A</v>
      </c>
      <c r="W517" s="96">
        <f>'MC 114+220'!S518</f>
        <v>0</v>
      </c>
      <c r="X517" s="106">
        <f t="shared" si="100"/>
        <v>0</v>
      </c>
      <c r="Y517" s="108" t="e">
        <f t="shared" si="104"/>
        <v>#N/A</v>
      </c>
      <c r="Z517" s="99" t="e">
        <f t="shared" si="101"/>
        <v>#N/A</v>
      </c>
      <c r="AA517" s="100" t="e">
        <f t="shared" si="102"/>
        <v>#N/A</v>
      </c>
      <c r="AB517" s="109" t="e">
        <f t="shared" si="103"/>
        <v>#N/A</v>
      </c>
    </row>
    <row r="518" spans="2:28">
      <c r="B518" s="86">
        <f>'MC 114+220'!B519</f>
        <v>0</v>
      </c>
      <c r="C518" s="101">
        <f t="shared" si="96"/>
        <v>0</v>
      </c>
      <c r="D518" s="102">
        <f t="shared" si="97"/>
        <v>842</v>
      </c>
      <c r="E518" s="89" t="e">
        <f>VLOOKUP(B518,'MC 114+220'!B519:AB906,3,FALSE)</f>
        <v>#N/A</v>
      </c>
      <c r="F518" s="103" t="e">
        <f t="shared" si="92"/>
        <v>#N/A</v>
      </c>
      <c r="G518" s="104" t="e">
        <f>VLOOKUP(B518,'MC 114+220'!$B$15:$AB$786,20,FALSE)</f>
        <v>#N/A</v>
      </c>
      <c r="H518" s="104" t="e">
        <f>VLOOKUP(B518,'MC 114+220'!$B$15:$AB$786,4,FALSE)</f>
        <v>#N/A</v>
      </c>
      <c r="I518" s="105" t="e">
        <f t="shared" si="93"/>
        <v>#N/A</v>
      </c>
      <c r="J518" s="127" t="e">
        <f>VLOOKUP(B518,'MC 114+220'!$B$15:$AB$786,13,FALSE)</f>
        <v>#N/A</v>
      </c>
      <c r="K518" s="92">
        <f>'MC 114+220'!Q519</f>
        <v>0</v>
      </c>
      <c r="L518" s="106">
        <f t="shared" si="98"/>
        <v>0</v>
      </c>
      <c r="M518" s="94" t="e">
        <f>VLOOKUP(B518,'MC 114+220'!$B$14:$AB$786,21,FALSE)</f>
        <v>#N/A</v>
      </c>
      <c r="N518" s="103" t="e">
        <f>VLOOKUP(B518,'MC 114+220'!$B$15:$AB$786,5,FALSE)</f>
        <v>#N/A</v>
      </c>
      <c r="O518" s="105" t="e">
        <f t="shared" si="94"/>
        <v>#N/A</v>
      </c>
      <c r="P518" s="127" t="e">
        <f>VLOOKUP(B518,'MC 114+220'!$B$15:$AB$786,14,FALSE)</f>
        <v>#N/A</v>
      </c>
      <c r="Q518" s="92">
        <f>'MC 114+220'!R519</f>
        <v>0</v>
      </c>
      <c r="R518" s="106">
        <f t="shared" si="99"/>
        <v>0</v>
      </c>
      <c r="S518" s="94" t="e">
        <f>VLOOKUP(B518,'MC 114+220'!$B$14:$AB$786,22,FALSE)</f>
        <v>#N/A</v>
      </c>
      <c r="T518" s="103" t="e">
        <f>VLOOKUP(B518,'MC 114+220'!$B$15:$AB$786,6,FALSE)</f>
        <v>#N/A</v>
      </c>
      <c r="U518" s="105" t="e">
        <f t="shared" si="95"/>
        <v>#N/A</v>
      </c>
      <c r="V518" s="128" t="e">
        <f>VLOOKUP(B518,'MC 114+220'!$B$15:$AB$786,15,FALSE)</f>
        <v>#N/A</v>
      </c>
      <c r="W518" s="96">
        <f>'MC 114+220'!S519</f>
        <v>0</v>
      </c>
      <c r="X518" s="106">
        <f t="shared" si="100"/>
        <v>0</v>
      </c>
      <c r="Y518" s="108" t="e">
        <f t="shared" si="104"/>
        <v>#N/A</v>
      </c>
      <c r="Z518" s="99" t="e">
        <f t="shared" si="101"/>
        <v>#N/A</v>
      </c>
      <c r="AA518" s="100" t="e">
        <f t="shared" si="102"/>
        <v>#N/A</v>
      </c>
      <c r="AB518" s="109" t="e">
        <f t="shared" si="103"/>
        <v>#N/A</v>
      </c>
    </row>
    <row r="519" spans="2:28">
      <c r="B519" s="86">
        <f>'MC 114+220'!B520</f>
        <v>0</v>
      </c>
      <c r="C519" s="101">
        <f t="shared" si="96"/>
        <v>0</v>
      </c>
      <c r="D519" s="102">
        <f t="shared" si="97"/>
        <v>842</v>
      </c>
      <c r="E519" s="89" t="e">
        <f>VLOOKUP(B519,'MC 114+220'!B520:AB907,3,FALSE)</f>
        <v>#N/A</v>
      </c>
      <c r="F519" s="103" t="e">
        <f t="shared" si="92"/>
        <v>#N/A</v>
      </c>
      <c r="G519" s="104" t="e">
        <f>VLOOKUP(B519,'MC 114+220'!$B$15:$AB$786,20,FALSE)</f>
        <v>#N/A</v>
      </c>
      <c r="H519" s="104" t="e">
        <f>VLOOKUP(B519,'MC 114+220'!$B$15:$AB$786,4,FALSE)</f>
        <v>#N/A</v>
      </c>
      <c r="I519" s="105" t="e">
        <f t="shared" si="93"/>
        <v>#N/A</v>
      </c>
      <c r="J519" s="127" t="e">
        <f>VLOOKUP(B519,'MC 114+220'!$B$15:$AB$786,13,FALSE)</f>
        <v>#N/A</v>
      </c>
      <c r="K519" s="92">
        <f>'MC 114+220'!Q520</f>
        <v>0</v>
      </c>
      <c r="L519" s="106">
        <f t="shared" si="98"/>
        <v>0</v>
      </c>
      <c r="M519" s="94" t="e">
        <f>VLOOKUP(B519,'MC 114+220'!$B$14:$AB$786,21,FALSE)</f>
        <v>#N/A</v>
      </c>
      <c r="N519" s="103" t="e">
        <f>VLOOKUP(B519,'MC 114+220'!$B$15:$AB$786,5,FALSE)</f>
        <v>#N/A</v>
      </c>
      <c r="O519" s="105" t="e">
        <f t="shared" si="94"/>
        <v>#N/A</v>
      </c>
      <c r="P519" s="127" t="e">
        <f>VLOOKUP(B519,'MC 114+220'!$B$15:$AB$786,14,FALSE)</f>
        <v>#N/A</v>
      </c>
      <c r="Q519" s="92">
        <f>'MC 114+220'!R520</f>
        <v>0</v>
      </c>
      <c r="R519" s="106">
        <f t="shared" si="99"/>
        <v>0</v>
      </c>
      <c r="S519" s="94" t="e">
        <f>VLOOKUP(B519,'MC 114+220'!$B$14:$AB$786,22,FALSE)</f>
        <v>#N/A</v>
      </c>
      <c r="T519" s="103" t="e">
        <f>VLOOKUP(B519,'MC 114+220'!$B$15:$AB$786,6,FALSE)</f>
        <v>#N/A</v>
      </c>
      <c r="U519" s="105" t="e">
        <f t="shared" si="95"/>
        <v>#N/A</v>
      </c>
      <c r="V519" s="128" t="e">
        <f>VLOOKUP(B519,'MC 114+220'!$B$15:$AB$786,15,FALSE)</f>
        <v>#N/A</v>
      </c>
      <c r="W519" s="96">
        <f>'MC 114+220'!S520</f>
        <v>0</v>
      </c>
      <c r="X519" s="106">
        <f t="shared" si="100"/>
        <v>0</v>
      </c>
      <c r="Y519" s="108" t="e">
        <f t="shared" si="104"/>
        <v>#N/A</v>
      </c>
      <c r="Z519" s="99" t="e">
        <f t="shared" si="101"/>
        <v>#N/A</v>
      </c>
      <c r="AA519" s="100" t="e">
        <f t="shared" si="102"/>
        <v>#N/A</v>
      </c>
      <c r="AB519" s="109" t="e">
        <f t="shared" si="103"/>
        <v>#N/A</v>
      </c>
    </row>
    <row r="520" spans="2:28">
      <c r="B520" s="86">
        <f>'MC 114+220'!B521</f>
        <v>0</v>
      </c>
      <c r="C520" s="101">
        <f t="shared" si="96"/>
        <v>0</v>
      </c>
      <c r="D520" s="102">
        <f t="shared" si="97"/>
        <v>842</v>
      </c>
      <c r="E520" s="89" t="e">
        <f>VLOOKUP(B520,'MC 114+220'!B521:AB908,3,FALSE)</f>
        <v>#N/A</v>
      </c>
      <c r="F520" s="103" t="e">
        <f t="shared" si="92"/>
        <v>#N/A</v>
      </c>
      <c r="G520" s="104" t="e">
        <f>VLOOKUP(B520,'MC 114+220'!$B$15:$AB$786,20,FALSE)</f>
        <v>#N/A</v>
      </c>
      <c r="H520" s="104" t="e">
        <f>VLOOKUP(B520,'MC 114+220'!$B$15:$AB$786,4,FALSE)</f>
        <v>#N/A</v>
      </c>
      <c r="I520" s="105" t="e">
        <f t="shared" si="93"/>
        <v>#N/A</v>
      </c>
      <c r="J520" s="127" t="e">
        <f>VLOOKUP(B520,'MC 114+220'!$B$15:$AB$786,13,FALSE)</f>
        <v>#N/A</v>
      </c>
      <c r="K520" s="92">
        <f>'MC 114+220'!Q521</f>
        <v>0</v>
      </c>
      <c r="L520" s="106">
        <f t="shared" si="98"/>
        <v>0</v>
      </c>
      <c r="M520" s="94" t="e">
        <f>VLOOKUP(B520,'MC 114+220'!$B$14:$AB$786,21,FALSE)</f>
        <v>#N/A</v>
      </c>
      <c r="N520" s="103" t="e">
        <f>VLOOKUP(B520,'MC 114+220'!$B$15:$AB$786,5,FALSE)</f>
        <v>#N/A</v>
      </c>
      <c r="O520" s="105" t="e">
        <f t="shared" si="94"/>
        <v>#N/A</v>
      </c>
      <c r="P520" s="127" t="e">
        <f>VLOOKUP(B520,'MC 114+220'!$B$15:$AB$786,14,FALSE)</f>
        <v>#N/A</v>
      </c>
      <c r="Q520" s="92">
        <f>'MC 114+220'!R521</f>
        <v>0</v>
      </c>
      <c r="R520" s="106">
        <f t="shared" si="99"/>
        <v>0</v>
      </c>
      <c r="S520" s="94" t="e">
        <f>VLOOKUP(B520,'MC 114+220'!$B$14:$AB$786,22,FALSE)</f>
        <v>#N/A</v>
      </c>
      <c r="T520" s="103" t="e">
        <f>VLOOKUP(B520,'MC 114+220'!$B$15:$AB$786,6,FALSE)</f>
        <v>#N/A</v>
      </c>
      <c r="U520" s="105" t="e">
        <f t="shared" si="95"/>
        <v>#N/A</v>
      </c>
      <c r="V520" s="128" t="e">
        <f>VLOOKUP(B520,'MC 114+220'!$B$15:$AB$786,15,FALSE)</f>
        <v>#N/A</v>
      </c>
      <c r="W520" s="96">
        <f>'MC 114+220'!S521</f>
        <v>0</v>
      </c>
      <c r="X520" s="106">
        <f t="shared" si="100"/>
        <v>0</v>
      </c>
      <c r="Y520" s="108" t="e">
        <f t="shared" si="104"/>
        <v>#N/A</v>
      </c>
      <c r="Z520" s="99" t="e">
        <f t="shared" si="101"/>
        <v>#N/A</v>
      </c>
      <c r="AA520" s="100" t="e">
        <f t="shared" si="102"/>
        <v>#N/A</v>
      </c>
      <c r="AB520" s="109" t="e">
        <f t="shared" si="103"/>
        <v>#N/A</v>
      </c>
    </row>
    <row r="521" spans="2:28">
      <c r="B521" s="86">
        <f>'MC 114+220'!B522</f>
        <v>0</v>
      </c>
      <c r="C521" s="101">
        <f t="shared" si="96"/>
        <v>0</v>
      </c>
      <c r="D521" s="102">
        <f t="shared" si="97"/>
        <v>842</v>
      </c>
      <c r="E521" s="89" t="e">
        <f>VLOOKUP(B521,'MC 114+220'!B522:AB909,3,FALSE)</f>
        <v>#N/A</v>
      </c>
      <c r="F521" s="103" t="e">
        <f t="shared" si="92"/>
        <v>#N/A</v>
      </c>
      <c r="G521" s="104" t="e">
        <f>VLOOKUP(B521,'MC 114+220'!$B$15:$AB$786,20,FALSE)</f>
        <v>#N/A</v>
      </c>
      <c r="H521" s="104" t="e">
        <f>VLOOKUP(B521,'MC 114+220'!$B$15:$AB$786,4,FALSE)</f>
        <v>#N/A</v>
      </c>
      <c r="I521" s="105" t="e">
        <f t="shared" si="93"/>
        <v>#N/A</v>
      </c>
      <c r="J521" s="127" t="e">
        <f>VLOOKUP(B521,'MC 114+220'!$B$15:$AB$786,13,FALSE)</f>
        <v>#N/A</v>
      </c>
      <c r="K521" s="92">
        <f>'MC 114+220'!Q522</f>
        <v>0</v>
      </c>
      <c r="L521" s="106">
        <f t="shared" si="98"/>
        <v>0</v>
      </c>
      <c r="M521" s="94" t="e">
        <f>VLOOKUP(B521,'MC 114+220'!$B$14:$AB$786,21,FALSE)</f>
        <v>#N/A</v>
      </c>
      <c r="N521" s="103" t="e">
        <f>VLOOKUP(B521,'MC 114+220'!$B$15:$AB$786,5,FALSE)</f>
        <v>#N/A</v>
      </c>
      <c r="O521" s="105" t="e">
        <f t="shared" si="94"/>
        <v>#N/A</v>
      </c>
      <c r="P521" s="127" t="e">
        <f>VLOOKUP(B521,'MC 114+220'!$B$15:$AB$786,14,FALSE)</f>
        <v>#N/A</v>
      </c>
      <c r="Q521" s="92">
        <f>'MC 114+220'!R522</f>
        <v>0</v>
      </c>
      <c r="R521" s="106">
        <f t="shared" si="99"/>
        <v>0</v>
      </c>
      <c r="S521" s="94" t="e">
        <f>VLOOKUP(B521,'MC 114+220'!$B$14:$AB$786,22,FALSE)</f>
        <v>#N/A</v>
      </c>
      <c r="T521" s="103" t="e">
        <f>VLOOKUP(B521,'MC 114+220'!$B$15:$AB$786,6,FALSE)</f>
        <v>#N/A</v>
      </c>
      <c r="U521" s="105" t="e">
        <f t="shared" si="95"/>
        <v>#N/A</v>
      </c>
      <c r="V521" s="128" t="e">
        <f>VLOOKUP(B521,'MC 114+220'!$B$15:$AB$786,15,FALSE)</f>
        <v>#N/A</v>
      </c>
      <c r="W521" s="96">
        <f>'MC 114+220'!S522</f>
        <v>0</v>
      </c>
      <c r="X521" s="106">
        <f t="shared" si="100"/>
        <v>0</v>
      </c>
      <c r="Y521" s="108" t="e">
        <f t="shared" si="104"/>
        <v>#N/A</v>
      </c>
      <c r="Z521" s="99" t="e">
        <f t="shared" si="101"/>
        <v>#N/A</v>
      </c>
      <c r="AA521" s="100" t="e">
        <f t="shared" si="102"/>
        <v>#N/A</v>
      </c>
      <c r="AB521" s="109" t="e">
        <f t="shared" si="103"/>
        <v>#N/A</v>
      </c>
    </row>
    <row r="522" spans="2:28">
      <c r="B522" s="86">
        <f>'MC 114+220'!B523</f>
        <v>0</v>
      </c>
      <c r="C522" s="101">
        <f t="shared" si="96"/>
        <v>0</v>
      </c>
      <c r="D522" s="102">
        <f t="shared" si="97"/>
        <v>842</v>
      </c>
      <c r="E522" s="89" t="e">
        <f>VLOOKUP(B522,'MC 114+220'!B523:AB910,3,FALSE)</f>
        <v>#N/A</v>
      </c>
      <c r="F522" s="103" t="e">
        <f t="shared" si="92"/>
        <v>#N/A</v>
      </c>
      <c r="G522" s="104" t="e">
        <f>VLOOKUP(B522,'MC 114+220'!$B$15:$AB$786,20,FALSE)</f>
        <v>#N/A</v>
      </c>
      <c r="H522" s="104" t="e">
        <f>VLOOKUP(B522,'MC 114+220'!$B$15:$AB$786,4,FALSE)</f>
        <v>#N/A</v>
      </c>
      <c r="I522" s="105" t="e">
        <f t="shared" si="93"/>
        <v>#N/A</v>
      </c>
      <c r="J522" s="127" t="e">
        <f>VLOOKUP(B522,'MC 114+220'!$B$15:$AB$786,13,FALSE)</f>
        <v>#N/A</v>
      </c>
      <c r="K522" s="92">
        <f>'MC 114+220'!Q523</f>
        <v>0</v>
      </c>
      <c r="L522" s="106">
        <f t="shared" si="98"/>
        <v>0</v>
      </c>
      <c r="M522" s="94" t="e">
        <f>VLOOKUP(B522,'MC 114+220'!$B$14:$AB$786,21,FALSE)</f>
        <v>#N/A</v>
      </c>
      <c r="N522" s="103" t="e">
        <f>VLOOKUP(B522,'MC 114+220'!$B$15:$AB$786,5,FALSE)</f>
        <v>#N/A</v>
      </c>
      <c r="O522" s="105" t="e">
        <f t="shared" si="94"/>
        <v>#N/A</v>
      </c>
      <c r="P522" s="127" t="e">
        <f>VLOOKUP(B522,'MC 114+220'!$B$15:$AB$786,14,FALSE)</f>
        <v>#N/A</v>
      </c>
      <c r="Q522" s="92">
        <f>'MC 114+220'!R523</f>
        <v>0</v>
      </c>
      <c r="R522" s="106">
        <f t="shared" si="99"/>
        <v>0</v>
      </c>
      <c r="S522" s="94" t="e">
        <f>VLOOKUP(B522,'MC 114+220'!$B$14:$AB$786,22,FALSE)</f>
        <v>#N/A</v>
      </c>
      <c r="T522" s="103" t="e">
        <f>VLOOKUP(B522,'MC 114+220'!$B$15:$AB$786,6,FALSE)</f>
        <v>#N/A</v>
      </c>
      <c r="U522" s="105" t="e">
        <f t="shared" si="95"/>
        <v>#N/A</v>
      </c>
      <c r="V522" s="128" t="e">
        <f>VLOOKUP(B522,'MC 114+220'!$B$15:$AB$786,15,FALSE)</f>
        <v>#N/A</v>
      </c>
      <c r="W522" s="96">
        <f>'MC 114+220'!S523</f>
        <v>0</v>
      </c>
      <c r="X522" s="106">
        <f t="shared" si="100"/>
        <v>0</v>
      </c>
      <c r="Y522" s="108" t="e">
        <f t="shared" si="104"/>
        <v>#N/A</v>
      </c>
      <c r="Z522" s="99" t="e">
        <f t="shared" si="101"/>
        <v>#N/A</v>
      </c>
      <c r="AA522" s="100" t="e">
        <f t="shared" si="102"/>
        <v>#N/A</v>
      </c>
      <c r="AB522" s="109" t="e">
        <f t="shared" si="103"/>
        <v>#N/A</v>
      </c>
    </row>
    <row r="523" spans="2:28">
      <c r="B523" s="86">
        <f>'MC 114+220'!B524</f>
        <v>0</v>
      </c>
      <c r="C523" s="101">
        <f t="shared" si="96"/>
        <v>0</v>
      </c>
      <c r="D523" s="102">
        <f t="shared" si="97"/>
        <v>842</v>
      </c>
      <c r="E523" s="89" t="e">
        <f>VLOOKUP(B523,'MC 114+220'!B524:AB911,3,FALSE)</f>
        <v>#N/A</v>
      </c>
      <c r="F523" s="103" t="e">
        <f t="shared" si="92"/>
        <v>#N/A</v>
      </c>
      <c r="G523" s="104" t="e">
        <f>VLOOKUP(B523,'MC 114+220'!$B$15:$AB$786,20,FALSE)</f>
        <v>#N/A</v>
      </c>
      <c r="H523" s="104" t="e">
        <f>VLOOKUP(B523,'MC 114+220'!$B$15:$AB$786,4,FALSE)</f>
        <v>#N/A</v>
      </c>
      <c r="I523" s="105" t="e">
        <f t="shared" si="93"/>
        <v>#N/A</v>
      </c>
      <c r="J523" s="127" t="e">
        <f>VLOOKUP(B523,'MC 114+220'!$B$15:$AB$786,13,FALSE)</f>
        <v>#N/A</v>
      </c>
      <c r="K523" s="92">
        <f>'MC 114+220'!Q524</f>
        <v>0</v>
      </c>
      <c r="L523" s="106">
        <f t="shared" si="98"/>
        <v>0</v>
      </c>
      <c r="M523" s="94" t="e">
        <f>VLOOKUP(B523,'MC 114+220'!$B$14:$AB$786,21,FALSE)</f>
        <v>#N/A</v>
      </c>
      <c r="N523" s="103" t="e">
        <f>VLOOKUP(B523,'MC 114+220'!$B$15:$AB$786,5,FALSE)</f>
        <v>#N/A</v>
      </c>
      <c r="O523" s="105" t="e">
        <f t="shared" si="94"/>
        <v>#N/A</v>
      </c>
      <c r="P523" s="127" t="e">
        <f>VLOOKUP(B523,'MC 114+220'!$B$15:$AB$786,14,FALSE)</f>
        <v>#N/A</v>
      </c>
      <c r="Q523" s="92">
        <f>'MC 114+220'!R524</f>
        <v>0</v>
      </c>
      <c r="R523" s="106">
        <f t="shared" si="99"/>
        <v>0</v>
      </c>
      <c r="S523" s="94" t="e">
        <f>VLOOKUP(B523,'MC 114+220'!$B$14:$AB$786,22,FALSE)</f>
        <v>#N/A</v>
      </c>
      <c r="T523" s="103" t="e">
        <f>VLOOKUP(B523,'MC 114+220'!$B$15:$AB$786,6,FALSE)</f>
        <v>#N/A</v>
      </c>
      <c r="U523" s="105" t="e">
        <f t="shared" si="95"/>
        <v>#N/A</v>
      </c>
      <c r="V523" s="128" t="e">
        <f>VLOOKUP(B523,'MC 114+220'!$B$15:$AB$786,15,FALSE)</f>
        <v>#N/A</v>
      </c>
      <c r="W523" s="96">
        <f>'MC 114+220'!S524</f>
        <v>0</v>
      </c>
      <c r="X523" s="106">
        <f t="shared" si="100"/>
        <v>0</v>
      </c>
      <c r="Y523" s="108" t="e">
        <f t="shared" si="104"/>
        <v>#N/A</v>
      </c>
      <c r="Z523" s="99" t="e">
        <f t="shared" si="101"/>
        <v>#N/A</v>
      </c>
      <c r="AA523" s="100" t="e">
        <f t="shared" si="102"/>
        <v>#N/A</v>
      </c>
      <c r="AB523" s="109" t="e">
        <f t="shared" si="103"/>
        <v>#N/A</v>
      </c>
    </row>
    <row r="524" spans="2:28">
      <c r="B524" s="86">
        <f>'MC 114+220'!B525</f>
        <v>0</v>
      </c>
      <c r="C524" s="101">
        <f t="shared" si="96"/>
        <v>0</v>
      </c>
      <c r="D524" s="102">
        <f t="shared" si="97"/>
        <v>842</v>
      </c>
      <c r="E524" s="89" t="e">
        <f>VLOOKUP(B524,'MC 114+220'!B525:AB912,3,FALSE)</f>
        <v>#N/A</v>
      </c>
      <c r="F524" s="103" t="e">
        <f t="shared" si="92"/>
        <v>#N/A</v>
      </c>
      <c r="G524" s="104" t="e">
        <f>VLOOKUP(B524,'MC 114+220'!$B$15:$AB$786,20,FALSE)</f>
        <v>#N/A</v>
      </c>
      <c r="H524" s="104" t="e">
        <f>VLOOKUP(B524,'MC 114+220'!$B$15:$AB$786,4,FALSE)</f>
        <v>#N/A</v>
      </c>
      <c r="I524" s="105" t="e">
        <f t="shared" si="93"/>
        <v>#N/A</v>
      </c>
      <c r="J524" s="127" t="e">
        <f>VLOOKUP(B524,'MC 114+220'!$B$15:$AB$786,13,FALSE)</f>
        <v>#N/A</v>
      </c>
      <c r="K524" s="92">
        <f>'MC 114+220'!Q525</f>
        <v>0</v>
      </c>
      <c r="L524" s="106">
        <f t="shared" si="98"/>
        <v>0</v>
      </c>
      <c r="M524" s="94" t="e">
        <f>VLOOKUP(B524,'MC 114+220'!$B$14:$AB$786,21,FALSE)</f>
        <v>#N/A</v>
      </c>
      <c r="N524" s="103" t="e">
        <f>VLOOKUP(B524,'MC 114+220'!$B$15:$AB$786,5,FALSE)</f>
        <v>#N/A</v>
      </c>
      <c r="O524" s="105" t="e">
        <f t="shared" si="94"/>
        <v>#N/A</v>
      </c>
      <c r="P524" s="127" t="e">
        <f>VLOOKUP(B524,'MC 114+220'!$B$15:$AB$786,14,FALSE)</f>
        <v>#N/A</v>
      </c>
      <c r="Q524" s="92">
        <f>'MC 114+220'!R525</f>
        <v>0</v>
      </c>
      <c r="R524" s="106">
        <f t="shared" si="99"/>
        <v>0</v>
      </c>
      <c r="S524" s="94" t="e">
        <f>VLOOKUP(B524,'MC 114+220'!$B$14:$AB$786,22,FALSE)</f>
        <v>#N/A</v>
      </c>
      <c r="T524" s="103" t="e">
        <f>VLOOKUP(B524,'MC 114+220'!$B$15:$AB$786,6,FALSE)</f>
        <v>#N/A</v>
      </c>
      <c r="U524" s="105" t="e">
        <f t="shared" si="95"/>
        <v>#N/A</v>
      </c>
      <c r="V524" s="128" t="e">
        <f>VLOOKUP(B524,'MC 114+220'!$B$15:$AB$786,15,FALSE)</f>
        <v>#N/A</v>
      </c>
      <c r="W524" s="96">
        <f>'MC 114+220'!S525</f>
        <v>0</v>
      </c>
      <c r="X524" s="106">
        <f t="shared" si="100"/>
        <v>0</v>
      </c>
      <c r="Y524" s="108" t="e">
        <f t="shared" si="104"/>
        <v>#N/A</v>
      </c>
      <c r="Z524" s="99" t="e">
        <f t="shared" si="101"/>
        <v>#N/A</v>
      </c>
      <c r="AA524" s="100" t="e">
        <f t="shared" si="102"/>
        <v>#N/A</v>
      </c>
      <c r="AB524" s="109" t="e">
        <f t="shared" si="103"/>
        <v>#N/A</v>
      </c>
    </row>
    <row r="525" spans="2:28">
      <c r="B525" s="86">
        <f>'MC 114+220'!B526</f>
        <v>0</v>
      </c>
      <c r="C525" s="101">
        <f t="shared" si="96"/>
        <v>0</v>
      </c>
      <c r="D525" s="102">
        <f t="shared" si="97"/>
        <v>842</v>
      </c>
      <c r="E525" s="89" t="e">
        <f>VLOOKUP(B525,'MC 114+220'!B526:AB913,3,FALSE)</f>
        <v>#N/A</v>
      </c>
      <c r="F525" s="103" t="e">
        <f t="shared" ref="F525:F588" si="105">D525+E525</f>
        <v>#N/A</v>
      </c>
      <c r="G525" s="104" t="e">
        <f>VLOOKUP(B525,'MC 114+220'!$B$15:$AB$786,20,FALSE)</f>
        <v>#N/A</v>
      </c>
      <c r="H525" s="104" t="e">
        <f>VLOOKUP(B525,'MC 114+220'!$B$15:$AB$786,4,FALSE)</f>
        <v>#N/A</v>
      </c>
      <c r="I525" s="105" t="e">
        <f t="shared" ref="I525:I588" si="106">F525-H525</f>
        <v>#N/A</v>
      </c>
      <c r="J525" s="127" t="e">
        <f>VLOOKUP(B525,'MC 114+220'!$B$15:$AB$786,13,FALSE)</f>
        <v>#N/A</v>
      </c>
      <c r="K525" s="92">
        <f>'MC 114+220'!Q526</f>
        <v>0</v>
      </c>
      <c r="L525" s="106">
        <f t="shared" si="98"/>
        <v>0</v>
      </c>
      <c r="M525" s="94" t="e">
        <f>VLOOKUP(B525,'MC 114+220'!$B$14:$AB$786,21,FALSE)</f>
        <v>#N/A</v>
      </c>
      <c r="N525" s="103" t="e">
        <f>VLOOKUP(B525,'MC 114+220'!$B$15:$AB$786,5,FALSE)</f>
        <v>#N/A</v>
      </c>
      <c r="O525" s="105" t="e">
        <f t="shared" ref="O525:O588" si="107">F525-N525</f>
        <v>#N/A</v>
      </c>
      <c r="P525" s="127" t="e">
        <f>VLOOKUP(B525,'MC 114+220'!$B$15:$AB$786,14,FALSE)</f>
        <v>#N/A</v>
      </c>
      <c r="Q525" s="92">
        <f>'MC 114+220'!R526</f>
        <v>0</v>
      </c>
      <c r="R525" s="106">
        <f t="shared" si="99"/>
        <v>0</v>
      </c>
      <c r="S525" s="94" t="e">
        <f>VLOOKUP(B525,'MC 114+220'!$B$14:$AB$786,22,FALSE)</f>
        <v>#N/A</v>
      </c>
      <c r="T525" s="103" t="e">
        <f>VLOOKUP(B525,'MC 114+220'!$B$15:$AB$786,6,FALSE)</f>
        <v>#N/A</v>
      </c>
      <c r="U525" s="105" t="e">
        <f t="shared" ref="U525:U588" si="108">F525-T525</f>
        <v>#N/A</v>
      </c>
      <c r="V525" s="128" t="e">
        <f>VLOOKUP(B525,'MC 114+220'!$B$15:$AB$786,15,FALSE)</f>
        <v>#N/A</v>
      </c>
      <c r="W525" s="96">
        <f>'MC 114+220'!S526</f>
        <v>0</v>
      </c>
      <c r="X525" s="106">
        <f t="shared" si="100"/>
        <v>0</v>
      </c>
      <c r="Y525" s="108" t="e">
        <f t="shared" si="104"/>
        <v>#N/A</v>
      </c>
      <c r="Z525" s="99" t="e">
        <f t="shared" si="101"/>
        <v>#N/A</v>
      </c>
      <c r="AA525" s="100" t="e">
        <f t="shared" si="102"/>
        <v>#N/A</v>
      </c>
      <c r="AB525" s="109" t="e">
        <f t="shared" si="103"/>
        <v>#N/A</v>
      </c>
    </row>
    <row r="526" spans="2:28">
      <c r="B526" s="86">
        <f>'MC 114+220'!B527</f>
        <v>0</v>
      </c>
      <c r="C526" s="101">
        <f t="shared" ref="C526:C589" si="109">B526-B525</f>
        <v>0</v>
      </c>
      <c r="D526" s="102">
        <f t="shared" ref="D526:D589" si="110">D525</f>
        <v>842</v>
      </c>
      <c r="E526" s="89" t="e">
        <f>VLOOKUP(B526,'MC 114+220'!B527:AB914,3,FALSE)</f>
        <v>#N/A</v>
      </c>
      <c r="F526" s="103" t="e">
        <f t="shared" si="105"/>
        <v>#N/A</v>
      </c>
      <c r="G526" s="104" t="e">
        <f>VLOOKUP(B526,'MC 114+220'!$B$15:$AB$786,20,FALSE)</f>
        <v>#N/A</v>
      </c>
      <c r="H526" s="104" t="e">
        <f>VLOOKUP(B526,'MC 114+220'!$B$15:$AB$786,4,FALSE)</f>
        <v>#N/A</v>
      </c>
      <c r="I526" s="105" t="e">
        <f t="shared" si="106"/>
        <v>#N/A</v>
      </c>
      <c r="J526" s="127" t="e">
        <f>VLOOKUP(B526,'MC 114+220'!$B$15:$AB$786,13,FALSE)</f>
        <v>#N/A</v>
      </c>
      <c r="K526" s="92">
        <f>'MC 114+220'!Q527</f>
        <v>0</v>
      </c>
      <c r="L526" s="106">
        <f t="shared" ref="L526:L589" si="111">+K526+L525</f>
        <v>0</v>
      </c>
      <c r="M526" s="94" t="e">
        <f>VLOOKUP(B526,'MC 114+220'!$B$14:$AB$786,21,FALSE)</f>
        <v>#N/A</v>
      </c>
      <c r="N526" s="103" t="e">
        <f>VLOOKUP(B526,'MC 114+220'!$B$15:$AB$786,5,FALSE)</f>
        <v>#N/A</v>
      </c>
      <c r="O526" s="105" t="e">
        <f t="shared" si="107"/>
        <v>#N/A</v>
      </c>
      <c r="P526" s="127" t="e">
        <f>VLOOKUP(B526,'MC 114+220'!$B$15:$AB$786,14,FALSE)</f>
        <v>#N/A</v>
      </c>
      <c r="Q526" s="92">
        <f>'MC 114+220'!R527</f>
        <v>0</v>
      </c>
      <c r="R526" s="106">
        <f t="shared" ref="R526:R589" si="112">+Q526+R525</f>
        <v>0</v>
      </c>
      <c r="S526" s="94" t="e">
        <f>VLOOKUP(B526,'MC 114+220'!$B$14:$AB$786,22,FALSE)</f>
        <v>#N/A</v>
      </c>
      <c r="T526" s="103" t="e">
        <f>VLOOKUP(B526,'MC 114+220'!$B$15:$AB$786,6,FALSE)</f>
        <v>#N/A</v>
      </c>
      <c r="U526" s="105" t="e">
        <f t="shared" si="108"/>
        <v>#N/A</v>
      </c>
      <c r="V526" s="128" t="e">
        <f>VLOOKUP(B526,'MC 114+220'!$B$15:$AB$786,15,FALSE)</f>
        <v>#N/A</v>
      </c>
      <c r="W526" s="96">
        <f>'MC 114+220'!S527</f>
        <v>0</v>
      </c>
      <c r="X526" s="106">
        <f t="shared" ref="X526:X589" si="113">+W526+X525</f>
        <v>0</v>
      </c>
      <c r="Y526" s="108" t="e">
        <f t="shared" si="104"/>
        <v>#N/A</v>
      </c>
      <c r="Z526" s="99" t="e">
        <f t="shared" ref="Z526:Z589" si="114">IF(Y526&gt;0,Y526,0)/1000</f>
        <v>#N/A</v>
      </c>
      <c r="AA526" s="100" t="e">
        <f t="shared" ref="AA526:AA589" si="115">AA525+Z526</f>
        <v>#N/A</v>
      </c>
      <c r="AB526" s="109" t="e">
        <f t="shared" ref="AB526:AB589" si="116">(M526-$M$14-R526)/1000</f>
        <v>#N/A</v>
      </c>
    </row>
    <row r="527" spans="2:28">
      <c r="B527" s="86">
        <f>'MC 114+220'!B528</f>
        <v>0</v>
      </c>
      <c r="C527" s="101">
        <f t="shared" si="109"/>
        <v>0</v>
      </c>
      <c r="D527" s="102">
        <f t="shared" si="110"/>
        <v>842</v>
      </c>
      <c r="E527" s="89" t="e">
        <f>VLOOKUP(B527,'MC 114+220'!B528:AB915,3,FALSE)</f>
        <v>#N/A</v>
      </c>
      <c r="F527" s="103" t="e">
        <f t="shared" si="105"/>
        <v>#N/A</v>
      </c>
      <c r="G527" s="104" t="e">
        <f>VLOOKUP(B527,'MC 114+220'!$B$15:$AB$786,20,FALSE)</f>
        <v>#N/A</v>
      </c>
      <c r="H527" s="104" t="e">
        <f>VLOOKUP(B527,'MC 114+220'!$B$15:$AB$786,4,FALSE)</f>
        <v>#N/A</v>
      </c>
      <c r="I527" s="105" t="e">
        <f t="shared" si="106"/>
        <v>#N/A</v>
      </c>
      <c r="J527" s="127" t="e">
        <f>VLOOKUP(B527,'MC 114+220'!$B$15:$AB$786,13,FALSE)</f>
        <v>#N/A</v>
      </c>
      <c r="K527" s="92">
        <f>'MC 114+220'!Q528</f>
        <v>0</v>
      </c>
      <c r="L527" s="106">
        <f t="shared" si="111"/>
        <v>0</v>
      </c>
      <c r="M527" s="94" t="e">
        <f>VLOOKUP(B527,'MC 114+220'!$B$14:$AB$786,21,FALSE)</f>
        <v>#N/A</v>
      </c>
      <c r="N527" s="103" t="e">
        <f>VLOOKUP(B527,'MC 114+220'!$B$15:$AB$786,5,FALSE)</f>
        <v>#N/A</v>
      </c>
      <c r="O527" s="105" t="e">
        <f t="shared" si="107"/>
        <v>#N/A</v>
      </c>
      <c r="P527" s="127" t="e">
        <f>VLOOKUP(B527,'MC 114+220'!$B$15:$AB$786,14,FALSE)</f>
        <v>#N/A</v>
      </c>
      <c r="Q527" s="92">
        <f>'MC 114+220'!R528</f>
        <v>0</v>
      </c>
      <c r="R527" s="106">
        <f t="shared" si="112"/>
        <v>0</v>
      </c>
      <c r="S527" s="94" t="e">
        <f>VLOOKUP(B527,'MC 114+220'!$B$14:$AB$786,22,FALSE)</f>
        <v>#N/A</v>
      </c>
      <c r="T527" s="103" t="e">
        <f>VLOOKUP(B527,'MC 114+220'!$B$15:$AB$786,6,FALSE)</f>
        <v>#N/A</v>
      </c>
      <c r="U527" s="105" t="e">
        <f t="shared" si="108"/>
        <v>#N/A</v>
      </c>
      <c r="V527" s="128" t="e">
        <f>VLOOKUP(B527,'MC 114+220'!$B$15:$AB$786,15,FALSE)</f>
        <v>#N/A</v>
      </c>
      <c r="W527" s="96">
        <f>'MC 114+220'!S528</f>
        <v>0</v>
      </c>
      <c r="X527" s="106">
        <f t="shared" si="113"/>
        <v>0</v>
      </c>
      <c r="Y527" s="108" t="e">
        <f t="shared" ref="Y527:Y590" si="117">M527-M526</f>
        <v>#N/A</v>
      </c>
      <c r="Z527" s="99" t="e">
        <f t="shared" si="114"/>
        <v>#N/A</v>
      </c>
      <c r="AA527" s="100" t="e">
        <f t="shared" si="115"/>
        <v>#N/A</v>
      </c>
      <c r="AB527" s="109" t="e">
        <f t="shared" si="116"/>
        <v>#N/A</v>
      </c>
    </row>
    <row r="528" spans="2:28">
      <c r="B528" s="86">
        <f>'MC 114+220'!B529</f>
        <v>0</v>
      </c>
      <c r="C528" s="101">
        <f t="shared" si="109"/>
        <v>0</v>
      </c>
      <c r="D528" s="102">
        <f t="shared" si="110"/>
        <v>842</v>
      </c>
      <c r="E528" s="89" t="e">
        <f>VLOOKUP(B528,'MC 114+220'!B529:AB916,3,FALSE)</f>
        <v>#N/A</v>
      </c>
      <c r="F528" s="103" t="e">
        <f t="shared" si="105"/>
        <v>#N/A</v>
      </c>
      <c r="G528" s="104" t="e">
        <f>VLOOKUP(B528,'MC 114+220'!$B$15:$AB$786,20,FALSE)</f>
        <v>#N/A</v>
      </c>
      <c r="H528" s="104" t="e">
        <f>VLOOKUP(B528,'MC 114+220'!$B$15:$AB$786,4,FALSE)</f>
        <v>#N/A</v>
      </c>
      <c r="I528" s="105" t="e">
        <f t="shared" si="106"/>
        <v>#N/A</v>
      </c>
      <c r="J528" s="127" t="e">
        <f>VLOOKUP(B528,'MC 114+220'!$B$15:$AB$786,13,FALSE)</f>
        <v>#N/A</v>
      </c>
      <c r="K528" s="92">
        <f>'MC 114+220'!Q529</f>
        <v>0</v>
      </c>
      <c r="L528" s="106">
        <f t="shared" si="111"/>
        <v>0</v>
      </c>
      <c r="M528" s="94" t="e">
        <f>VLOOKUP(B528,'MC 114+220'!$B$14:$AB$786,21,FALSE)</f>
        <v>#N/A</v>
      </c>
      <c r="N528" s="103" t="e">
        <f>VLOOKUP(B528,'MC 114+220'!$B$15:$AB$786,5,FALSE)</f>
        <v>#N/A</v>
      </c>
      <c r="O528" s="105" t="e">
        <f t="shared" si="107"/>
        <v>#N/A</v>
      </c>
      <c r="P528" s="127" t="e">
        <f>VLOOKUP(B528,'MC 114+220'!$B$15:$AB$786,14,FALSE)</f>
        <v>#N/A</v>
      </c>
      <c r="Q528" s="92">
        <f>'MC 114+220'!R529</f>
        <v>0</v>
      </c>
      <c r="R528" s="106">
        <f t="shared" si="112"/>
        <v>0</v>
      </c>
      <c r="S528" s="94" t="e">
        <f>VLOOKUP(B528,'MC 114+220'!$B$14:$AB$786,22,FALSE)</f>
        <v>#N/A</v>
      </c>
      <c r="T528" s="103" t="e">
        <f>VLOOKUP(B528,'MC 114+220'!$B$15:$AB$786,6,FALSE)</f>
        <v>#N/A</v>
      </c>
      <c r="U528" s="105" t="e">
        <f t="shared" si="108"/>
        <v>#N/A</v>
      </c>
      <c r="V528" s="128" t="e">
        <f>VLOOKUP(B528,'MC 114+220'!$B$15:$AB$786,15,FALSE)</f>
        <v>#N/A</v>
      </c>
      <c r="W528" s="96">
        <f>'MC 114+220'!S529</f>
        <v>0</v>
      </c>
      <c r="X528" s="106">
        <f t="shared" si="113"/>
        <v>0</v>
      </c>
      <c r="Y528" s="108" t="e">
        <f t="shared" si="117"/>
        <v>#N/A</v>
      </c>
      <c r="Z528" s="99" t="e">
        <f t="shared" si="114"/>
        <v>#N/A</v>
      </c>
      <c r="AA528" s="100" t="e">
        <f t="shared" si="115"/>
        <v>#N/A</v>
      </c>
      <c r="AB528" s="109" t="e">
        <f t="shared" si="116"/>
        <v>#N/A</v>
      </c>
    </row>
    <row r="529" spans="2:28">
      <c r="B529" s="86">
        <f>'MC 114+220'!B530</f>
        <v>0</v>
      </c>
      <c r="C529" s="101">
        <f t="shared" si="109"/>
        <v>0</v>
      </c>
      <c r="D529" s="102">
        <f t="shared" si="110"/>
        <v>842</v>
      </c>
      <c r="E529" s="89" t="e">
        <f>VLOOKUP(B529,'MC 114+220'!B530:AB917,3,FALSE)</f>
        <v>#N/A</v>
      </c>
      <c r="F529" s="103" t="e">
        <f t="shared" si="105"/>
        <v>#N/A</v>
      </c>
      <c r="G529" s="104" t="e">
        <f>VLOOKUP(B529,'MC 114+220'!$B$15:$AB$786,20,FALSE)</f>
        <v>#N/A</v>
      </c>
      <c r="H529" s="104" t="e">
        <f>VLOOKUP(B529,'MC 114+220'!$B$15:$AB$786,4,FALSE)</f>
        <v>#N/A</v>
      </c>
      <c r="I529" s="105" t="e">
        <f t="shared" si="106"/>
        <v>#N/A</v>
      </c>
      <c r="J529" s="127" t="e">
        <f>VLOOKUP(B529,'MC 114+220'!$B$15:$AB$786,13,FALSE)</f>
        <v>#N/A</v>
      </c>
      <c r="K529" s="92">
        <f>'MC 114+220'!Q530</f>
        <v>0</v>
      </c>
      <c r="L529" s="106">
        <f t="shared" si="111"/>
        <v>0</v>
      </c>
      <c r="M529" s="94" t="e">
        <f>VLOOKUP(B529,'MC 114+220'!$B$14:$AB$786,21,FALSE)</f>
        <v>#N/A</v>
      </c>
      <c r="N529" s="103" t="e">
        <f>VLOOKUP(B529,'MC 114+220'!$B$15:$AB$786,5,FALSE)</f>
        <v>#N/A</v>
      </c>
      <c r="O529" s="105" t="e">
        <f t="shared" si="107"/>
        <v>#N/A</v>
      </c>
      <c r="P529" s="127" t="e">
        <f>VLOOKUP(B529,'MC 114+220'!$B$15:$AB$786,14,FALSE)</f>
        <v>#N/A</v>
      </c>
      <c r="Q529" s="92">
        <f>'MC 114+220'!R530</f>
        <v>0</v>
      </c>
      <c r="R529" s="106">
        <f t="shared" si="112"/>
        <v>0</v>
      </c>
      <c r="S529" s="94" t="e">
        <f>VLOOKUP(B529,'MC 114+220'!$B$14:$AB$786,22,FALSE)</f>
        <v>#N/A</v>
      </c>
      <c r="T529" s="103" t="e">
        <f>VLOOKUP(B529,'MC 114+220'!$B$15:$AB$786,6,FALSE)</f>
        <v>#N/A</v>
      </c>
      <c r="U529" s="105" t="e">
        <f t="shared" si="108"/>
        <v>#N/A</v>
      </c>
      <c r="V529" s="128" t="e">
        <f>VLOOKUP(B529,'MC 114+220'!$B$15:$AB$786,15,FALSE)</f>
        <v>#N/A</v>
      </c>
      <c r="W529" s="96">
        <f>'MC 114+220'!S530</f>
        <v>0</v>
      </c>
      <c r="X529" s="106">
        <f t="shared" si="113"/>
        <v>0</v>
      </c>
      <c r="Y529" s="108" t="e">
        <f t="shared" si="117"/>
        <v>#N/A</v>
      </c>
      <c r="Z529" s="99" t="e">
        <f t="shared" si="114"/>
        <v>#N/A</v>
      </c>
      <c r="AA529" s="100" t="e">
        <f t="shared" si="115"/>
        <v>#N/A</v>
      </c>
      <c r="AB529" s="109" t="e">
        <f t="shared" si="116"/>
        <v>#N/A</v>
      </c>
    </row>
    <row r="530" spans="2:28">
      <c r="B530" s="86">
        <f>'MC 114+220'!B531</f>
        <v>0</v>
      </c>
      <c r="C530" s="101">
        <f t="shared" si="109"/>
        <v>0</v>
      </c>
      <c r="D530" s="102">
        <f t="shared" si="110"/>
        <v>842</v>
      </c>
      <c r="E530" s="89" t="e">
        <f>VLOOKUP(B530,'MC 114+220'!B531:AB918,3,FALSE)</f>
        <v>#N/A</v>
      </c>
      <c r="F530" s="103" t="e">
        <f t="shared" si="105"/>
        <v>#N/A</v>
      </c>
      <c r="G530" s="104" t="e">
        <f>VLOOKUP(B530,'MC 114+220'!$B$15:$AB$786,20,FALSE)</f>
        <v>#N/A</v>
      </c>
      <c r="H530" s="104" t="e">
        <f>VLOOKUP(B530,'MC 114+220'!$B$15:$AB$786,4,FALSE)</f>
        <v>#N/A</v>
      </c>
      <c r="I530" s="105" t="e">
        <f t="shared" si="106"/>
        <v>#N/A</v>
      </c>
      <c r="J530" s="127" t="e">
        <f>VLOOKUP(B530,'MC 114+220'!$B$15:$AB$786,13,FALSE)</f>
        <v>#N/A</v>
      </c>
      <c r="K530" s="92">
        <f>'MC 114+220'!Q531</f>
        <v>0</v>
      </c>
      <c r="L530" s="106">
        <f t="shared" si="111"/>
        <v>0</v>
      </c>
      <c r="M530" s="94" t="e">
        <f>VLOOKUP(B530,'MC 114+220'!$B$14:$AB$786,21,FALSE)</f>
        <v>#N/A</v>
      </c>
      <c r="N530" s="103" t="e">
        <f>VLOOKUP(B530,'MC 114+220'!$B$15:$AB$786,5,FALSE)</f>
        <v>#N/A</v>
      </c>
      <c r="O530" s="105" t="e">
        <f t="shared" si="107"/>
        <v>#N/A</v>
      </c>
      <c r="P530" s="127" t="e">
        <f>VLOOKUP(B530,'MC 114+220'!$B$15:$AB$786,14,FALSE)</f>
        <v>#N/A</v>
      </c>
      <c r="Q530" s="92">
        <f>'MC 114+220'!R531</f>
        <v>0</v>
      </c>
      <c r="R530" s="106">
        <f t="shared" si="112"/>
        <v>0</v>
      </c>
      <c r="S530" s="94" t="e">
        <f>VLOOKUP(B530,'MC 114+220'!$B$14:$AB$786,22,FALSE)</f>
        <v>#N/A</v>
      </c>
      <c r="T530" s="103" t="e">
        <f>VLOOKUP(B530,'MC 114+220'!$B$15:$AB$786,6,FALSE)</f>
        <v>#N/A</v>
      </c>
      <c r="U530" s="105" t="e">
        <f t="shared" si="108"/>
        <v>#N/A</v>
      </c>
      <c r="V530" s="128" t="e">
        <f>VLOOKUP(B530,'MC 114+220'!$B$15:$AB$786,15,FALSE)</f>
        <v>#N/A</v>
      </c>
      <c r="W530" s="96">
        <f>'MC 114+220'!S531</f>
        <v>0</v>
      </c>
      <c r="X530" s="106">
        <f t="shared" si="113"/>
        <v>0</v>
      </c>
      <c r="Y530" s="108" t="e">
        <f t="shared" si="117"/>
        <v>#N/A</v>
      </c>
      <c r="Z530" s="99" t="e">
        <f t="shared" si="114"/>
        <v>#N/A</v>
      </c>
      <c r="AA530" s="100" t="e">
        <f t="shared" si="115"/>
        <v>#N/A</v>
      </c>
      <c r="AB530" s="109" t="e">
        <f t="shared" si="116"/>
        <v>#N/A</v>
      </c>
    </row>
    <row r="531" spans="2:28">
      <c r="B531" s="86">
        <f>'MC 114+220'!B532</f>
        <v>0</v>
      </c>
      <c r="C531" s="101">
        <f t="shared" si="109"/>
        <v>0</v>
      </c>
      <c r="D531" s="102">
        <f t="shared" si="110"/>
        <v>842</v>
      </c>
      <c r="E531" s="89" t="e">
        <f>VLOOKUP(B531,'MC 114+220'!B532:AB919,3,FALSE)</f>
        <v>#N/A</v>
      </c>
      <c r="F531" s="103" t="e">
        <f t="shared" si="105"/>
        <v>#N/A</v>
      </c>
      <c r="G531" s="104" t="e">
        <f>VLOOKUP(B531,'MC 114+220'!$B$15:$AB$786,20,FALSE)</f>
        <v>#N/A</v>
      </c>
      <c r="H531" s="104" t="e">
        <f>VLOOKUP(B531,'MC 114+220'!$B$15:$AB$786,4,FALSE)</f>
        <v>#N/A</v>
      </c>
      <c r="I531" s="105" t="e">
        <f t="shared" si="106"/>
        <v>#N/A</v>
      </c>
      <c r="J531" s="127" t="e">
        <f>VLOOKUP(B531,'MC 114+220'!$B$15:$AB$786,13,FALSE)</f>
        <v>#N/A</v>
      </c>
      <c r="K531" s="92">
        <f>'MC 114+220'!Q532</f>
        <v>0</v>
      </c>
      <c r="L531" s="106">
        <f t="shared" si="111"/>
        <v>0</v>
      </c>
      <c r="M531" s="94" t="e">
        <f>VLOOKUP(B531,'MC 114+220'!$B$14:$AB$786,21,FALSE)</f>
        <v>#N/A</v>
      </c>
      <c r="N531" s="103" t="e">
        <f>VLOOKUP(B531,'MC 114+220'!$B$15:$AB$786,5,FALSE)</f>
        <v>#N/A</v>
      </c>
      <c r="O531" s="105" t="e">
        <f t="shared" si="107"/>
        <v>#N/A</v>
      </c>
      <c r="P531" s="127" t="e">
        <f>VLOOKUP(B531,'MC 114+220'!$B$15:$AB$786,14,FALSE)</f>
        <v>#N/A</v>
      </c>
      <c r="Q531" s="92">
        <f>'MC 114+220'!R532</f>
        <v>0</v>
      </c>
      <c r="R531" s="106">
        <f t="shared" si="112"/>
        <v>0</v>
      </c>
      <c r="S531" s="94" t="e">
        <f>VLOOKUP(B531,'MC 114+220'!$B$14:$AB$786,22,FALSE)</f>
        <v>#N/A</v>
      </c>
      <c r="T531" s="103" t="e">
        <f>VLOOKUP(B531,'MC 114+220'!$B$15:$AB$786,6,FALSE)</f>
        <v>#N/A</v>
      </c>
      <c r="U531" s="105" t="e">
        <f t="shared" si="108"/>
        <v>#N/A</v>
      </c>
      <c r="V531" s="128" t="e">
        <f>VLOOKUP(B531,'MC 114+220'!$B$15:$AB$786,15,FALSE)</f>
        <v>#N/A</v>
      </c>
      <c r="W531" s="96">
        <f>'MC 114+220'!S532</f>
        <v>0</v>
      </c>
      <c r="X531" s="106">
        <f t="shared" si="113"/>
        <v>0</v>
      </c>
      <c r="Y531" s="108" t="e">
        <f t="shared" si="117"/>
        <v>#N/A</v>
      </c>
      <c r="Z531" s="99" t="e">
        <f t="shared" si="114"/>
        <v>#N/A</v>
      </c>
      <c r="AA531" s="100" t="e">
        <f t="shared" si="115"/>
        <v>#N/A</v>
      </c>
      <c r="AB531" s="109" t="e">
        <f t="shared" si="116"/>
        <v>#N/A</v>
      </c>
    </row>
    <row r="532" spans="2:28">
      <c r="B532" s="86">
        <f>'MC 114+220'!B533</f>
        <v>0</v>
      </c>
      <c r="C532" s="101">
        <f t="shared" si="109"/>
        <v>0</v>
      </c>
      <c r="D532" s="102">
        <f t="shared" si="110"/>
        <v>842</v>
      </c>
      <c r="E532" s="89" t="e">
        <f>VLOOKUP(B532,'MC 114+220'!B533:AB920,3,FALSE)</f>
        <v>#N/A</v>
      </c>
      <c r="F532" s="103" t="e">
        <f t="shared" si="105"/>
        <v>#N/A</v>
      </c>
      <c r="G532" s="104" t="e">
        <f>VLOOKUP(B532,'MC 114+220'!$B$15:$AB$786,20,FALSE)</f>
        <v>#N/A</v>
      </c>
      <c r="H532" s="104" t="e">
        <f>VLOOKUP(B532,'MC 114+220'!$B$15:$AB$786,4,FALSE)</f>
        <v>#N/A</v>
      </c>
      <c r="I532" s="105" t="e">
        <f t="shared" si="106"/>
        <v>#N/A</v>
      </c>
      <c r="J532" s="127" t="e">
        <f>VLOOKUP(B532,'MC 114+220'!$B$15:$AB$786,13,FALSE)</f>
        <v>#N/A</v>
      </c>
      <c r="K532" s="92">
        <f>'MC 114+220'!Q533</f>
        <v>0</v>
      </c>
      <c r="L532" s="106">
        <f t="shared" si="111"/>
        <v>0</v>
      </c>
      <c r="M532" s="94" t="e">
        <f>VLOOKUP(B532,'MC 114+220'!$B$14:$AB$786,21,FALSE)</f>
        <v>#N/A</v>
      </c>
      <c r="N532" s="103" t="e">
        <f>VLOOKUP(B532,'MC 114+220'!$B$15:$AB$786,5,FALSE)</f>
        <v>#N/A</v>
      </c>
      <c r="O532" s="105" t="e">
        <f t="shared" si="107"/>
        <v>#N/A</v>
      </c>
      <c r="P532" s="127" t="e">
        <f>VLOOKUP(B532,'MC 114+220'!$B$15:$AB$786,14,FALSE)</f>
        <v>#N/A</v>
      </c>
      <c r="Q532" s="92">
        <f>'MC 114+220'!R533</f>
        <v>0</v>
      </c>
      <c r="R532" s="106">
        <f t="shared" si="112"/>
        <v>0</v>
      </c>
      <c r="S532" s="94" t="e">
        <f>VLOOKUP(B532,'MC 114+220'!$B$14:$AB$786,22,FALSE)</f>
        <v>#N/A</v>
      </c>
      <c r="T532" s="103" t="e">
        <f>VLOOKUP(B532,'MC 114+220'!$B$15:$AB$786,6,FALSE)</f>
        <v>#N/A</v>
      </c>
      <c r="U532" s="105" t="e">
        <f t="shared" si="108"/>
        <v>#N/A</v>
      </c>
      <c r="V532" s="128" t="e">
        <f>VLOOKUP(B532,'MC 114+220'!$B$15:$AB$786,15,FALSE)</f>
        <v>#N/A</v>
      </c>
      <c r="W532" s="96">
        <f>'MC 114+220'!S533</f>
        <v>0</v>
      </c>
      <c r="X532" s="106">
        <f t="shared" si="113"/>
        <v>0</v>
      </c>
      <c r="Y532" s="108" t="e">
        <f t="shared" si="117"/>
        <v>#N/A</v>
      </c>
      <c r="Z532" s="99" t="e">
        <f t="shared" si="114"/>
        <v>#N/A</v>
      </c>
      <c r="AA532" s="100" t="e">
        <f t="shared" si="115"/>
        <v>#N/A</v>
      </c>
      <c r="AB532" s="109" t="e">
        <f t="shared" si="116"/>
        <v>#N/A</v>
      </c>
    </row>
    <row r="533" spans="2:28">
      <c r="B533" s="86">
        <f>'MC 114+220'!B534</f>
        <v>0</v>
      </c>
      <c r="C533" s="101">
        <f t="shared" si="109"/>
        <v>0</v>
      </c>
      <c r="D533" s="102">
        <f t="shared" si="110"/>
        <v>842</v>
      </c>
      <c r="E533" s="89" t="e">
        <f>VLOOKUP(B533,'MC 114+220'!B534:AB921,3,FALSE)</f>
        <v>#N/A</v>
      </c>
      <c r="F533" s="103" t="e">
        <f t="shared" si="105"/>
        <v>#N/A</v>
      </c>
      <c r="G533" s="104" t="e">
        <f>VLOOKUP(B533,'MC 114+220'!$B$15:$AB$786,20,FALSE)</f>
        <v>#N/A</v>
      </c>
      <c r="H533" s="104" t="e">
        <f>VLOOKUP(B533,'MC 114+220'!$B$15:$AB$786,4,FALSE)</f>
        <v>#N/A</v>
      </c>
      <c r="I533" s="105" t="e">
        <f t="shared" si="106"/>
        <v>#N/A</v>
      </c>
      <c r="J533" s="127" t="e">
        <f>VLOOKUP(B533,'MC 114+220'!$B$15:$AB$786,13,FALSE)</f>
        <v>#N/A</v>
      </c>
      <c r="K533" s="92">
        <f>'MC 114+220'!Q534</f>
        <v>0</v>
      </c>
      <c r="L533" s="106">
        <f t="shared" si="111"/>
        <v>0</v>
      </c>
      <c r="M533" s="94" t="e">
        <f>VLOOKUP(B533,'MC 114+220'!$B$14:$AB$786,21,FALSE)</f>
        <v>#N/A</v>
      </c>
      <c r="N533" s="103" t="e">
        <f>VLOOKUP(B533,'MC 114+220'!$B$15:$AB$786,5,FALSE)</f>
        <v>#N/A</v>
      </c>
      <c r="O533" s="105" t="e">
        <f t="shared" si="107"/>
        <v>#N/A</v>
      </c>
      <c r="P533" s="127" t="e">
        <f>VLOOKUP(B533,'MC 114+220'!$B$15:$AB$786,14,FALSE)</f>
        <v>#N/A</v>
      </c>
      <c r="Q533" s="92">
        <f>'MC 114+220'!R534</f>
        <v>0</v>
      </c>
      <c r="R533" s="106">
        <f t="shared" si="112"/>
        <v>0</v>
      </c>
      <c r="S533" s="94" t="e">
        <f>VLOOKUP(B533,'MC 114+220'!$B$14:$AB$786,22,FALSE)</f>
        <v>#N/A</v>
      </c>
      <c r="T533" s="103" t="e">
        <f>VLOOKUP(B533,'MC 114+220'!$B$15:$AB$786,6,FALSE)</f>
        <v>#N/A</v>
      </c>
      <c r="U533" s="105" t="e">
        <f t="shared" si="108"/>
        <v>#N/A</v>
      </c>
      <c r="V533" s="128" t="e">
        <f>VLOOKUP(B533,'MC 114+220'!$B$15:$AB$786,15,FALSE)</f>
        <v>#N/A</v>
      </c>
      <c r="W533" s="96">
        <f>'MC 114+220'!S534</f>
        <v>0</v>
      </c>
      <c r="X533" s="106">
        <f t="shared" si="113"/>
        <v>0</v>
      </c>
      <c r="Y533" s="108" t="e">
        <f t="shared" si="117"/>
        <v>#N/A</v>
      </c>
      <c r="Z533" s="99" t="e">
        <f t="shared" si="114"/>
        <v>#N/A</v>
      </c>
      <c r="AA533" s="100" t="e">
        <f t="shared" si="115"/>
        <v>#N/A</v>
      </c>
      <c r="AB533" s="109" t="e">
        <f t="shared" si="116"/>
        <v>#N/A</v>
      </c>
    </row>
    <row r="534" spans="2:28">
      <c r="B534" s="86">
        <f>'MC 114+220'!B535</f>
        <v>0</v>
      </c>
      <c r="C534" s="101">
        <f t="shared" si="109"/>
        <v>0</v>
      </c>
      <c r="D534" s="102">
        <f t="shared" si="110"/>
        <v>842</v>
      </c>
      <c r="E534" s="89" t="e">
        <f>VLOOKUP(B534,'MC 114+220'!B535:AB922,3,FALSE)</f>
        <v>#N/A</v>
      </c>
      <c r="F534" s="103" t="e">
        <f t="shared" si="105"/>
        <v>#N/A</v>
      </c>
      <c r="G534" s="104" t="e">
        <f>VLOOKUP(B534,'MC 114+220'!$B$15:$AB$786,20,FALSE)</f>
        <v>#N/A</v>
      </c>
      <c r="H534" s="104" t="e">
        <f>VLOOKUP(B534,'MC 114+220'!$B$15:$AB$786,4,FALSE)</f>
        <v>#N/A</v>
      </c>
      <c r="I534" s="105" t="e">
        <f t="shared" si="106"/>
        <v>#N/A</v>
      </c>
      <c r="J534" s="127" t="e">
        <f>VLOOKUP(B534,'MC 114+220'!$B$15:$AB$786,13,FALSE)</f>
        <v>#N/A</v>
      </c>
      <c r="K534" s="92">
        <f>'MC 114+220'!Q535</f>
        <v>0</v>
      </c>
      <c r="L534" s="106">
        <f t="shared" si="111"/>
        <v>0</v>
      </c>
      <c r="M534" s="94" t="e">
        <f>VLOOKUP(B534,'MC 114+220'!$B$14:$AB$786,21,FALSE)</f>
        <v>#N/A</v>
      </c>
      <c r="N534" s="103" t="e">
        <f>VLOOKUP(B534,'MC 114+220'!$B$15:$AB$786,5,FALSE)</f>
        <v>#N/A</v>
      </c>
      <c r="O534" s="105" t="e">
        <f t="shared" si="107"/>
        <v>#N/A</v>
      </c>
      <c r="P534" s="127" t="e">
        <f>VLOOKUP(B534,'MC 114+220'!$B$15:$AB$786,14,FALSE)</f>
        <v>#N/A</v>
      </c>
      <c r="Q534" s="92">
        <f>'MC 114+220'!R535</f>
        <v>0</v>
      </c>
      <c r="R534" s="106">
        <f t="shared" si="112"/>
        <v>0</v>
      </c>
      <c r="S534" s="94" t="e">
        <f>VLOOKUP(B534,'MC 114+220'!$B$14:$AB$786,22,FALSE)</f>
        <v>#N/A</v>
      </c>
      <c r="T534" s="103" t="e">
        <f>VLOOKUP(B534,'MC 114+220'!$B$15:$AB$786,6,FALSE)</f>
        <v>#N/A</v>
      </c>
      <c r="U534" s="105" t="e">
        <f t="shared" si="108"/>
        <v>#N/A</v>
      </c>
      <c r="V534" s="128" t="e">
        <f>VLOOKUP(B534,'MC 114+220'!$B$15:$AB$786,15,FALSE)</f>
        <v>#N/A</v>
      </c>
      <c r="W534" s="96">
        <f>'MC 114+220'!S535</f>
        <v>0</v>
      </c>
      <c r="X534" s="106">
        <f t="shared" si="113"/>
        <v>0</v>
      </c>
      <c r="Y534" s="108" t="e">
        <f t="shared" si="117"/>
        <v>#N/A</v>
      </c>
      <c r="Z534" s="99" t="e">
        <f t="shared" si="114"/>
        <v>#N/A</v>
      </c>
      <c r="AA534" s="100" t="e">
        <f t="shared" si="115"/>
        <v>#N/A</v>
      </c>
      <c r="AB534" s="109" t="e">
        <f t="shared" si="116"/>
        <v>#N/A</v>
      </c>
    </row>
    <row r="535" spans="2:28">
      <c r="B535" s="86">
        <f>'MC 114+220'!B536</f>
        <v>0</v>
      </c>
      <c r="C535" s="101">
        <f t="shared" si="109"/>
        <v>0</v>
      </c>
      <c r="D535" s="102">
        <f t="shared" si="110"/>
        <v>842</v>
      </c>
      <c r="E535" s="89" t="e">
        <f>VLOOKUP(B535,'MC 114+220'!B536:AB923,3,FALSE)</f>
        <v>#N/A</v>
      </c>
      <c r="F535" s="103" t="e">
        <f t="shared" si="105"/>
        <v>#N/A</v>
      </c>
      <c r="G535" s="104" t="e">
        <f>VLOOKUP(B535,'MC 114+220'!$B$15:$AB$786,20,FALSE)</f>
        <v>#N/A</v>
      </c>
      <c r="H535" s="104" t="e">
        <f>VLOOKUP(B535,'MC 114+220'!$B$15:$AB$786,4,FALSE)</f>
        <v>#N/A</v>
      </c>
      <c r="I535" s="105" t="e">
        <f t="shared" si="106"/>
        <v>#N/A</v>
      </c>
      <c r="J535" s="127" t="e">
        <f>VLOOKUP(B535,'MC 114+220'!$B$15:$AB$786,13,FALSE)</f>
        <v>#N/A</v>
      </c>
      <c r="K535" s="92">
        <f>'MC 114+220'!Q536</f>
        <v>0</v>
      </c>
      <c r="L535" s="106">
        <f t="shared" si="111"/>
        <v>0</v>
      </c>
      <c r="M535" s="94" t="e">
        <f>VLOOKUP(B535,'MC 114+220'!$B$14:$AB$786,21,FALSE)</f>
        <v>#N/A</v>
      </c>
      <c r="N535" s="103" t="e">
        <f>VLOOKUP(B535,'MC 114+220'!$B$15:$AB$786,5,FALSE)</f>
        <v>#N/A</v>
      </c>
      <c r="O535" s="105" t="e">
        <f t="shared" si="107"/>
        <v>#N/A</v>
      </c>
      <c r="P535" s="127" t="e">
        <f>VLOOKUP(B535,'MC 114+220'!$B$15:$AB$786,14,FALSE)</f>
        <v>#N/A</v>
      </c>
      <c r="Q535" s="92">
        <f>'MC 114+220'!R536</f>
        <v>0</v>
      </c>
      <c r="R535" s="106">
        <f t="shared" si="112"/>
        <v>0</v>
      </c>
      <c r="S535" s="94" t="e">
        <f>VLOOKUP(B535,'MC 114+220'!$B$14:$AB$786,22,FALSE)</f>
        <v>#N/A</v>
      </c>
      <c r="T535" s="103" t="e">
        <f>VLOOKUP(B535,'MC 114+220'!$B$15:$AB$786,6,FALSE)</f>
        <v>#N/A</v>
      </c>
      <c r="U535" s="105" t="e">
        <f t="shared" si="108"/>
        <v>#N/A</v>
      </c>
      <c r="V535" s="128" t="e">
        <f>VLOOKUP(B535,'MC 114+220'!$B$15:$AB$786,15,FALSE)</f>
        <v>#N/A</v>
      </c>
      <c r="W535" s="96">
        <f>'MC 114+220'!S536</f>
        <v>0</v>
      </c>
      <c r="X535" s="106">
        <f t="shared" si="113"/>
        <v>0</v>
      </c>
      <c r="Y535" s="108" t="e">
        <f t="shared" si="117"/>
        <v>#N/A</v>
      </c>
      <c r="Z535" s="99" t="e">
        <f t="shared" si="114"/>
        <v>#N/A</v>
      </c>
      <c r="AA535" s="100" t="e">
        <f t="shared" si="115"/>
        <v>#N/A</v>
      </c>
      <c r="AB535" s="109" t="e">
        <f t="shared" si="116"/>
        <v>#N/A</v>
      </c>
    </row>
    <row r="536" spans="2:28">
      <c r="B536" s="86">
        <f>'MC 114+220'!B537</f>
        <v>0</v>
      </c>
      <c r="C536" s="101">
        <f t="shared" si="109"/>
        <v>0</v>
      </c>
      <c r="D536" s="102">
        <f t="shared" si="110"/>
        <v>842</v>
      </c>
      <c r="E536" s="89" t="e">
        <f>VLOOKUP(B536,'MC 114+220'!B537:AB924,3,FALSE)</f>
        <v>#N/A</v>
      </c>
      <c r="F536" s="103" t="e">
        <f t="shared" si="105"/>
        <v>#N/A</v>
      </c>
      <c r="G536" s="104" t="e">
        <f>VLOOKUP(B536,'MC 114+220'!$B$15:$AB$786,20,FALSE)</f>
        <v>#N/A</v>
      </c>
      <c r="H536" s="104" t="e">
        <f>VLOOKUP(B536,'MC 114+220'!$B$15:$AB$786,4,FALSE)</f>
        <v>#N/A</v>
      </c>
      <c r="I536" s="105" t="e">
        <f t="shared" si="106"/>
        <v>#N/A</v>
      </c>
      <c r="J536" s="127" t="e">
        <f>VLOOKUP(B536,'MC 114+220'!$B$15:$AB$786,13,FALSE)</f>
        <v>#N/A</v>
      </c>
      <c r="K536" s="92">
        <f>'MC 114+220'!Q537</f>
        <v>0</v>
      </c>
      <c r="L536" s="106">
        <f t="shared" si="111"/>
        <v>0</v>
      </c>
      <c r="M536" s="94" t="e">
        <f>VLOOKUP(B536,'MC 114+220'!$B$14:$AB$786,21,FALSE)</f>
        <v>#N/A</v>
      </c>
      <c r="N536" s="103" t="e">
        <f>VLOOKUP(B536,'MC 114+220'!$B$15:$AB$786,5,FALSE)</f>
        <v>#N/A</v>
      </c>
      <c r="O536" s="105" t="e">
        <f t="shared" si="107"/>
        <v>#N/A</v>
      </c>
      <c r="P536" s="127" t="e">
        <f>VLOOKUP(B536,'MC 114+220'!$B$15:$AB$786,14,FALSE)</f>
        <v>#N/A</v>
      </c>
      <c r="Q536" s="92">
        <f>'MC 114+220'!R537</f>
        <v>0</v>
      </c>
      <c r="R536" s="106">
        <f t="shared" si="112"/>
        <v>0</v>
      </c>
      <c r="S536" s="94" t="e">
        <f>VLOOKUP(B536,'MC 114+220'!$B$14:$AB$786,22,FALSE)</f>
        <v>#N/A</v>
      </c>
      <c r="T536" s="103" t="e">
        <f>VLOOKUP(B536,'MC 114+220'!$B$15:$AB$786,6,FALSE)</f>
        <v>#N/A</v>
      </c>
      <c r="U536" s="105" t="e">
        <f t="shared" si="108"/>
        <v>#N/A</v>
      </c>
      <c r="V536" s="128" t="e">
        <f>VLOOKUP(B536,'MC 114+220'!$B$15:$AB$786,15,FALSE)</f>
        <v>#N/A</v>
      </c>
      <c r="W536" s="96">
        <f>'MC 114+220'!S537</f>
        <v>0</v>
      </c>
      <c r="X536" s="106">
        <f t="shared" si="113"/>
        <v>0</v>
      </c>
      <c r="Y536" s="108" t="e">
        <f t="shared" si="117"/>
        <v>#N/A</v>
      </c>
      <c r="Z536" s="99" t="e">
        <f t="shared" si="114"/>
        <v>#N/A</v>
      </c>
      <c r="AA536" s="100" t="e">
        <f t="shared" si="115"/>
        <v>#N/A</v>
      </c>
      <c r="AB536" s="109" t="e">
        <f t="shared" si="116"/>
        <v>#N/A</v>
      </c>
    </row>
    <row r="537" spans="2:28">
      <c r="B537" s="86">
        <f>'MC 114+220'!B538</f>
        <v>0</v>
      </c>
      <c r="C537" s="101">
        <f t="shared" si="109"/>
        <v>0</v>
      </c>
      <c r="D537" s="102">
        <f t="shared" si="110"/>
        <v>842</v>
      </c>
      <c r="E537" s="89" t="e">
        <f>VLOOKUP(B537,'MC 114+220'!B538:AB925,3,FALSE)</f>
        <v>#N/A</v>
      </c>
      <c r="F537" s="103" t="e">
        <f t="shared" si="105"/>
        <v>#N/A</v>
      </c>
      <c r="G537" s="104" t="e">
        <f>VLOOKUP(B537,'MC 114+220'!$B$15:$AB$786,20,FALSE)</f>
        <v>#N/A</v>
      </c>
      <c r="H537" s="104" t="e">
        <f>VLOOKUP(B537,'MC 114+220'!$B$15:$AB$786,4,FALSE)</f>
        <v>#N/A</v>
      </c>
      <c r="I537" s="105" t="e">
        <f t="shared" si="106"/>
        <v>#N/A</v>
      </c>
      <c r="J537" s="127" t="e">
        <f>VLOOKUP(B537,'MC 114+220'!$B$15:$AB$786,13,FALSE)</f>
        <v>#N/A</v>
      </c>
      <c r="K537" s="92">
        <f>'MC 114+220'!Q538</f>
        <v>0</v>
      </c>
      <c r="L537" s="106">
        <f t="shared" si="111"/>
        <v>0</v>
      </c>
      <c r="M537" s="94" t="e">
        <f>VLOOKUP(B537,'MC 114+220'!$B$14:$AB$786,21,FALSE)</f>
        <v>#N/A</v>
      </c>
      <c r="N537" s="103" t="e">
        <f>VLOOKUP(B537,'MC 114+220'!$B$15:$AB$786,5,FALSE)</f>
        <v>#N/A</v>
      </c>
      <c r="O537" s="105" t="e">
        <f t="shared" si="107"/>
        <v>#N/A</v>
      </c>
      <c r="P537" s="127" t="e">
        <f>VLOOKUP(B537,'MC 114+220'!$B$15:$AB$786,14,FALSE)</f>
        <v>#N/A</v>
      </c>
      <c r="Q537" s="92">
        <f>'MC 114+220'!R538</f>
        <v>0</v>
      </c>
      <c r="R537" s="106">
        <f t="shared" si="112"/>
        <v>0</v>
      </c>
      <c r="S537" s="94" t="e">
        <f>VLOOKUP(B537,'MC 114+220'!$B$14:$AB$786,22,FALSE)</f>
        <v>#N/A</v>
      </c>
      <c r="T537" s="103" t="e">
        <f>VLOOKUP(B537,'MC 114+220'!$B$15:$AB$786,6,FALSE)</f>
        <v>#N/A</v>
      </c>
      <c r="U537" s="105" t="e">
        <f t="shared" si="108"/>
        <v>#N/A</v>
      </c>
      <c r="V537" s="128" t="e">
        <f>VLOOKUP(B537,'MC 114+220'!$B$15:$AB$786,15,FALSE)</f>
        <v>#N/A</v>
      </c>
      <c r="W537" s="96">
        <f>'MC 114+220'!S538</f>
        <v>0</v>
      </c>
      <c r="X537" s="106">
        <f t="shared" si="113"/>
        <v>0</v>
      </c>
      <c r="Y537" s="108" t="e">
        <f t="shared" si="117"/>
        <v>#N/A</v>
      </c>
      <c r="Z537" s="99" t="e">
        <f t="shared" si="114"/>
        <v>#N/A</v>
      </c>
      <c r="AA537" s="100" t="e">
        <f t="shared" si="115"/>
        <v>#N/A</v>
      </c>
      <c r="AB537" s="109" t="e">
        <f t="shared" si="116"/>
        <v>#N/A</v>
      </c>
    </row>
    <row r="538" spans="2:28">
      <c r="B538" s="86">
        <f>'MC 114+220'!B539</f>
        <v>0</v>
      </c>
      <c r="C538" s="101">
        <f t="shared" si="109"/>
        <v>0</v>
      </c>
      <c r="D538" s="102">
        <f t="shared" si="110"/>
        <v>842</v>
      </c>
      <c r="E538" s="89" t="e">
        <f>VLOOKUP(B538,'MC 114+220'!B539:AB926,3,FALSE)</f>
        <v>#N/A</v>
      </c>
      <c r="F538" s="103" t="e">
        <f t="shared" si="105"/>
        <v>#N/A</v>
      </c>
      <c r="G538" s="104" t="e">
        <f>VLOOKUP(B538,'MC 114+220'!$B$15:$AB$786,20,FALSE)</f>
        <v>#N/A</v>
      </c>
      <c r="H538" s="104" t="e">
        <f>VLOOKUP(B538,'MC 114+220'!$B$15:$AB$786,4,FALSE)</f>
        <v>#N/A</v>
      </c>
      <c r="I538" s="105" t="e">
        <f t="shared" si="106"/>
        <v>#N/A</v>
      </c>
      <c r="J538" s="127" t="e">
        <f>VLOOKUP(B538,'MC 114+220'!$B$15:$AB$786,13,FALSE)</f>
        <v>#N/A</v>
      </c>
      <c r="K538" s="92">
        <f>'MC 114+220'!Q539</f>
        <v>0</v>
      </c>
      <c r="L538" s="106">
        <f t="shared" si="111"/>
        <v>0</v>
      </c>
      <c r="M538" s="94" t="e">
        <f>VLOOKUP(B538,'MC 114+220'!$B$14:$AB$786,21,FALSE)</f>
        <v>#N/A</v>
      </c>
      <c r="N538" s="103" t="e">
        <f>VLOOKUP(B538,'MC 114+220'!$B$15:$AB$786,5,FALSE)</f>
        <v>#N/A</v>
      </c>
      <c r="O538" s="105" t="e">
        <f t="shared" si="107"/>
        <v>#N/A</v>
      </c>
      <c r="P538" s="127" t="e">
        <f>VLOOKUP(B538,'MC 114+220'!$B$15:$AB$786,14,FALSE)</f>
        <v>#N/A</v>
      </c>
      <c r="Q538" s="92">
        <f>'MC 114+220'!R539</f>
        <v>0</v>
      </c>
      <c r="R538" s="106">
        <f t="shared" si="112"/>
        <v>0</v>
      </c>
      <c r="S538" s="94" t="e">
        <f>VLOOKUP(B538,'MC 114+220'!$B$14:$AB$786,22,FALSE)</f>
        <v>#N/A</v>
      </c>
      <c r="T538" s="103" t="e">
        <f>VLOOKUP(B538,'MC 114+220'!$B$15:$AB$786,6,FALSE)</f>
        <v>#N/A</v>
      </c>
      <c r="U538" s="105" t="e">
        <f t="shared" si="108"/>
        <v>#N/A</v>
      </c>
      <c r="V538" s="128" t="e">
        <f>VLOOKUP(B538,'MC 114+220'!$B$15:$AB$786,15,FALSE)</f>
        <v>#N/A</v>
      </c>
      <c r="W538" s="96">
        <f>'MC 114+220'!S539</f>
        <v>0</v>
      </c>
      <c r="X538" s="106">
        <f t="shared" si="113"/>
        <v>0</v>
      </c>
      <c r="Y538" s="108" t="e">
        <f t="shared" si="117"/>
        <v>#N/A</v>
      </c>
      <c r="Z538" s="99" t="e">
        <f t="shared" si="114"/>
        <v>#N/A</v>
      </c>
      <c r="AA538" s="100" t="e">
        <f t="shared" si="115"/>
        <v>#N/A</v>
      </c>
      <c r="AB538" s="109" t="e">
        <f t="shared" si="116"/>
        <v>#N/A</v>
      </c>
    </row>
    <row r="539" spans="2:28">
      <c r="B539" s="86">
        <f>'MC 114+220'!B540</f>
        <v>0</v>
      </c>
      <c r="C539" s="101">
        <f t="shared" si="109"/>
        <v>0</v>
      </c>
      <c r="D539" s="102">
        <f t="shared" si="110"/>
        <v>842</v>
      </c>
      <c r="E539" s="89" t="e">
        <f>VLOOKUP(B539,'MC 114+220'!B540:AB927,3,FALSE)</f>
        <v>#N/A</v>
      </c>
      <c r="F539" s="103" t="e">
        <f t="shared" si="105"/>
        <v>#N/A</v>
      </c>
      <c r="G539" s="104" t="e">
        <f>VLOOKUP(B539,'MC 114+220'!$B$15:$AB$786,20,FALSE)</f>
        <v>#N/A</v>
      </c>
      <c r="H539" s="104" t="e">
        <f>VLOOKUP(B539,'MC 114+220'!$B$15:$AB$786,4,FALSE)</f>
        <v>#N/A</v>
      </c>
      <c r="I539" s="105" t="e">
        <f t="shared" si="106"/>
        <v>#N/A</v>
      </c>
      <c r="J539" s="127" t="e">
        <f>VLOOKUP(B539,'MC 114+220'!$B$15:$AB$786,13,FALSE)</f>
        <v>#N/A</v>
      </c>
      <c r="K539" s="92">
        <f>'MC 114+220'!Q540</f>
        <v>0</v>
      </c>
      <c r="L539" s="106">
        <f t="shared" si="111"/>
        <v>0</v>
      </c>
      <c r="M539" s="94" t="e">
        <f>VLOOKUP(B539,'MC 114+220'!$B$14:$AB$786,21,FALSE)</f>
        <v>#N/A</v>
      </c>
      <c r="N539" s="103" t="e">
        <f>VLOOKUP(B539,'MC 114+220'!$B$15:$AB$786,5,FALSE)</f>
        <v>#N/A</v>
      </c>
      <c r="O539" s="105" t="e">
        <f t="shared" si="107"/>
        <v>#N/A</v>
      </c>
      <c r="P539" s="127" t="e">
        <f>VLOOKUP(B539,'MC 114+220'!$B$15:$AB$786,14,FALSE)</f>
        <v>#N/A</v>
      </c>
      <c r="Q539" s="92">
        <f>'MC 114+220'!R540</f>
        <v>0</v>
      </c>
      <c r="R539" s="106">
        <f t="shared" si="112"/>
        <v>0</v>
      </c>
      <c r="S539" s="94" t="e">
        <f>VLOOKUP(B539,'MC 114+220'!$B$14:$AB$786,22,FALSE)</f>
        <v>#N/A</v>
      </c>
      <c r="T539" s="103" t="e">
        <f>VLOOKUP(B539,'MC 114+220'!$B$15:$AB$786,6,FALSE)</f>
        <v>#N/A</v>
      </c>
      <c r="U539" s="105" t="e">
        <f t="shared" si="108"/>
        <v>#N/A</v>
      </c>
      <c r="V539" s="128" t="e">
        <f>VLOOKUP(B539,'MC 114+220'!$B$15:$AB$786,15,FALSE)</f>
        <v>#N/A</v>
      </c>
      <c r="W539" s="96">
        <f>'MC 114+220'!S540</f>
        <v>0</v>
      </c>
      <c r="X539" s="106">
        <f t="shared" si="113"/>
        <v>0</v>
      </c>
      <c r="Y539" s="108" t="e">
        <f t="shared" si="117"/>
        <v>#N/A</v>
      </c>
      <c r="Z539" s="99" t="e">
        <f t="shared" si="114"/>
        <v>#N/A</v>
      </c>
      <c r="AA539" s="100" t="e">
        <f t="shared" si="115"/>
        <v>#N/A</v>
      </c>
      <c r="AB539" s="109" t="e">
        <f t="shared" si="116"/>
        <v>#N/A</v>
      </c>
    </row>
    <row r="540" spans="2:28">
      <c r="B540" s="86">
        <f>'MC 114+220'!B541</f>
        <v>0</v>
      </c>
      <c r="C540" s="101">
        <f t="shared" si="109"/>
        <v>0</v>
      </c>
      <c r="D540" s="102">
        <f t="shared" si="110"/>
        <v>842</v>
      </c>
      <c r="E540" s="89" t="e">
        <f>VLOOKUP(B540,'MC 114+220'!B541:AB928,3,FALSE)</f>
        <v>#N/A</v>
      </c>
      <c r="F540" s="103" t="e">
        <f t="shared" si="105"/>
        <v>#N/A</v>
      </c>
      <c r="G540" s="104" t="e">
        <f>VLOOKUP(B540,'MC 114+220'!$B$15:$AB$786,20,FALSE)</f>
        <v>#N/A</v>
      </c>
      <c r="H540" s="104" t="e">
        <f>VLOOKUP(B540,'MC 114+220'!$B$15:$AB$786,4,FALSE)</f>
        <v>#N/A</v>
      </c>
      <c r="I540" s="105" t="e">
        <f t="shared" si="106"/>
        <v>#N/A</v>
      </c>
      <c r="J540" s="127" t="e">
        <f>VLOOKUP(B540,'MC 114+220'!$B$15:$AB$786,13,FALSE)</f>
        <v>#N/A</v>
      </c>
      <c r="K540" s="92">
        <f>'MC 114+220'!Q541</f>
        <v>0</v>
      </c>
      <c r="L540" s="106">
        <f t="shared" si="111"/>
        <v>0</v>
      </c>
      <c r="M540" s="94" t="e">
        <f>VLOOKUP(B540,'MC 114+220'!$B$14:$AB$786,21,FALSE)</f>
        <v>#N/A</v>
      </c>
      <c r="N540" s="103" t="e">
        <f>VLOOKUP(B540,'MC 114+220'!$B$15:$AB$786,5,FALSE)</f>
        <v>#N/A</v>
      </c>
      <c r="O540" s="105" t="e">
        <f t="shared" si="107"/>
        <v>#N/A</v>
      </c>
      <c r="P540" s="127" t="e">
        <f>VLOOKUP(B540,'MC 114+220'!$B$15:$AB$786,14,FALSE)</f>
        <v>#N/A</v>
      </c>
      <c r="Q540" s="92">
        <f>'MC 114+220'!R541</f>
        <v>0</v>
      </c>
      <c r="R540" s="106">
        <f t="shared" si="112"/>
        <v>0</v>
      </c>
      <c r="S540" s="94" t="e">
        <f>VLOOKUP(B540,'MC 114+220'!$B$14:$AB$786,22,FALSE)</f>
        <v>#N/A</v>
      </c>
      <c r="T540" s="103" t="e">
        <f>VLOOKUP(B540,'MC 114+220'!$B$15:$AB$786,6,FALSE)</f>
        <v>#N/A</v>
      </c>
      <c r="U540" s="105" t="e">
        <f t="shared" si="108"/>
        <v>#N/A</v>
      </c>
      <c r="V540" s="128" t="e">
        <f>VLOOKUP(B540,'MC 114+220'!$B$15:$AB$786,15,FALSE)</f>
        <v>#N/A</v>
      </c>
      <c r="W540" s="96">
        <f>'MC 114+220'!S541</f>
        <v>0</v>
      </c>
      <c r="X540" s="106">
        <f t="shared" si="113"/>
        <v>0</v>
      </c>
      <c r="Y540" s="108" t="e">
        <f t="shared" si="117"/>
        <v>#N/A</v>
      </c>
      <c r="Z540" s="99" t="e">
        <f t="shared" si="114"/>
        <v>#N/A</v>
      </c>
      <c r="AA540" s="100" t="e">
        <f t="shared" si="115"/>
        <v>#N/A</v>
      </c>
      <c r="AB540" s="109" t="e">
        <f t="shared" si="116"/>
        <v>#N/A</v>
      </c>
    </row>
    <row r="541" spans="2:28">
      <c r="B541" s="86">
        <f>'MC 114+220'!B542</f>
        <v>0</v>
      </c>
      <c r="C541" s="101">
        <f t="shared" si="109"/>
        <v>0</v>
      </c>
      <c r="D541" s="102">
        <f t="shared" si="110"/>
        <v>842</v>
      </c>
      <c r="E541" s="89" t="e">
        <f>VLOOKUP(B541,'MC 114+220'!B542:AB929,3,FALSE)</f>
        <v>#N/A</v>
      </c>
      <c r="F541" s="103" t="e">
        <f t="shared" si="105"/>
        <v>#N/A</v>
      </c>
      <c r="G541" s="104" t="e">
        <f>VLOOKUP(B541,'MC 114+220'!$B$15:$AB$786,20,FALSE)</f>
        <v>#N/A</v>
      </c>
      <c r="H541" s="104" t="e">
        <f>VLOOKUP(B541,'MC 114+220'!$B$15:$AB$786,4,FALSE)</f>
        <v>#N/A</v>
      </c>
      <c r="I541" s="105" t="e">
        <f t="shared" si="106"/>
        <v>#N/A</v>
      </c>
      <c r="J541" s="127" t="e">
        <f>VLOOKUP(B541,'MC 114+220'!$B$15:$AB$786,13,FALSE)</f>
        <v>#N/A</v>
      </c>
      <c r="K541" s="92">
        <f>'MC 114+220'!Q542</f>
        <v>0</v>
      </c>
      <c r="L541" s="106">
        <f t="shared" si="111"/>
        <v>0</v>
      </c>
      <c r="M541" s="94" t="e">
        <f>VLOOKUP(B541,'MC 114+220'!$B$14:$AB$786,21,FALSE)</f>
        <v>#N/A</v>
      </c>
      <c r="N541" s="103" t="e">
        <f>VLOOKUP(B541,'MC 114+220'!$B$15:$AB$786,5,FALSE)</f>
        <v>#N/A</v>
      </c>
      <c r="O541" s="105" t="e">
        <f t="shared" si="107"/>
        <v>#N/A</v>
      </c>
      <c r="P541" s="127" t="e">
        <f>VLOOKUP(B541,'MC 114+220'!$B$15:$AB$786,14,FALSE)</f>
        <v>#N/A</v>
      </c>
      <c r="Q541" s="92">
        <f>'MC 114+220'!R542</f>
        <v>0</v>
      </c>
      <c r="R541" s="106">
        <f t="shared" si="112"/>
        <v>0</v>
      </c>
      <c r="S541" s="94" t="e">
        <f>VLOOKUP(B541,'MC 114+220'!$B$14:$AB$786,22,FALSE)</f>
        <v>#N/A</v>
      </c>
      <c r="T541" s="103" t="e">
        <f>VLOOKUP(B541,'MC 114+220'!$B$15:$AB$786,6,FALSE)</f>
        <v>#N/A</v>
      </c>
      <c r="U541" s="105" t="e">
        <f t="shared" si="108"/>
        <v>#N/A</v>
      </c>
      <c r="V541" s="128" t="e">
        <f>VLOOKUP(B541,'MC 114+220'!$B$15:$AB$786,15,FALSE)</f>
        <v>#N/A</v>
      </c>
      <c r="W541" s="96">
        <f>'MC 114+220'!S542</f>
        <v>0</v>
      </c>
      <c r="X541" s="106">
        <f t="shared" si="113"/>
        <v>0</v>
      </c>
      <c r="Y541" s="108" t="e">
        <f t="shared" si="117"/>
        <v>#N/A</v>
      </c>
      <c r="Z541" s="99" t="e">
        <f t="shared" si="114"/>
        <v>#N/A</v>
      </c>
      <c r="AA541" s="100" t="e">
        <f t="shared" si="115"/>
        <v>#N/A</v>
      </c>
      <c r="AB541" s="109" t="e">
        <f t="shared" si="116"/>
        <v>#N/A</v>
      </c>
    </row>
    <row r="542" spans="2:28">
      <c r="B542" s="86">
        <f>'MC 114+220'!B543</f>
        <v>0</v>
      </c>
      <c r="C542" s="101">
        <f t="shared" si="109"/>
        <v>0</v>
      </c>
      <c r="D542" s="102">
        <f t="shared" si="110"/>
        <v>842</v>
      </c>
      <c r="E542" s="89" t="e">
        <f>VLOOKUP(B542,'MC 114+220'!B543:AB930,3,FALSE)</f>
        <v>#N/A</v>
      </c>
      <c r="F542" s="103" t="e">
        <f t="shared" si="105"/>
        <v>#N/A</v>
      </c>
      <c r="G542" s="104" t="e">
        <f>VLOOKUP(B542,'MC 114+220'!$B$15:$AB$786,20,FALSE)</f>
        <v>#N/A</v>
      </c>
      <c r="H542" s="104" t="e">
        <f>VLOOKUP(B542,'MC 114+220'!$B$15:$AB$786,4,FALSE)</f>
        <v>#N/A</v>
      </c>
      <c r="I542" s="105" t="e">
        <f t="shared" si="106"/>
        <v>#N/A</v>
      </c>
      <c r="J542" s="127" t="e">
        <f>VLOOKUP(B542,'MC 114+220'!$B$15:$AB$786,13,FALSE)</f>
        <v>#N/A</v>
      </c>
      <c r="K542" s="92">
        <f>'MC 114+220'!Q543</f>
        <v>0</v>
      </c>
      <c r="L542" s="106">
        <f t="shared" si="111"/>
        <v>0</v>
      </c>
      <c r="M542" s="94" t="e">
        <f>VLOOKUP(B542,'MC 114+220'!$B$14:$AB$786,21,FALSE)</f>
        <v>#N/A</v>
      </c>
      <c r="N542" s="103" t="e">
        <f>VLOOKUP(B542,'MC 114+220'!$B$15:$AB$786,5,FALSE)</f>
        <v>#N/A</v>
      </c>
      <c r="O542" s="105" t="e">
        <f t="shared" si="107"/>
        <v>#N/A</v>
      </c>
      <c r="P542" s="127" t="e">
        <f>VLOOKUP(B542,'MC 114+220'!$B$15:$AB$786,14,FALSE)</f>
        <v>#N/A</v>
      </c>
      <c r="Q542" s="92">
        <f>'MC 114+220'!R543</f>
        <v>0</v>
      </c>
      <c r="R542" s="106">
        <f t="shared" si="112"/>
        <v>0</v>
      </c>
      <c r="S542" s="94" t="e">
        <f>VLOOKUP(B542,'MC 114+220'!$B$14:$AB$786,22,FALSE)</f>
        <v>#N/A</v>
      </c>
      <c r="T542" s="103" t="e">
        <f>VLOOKUP(B542,'MC 114+220'!$B$15:$AB$786,6,FALSE)</f>
        <v>#N/A</v>
      </c>
      <c r="U542" s="105" t="e">
        <f t="shared" si="108"/>
        <v>#N/A</v>
      </c>
      <c r="V542" s="128" t="e">
        <f>VLOOKUP(B542,'MC 114+220'!$B$15:$AB$786,15,FALSE)</f>
        <v>#N/A</v>
      </c>
      <c r="W542" s="96">
        <f>'MC 114+220'!S543</f>
        <v>0</v>
      </c>
      <c r="X542" s="106">
        <f t="shared" si="113"/>
        <v>0</v>
      </c>
      <c r="Y542" s="108" t="e">
        <f t="shared" si="117"/>
        <v>#N/A</v>
      </c>
      <c r="Z542" s="99" t="e">
        <f t="shared" si="114"/>
        <v>#N/A</v>
      </c>
      <c r="AA542" s="100" t="e">
        <f t="shared" si="115"/>
        <v>#N/A</v>
      </c>
      <c r="AB542" s="109" t="e">
        <f t="shared" si="116"/>
        <v>#N/A</v>
      </c>
    </row>
    <row r="543" spans="2:28">
      <c r="B543" s="86">
        <f>'MC 114+220'!B544</f>
        <v>0</v>
      </c>
      <c r="C543" s="101">
        <f t="shared" si="109"/>
        <v>0</v>
      </c>
      <c r="D543" s="102">
        <f t="shared" si="110"/>
        <v>842</v>
      </c>
      <c r="E543" s="89" t="e">
        <f>VLOOKUP(B543,'MC 114+220'!B544:AB931,3,FALSE)</f>
        <v>#N/A</v>
      </c>
      <c r="F543" s="103" t="e">
        <f t="shared" si="105"/>
        <v>#N/A</v>
      </c>
      <c r="G543" s="104" t="e">
        <f>VLOOKUP(B543,'MC 114+220'!$B$15:$AB$786,20,FALSE)</f>
        <v>#N/A</v>
      </c>
      <c r="H543" s="104" t="e">
        <f>VLOOKUP(B543,'MC 114+220'!$B$15:$AB$786,4,FALSE)</f>
        <v>#N/A</v>
      </c>
      <c r="I543" s="105" t="e">
        <f t="shared" si="106"/>
        <v>#N/A</v>
      </c>
      <c r="J543" s="127" t="e">
        <f>VLOOKUP(B543,'MC 114+220'!$B$15:$AB$786,13,FALSE)</f>
        <v>#N/A</v>
      </c>
      <c r="K543" s="92">
        <f>'MC 114+220'!Q544</f>
        <v>0</v>
      </c>
      <c r="L543" s="106">
        <f t="shared" si="111"/>
        <v>0</v>
      </c>
      <c r="M543" s="94" t="e">
        <f>VLOOKUP(B543,'MC 114+220'!$B$14:$AB$786,21,FALSE)</f>
        <v>#N/A</v>
      </c>
      <c r="N543" s="103" t="e">
        <f>VLOOKUP(B543,'MC 114+220'!$B$15:$AB$786,5,FALSE)</f>
        <v>#N/A</v>
      </c>
      <c r="O543" s="105" t="e">
        <f t="shared" si="107"/>
        <v>#N/A</v>
      </c>
      <c r="P543" s="127" t="e">
        <f>VLOOKUP(B543,'MC 114+220'!$B$15:$AB$786,14,FALSE)</f>
        <v>#N/A</v>
      </c>
      <c r="Q543" s="92">
        <f>'MC 114+220'!R544</f>
        <v>0</v>
      </c>
      <c r="R543" s="106">
        <f t="shared" si="112"/>
        <v>0</v>
      </c>
      <c r="S543" s="94" t="e">
        <f>VLOOKUP(B543,'MC 114+220'!$B$14:$AB$786,22,FALSE)</f>
        <v>#N/A</v>
      </c>
      <c r="T543" s="103" t="e">
        <f>VLOOKUP(B543,'MC 114+220'!$B$15:$AB$786,6,FALSE)</f>
        <v>#N/A</v>
      </c>
      <c r="U543" s="105" t="e">
        <f t="shared" si="108"/>
        <v>#N/A</v>
      </c>
      <c r="V543" s="128" t="e">
        <f>VLOOKUP(B543,'MC 114+220'!$B$15:$AB$786,15,FALSE)</f>
        <v>#N/A</v>
      </c>
      <c r="W543" s="96">
        <f>'MC 114+220'!S544</f>
        <v>0</v>
      </c>
      <c r="X543" s="106">
        <f t="shared" si="113"/>
        <v>0</v>
      </c>
      <c r="Y543" s="108" t="e">
        <f t="shared" si="117"/>
        <v>#N/A</v>
      </c>
      <c r="Z543" s="99" t="e">
        <f t="shared" si="114"/>
        <v>#N/A</v>
      </c>
      <c r="AA543" s="100" t="e">
        <f t="shared" si="115"/>
        <v>#N/A</v>
      </c>
      <c r="AB543" s="109" t="e">
        <f t="shared" si="116"/>
        <v>#N/A</v>
      </c>
    </row>
    <row r="544" spans="2:28">
      <c r="B544" s="86">
        <f>'MC 114+220'!B545</f>
        <v>0</v>
      </c>
      <c r="C544" s="101">
        <f t="shared" si="109"/>
        <v>0</v>
      </c>
      <c r="D544" s="102">
        <f t="shared" si="110"/>
        <v>842</v>
      </c>
      <c r="E544" s="89" t="e">
        <f>VLOOKUP(B544,'MC 114+220'!B545:AB932,3,FALSE)</f>
        <v>#N/A</v>
      </c>
      <c r="F544" s="103" t="e">
        <f t="shared" si="105"/>
        <v>#N/A</v>
      </c>
      <c r="G544" s="104" t="e">
        <f>VLOOKUP(B544,'MC 114+220'!$B$15:$AB$786,20,FALSE)</f>
        <v>#N/A</v>
      </c>
      <c r="H544" s="104" t="e">
        <f>VLOOKUP(B544,'MC 114+220'!$B$15:$AB$786,4,FALSE)</f>
        <v>#N/A</v>
      </c>
      <c r="I544" s="105" t="e">
        <f t="shared" si="106"/>
        <v>#N/A</v>
      </c>
      <c r="J544" s="127" t="e">
        <f>VLOOKUP(B544,'MC 114+220'!$B$15:$AB$786,13,FALSE)</f>
        <v>#N/A</v>
      </c>
      <c r="K544" s="92">
        <f>'MC 114+220'!Q545</f>
        <v>0</v>
      </c>
      <c r="L544" s="106">
        <f t="shared" si="111"/>
        <v>0</v>
      </c>
      <c r="M544" s="94" t="e">
        <f>VLOOKUP(B544,'MC 114+220'!$B$14:$AB$786,21,FALSE)</f>
        <v>#N/A</v>
      </c>
      <c r="N544" s="103" t="e">
        <f>VLOOKUP(B544,'MC 114+220'!$B$15:$AB$786,5,FALSE)</f>
        <v>#N/A</v>
      </c>
      <c r="O544" s="105" t="e">
        <f t="shared" si="107"/>
        <v>#N/A</v>
      </c>
      <c r="P544" s="127" t="e">
        <f>VLOOKUP(B544,'MC 114+220'!$B$15:$AB$786,14,FALSE)</f>
        <v>#N/A</v>
      </c>
      <c r="Q544" s="92">
        <f>'MC 114+220'!R545</f>
        <v>0</v>
      </c>
      <c r="R544" s="106">
        <f t="shared" si="112"/>
        <v>0</v>
      </c>
      <c r="S544" s="94" t="e">
        <f>VLOOKUP(B544,'MC 114+220'!$B$14:$AB$786,22,FALSE)</f>
        <v>#N/A</v>
      </c>
      <c r="T544" s="103" t="e">
        <f>VLOOKUP(B544,'MC 114+220'!$B$15:$AB$786,6,FALSE)</f>
        <v>#N/A</v>
      </c>
      <c r="U544" s="105" t="e">
        <f t="shared" si="108"/>
        <v>#N/A</v>
      </c>
      <c r="V544" s="128" t="e">
        <f>VLOOKUP(B544,'MC 114+220'!$B$15:$AB$786,15,FALSE)</f>
        <v>#N/A</v>
      </c>
      <c r="W544" s="96">
        <f>'MC 114+220'!S545</f>
        <v>0</v>
      </c>
      <c r="X544" s="106">
        <f t="shared" si="113"/>
        <v>0</v>
      </c>
      <c r="Y544" s="108" t="e">
        <f t="shared" si="117"/>
        <v>#N/A</v>
      </c>
      <c r="Z544" s="99" t="e">
        <f t="shared" si="114"/>
        <v>#N/A</v>
      </c>
      <c r="AA544" s="100" t="e">
        <f t="shared" si="115"/>
        <v>#N/A</v>
      </c>
      <c r="AB544" s="109" t="e">
        <f t="shared" si="116"/>
        <v>#N/A</v>
      </c>
    </row>
    <row r="545" spans="2:28">
      <c r="B545" s="86">
        <f>'MC 114+220'!B546</f>
        <v>0</v>
      </c>
      <c r="C545" s="101">
        <f t="shared" si="109"/>
        <v>0</v>
      </c>
      <c r="D545" s="102">
        <f t="shared" si="110"/>
        <v>842</v>
      </c>
      <c r="E545" s="89" t="e">
        <f>VLOOKUP(B545,'MC 114+220'!B546:AB933,3,FALSE)</f>
        <v>#N/A</v>
      </c>
      <c r="F545" s="103" t="e">
        <f t="shared" si="105"/>
        <v>#N/A</v>
      </c>
      <c r="G545" s="104" t="e">
        <f>VLOOKUP(B545,'MC 114+220'!$B$15:$AB$786,20,FALSE)</f>
        <v>#N/A</v>
      </c>
      <c r="H545" s="104" t="e">
        <f>VLOOKUP(B545,'MC 114+220'!$B$15:$AB$786,4,FALSE)</f>
        <v>#N/A</v>
      </c>
      <c r="I545" s="105" t="e">
        <f t="shared" si="106"/>
        <v>#N/A</v>
      </c>
      <c r="J545" s="127" t="e">
        <f>VLOOKUP(B545,'MC 114+220'!$B$15:$AB$786,13,FALSE)</f>
        <v>#N/A</v>
      </c>
      <c r="K545" s="92">
        <f>'MC 114+220'!Q546</f>
        <v>0</v>
      </c>
      <c r="L545" s="106">
        <f t="shared" si="111"/>
        <v>0</v>
      </c>
      <c r="M545" s="94" t="e">
        <f>VLOOKUP(B545,'MC 114+220'!$B$14:$AB$786,21,FALSE)</f>
        <v>#N/A</v>
      </c>
      <c r="N545" s="103" t="e">
        <f>VLOOKUP(B545,'MC 114+220'!$B$15:$AB$786,5,FALSE)</f>
        <v>#N/A</v>
      </c>
      <c r="O545" s="105" t="e">
        <f t="shared" si="107"/>
        <v>#N/A</v>
      </c>
      <c r="P545" s="127" t="e">
        <f>VLOOKUP(B545,'MC 114+220'!$B$15:$AB$786,14,FALSE)</f>
        <v>#N/A</v>
      </c>
      <c r="Q545" s="92">
        <f>'MC 114+220'!R546</f>
        <v>0</v>
      </c>
      <c r="R545" s="106">
        <f t="shared" si="112"/>
        <v>0</v>
      </c>
      <c r="S545" s="94" t="e">
        <f>VLOOKUP(B545,'MC 114+220'!$B$14:$AB$786,22,FALSE)</f>
        <v>#N/A</v>
      </c>
      <c r="T545" s="103" t="e">
        <f>VLOOKUP(B545,'MC 114+220'!$B$15:$AB$786,6,FALSE)</f>
        <v>#N/A</v>
      </c>
      <c r="U545" s="105" t="e">
        <f t="shared" si="108"/>
        <v>#N/A</v>
      </c>
      <c r="V545" s="128" t="e">
        <f>VLOOKUP(B545,'MC 114+220'!$B$15:$AB$786,15,FALSE)</f>
        <v>#N/A</v>
      </c>
      <c r="W545" s="96">
        <f>'MC 114+220'!S546</f>
        <v>0</v>
      </c>
      <c r="X545" s="106">
        <f t="shared" si="113"/>
        <v>0</v>
      </c>
      <c r="Y545" s="108" t="e">
        <f t="shared" si="117"/>
        <v>#N/A</v>
      </c>
      <c r="Z545" s="99" t="e">
        <f t="shared" si="114"/>
        <v>#N/A</v>
      </c>
      <c r="AA545" s="100" t="e">
        <f t="shared" si="115"/>
        <v>#N/A</v>
      </c>
      <c r="AB545" s="109" t="e">
        <f t="shared" si="116"/>
        <v>#N/A</v>
      </c>
    </row>
    <row r="546" spans="2:28">
      <c r="B546" s="86">
        <f>'MC 114+220'!B547</f>
        <v>0</v>
      </c>
      <c r="C546" s="101">
        <f t="shared" si="109"/>
        <v>0</v>
      </c>
      <c r="D546" s="102">
        <f t="shared" si="110"/>
        <v>842</v>
      </c>
      <c r="E546" s="89" t="e">
        <f>VLOOKUP(B546,'MC 114+220'!B547:AB934,3,FALSE)</f>
        <v>#N/A</v>
      </c>
      <c r="F546" s="103" t="e">
        <f t="shared" si="105"/>
        <v>#N/A</v>
      </c>
      <c r="G546" s="104" t="e">
        <f>VLOOKUP(B546,'MC 114+220'!$B$15:$AB$786,20,FALSE)</f>
        <v>#N/A</v>
      </c>
      <c r="H546" s="104" t="e">
        <f>VLOOKUP(B546,'MC 114+220'!$B$15:$AB$786,4,FALSE)</f>
        <v>#N/A</v>
      </c>
      <c r="I546" s="105" t="e">
        <f t="shared" si="106"/>
        <v>#N/A</v>
      </c>
      <c r="J546" s="127" t="e">
        <f>VLOOKUP(B546,'MC 114+220'!$B$15:$AB$786,13,FALSE)</f>
        <v>#N/A</v>
      </c>
      <c r="K546" s="92">
        <f>'MC 114+220'!Q547</f>
        <v>0</v>
      </c>
      <c r="L546" s="106">
        <f t="shared" si="111"/>
        <v>0</v>
      </c>
      <c r="M546" s="94" t="e">
        <f>VLOOKUP(B546,'MC 114+220'!$B$14:$AB$786,21,FALSE)</f>
        <v>#N/A</v>
      </c>
      <c r="N546" s="103" t="e">
        <f>VLOOKUP(B546,'MC 114+220'!$B$15:$AB$786,5,FALSE)</f>
        <v>#N/A</v>
      </c>
      <c r="O546" s="105" t="e">
        <f t="shared" si="107"/>
        <v>#N/A</v>
      </c>
      <c r="P546" s="127" t="e">
        <f>VLOOKUP(B546,'MC 114+220'!$B$15:$AB$786,14,FALSE)</f>
        <v>#N/A</v>
      </c>
      <c r="Q546" s="92">
        <f>'MC 114+220'!R547</f>
        <v>0</v>
      </c>
      <c r="R546" s="106">
        <f t="shared" si="112"/>
        <v>0</v>
      </c>
      <c r="S546" s="94" t="e">
        <f>VLOOKUP(B546,'MC 114+220'!$B$14:$AB$786,22,FALSE)</f>
        <v>#N/A</v>
      </c>
      <c r="T546" s="103" t="e">
        <f>VLOOKUP(B546,'MC 114+220'!$B$15:$AB$786,6,FALSE)</f>
        <v>#N/A</v>
      </c>
      <c r="U546" s="105" t="e">
        <f t="shared" si="108"/>
        <v>#N/A</v>
      </c>
      <c r="V546" s="128" t="e">
        <f>VLOOKUP(B546,'MC 114+220'!$B$15:$AB$786,15,FALSE)</f>
        <v>#N/A</v>
      </c>
      <c r="W546" s="96">
        <f>'MC 114+220'!S547</f>
        <v>0</v>
      </c>
      <c r="X546" s="106">
        <f t="shared" si="113"/>
        <v>0</v>
      </c>
      <c r="Y546" s="108" t="e">
        <f t="shared" si="117"/>
        <v>#N/A</v>
      </c>
      <c r="Z546" s="99" t="e">
        <f t="shared" si="114"/>
        <v>#N/A</v>
      </c>
      <c r="AA546" s="100" t="e">
        <f t="shared" si="115"/>
        <v>#N/A</v>
      </c>
      <c r="AB546" s="109" t="e">
        <f t="shared" si="116"/>
        <v>#N/A</v>
      </c>
    </row>
    <row r="547" spans="2:28">
      <c r="B547" s="86">
        <f>'MC 114+220'!B548</f>
        <v>0</v>
      </c>
      <c r="C547" s="101">
        <f t="shared" si="109"/>
        <v>0</v>
      </c>
      <c r="D547" s="102">
        <f t="shared" si="110"/>
        <v>842</v>
      </c>
      <c r="E547" s="89" t="e">
        <f>VLOOKUP(B547,'MC 114+220'!B548:AB935,3,FALSE)</f>
        <v>#N/A</v>
      </c>
      <c r="F547" s="103" t="e">
        <f t="shared" si="105"/>
        <v>#N/A</v>
      </c>
      <c r="G547" s="104" t="e">
        <f>VLOOKUP(B547,'MC 114+220'!$B$15:$AB$786,20,FALSE)</f>
        <v>#N/A</v>
      </c>
      <c r="H547" s="104" t="e">
        <f>VLOOKUP(B547,'MC 114+220'!$B$15:$AB$786,4,FALSE)</f>
        <v>#N/A</v>
      </c>
      <c r="I547" s="105" t="e">
        <f t="shared" si="106"/>
        <v>#N/A</v>
      </c>
      <c r="J547" s="127" t="e">
        <f>VLOOKUP(B547,'MC 114+220'!$B$15:$AB$786,13,FALSE)</f>
        <v>#N/A</v>
      </c>
      <c r="K547" s="92">
        <f>'MC 114+220'!Q548</f>
        <v>0</v>
      </c>
      <c r="L547" s="106">
        <f t="shared" si="111"/>
        <v>0</v>
      </c>
      <c r="M547" s="94" t="e">
        <f>VLOOKUP(B547,'MC 114+220'!$B$14:$AB$786,21,FALSE)</f>
        <v>#N/A</v>
      </c>
      <c r="N547" s="103" t="e">
        <f>VLOOKUP(B547,'MC 114+220'!$B$15:$AB$786,5,FALSE)</f>
        <v>#N/A</v>
      </c>
      <c r="O547" s="105" t="e">
        <f t="shared" si="107"/>
        <v>#N/A</v>
      </c>
      <c r="P547" s="127" t="e">
        <f>VLOOKUP(B547,'MC 114+220'!$B$15:$AB$786,14,FALSE)</f>
        <v>#N/A</v>
      </c>
      <c r="Q547" s="92">
        <f>'MC 114+220'!R548</f>
        <v>0</v>
      </c>
      <c r="R547" s="106">
        <f t="shared" si="112"/>
        <v>0</v>
      </c>
      <c r="S547" s="94" t="e">
        <f>VLOOKUP(B547,'MC 114+220'!$B$14:$AB$786,22,FALSE)</f>
        <v>#N/A</v>
      </c>
      <c r="T547" s="103" t="e">
        <f>VLOOKUP(B547,'MC 114+220'!$B$15:$AB$786,6,FALSE)</f>
        <v>#N/A</v>
      </c>
      <c r="U547" s="105" t="e">
        <f t="shared" si="108"/>
        <v>#N/A</v>
      </c>
      <c r="V547" s="128" t="e">
        <f>VLOOKUP(B547,'MC 114+220'!$B$15:$AB$786,15,FALSE)</f>
        <v>#N/A</v>
      </c>
      <c r="W547" s="96">
        <f>'MC 114+220'!S548</f>
        <v>0</v>
      </c>
      <c r="X547" s="106">
        <f t="shared" si="113"/>
        <v>0</v>
      </c>
      <c r="Y547" s="108" t="e">
        <f t="shared" si="117"/>
        <v>#N/A</v>
      </c>
      <c r="Z547" s="99" t="e">
        <f t="shared" si="114"/>
        <v>#N/A</v>
      </c>
      <c r="AA547" s="100" t="e">
        <f t="shared" si="115"/>
        <v>#N/A</v>
      </c>
      <c r="AB547" s="109" t="e">
        <f t="shared" si="116"/>
        <v>#N/A</v>
      </c>
    </row>
    <row r="548" spans="2:28">
      <c r="B548" s="86">
        <f>'MC 114+220'!B549</f>
        <v>0</v>
      </c>
      <c r="C548" s="101">
        <f t="shared" si="109"/>
        <v>0</v>
      </c>
      <c r="D548" s="102">
        <f t="shared" si="110"/>
        <v>842</v>
      </c>
      <c r="E548" s="89" t="e">
        <f>VLOOKUP(B548,'MC 114+220'!B549:AB936,3,FALSE)</f>
        <v>#N/A</v>
      </c>
      <c r="F548" s="103" t="e">
        <f t="shared" si="105"/>
        <v>#N/A</v>
      </c>
      <c r="G548" s="104" t="e">
        <f>VLOOKUP(B548,'MC 114+220'!$B$15:$AB$786,20,FALSE)</f>
        <v>#N/A</v>
      </c>
      <c r="H548" s="104" t="e">
        <f>VLOOKUP(B548,'MC 114+220'!$B$15:$AB$786,4,FALSE)</f>
        <v>#N/A</v>
      </c>
      <c r="I548" s="105" t="e">
        <f t="shared" si="106"/>
        <v>#N/A</v>
      </c>
      <c r="J548" s="127" t="e">
        <f>VLOOKUP(B548,'MC 114+220'!$B$15:$AB$786,13,FALSE)</f>
        <v>#N/A</v>
      </c>
      <c r="K548" s="92">
        <f>'MC 114+220'!Q549</f>
        <v>0</v>
      </c>
      <c r="L548" s="106">
        <f t="shared" si="111"/>
        <v>0</v>
      </c>
      <c r="M548" s="94" t="e">
        <f>VLOOKUP(B548,'MC 114+220'!$B$14:$AB$786,21,FALSE)</f>
        <v>#N/A</v>
      </c>
      <c r="N548" s="103" t="e">
        <f>VLOOKUP(B548,'MC 114+220'!$B$15:$AB$786,5,FALSE)</f>
        <v>#N/A</v>
      </c>
      <c r="O548" s="105" t="e">
        <f t="shared" si="107"/>
        <v>#N/A</v>
      </c>
      <c r="P548" s="127" t="e">
        <f>VLOOKUP(B548,'MC 114+220'!$B$15:$AB$786,14,FALSE)</f>
        <v>#N/A</v>
      </c>
      <c r="Q548" s="92">
        <f>'MC 114+220'!R549</f>
        <v>0</v>
      </c>
      <c r="R548" s="106">
        <f t="shared" si="112"/>
        <v>0</v>
      </c>
      <c r="S548" s="94" t="e">
        <f>VLOOKUP(B548,'MC 114+220'!$B$14:$AB$786,22,FALSE)</f>
        <v>#N/A</v>
      </c>
      <c r="T548" s="103" t="e">
        <f>VLOOKUP(B548,'MC 114+220'!$B$15:$AB$786,6,FALSE)</f>
        <v>#N/A</v>
      </c>
      <c r="U548" s="105" t="e">
        <f t="shared" si="108"/>
        <v>#N/A</v>
      </c>
      <c r="V548" s="128" t="e">
        <f>VLOOKUP(B548,'MC 114+220'!$B$15:$AB$786,15,FALSE)</f>
        <v>#N/A</v>
      </c>
      <c r="W548" s="96">
        <f>'MC 114+220'!S549</f>
        <v>0</v>
      </c>
      <c r="X548" s="106">
        <f t="shared" si="113"/>
        <v>0</v>
      </c>
      <c r="Y548" s="108" t="e">
        <f t="shared" si="117"/>
        <v>#N/A</v>
      </c>
      <c r="Z548" s="99" t="e">
        <f t="shared" si="114"/>
        <v>#N/A</v>
      </c>
      <c r="AA548" s="100" t="e">
        <f t="shared" si="115"/>
        <v>#N/A</v>
      </c>
      <c r="AB548" s="109" t="e">
        <f t="shared" si="116"/>
        <v>#N/A</v>
      </c>
    </row>
    <row r="549" spans="2:28">
      <c r="B549" s="86">
        <f>'MC 114+220'!B550</f>
        <v>0</v>
      </c>
      <c r="C549" s="101">
        <f t="shared" si="109"/>
        <v>0</v>
      </c>
      <c r="D549" s="102">
        <f t="shared" si="110"/>
        <v>842</v>
      </c>
      <c r="E549" s="89" t="e">
        <f>VLOOKUP(B549,'MC 114+220'!B550:AB937,3,FALSE)</f>
        <v>#N/A</v>
      </c>
      <c r="F549" s="103" t="e">
        <f t="shared" si="105"/>
        <v>#N/A</v>
      </c>
      <c r="G549" s="104" t="e">
        <f>VLOOKUP(B549,'MC 114+220'!$B$15:$AB$786,20,FALSE)</f>
        <v>#N/A</v>
      </c>
      <c r="H549" s="104" t="e">
        <f>VLOOKUP(B549,'MC 114+220'!$B$15:$AB$786,4,FALSE)</f>
        <v>#N/A</v>
      </c>
      <c r="I549" s="105" t="e">
        <f t="shared" si="106"/>
        <v>#N/A</v>
      </c>
      <c r="J549" s="127" t="e">
        <f>VLOOKUP(B549,'MC 114+220'!$B$15:$AB$786,13,FALSE)</f>
        <v>#N/A</v>
      </c>
      <c r="K549" s="92">
        <f>'MC 114+220'!Q550</f>
        <v>0</v>
      </c>
      <c r="L549" s="106">
        <f t="shared" si="111"/>
        <v>0</v>
      </c>
      <c r="M549" s="94" t="e">
        <f>VLOOKUP(B549,'MC 114+220'!$B$14:$AB$786,21,FALSE)</f>
        <v>#N/A</v>
      </c>
      <c r="N549" s="103" t="e">
        <f>VLOOKUP(B549,'MC 114+220'!$B$15:$AB$786,5,FALSE)</f>
        <v>#N/A</v>
      </c>
      <c r="O549" s="105" t="e">
        <f t="shared" si="107"/>
        <v>#N/A</v>
      </c>
      <c r="P549" s="127" t="e">
        <f>VLOOKUP(B549,'MC 114+220'!$B$15:$AB$786,14,FALSE)</f>
        <v>#N/A</v>
      </c>
      <c r="Q549" s="92">
        <f>'MC 114+220'!R550</f>
        <v>0</v>
      </c>
      <c r="R549" s="106">
        <f t="shared" si="112"/>
        <v>0</v>
      </c>
      <c r="S549" s="94" t="e">
        <f>VLOOKUP(B549,'MC 114+220'!$B$14:$AB$786,22,FALSE)</f>
        <v>#N/A</v>
      </c>
      <c r="T549" s="103" t="e">
        <f>VLOOKUP(B549,'MC 114+220'!$B$15:$AB$786,6,FALSE)</f>
        <v>#N/A</v>
      </c>
      <c r="U549" s="105" t="e">
        <f t="shared" si="108"/>
        <v>#N/A</v>
      </c>
      <c r="V549" s="128" t="e">
        <f>VLOOKUP(B549,'MC 114+220'!$B$15:$AB$786,15,FALSE)</f>
        <v>#N/A</v>
      </c>
      <c r="W549" s="96">
        <f>'MC 114+220'!S550</f>
        <v>0</v>
      </c>
      <c r="X549" s="106">
        <f t="shared" si="113"/>
        <v>0</v>
      </c>
      <c r="Y549" s="108" t="e">
        <f t="shared" si="117"/>
        <v>#N/A</v>
      </c>
      <c r="Z549" s="99" t="e">
        <f t="shared" si="114"/>
        <v>#N/A</v>
      </c>
      <c r="AA549" s="100" t="e">
        <f t="shared" si="115"/>
        <v>#N/A</v>
      </c>
      <c r="AB549" s="109" t="e">
        <f t="shared" si="116"/>
        <v>#N/A</v>
      </c>
    </row>
    <row r="550" spans="2:28">
      <c r="B550" s="86">
        <f>'MC 114+220'!B551</f>
        <v>0</v>
      </c>
      <c r="C550" s="101">
        <f t="shared" si="109"/>
        <v>0</v>
      </c>
      <c r="D550" s="102">
        <f t="shared" si="110"/>
        <v>842</v>
      </c>
      <c r="E550" s="89" t="e">
        <f>VLOOKUP(B550,'MC 114+220'!B551:AB938,3,FALSE)</f>
        <v>#N/A</v>
      </c>
      <c r="F550" s="103" t="e">
        <f t="shared" si="105"/>
        <v>#N/A</v>
      </c>
      <c r="G550" s="104" t="e">
        <f>VLOOKUP(B550,'MC 114+220'!$B$15:$AB$786,20,FALSE)</f>
        <v>#N/A</v>
      </c>
      <c r="H550" s="104" t="e">
        <f>VLOOKUP(B550,'MC 114+220'!$B$15:$AB$786,4,FALSE)</f>
        <v>#N/A</v>
      </c>
      <c r="I550" s="105" t="e">
        <f t="shared" si="106"/>
        <v>#N/A</v>
      </c>
      <c r="J550" s="127" t="e">
        <f>VLOOKUP(B550,'MC 114+220'!$B$15:$AB$786,13,FALSE)</f>
        <v>#N/A</v>
      </c>
      <c r="K550" s="92">
        <f>'MC 114+220'!Q551</f>
        <v>0</v>
      </c>
      <c r="L550" s="106">
        <f t="shared" si="111"/>
        <v>0</v>
      </c>
      <c r="M550" s="94" t="e">
        <f>VLOOKUP(B550,'MC 114+220'!$B$14:$AB$786,21,FALSE)</f>
        <v>#N/A</v>
      </c>
      <c r="N550" s="103" t="e">
        <f>VLOOKUP(B550,'MC 114+220'!$B$15:$AB$786,5,FALSE)</f>
        <v>#N/A</v>
      </c>
      <c r="O550" s="105" t="e">
        <f t="shared" si="107"/>
        <v>#N/A</v>
      </c>
      <c r="P550" s="127" t="e">
        <f>VLOOKUP(B550,'MC 114+220'!$B$15:$AB$786,14,FALSE)</f>
        <v>#N/A</v>
      </c>
      <c r="Q550" s="92">
        <f>'MC 114+220'!R551</f>
        <v>0</v>
      </c>
      <c r="R550" s="106">
        <f t="shared" si="112"/>
        <v>0</v>
      </c>
      <c r="S550" s="94" t="e">
        <f>VLOOKUP(B550,'MC 114+220'!$B$14:$AB$786,22,FALSE)</f>
        <v>#N/A</v>
      </c>
      <c r="T550" s="103" t="e">
        <f>VLOOKUP(B550,'MC 114+220'!$B$15:$AB$786,6,FALSE)</f>
        <v>#N/A</v>
      </c>
      <c r="U550" s="105" t="e">
        <f t="shared" si="108"/>
        <v>#N/A</v>
      </c>
      <c r="V550" s="128" t="e">
        <f>VLOOKUP(B550,'MC 114+220'!$B$15:$AB$786,15,FALSE)</f>
        <v>#N/A</v>
      </c>
      <c r="W550" s="96">
        <f>'MC 114+220'!S551</f>
        <v>0</v>
      </c>
      <c r="X550" s="106">
        <f t="shared" si="113"/>
        <v>0</v>
      </c>
      <c r="Y550" s="108" t="e">
        <f t="shared" si="117"/>
        <v>#N/A</v>
      </c>
      <c r="Z550" s="99" t="e">
        <f t="shared" si="114"/>
        <v>#N/A</v>
      </c>
      <c r="AA550" s="100" t="e">
        <f t="shared" si="115"/>
        <v>#N/A</v>
      </c>
      <c r="AB550" s="109" t="e">
        <f t="shared" si="116"/>
        <v>#N/A</v>
      </c>
    </row>
    <row r="551" spans="2:28">
      <c r="B551" s="86">
        <f>'MC 114+220'!B552</f>
        <v>0</v>
      </c>
      <c r="C551" s="101">
        <f t="shared" si="109"/>
        <v>0</v>
      </c>
      <c r="D551" s="102">
        <f t="shared" si="110"/>
        <v>842</v>
      </c>
      <c r="E551" s="89" t="e">
        <f>VLOOKUP(B551,'MC 114+220'!B552:AB939,3,FALSE)</f>
        <v>#N/A</v>
      </c>
      <c r="F551" s="103" t="e">
        <f t="shared" si="105"/>
        <v>#N/A</v>
      </c>
      <c r="G551" s="104" t="e">
        <f>VLOOKUP(B551,'MC 114+220'!$B$15:$AB$786,20,FALSE)</f>
        <v>#N/A</v>
      </c>
      <c r="H551" s="104" t="e">
        <f>VLOOKUP(B551,'MC 114+220'!$B$15:$AB$786,4,FALSE)</f>
        <v>#N/A</v>
      </c>
      <c r="I551" s="105" t="e">
        <f t="shared" si="106"/>
        <v>#N/A</v>
      </c>
      <c r="J551" s="127" t="e">
        <f>VLOOKUP(B551,'MC 114+220'!$B$15:$AB$786,13,FALSE)</f>
        <v>#N/A</v>
      </c>
      <c r="K551" s="92">
        <f>'MC 114+220'!Q552</f>
        <v>0</v>
      </c>
      <c r="L551" s="106">
        <f t="shared" si="111"/>
        <v>0</v>
      </c>
      <c r="M551" s="94" t="e">
        <f>VLOOKUP(B551,'MC 114+220'!$B$14:$AB$786,21,FALSE)</f>
        <v>#N/A</v>
      </c>
      <c r="N551" s="103" t="e">
        <f>VLOOKUP(B551,'MC 114+220'!$B$15:$AB$786,5,FALSE)</f>
        <v>#N/A</v>
      </c>
      <c r="O551" s="105" t="e">
        <f t="shared" si="107"/>
        <v>#N/A</v>
      </c>
      <c r="P551" s="127" t="e">
        <f>VLOOKUP(B551,'MC 114+220'!$B$15:$AB$786,14,FALSE)</f>
        <v>#N/A</v>
      </c>
      <c r="Q551" s="92">
        <f>'MC 114+220'!R552</f>
        <v>0</v>
      </c>
      <c r="R551" s="106">
        <f t="shared" si="112"/>
        <v>0</v>
      </c>
      <c r="S551" s="94" t="e">
        <f>VLOOKUP(B551,'MC 114+220'!$B$14:$AB$786,22,FALSE)</f>
        <v>#N/A</v>
      </c>
      <c r="T551" s="103" t="e">
        <f>VLOOKUP(B551,'MC 114+220'!$B$15:$AB$786,6,FALSE)</f>
        <v>#N/A</v>
      </c>
      <c r="U551" s="105" t="e">
        <f t="shared" si="108"/>
        <v>#N/A</v>
      </c>
      <c r="V551" s="128" t="e">
        <f>VLOOKUP(B551,'MC 114+220'!$B$15:$AB$786,15,FALSE)</f>
        <v>#N/A</v>
      </c>
      <c r="W551" s="96">
        <f>'MC 114+220'!S552</f>
        <v>0</v>
      </c>
      <c r="X551" s="106">
        <f t="shared" si="113"/>
        <v>0</v>
      </c>
      <c r="Y551" s="108" t="e">
        <f t="shared" si="117"/>
        <v>#N/A</v>
      </c>
      <c r="Z551" s="99" t="e">
        <f t="shared" si="114"/>
        <v>#N/A</v>
      </c>
      <c r="AA551" s="100" t="e">
        <f t="shared" si="115"/>
        <v>#N/A</v>
      </c>
      <c r="AB551" s="109" t="e">
        <f t="shared" si="116"/>
        <v>#N/A</v>
      </c>
    </row>
    <row r="552" spans="2:28">
      <c r="B552" s="86">
        <f>'MC 114+220'!B553</f>
        <v>0</v>
      </c>
      <c r="C552" s="101">
        <f t="shared" si="109"/>
        <v>0</v>
      </c>
      <c r="D552" s="102">
        <f t="shared" si="110"/>
        <v>842</v>
      </c>
      <c r="E552" s="89" t="e">
        <f>VLOOKUP(B552,'MC 114+220'!B553:AB940,3,FALSE)</f>
        <v>#N/A</v>
      </c>
      <c r="F552" s="103" t="e">
        <f t="shared" si="105"/>
        <v>#N/A</v>
      </c>
      <c r="G552" s="104" t="e">
        <f>VLOOKUP(B552,'MC 114+220'!$B$15:$AB$786,20,FALSE)</f>
        <v>#N/A</v>
      </c>
      <c r="H552" s="104" t="e">
        <f>VLOOKUP(B552,'MC 114+220'!$B$15:$AB$786,4,FALSE)</f>
        <v>#N/A</v>
      </c>
      <c r="I552" s="105" t="e">
        <f t="shared" si="106"/>
        <v>#N/A</v>
      </c>
      <c r="J552" s="127" t="e">
        <f>VLOOKUP(B552,'MC 114+220'!$B$15:$AB$786,13,FALSE)</f>
        <v>#N/A</v>
      </c>
      <c r="K552" s="92">
        <f>'MC 114+220'!Q553</f>
        <v>0</v>
      </c>
      <c r="L552" s="106">
        <f t="shared" si="111"/>
        <v>0</v>
      </c>
      <c r="M552" s="94" t="e">
        <f>VLOOKUP(B552,'MC 114+220'!$B$14:$AB$786,21,FALSE)</f>
        <v>#N/A</v>
      </c>
      <c r="N552" s="103" t="e">
        <f>VLOOKUP(B552,'MC 114+220'!$B$15:$AB$786,5,FALSE)</f>
        <v>#N/A</v>
      </c>
      <c r="O552" s="105" t="e">
        <f t="shared" si="107"/>
        <v>#N/A</v>
      </c>
      <c r="P552" s="127" t="e">
        <f>VLOOKUP(B552,'MC 114+220'!$B$15:$AB$786,14,FALSE)</f>
        <v>#N/A</v>
      </c>
      <c r="Q552" s="92">
        <f>'MC 114+220'!R553</f>
        <v>0</v>
      </c>
      <c r="R552" s="106">
        <f t="shared" si="112"/>
        <v>0</v>
      </c>
      <c r="S552" s="94" t="e">
        <f>VLOOKUP(B552,'MC 114+220'!$B$14:$AB$786,22,FALSE)</f>
        <v>#N/A</v>
      </c>
      <c r="T552" s="103" t="e">
        <f>VLOOKUP(B552,'MC 114+220'!$B$15:$AB$786,6,FALSE)</f>
        <v>#N/A</v>
      </c>
      <c r="U552" s="105" t="e">
        <f t="shared" si="108"/>
        <v>#N/A</v>
      </c>
      <c r="V552" s="128" t="e">
        <f>VLOOKUP(B552,'MC 114+220'!$B$15:$AB$786,15,FALSE)</f>
        <v>#N/A</v>
      </c>
      <c r="W552" s="96">
        <f>'MC 114+220'!S553</f>
        <v>0</v>
      </c>
      <c r="X552" s="106">
        <f t="shared" si="113"/>
        <v>0</v>
      </c>
      <c r="Y552" s="108" t="e">
        <f t="shared" si="117"/>
        <v>#N/A</v>
      </c>
      <c r="Z552" s="99" t="e">
        <f t="shared" si="114"/>
        <v>#N/A</v>
      </c>
      <c r="AA552" s="100" t="e">
        <f t="shared" si="115"/>
        <v>#N/A</v>
      </c>
      <c r="AB552" s="109" t="e">
        <f t="shared" si="116"/>
        <v>#N/A</v>
      </c>
    </row>
    <row r="553" spans="2:28">
      <c r="B553" s="86">
        <f>'MC 114+220'!B554</f>
        <v>0</v>
      </c>
      <c r="C553" s="101">
        <f t="shared" si="109"/>
        <v>0</v>
      </c>
      <c r="D553" s="102">
        <f t="shared" si="110"/>
        <v>842</v>
      </c>
      <c r="E553" s="89" t="e">
        <f>VLOOKUP(B553,'MC 114+220'!B554:AB941,3,FALSE)</f>
        <v>#N/A</v>
      </c>
      <c r="F553" s="103" t="e">
        <f t="shared" si="105"/>
        <v>#N/A</v>
      </c>
      <c r="G553" s="104" t="e">
        <f>VLOOKUP(B553,'MC 114+220'!$B$15:$AB$786,20,FALSE)</f>
        <v>#N/A</v>
      </c>
      <c r="H553" s="104" t="e">
        <f>VLOOKUP(B553,'MC 114+220'!$B$15:$AB$786,4,FALSE)</f>
        <v>#N/A</v>
      </c>
      <c r="I553" s="105" t="e">
        <f t="shared" si="106"/>
        <v>#N/A</v>
      </c>
      <c r="J553" s="127" t="e">
        <f>VLOOKUP(B553,'MC 114+220'!$B$15:$AB$786,13,FALSE)</f>
        <v>#N/A</v>
      </c>
      <c r="K553" s="92">
        <f>'MC 114+220'!Q554</f>
        <v>0</v>
      </c>
      <c r="L553" s="106">
        <f t="shared" si="111"/>
        <v>0</v>
      </c>
      <c r="M553" s="94" t="e">
        <f>VLOOKUP(B553,'MC 114+220'!$B$14:$AB$786,21,FALSE)</f>
        <v>#N/A</v>
      </c>
      <c r="N553" s="103" t="e">
        <f>VLOOKUP(B553,'MC 114+220'!$B$15:$AB$786,5,FALSE)</f>
        <v>#N/A</v>
      </c>
      <c r="O553" s="105" t="e">
        <f t="shared" si="107"/>
        <v>#N/A</v>
      </c>
      <c r="P553" s="127" t="e">
        <f>VLOOKUP(B553,'MC 114+220'!$B$15:$AB$786,14,FALSE)</f>
        <v>#N/A</v>
      </c>
      <c r="Q553" s="92">
        <f>'MC 114+220'!R554</f>
        <v>0</v>
      </c>
      <c r="R553" s="106">
        <f t="shared" si="112"/>
        <v>0</v>
      </c>
      <c r="S553" s="94" t="e">
        <f>VLOOKUP(B553,'MC 114+220'!$B$14:$AB$786,22,FALSE)</f>
        <v>#N/A</v>
      </c>
      <c r="T553" s="103" t="e">
        <f>VLOOKUP(B553,'MC 114+220'!$B$15:$AB$786,6,FALSE)</f>
        <v>#N/A</v>
      </c>
      <c r="U553" s="105" t="e">
        <f t="shared" si="108"/>
        <v>#N/A</v>
      </c>
      <c r="V553" s="128" t="e">
        <f>VLOOKUP(B553,'MC 114+220'!$B$15:$AB$786,15,FALSE)</f>
        <v>#N/A</v>
      </c>
      <c r="W553" s="96">
        <f>'MC 114+220'!S554</f>
        <v>0</v>
      </c>
      <c r="X553" s="106">
        <f t="shared" si="113"/>
        <v>0</v>
      </c>
      <c r="Y553" s="108" t="e">
        <f t="shared" si="117"/>
        <v>#N/A</v>
      </c>
      <c r="Z553" s="99" t="e">
        <f t="shared" si="114"/>
        <v>#N/A</v>
      </c>
      <c r="AA553" s="100" t="e">
        <f t="shared" si="115"/>
        <v>#N/A</v>
      </c>
      <c r="AB553" s="109" t="e">
        <f t="shared" si="116"/>
        <v>#N/A</v>
      </c>
    </row>
    <row r="554" spans="2:28">
      <c r="B554" s="86">
        <f>'MC 114+220'!B555</f>
        <v>0</v>
      </c>
      <c r="C554" s="101">
        <f t="shared" si="109"/>
        <v>0</v>
      </c>
      <c r="D554" s="102">
        <f t="shared" si="110"/>
        <v>842</v>
      </c>
      <c r="E554" s="89" t="e">
        <f>VLOOKUP(B554,'MC 114+220'!B555:AB942,3,FALSE)</f>
        <v>#N/A</v>
      </c>
      <c r="F554" s="103" t="e">
        <f t="shared" si="105"/>
        <v>#N/A</v>
      </c>
      <c r="G554" s="104" t="e">
        <f>VLOOKUP(B554,'MC 114+220'!$B$15:$AB$786,20,FALSE)</f>
        <v>#N/A</v>
      </c>
      <c r="H554" s="104" t="e">
        <f>VLOOKUP(B554,'MC 114+220'!$B$15:$AB$786,4,FALSE)</f>
        <v>#N/A</v>
      </c>
      <c r="I554" s="105" t="e">
        <f t="shared" si="106"/>
        <v>#N/A</v>
      </c>
      <c r="J554" s="127" t="e">
        <f>VLOOKUP(B554,'MC 114+220'!$B$15:$AB$786,13,FALSE)</f>
        <v>#N/A</v>
      </c>
      <c r="K554" s="92">
        <f>'MC 114+220'!Q555</f>
        <v>0</v>
      </c>
      <c r="L554" s="106">
        <f t="shared" si="111"/>
        <v>0</v>
      </c>
      <c r="M554" s="94" t="e">
        <f>VLOOKUP(B554,'MC 114+220'!$B$14:$AB$786,21,FALSE)</f>
        <v>#N/A</v>
      </c>
      <c r="N554" s="103" t="e">
        <f>VLOOKUP(B554,'MC 114+220'!$B$15:$AB$786,5,FALSE)</f>
        <v>#N/A</v>
      </c>
      <c r="O554" s="105" t="e">
        <f t="shared" si="107"/>
        <v>#N/A</v>
      </c>
      <c r="P554" s="127" t="e">
        <f>VLOOKUP(B554,'MC 114+220'!$B$15:$AB$786,14,FALSE)</f>
        <v>#N/A</v>
      </c>
      <c r="Q554" s="92">
        <f>'MC 114+220'!R555</f>
        <v>0</v>
      </c>
      <c r="R554" s="106">
        <f t="shared" si="112"/>
        <v>0</v>
      </c>
      <c r="S554" s="94" t="e">
        <f>VLOOKUP(B554,'MC 114+220'!$B$14:$AB$786,22,FALSE)</f>
        <v>#N/A</v>
      </c>
      <c r="T554" s="103" t="e">
        <f>VLOOKUP(B554,'MC 114+220'!$B$15:$AB$786,6,FALSE)</f>
        <v>#N/A</v>
      </c>
      <c r="U554" s="105" t="e">
        <f t="shared" si="108"/>
        <v>#N/A</v>
      </c>
      <c r="V554" s="128" t="e">
        <f>VLOOKUP(B554,'MC 114+220'!$B$15:$AB$786,15,FALSE)</f>
        <v>#N/A</v>
      </c>
      <c r="W554" s="96">
        <f>'MC 114+220'!S555</f>
        <v>0</v>
      </c>
      <c r="X554" s="106">
        <f t="shared" si="113"/>
        <v>0</v>
      </c>
      <c r="Y554" s="108" t="e">
        <f t="shared" si="117"/>
        <v>#N/A</v>
      </c>
      <c r="Z554" s="99" t="e">
        <f t="shared" si="114"/>
        <v>#N/A</v>
      </c>
      <c r="AA554" s="100" t="e">
        <f t="shared" si="115"/>
        <v>#N/A</v>
      </c>
      <c r="AB554" s="109" t="e">
        <f t="shared" si="116"/>
        <v>#N/A</v>
      </c>
    </row>
    <row r="555" spans="2:28">
      <c r="B555" s="86">
        <f>'MC 114+220'!B556</f>
        <v>0</v>
      </c>
      <c r="C555" s="101">
        <f t="shared" si="109"/>
        <v>0</v>
      </c>
      <c r="D555" s="102">
        <f t="shared" si="110"/>
        <v>842</v>
      </c>
      <c r="E555" s="89" t="e">
        <f>VLOOKUP(B555,'MC 114+220'!B556:AB943,3,FALSE)</f>
        <v>#N/A</v>
      </c>
      <c r="F555" s="103" t="e">
        <f t="shared" si="105"/>
        <v>#N/A</v>
      </c>
      <c r="G555" s="104" t="e">
        <f>VLOOKUP(B555,'MC 114+220'!$B$15:$AB$786,20,FALSE)</f>
        <v>#N/A</v>
      </c>
      <c r="H555" s="104" t="e">
        <f>VLOOKUP(B555,'MC 114+220'!$B$15:$AB$786,4,FALSE)</f>
        <v>#N/A</v>
      </c>
      <c r="I555" s="105" t="e">
        <f t="shared" si="106"/>
        <v>#N/A</v>
      </c>
      <c r="J555" s="127" t="e">
        <f>VLOOKUP(B555,'MC 114+220'!$B$15:$AB$786,13,FALSE)</f>
        <v>#N/A</v>
      </c>
      <c r="K555" s="92">
        <f>'MC 114+220'!Q556</f>
        <v>0</v>
      </c>
      <c r="L555" s="106">
        <f t="shared" si="111"/>
        <v>0</v>
      </c>
      <c r="M555" s="94" t="e">
        <f>VLOOKUP(B555,'MC 114+220'!$B$14:$AB$786,21,FALSE)</f>
        <v>#N/A</v>
      </c>
      <c r="N555" s="103" t="e">
        <f>VLOOKUP(B555,'MC 114+220'!$B$15:$AB$786,5,FALSE)</f>
        <v>#N/A</v>
      </c>
      <c r="O555" s="105" t="e">
        <f t="shared" si="107"/>
        <v>#N/A</v>
      </c>
      <c r="P555" s="127" t="e">
        <f>VLOOKUP(B555,'MC 114+220'!$B$15:$AB$786,14,FALSE)</f>
        <v>#N/A</v>
      </c>
      <c r="Q555" s="92">
        <f>'MC 114+220'!R556</f>
        <v>0</v>
      </c>
      <c r="R555" s="106">
        <f t="shared" si="112"/>
        <v>0</v>
      </c>
      <c r="S555" s="94" t="e">
        <f>VLOOKUP(B555,'MC 114+220'!$B$14:$AB$786,22,FALSE)</f>
        <v>#N/A</v>
      </c>
      <c r="T555" s="103" t="e">
        <f>VLOOKUP(B555,'MC 114+220'!$B$15:$AB$786,6,FALSE)</f>
        <v>#N/A</v>
      </c>
      <c r="U555" s="105" t="e">
        <f t="shared" si="108"/>
        <v>#N/A</v>
      </c>
      <c r="V555" s="128" t="e">
        <f>VLOOKUP(B555,'MC 114+220'!$B$15:$AB$786,15,FALSE)</f>
        <v>#N/A</v>
      </c>
      <c r="W555" s="96">
        <f>'MC 114+220'!S556</f>
        <v>0</v>
      </c>
      <c r="X555" s="106">
        <f t="shared" si="113"/>
        <v>0</v>
      </c>
      <c r="Y555" s="108" t="e">
        <f t="shared" si="117"/>
        <v>#N/A</v>
      </c>
      <c r="Z555" s="99" t="e">
        <f t="shared" si="114"/>
        <v>#N/A</v>
      </c>
      <c r="AA555" s="100" t="e">
        <f t="shared" si="115"/>
        <v>#N/A</v>
      </c>
      <c r="AB555" s="109" t="e">
        <f t="shared" si="116"/>
        <v>#N/A</v>
      </c>
    </row>
    <row r="556" spans="2:28">
      <c r="B556" s="86">
        <f>'MC 114+220'!B557</f>
        <v>0</v>
      </c>
      <c r="C556" s="101">
        <f t="shared" si="109"/>
        <v>0</v>
      </c>
      <c r="D556" s="102">
        <f t="shared" si="110"/>
        <v>842</v>
      </c>
      <c r="E556" s="89" t="e">
        <f>VLOOKUP(B556,'MC 114+220'!B557:AB944,3,FALSE)</f>
        <v>#N/A</v>
      </c>
      <c r="F556" s="103" t="e">
        <f t="shared" si="105"/>
        <v>#N/A</v>
      </c>
      <c r="G556" s="104" t="e">
        <f>VLOOKUP(B556,'MC 114+220'!$B$15:$AB$786,20,FALSE)</f>
        <v>#N/A</v>
      </c>
      <c r="H556" s="104" t="e">
        <f>VLOOKUP(B556,'MC 114+220'!$B$15:$AB$786,4,FALSE)</f>
        <v>#N/A</v>
      </c>
      <c r="I556" s="105" t="e">
        <f t="shared" si="106"/>
        <v>#N/A</v>
      </c>
      <c r="J556" s="127" t="e">
        <f>VLOOKUP(B556,'MC 114+220'!$B$15:$AB$786,13,FALSE)</f>
        <v>#N/A</v>
      </c>
      <c r="K556" s="92">
        <f>'MC 114+220'!Q557</f>
        <v>0</v>
      </c>
      <c r="L556" s="106">
        <f t="shared" si="111"/>
        <v>0</v>
      </c>
      <c r="M556" s="94" t="e">
        <f>VLOOKUP(B556,'MC 114+220'!$B$14:$AB$786,21,FALSE)</f>
        <v>#N/A</v>
      </c>
      <c r="N556" s="103" t="e">
        <f>VLOOKUP(B556,'MC 114+220'!$B$15:$AB$786,5,FALSE)</f>
        <v>#N/A</v>
      </c>
      <c r="O556" s="105" t="e">
        <f t="shared" si="107"/>
        <v>#N/A</v>
      </c>
      <c r="P556" s="127" t="e">
        <f>VLOOKUP(B556,'MC 114+220'!$B$15:$AB$786,14,FALSE)</f>
        <v>#N/A</v>
      </c>
      <c r="Q556" s="92">
        <f>'MC 114+220'!R557</f>
        <v>0</v>
      </c>
      <c r="R556" s="106">
        <f t="shared" si="112"/>
        <v>0</v>
      </c>
      <c r="S556" s="94" t="e">
        <f>VLOOKUP(B556,'MC 114+220'!$B$14:$AB$786,22,FALSE)</f>
        <v>#N/A</v>
      </c>
      <c r="T556" s="103" t="e">
        <f>VLOOKUP(B556,'MC 114+220'!$B$15:$AB$786,6,FALSE)</f>
        <v>#N/A</v>
      </c>
      <c r="U556" s="105" t="e">
        <f t="shared" si="108"/>
        <v>#N/A</v>
      </c>
      <c r="V556" s="128" t="e">
        <f>VLOOKUP(B556,'MC 114+220'!$B$15:$AB$786,15,FALSE)</f>
        <v>#N/A</v>
      </c>
      <c r="W556" s="96">
        <f>'MC 114+220'!S557</f>
        <v>0</v>
      </c>
      <c r="X556" s="106">
        <f t="shared" si="113"/>
        <v>0</v>
      </c>
      <c r="Y556" s="108" t="e">
        <f t="shared" si="117"/>
        <v>#N/A</v>
      </c>
      <c r="Z556" s="99" t="e">
        <f t="shared" si="114"/>
        <v>#N/A</v>
      </c>
      <c r="AA556" s="100" t="e">
        <f t="shared" si="115"/>
        <v>#N/A</v>
      </c>
      <c r="AB556" s="109" t="e">
        <f t="shared" si="116"/>
        <v>#N/A</v>
      </c>
    </row>
    <row r="557" spans="2:28">
      <c r="B557" s="86">
        <f>'MC 114+220'!B558</f>
        <v>0</v>
      </c>
      <c r="C557" s="101">
        <f t="shared" si="109"/>
        <v>0</v>
      </c>
      <c r="D557" s="102">
        <f t="shared" si="110"/>
        <v>842</v>
      </c>
      <c r="E557" s="89" t="e">
        <f>VLOOKUP(B557,'MC 114+220'!B558:AB945,3,FALSE)</f>
        <v>#N/A</v>
      </c>
      <c r="F557" s="103" t="e">
        <f t="shared" si="105"/>
        <v>#N/A</v>
      </c>
      <c r="G557" s="104" t="e">
        <f>VLOOKUP(B557,'MC 114+220'!$B$15:$AB$786,20,FALSE)</f>
        <v>#N/A</v>
      </c>
      <c r="H557" s="104" t="e">
        <f>VLOOKUP(B557,'MC 114+220'!$B$15:$AB$786,4,FALSE)</f>
        <v>#N/A</v>
      </c>
      <c r="I557" s="105" t="e">
        <f t="shared" si="106"/>
        <v>#N/A</v>
      </c>
      <c r="J557" s="127" t="e">
        <f>VLOOKUP(B557,'MC 114+220'!$B$15:$AB$786,13,FALSE)</f>
        <v>#N/A</v>
      </c>
      <c r="K557" s="92">
        <f>'MC 114+220'!Q558</f>
        <v>0</v>
      </c>
      <c r="L557" s="106">
        <f t="shared" si="111"/>
        <v>0</v>
      </c>
      <c r="M557" s="94" t="e">
        <f>VLOOKUP(B557,'MC 114+220'!$B$14:$AB$786,21,FALSE)</f>
        <v>#N/A</v>
      </c>
      <c r="N557" s="103" t="e">
        <f>VLOOKUP(B557,'MC 114+220'!$B$15:$AB$786,5,FALSE)</f>
        <v>#N/A</v>
      </c>
      <c r="O557" s="105" t="e">
        <f t="shared" si="107"/>
        <v>#N/A</v>
      </c>
      <c r="P557" s="127" t="e">
        <f>VLOOKUP(B557,'MC 114+220'!$B$15:$AB$786,14,FALSE)</f>
        <v>#N/A</v>
      </c>
      <c r="Q557" s="92">
        <f>'MC 114+220'!R558</f>
        <v>0</v>
      </c>
      <c r="R557" s="106">
        <f t="shared" si="112"/>
        <v>0</v>
      </c>
      <c r="S557" s="94" t="e">
        <f>VLOOKUP(B557,'MC 114+220'!$B$14:$AB$786,22,FALSE)</f>
        <v>#N/A</v>
      </c>
      <c r="T557" s="103" t="e">
        <f>VLOOKUP(B557,'MC 114+220'!$B$15:$AB$786,6,FALSE)</f>
        <v>#N/A</v>
      </c>
      <c r="U557" s="105" t="e">
        <f t="shared" si="108"/>
        <v>#N/A</v>
      </c>
      <c r="V557" s="128" t="e">
        <f>VLOOKUP(B557,'MC 114+220'!$B$15:$AB$786,15,FALSE)</f>
        <v>#N/A</v>
      </c>
      <c r="W557" s="96">
        <f>'MC 114+220'!S558</f>
        <v>0</v>
      </c>
      <c r="X557" s="106">
        <f t="shared" si="113"/>
        <v>0</v>
      </c>
      <c r="Y557" s="108" t="e">
        <f t="shared" si="117"/>
        <v>#N/A</v>
      </c>
      <c r="Z557" s="99" t="e">
        <f t="shared" si="114"/>
        <v>#N/A</v>
      </c>
      <c r="AA557" s="100" t="e">
        <f t="shared" si="115"/>
        <v>#N/A</v>
      </c>
      <c r="AB557" s="109" t="e">
        <f t="shared" si="116"/>
        <v>#N/A</v>
      </c>
    </row>
    <row r="558" spans="2:28">
      <c r="B558" s="86">
        <f>'MC 114+220'!B559</f>
        <v>0</v>
      </c>
      <c r="C558" s="101">
        <f t="shared" si="109"/>
        <v>0</v>
      </c>
      <c r="D558" s="102">
        <f t="shared" si="110"/>
        <v>842</v>
      </c>
      <c r="E558" s="89" t="e">
        <f>VLOOKUP(B558,'MC 114+220'!B559:AB946,3,FALSE)</f>
        <v>#N/A</v>
      </c>
      <c r="F558" s="103" t="e">
        <f t="shared" si="105"/>
        <v>#N/A</v>
      </c>
      <c r="G558" s="104" t="e">
        <f>VLOOKUP(B558,'MC 114+220'!$B$15:$AB$786,20,FALSE)</f>
        <v>#N/A</v>
      </c>
      <c r="H558" s="104" t="e">
        <f>VLOOKUP(B558,'MC 114+220'!$B$15:$AB$786,4,FALSE)</f>
        <v>#N/A</v>
      </c>
      <c r="I558" s="105" t="e">
        <f t="shared" si="106"/>
        <v>#N/A</v>
      </c>
      <c r="J558" s="127" t="e">
        <f>VLOOKUP(B558,'MC 114+220'!$B$15:$AB$786,13,FALSE)</f>
        <v>#N/A</v>
      </c>
      <c r="K558" s="92">
        <f>'MC 114+220'!Q559</f>
        <v>0</v>
      </c>
      <c r="L558" s="106">
        <f t="shared" si="111"/>
        <v>0</v>
      </c>
      <c r="M558" s="94" t="e">
        <f>VLOOKUP(B558,'MC 114+220'!$B$14:$AB$786,21,FALSE)</f>
        <v>#N/A</v>
      </c>
      <c r="N558" s="103" t="e">
        <f>VLOOKUP(B558,'MC 114+220'!$B$15:$AB$786,5,FALSE)</f>
        <v>#N/A</v>
      </c>
      <c r="O558" s="105" t="e">
        <f t="shared" si="107"/>
        <v>#N/A</v>
      </c>
      <c r="P558" s="127" t="e">
        <f>VLOOKUP(B558,'MC 114+220'!$B$15:$AB$786,14,FALSE)</f>
        <v>#N/A</v>
      </c>
      <c r="Q558" s="92">
        <f>'MC 114+220'!R559</f>
        <v>0</v>
      </c>
      <c r="R558" s="106">
        <f t="shared" si="112"/>
        <v>0</v>
      </c>
      <c r="S558" s="94" t="e">
        <f>VLOOKUP(B558,'MC 114+220'!$B$14:$AB$786,22,FALSE)</f>
        <v>#N/A</v>
      </c>
      <c r="T558" s="103" t="e">
        <f>VLOOKUP(B558,'MC 114+220'!$B$15:$AB$786,6,FALSE)</f>
        <v>#N/A</v>
      </c>
      <c r="U558" s="105" t="e">
        <f t="shared" si="108"/>
        <v>#N/A</v>
      </c>
      <c r="V558" s="128" t="e">
        <f>VLOOKUP(B558,'MC 114+220'!$B$15:$AB$786,15,FALSE)</f>
        <v>#N/A</v>
      </c>
      <c r="W558" s="96">
        <f>'MC 114+220'!S559</f>
        <v>0</v>
      </c>
      <c r="X558" s="106">
        <f t="shared" si="113"/>
        <v>0</v>
      </c>
      <c r="Y558" s="108" t="e">
        <f t="shared" si="117"/>
        <v>#N/A</v>
      </c>
      <c r="Z558" s="99" t="e">
        <f t="shared" si="114"/>
        <v>#N/A</v>
      </c>
      <c r="AA558" s="100" t="e">
        <f t="shared" si="115"/>
        <v>#N/A</v>
      </c>
      <c r="AB558" s="109" t="e">
        <f t="shared" si="116"/>
        <v>#N/A</v>
      </c>
    </row>
    <row r="559" spans="2:28">
      <c r="B559" s="86">
        <f>'MC 114+220'!B560</f>
        <v>0</v>
      </c>
      <c r="C559" s="101">
        <f t="shared" si="109"/>
        <v>0</v>
      </c>
      <c r="D559" s="102">
        <f t="shared" si="110"/>
        <v>842</v>
      </c>
      <c r="E559" s="89" t="e">
        <f>VLOOKUP(B559,'MC 114+220'!B560:AB947,3,FALSE)</f>
        <v>#N/A</v>
      </c>
      <c r="F559" s="103" t="e">
        <f t="shared" si="105"/>
        <v>#N/A</v>
      </c>
      <c r="G559" s="104" t="e">
        <f>VLOOKUP(B559,'MC 114+220'!$B$15:$AB$786,20,FALSE)</f>
        <v>#N/A</v>
      </c>
      <c r="H559" s="104" t="e">
        <f>VLOOKUP(B559,'MC 114+220'!$B$15:$AB$786,4,FALSE)</f>
        <v>#N/A</v>
      </c>
      <c r="I559" s="105" t="e">
        <f t="shared" si="106"/>
        <v>#N/A</v>
      </c>
      <c r="J559" s="127" t="e">
        <f>VLOOKUP(B559,'MC 114+220'!$B$15:$AB$786,13,FALSE)</f>
        <v>#N/A</v>
      </c>
      <c r="K559" s="92">
        <f>'MC 114+220'!Q560</f>
        <v>0</v>
      </c>
      <c r="L559" s="106">
        <f t="shared" si="111"/>
        <v>0</v>
      </c>
      <c r="M559" s="94" t="e">
        <f>VLOOKUP(B559,'MC 114+220'!$B$14:$AB$786,21,FALSE)</f>
        <v>#N/A</v>
      </c>
      <c r="N559" s="103" t="e">
        <f>VLOOKUP(B559,'MC 114+220'!$B$15:$AB$786,5,FALSE)</f>
        <v>#N/A</v>
      </c>
      <c r="O559" s="105" t="e">
        <f t="shared" si="107"/>
        <v>#N/A</v>
      </c>
      <c r="P559" s="127" t="e">
        <f>VLOOKUP(B559,'MC 114+220'!$B$15:$AB$786,14,FALSE)</f>
        <v>#N/A</v>
      </c>
      <c r="Q559" s="92">
        <f>'MC 114+220'!R560</f>
        <v>0</v>
      </c>
      <c r="R559" s="106">
        <f t="shared" si="112"/>
        <v>0</v>
      </c>
      <c r="S559" s="94" t="e">
        <f>VLOOKUP(B559,'MC 114+220'!$B$14:$AB$786,22,FALSE)</f>
        <v>#N/A</v>
      </c>
      <c r="T559" s="103" t="e">
        <f>VLOOKUP(B559,'MC 114+220'!$B$15:$AB$786,6,FALSE)</f>
        <v>#N/A</v>
      </c>
      <c r="U559" s="105" t="e">
        <f t="shared" si="108"/>
        <v>#N/A</v>
      </c>
      <c r="V559" s="128" t="e">
        <f>VLOOKUP(B559,'MC 114+220'!$B$15:$AB$786,15,FALSE)</f>
        <v>#N/A</v>
      </c>
      <c r="W559" s="96">
        <f>'MC 114+220'!S560</f>
        <v>0</v>
      </c>
      <c r="X559" s="106">
        <f t="shared" si="113"/>
        <v>0</v>
      </c>
      <c r="Y559" s="108" t="e">
        <f t="shared" si="117"/>
        <v>#N/A</v>
      </c>
      <c r="Z559" s="99" t="e">
        <f t="shared" si="114"/>
        <v>#N/A</v>
      </c>
      <c r="AA559" s="100" t="e">
        <f t="shared" si="115"/>
        <v>#N/A</v>
      </c>
      <c r="AB559" s="109" t="e">
        <f t="shared" si="116"/>
        <v>#N/A</v>
      </c>
    </row>
    <row r="560" spans="2:28">
      <c r="B560" s="86">
        <f>'MC 114+220'!B561</f>
        <v>0</v>
      </c>
      <c r="C560" s="101">
        <f t="shared" si="109"/>
        <v>0</v>
      </c>
      <c r="D560" s="102">
        <f t="shared" si="110"/>
        <v>842</v>
      </c>
      <c r="E560" s="89" t="e">
        <f>VLOOKUP(B560,'MC 114+220'!B561:AB948,3,FALSE)</f>
        <v>#N/A</v>
      </c>
      <c r="F560" s="103" t="e">
        <f t="shared" si="105"/>
        <v>#N/A</v>
      </c>
      <c r="G560" s="104" t="e">
        <f>VLOOKUP(B560,'MC 114+220'!$B$15:$AB$786,20,FALSE)</f>
        <v>#N/A</v>
      </c>
      <c r="H560" s="104" t="e">
        <f>VLOOKUP(B560,'MC 114+220'!$B$15:$AB$786,4,FALSE)</f>
        <v>#N/A</v>
      </c>
      <c r="I560" s="105" t="e">
        <f t="shared" si="106"/>
        <v>#N/A</v>
      </c>
      <c r="J560" s="127" t="e">
        <f>VLOOKUP(B560,'MC 114+220'!$B$15:$AB$786,13,FALSE)</f>
        <v>#N/A</v>
      </c>
      <c r="K560" s="92">
        <f>'MC 114+220'!Q561</f>
        <v>0</v>
      </c>
      <c r="L560" s="106">
        <f t="shared" si="111"/>
        <v>0</v>
      </c>
      <c r="M560" s="94" t="e">
        <f>VLOOKUP(B560,'MC 114+220'!$B$14:$AB$786,21,FALSE)</f>
        <v>#N/A</v>
      </c>
      <c r="N560" s="103" t="e">
        <f>VLOOKUP(B560,'MC 114+220'!$B$15:$AB$786,5,FALSE)</f>
        <v>#N/A</v>
      </c>
      <c r="O560" s="105" t="e">
        <f t="shared" si="107"/>
        <v>#N/A</v>
      </c>
      <c r="P560" s="127" t="e">
        <f>VLOOKUP(B560,'MC 114+220'!$B$15:$AB$786,14,FALSE)</f>
        <v>#N/A</v>
      </c>
      <c r="Q560" s="92">
        <f>'MC 114+220'!R561</f>
        <v>0</v>
      </c>
      <c r="R560" s="106">
        <f t="shared" si="112"/>
        <v>0</v>
      </c>
      <c r="S560" s="94" t="e">
        <f>VLOOKUP(B560,'MC 114+220'!$B$14:$AB$786,22,FALSE)</f>
        <v>#N/A</v>
      </c>
      <c r="T560" s="103" t="e">
        <f>VLOOKUP(B560,'MC 114+220'!$B$15:$AB$786,6,FALSE)</f>
        <v>#N/A</v>
      </c>
      <c r="U560" s="105" t="e">
        <f t="shared" si="108"/>
        <v>#N/A</v>
      </c>
      <c r="V560" s="128" t="e">
        <f>VLOOKUP(B560,'MC 114+220'!$B$15:$AB$786,15,FALSE)</f>
        <v>#N/A</v>
      </c>
      <c r="W560" s="96">
        <f>'MC 114+220'!S561</f>
        <v>0</v>
      </c>
      <c r="X560" s="106">
        <f t="shared" si="113"/>
        <v>0</v>
      </c>
      <c r="Y560" s="108" t="e">
        <f t="shared" si="117"/>
        <v>#N/A</v>
      </c>
      <c r="Z560" s="99" t="e">
        <f t="shared" si="114"/>
        <v>#N/A</v>
      </c>
      <c r="AA560" s="100" t="e">
        <f t="shared" si="115"/>
        <v>#N/A</v>
      </c>
      <c r="AB560" s="109" t="e">
        <f t="shared" si="116"/>
        <v>#N/A</v>
      </c>
    </row>
    <row r="561" spans="2:28">
      <c r="B561" s="86">
        <f>'MC 114+220'!B562</f>
        <v>0</v>
      </c>
      <c r="C561" s="101">
        <f t="shared" si="109"/>
        <v>0</v>
      </c>
      <c r="D561" s="102">
        <f t="shared" si="110"/>
        <v>842</v>
      </c>
      <c r="E561" s="89" t="e">
        <f>VLOOKUP(B561,'MC 114+220'!B562:AB949,3,FALSE)</f>
        <v>#N/A</v>
      </c>
      <c r="F561" s="103" t="e">
        <f t="shared" si="105"/>
        <v>#N/A</v>
      </c>
      <c r="G561" s="104" t="e">
        <f>VLOOKUP(B561,'MC 114+220'!$B$15:$AB$786,20,FALSE)</f>
        <v>#N/A</v>
      </c>
      <c r="H561" s="104" t="e">
        <f>VLOOKUP(B561,'MC 114+220'!$B$15:$AB$786,4,FALSE)</f>
        <v>#N/A</v>
      </c>
      <c r="I561" s="105" t="e">
        <f t="shared" si="106"/>
        <v>#N/A</v>
      </c>
      <c r="J561" s="127" t="e">
        <f>VLOOKUP(B561,'MC 114+220'!$B$15:$AB$786,13,FALSE)</f>
        <v>#N/A</v>
      </c>
      <c r="K561" s="92">
        <f>'MC 114+220'!Q562</f>
        <v>0</v>
      </c>
      <c r="L561" s="106">
        <f t="shared" si="111"/>
        <v>0</v>
      </c>
      <c r="M561" s="94" t="e">
        <f>VLOOKUP(B561,'MC 114+220'!$B$14:$AB$786,21,FALSE)</f>
        <v>#N/A</v>
      </c>
      <c r="N561" s="103" t="e">
        <f>VLOOKUP(B561,'MC 114+220'!$B$15:$AB$786,5,FALSE)</f>
        <v>#N/A</v>
      </c>
      <c r="O561" s="105" t="e">
        <f t="shared" si="107"/>
        <v>#N/A</v>
      </c>
      <c r="P561" s="127" t="e">
        <f>VLOOKUP(B561,'MC 114+220'!$B$15:$AB$786,14,FALSE)</f>
        <v>#N/A</v>
      </c>
      <c r="Q561" s="92">
        <f>'MC 114+220'!R562</f>
        <v>0</v>
      </c>
      <c r="R561" s="106">
        <f t="shared" si="112"/>
        <v>0</v>
      </c>
      <c r="S561" s="94" t="e">
        <f>VLOOKUP(B561,'MC 114+220'!$B$14:$AB$786,22,FALSE)</f>
        <v>#N/A</v>
      </c>
      <c r="T561" s="103" t="e">
        <f>VLOOKUP(B561,'MC 114+220'!$B$15:$AB$786,6,FALSE)</f>
        <v>#N/A</v>
      </c>
      <c r="U561" s="105" t="e">
        <f t="shared" si="108"/>
        <v>#N/A</v>
      </c>
      <c r="V561" s="128" t="e">
        <f>VLOOKUP(B561,'MC 114+220'!$B$15:$AB$786,15,FALSE)</f>
        <v>#N/A</v>
      </c>
      <c r="W561" s="96">
        <f>'MC 114+220'!S562</f>
        <v>0</v>
      </c>
      <c r="X561" s="106">
        <f t="shared" si="113"/>
        <v>0</v>
      </c>
      <c r="Y561" s="108" t="e">
        <f t="shared" si="117"/>
        <v>#N/A</v>
      </c>
      <c r="Z561" s="99" t="e">
        <f t="shared" si="114"/>
        <v>#N/A</v>
      </c>
      <c r="AA561" s="100" t="e">
        <f t="shared" si="115"/>
        <v>#N/A</v>
      </c>
      <c r="AB561" s="109" t="e">
        <f t="shared" si="116"/>
        <v>#N/A</v>
      </c>
    </row>
    <row r="562" spans="2:28">
      <c r="B562" s="86">
        <f>'MC 114+220'!B563</f>
        <v>0</v>
      </c>
      <c r="C562" s="101">
        <f t="shared" si="109"/>
        <v>0</v>
      </c>
      <c r="D562" s="102">
        <f t="shared" si="110"/>
        <v>842</v>
      </c>
      <c r="E562" s="89" t="e">
        <f>VLOOKUP(B562,'MC 114+220'!B563:AB950,3,FALSE)</f>
        <v>#N/A</v>
      </c>
      <c r="F562" s="103" t="e">
        <f t="shared" si="105"/>
        <v>#N/A</v>
      </c>
      <c r="G562" s="104" t="e">
        <f>VLOOKUP(B562,'MC 114+220'!$B$15:$AB$786,20,FALSE)</f>
        <v>#N/A</v>
      </c>
      <c r="H562" s="104" t="e">
        <f>VLOOKUP(B562,'MC 114+220'!$B$15:$AB$786,4,FALSE)</f>
        <v>#N/A</v>
      </c>
      <c r="I562" s="105" t="e">
        <f t="shared" si="106"/>
        <v>#N/A</v>
      </c>
      <c r="J562" s="127" t="e">
        <f>VLOOKUP(B562,'MC 114+220'!$B$15:$AB$786,13,FALSE)</f>
        <v>#N/A</v>
      </c>
      <c r="K562" s="92">
        <f>'MC 114+220'!Q563</f>
        <v>0</v>
      </c>
      <c r="L562" s="106">
        <f t="shared" si="111"/>
        <v>0</v>
      </c>
      <c r="M562" s="94" t="e">
        <f>VLOOKUP(B562,'MC 114+220'!$B$14:$AB$786,21,FALSE)</f>
        <v>#N/A</v>
      </c>
      <c r="N562" s="103" t="e">
        <f>VLOOKUP(B562,'MC 114+220'!$B$15:$AB$786,5,FALSE)</f>
        <v>#N/A</v>
      </c>
      <c r="O562" s="105" t="e">
        <f t="shared" si="107"/>
        <v>#N/A</v>
      </c>
      <c r="P562" s="127" t="e">
        <f>VLOOKUP(B562,'MC 114+220'!$B$15:$AB$786,14,FALSE)</f>
        <v>#N/A</v>
      </c>
      <c r="Q562" s="92">
        <f>'MC 114+220'!R563</f>
        <v>0</v>
      </c>
      <c r="R562" s="106">
        <f t="shared" si="112"/>
        <v>0</v>
      </c>
      <c r="S562" s="94" t="e">
        <f>VLOOKUP(B562,'MC 114+220'!$B$14:$AB$786,22,FALSE)</f>
        <v>#N/A</v>
      </c>
      <c r="T562" s="103" t="e">
        <f>VLOOKUP(B562,'MC 114+220'!$B$15:$AB$786,6,FALSE)</f>
        <v>#N/A</v>
      </c>
      <c r="U562" s="105" t="e">
        <f t="shared" si="108"/>
        <v>#N/A</v>
      </c>
      <c r="V562" s="128" t="e">
        <f>VLOOKUP(B562,'MC 114+220'!$B$15:$AB$786,15,FALSE)</f>
        <v>#N/A</v>
      </c>
      <c r="W562" s="96">
        <f>'MC 114+220'!S563</f>
        <v>0</v>
      </c>
      <c r="X562" s="106">
        <f t="shared" si="113"/>
        <v>0</v>
      </c>
      <c r="Y562" s="108" t="e">
        <f t="shared" si="117"/>
        <v>#N/A</v>
      </c>
      <c r="Z562" s="99" t="e">
        <f t="shared" si="114"/>
        <v>#N/A</v>
      </c>
      <c r="AA562" s="100" t="e">
        <f t="shared" si="115"/>
        <v>#N/A</v>
      </c>
      <c r="AB562" s="109" t="e">
        <f t="shared" si="116"/>
        <v>#N/A</v>
      </c>
    </row>
    <row r="563" spans="2:28">
      <c r="B563" s="86">
        <f>'MC 114+220'!B564</f>
        <v>0</v>
      </c>
      <c r="C563" s="101">
        <f t="shared" si="109"/>
        <v>0</v>
      </c>
      <c r="D563" s="102">
        <f t="shared" si="110"/>
        <v>842</v>
      </c>
      <c r="E563" s="89" t="e">
        <f>VLOOKUP(B563,'MC 114+220'!B564:AB951,3,FALSE)</f>
        <v>#N/A</v>
      </c>
      <c r="F563" s="103" t="e">
        <f t="shared" si="105"/>
        <v>#N/A</v>
      </c>
      <c r="G563" s="104" t="e">
        <f>VLOOKUP(B563,'MC 114+220'!$B$15:$AB$786,20,FALSE)</f>
        <v>#N/A</v>
      </c>
      <c r="H563" s="104" t="e">
        <f>VLOOKUP(B563,'MC 114+220'!$B$15:$AB$786,4,FALSE)</f>
        <v>#N/A</v>
      </c>
      <c r="I563" s="105" t="e">
        <f t="shared" si="106"/>
        <v>#N/A</v>
      </c>
      <c r="J563" s="127" t="e">
        <f>VLOOKUP(B563,'MC 114+220'!$B$15:$AB$786,13,FALSE)</f>
        <v>#N/A</v>
      </c>
      <c r="K563" s="92">
        <f>'MC 114+220'!Q564</f>
        <v>0</v>
      </c>
      <c r="L563" s="106">
        <f t="shared" si="111"/>
        <v>0</v>
      </c>
      <c r="M563" s="94" t="e">
        <f>VLOOKUP(B563,'MC 114+220'!$B$14:$AB$786,21,FALSE)</f>
        <v>#N/A</v>
      </c>
      <c r="N563" s="103" t="e">
        <f>VLOOKUP(B563,'MC 114+220'!$B$15:$AB$786,5,FALSE)</f>
        <v>#N/A</v>
      </c>
      <c r="O563" s="105" t="e">
        <f t="shared" si="107"/>
        <v>#N/A</v>
      </c>
      <c r="P563" s="127" t="e">
        <f>VLOOKUP(B563,'MC 114+220'!$B$15:$AB$786,14,FALSE)</f>
        <v>#N/A</v>
      </c>
      <c r="Q563" s="92">
        <f>'MC 114+220'!R564</f>
        <v>0</v>
      </c>
      <c r="R563" s="106">
        <f t="shared" si="112"/>
        <v>0</v>
      </c>
      <c r="S563" s="94" t="e">
        <f>VLOOKUP(B563,'MC 114+220'!$B$14:$AB$786,22,FALSE)</f>
        <v>#N/A</v>
      </c>
      <c r="T563" s="103" t="e">
        <f>VLOOKUP(B563,'MC 114+220'!$B$15:$AB$786,6,FALSE)</f>
        <v>#N/A</v>
      </c>
      <c r="U563" s="105" t="e">
        <f t="shared" si="108"/>
        <v>#N/A</v>
      </c>
      <c r="V563" s="128" t="e">
        <f>VLOOKUP(B563,'MC 114+220'!$B$15:$AB$786,15,FALSE)</f>
        <v>#N/A</v>
      </c>
      <c r="W563" s="96">
        <f>'MC 114+220'!S564</f>
        <v>0</v>
      </c>
      <c r="X563" s="106">
        <f t="shared" si="113"/>
        <v>0</v>
      </c>
      <c r="Y563" s="108" t="e">
        <f t="shared" si="117"/>
        <v>#N/A</v>
      </c>
      <c r="Z563" s="99" t="e">
        <f t="shared" si="114"/>
        <v>#N/A</v>
      </c>
      <c r="AA563" s="100" t="e">
        <f t="shared" si="115"/>
        <v>#N/A</v>
      </c>
      <c r="AB563" s="109" t="e">
        <f t="shared" si="116"/>
        <v>#N/A</v>
      </c>
    </row>
    <row r="564" spans="2:28">
      <c r="B564" s="86">
        <f>'MC 114+220'!B565</f>
        <v>0</v>
      </c>
      <c r="C564" s="101">
        <f t="shared" si="109"/>
        <v>0</v>
      </c>
      <c r="D564" s="102">
        <f t="shared" si="110"/>
        <v>842</v>
      </c>
      <c r="E564" s="89" t="e">
        <f>VLOOKUP(B564,'MC 114+220'!B565:AB952,3,FALSE)</f>
        <v>#N/A</v>
      </c>
      <c r="F564" s="103" t="e">
        <f t="shared" si="105"/>
        <v>#N/A</v>
      </c>
      <c r="G564" s="104" t="e">
        <f>VLOOKUP(B564,'MC 114+220'!$B$15:$AB$786,20,FALSE)</f>
        <v>#N/A</v>
      </c>
      <c r="H564" s="104" t="e">
        <f>VLOOKUP(B564,'MC 114+220'!$B$15:$AB$786,4,FALSE)</f>
        <v>#N/A</v>
      </c>
      <c r="I564" s="105" t="e">
        <f t="shared" si="106"/>
        <v>#N/A</v>
      </c>
      <c r="J564" s="127" t="e">
        <f>VLOOKUP(B564,'MC 114+220'!$B$15:$AB$786,13,FALSE)</f>
        <v>#N/A</v>
      </c>
      <c r="K564" s="92">
        <f>'MC 114+220'!Q565</f>
        <v>0</v>
      </c>
      <c r="L564" s="106">
        <f t="shared" si="111"/>
        <v>0</v>
      </c>
      <c r="M564" s="94" t="e">
        <f>VLOOKUP(B564,'MC 114+220'!$B$14:$AB$786,21,FALSE)</f>
        <v>#N/A</v>
      </c>
      <c r="N564" s="103" t="e">
        <f>VLOOKUP(B564,'MC 114+220'!$B$15:$AB$786,5,FALSE)</f>
        <v>#N/A</v>
      </c>
      <c r="O564" s="105" t="e">
        <f t="shared" si="107"/>
        <v>#N/A</v>
      </c>
      <c r="P564" s="127" t="e">
        <f>VLOOKUP(B564,'MC 114+220'!$B$15:$AB$786,14,FALSE)</f>
        <v>#N/A</v>
      </c>
      <c r="Q564" s="92">
        <f>'MC 114+220'!R565</f>
        <v>0</v>
      </c>
      <c r="R564" s="106">
        <f t="shared" si="112"/>
        <v>0</v>
      </c>
      <c r="S564" s="94" t="e">
        <f>VLOOKUP(B564,'MC 114+220'!$B$14:$AB$786,22,FALSE)</f>
        <v>#N/A</v>
      </c>
      <c r="T564" s="103" t="e">
        <f>VLOOKUP(B564,'MC 114+220'!$B$15:$AB$786,6,FALSE)</f>
        <v>#N/A</v>
      </c>
      <c r="U564" s="105" t="e">
        <f t="shared" si="108"/>
        <v>#N/A</v>
      </c>
      <c r="V564" s="128" t="e">
        <f>VLOOKUP(B564,'MC 114+220'!$B$15:$AB$786,15,FALSE)</f>
        <v>#N/A</v>
      </c>
      <c r="W564" s="96">
        <f>'MC 114+220'!S565</f>
        <v>0</v>
      </c>
      <c r="X564" s="106">
        <f t="shared" si="113"/>
        <v>0</v>
      </c>
      <c r="Y564" s="108" t="e">
        <f t="shared" si="117"/>
        <v>#N/A</v>
      </c>
      <c r="Z564" s="99" t="e">
        <f t="shared" si="114"/>
        <v>#N/A</v>
      </c>
      <c r="AA564" s="100" t="e">
        <f t="shared" si="115"/>
        <v>#N/A</v>
      </c>
      <c r="AB564" s="109" t="e">
        <f t="shared" si="116"/>
        <v>#N/A</v>
      </c>
    </row>
    <row r="565" spans="2:28">
      <c r="B565" s="86">
        <f>'MC 114+220'!B566</f>
        <v>0</v>
      </c>
      <c r="C565" s="101">
        <f t="shared" si="109"/>
        <v>0</v>
      </c>
      <c r="D565" s="102">
        <f t="shared" si="110"/>
        <v>842</v>
      </c>
      <c r="E565" s="89" t="e">
        <f>VLOOKUP(B565,'MC 114+220'!B566:AB953,3,FALSE)</f>
        <v>#N/A</v>
      </c>
      <c r="F565" s="103" t="e">
        <f t="shared" si="105"/>
        <v>#N/A</v>
      </c>
      <c r="G565" s="104" t="e">
        <f>VLOOKUP(B565,'MC 114+220'!$B$15:$AB$786,20,FALSE)</f>
        <v>#N/A</v>
      </c>
      <c r="H565" s="104" t="e">
        <f>VLOOKUP(B565,'MC 114+220'!$B$15:$AB$786,4,FALSE)</f>
        <v>#N/A</v>
      </c>
      <c r="I565" s="105" t="e">
        <f t="shared" si="106"/>
        <v>#N/A</v>
      </c>
      <c r="J565" s="127" t="e">
        <f>VLOOKUP(B565,'MC 114+220'!$B$15:$AB$786,13,FALSE)</f>
        <v>#N/A</v>
      </c>
      <c r="K565" s="92">
        <f>'MC 114+220'!Q566</f>
        <v>0</v>
      </c>
      <c r="L565" s="106">
        <f t="shared" si="111"/>
        <v>0</v>
      </c>
      <c r="M565" s="94" t="e">
        <f>VLOOKUP(B565,'MC 114+220'!$B$14:$AB$786,21,FALSE)</f>
        <v>#N/A</v>
      </c>
      <c r="N565" s="103" t="e">
        <f>VLOOKUP(B565,'MC 114+220'!$B$15:$AB$786,5,FALSE)</f>
        <v>#N/A</v>
      </c>
      <c r="O565" s="105" t="e">
        <f t="shared" si="107"/>
        <v>#N/A</v>
      </c>
      <c r="P565" s="127" t="e">
        <f>VLOOKUP(B565,'MC 114+220'!$B$15:$AB$786,14,FALSE)</f>
        <v>#N/A</v>
      </c>
      <c r="Q565" s="92">
        <f>'MC 114+220'!R566</f>
        <v>0</v>
      </c>
      <c r="R565" s="106">
        <f t="shared" si="112"/>
        <v>0</v>
      </c>
      <c r="S565" s="94" t="e">
        <f>VLOOKUP(B565,'MC 114+220'!$B$14:$AB$786,22,FALSE)</f>
        <v>#N/A</v>
      </c>
      <c r="T565" s="103" t="e">
        <f>VLOOKUP(B565,'MC 114+220'!$B$15:$AB$786,6,FALSE)</f>
        <v>#N/A</v>
      </c>
      <c r="U565" s="105" t="e">
        <f t="shared" si="108"/>
        <v>#N/A</v>
      </c>
      <c r="V565" s="128" t="e">
        <f>VLOOKUP(B565,'MC 114+220'!$B$15:$AB$786,15,FALSE)</f>
        <v>#N/A</v>
      </c>
      <c r="W565" s="96">
        <f>'MC 114+220'!S566</f>
        <v>0</v>
      </c>
      <c r="X565" s="106">
        <f t="shared" si="113"/>
        <v>0</v>
      </c>
      <c r="Y565" s="108" t="e">
        <f t="shared" si="117"/>
        <v>#N/A</v>
      </c>
      <c r="Z565" s="99" t="e">
        <f t="shared" si="114"/>
        <v>#N/A</v>
      </c>
      <c r="AA565" s="100" t="e">
        <f t="shared" si="115"/>
        <v>#N/A</v>
      </c>
      <c r="AB565" s="109" t="e">
        <f t="shared" si="116"/>
        <v>#N/A</v>
      </c>
    </row>
    <row r="566" spans="2:28">
      <c r="B566" s="86">
        <f>'MC 114+220'!B567</f>
        <v>0</v>
      </c>
      <c r="C566" s="101">
        <f t="shared" si="109"/>
        <v>0</v>
      </c>
      <c r="D566" s="102">
        <f t="shared" si="110"/>
        <v>842</v>
      </c>
      <c r="E566" s="89" t="e">
        <f>VLOOKUP(B566,'MC 114+220'!B567:AB954,3,FALSE)</f>
        <v>#N/A</v>
      </c>
      <c r="F566" s="103" t="e">
        <f t="shared" si="105"/>
        <v>#N/A</v>
      </c>
      <c r="G566" s="104" t="e">
        <f>VLOOKUP(B566,'MC 114+220'!$B$15:$AB$786,20,FALSE)</f>
        <v>#N/A</v>
      </c>
      <c r="H566" s="104" t="e">
        <f>VLOOKUP(B566,'MC 114+220'!$B$15:$AB$786,4,FALSE)</f>
        <v>#N/A</v>
      </c>
      <c r="I566" s="105" t="e">
        <f t="shared" si="106"/>
        <v>#N/A</v>
      </c>
      <c r="J566" s="127" t="e">
        <f>VLOOKUP(B566,'MC 114+220'!$B$15:$AB$786,13,FALSE)</f>
        <v>#N/A</v>
      </c>
      <c r="K566" s="92">
        <f>'MC 114+220'!Q567</f>
        <v>0</v>
      </c>
      <c r="L566" s="106">
        <f t="shared" si="111"/>
        <v>0</v>
      </c>
      <c r="M566" s="94" t="e">
        <f>VLOOKUP(B566,'MC 114+220'!$B$14:$AB$786,21,FALSE)</f>
        <v>#N/A</v>
      </c>
      <c r="N566" s="103" t="e">
        <f>VLOOKUP(B566,'MC 114+220'!$B$15:$AB$786,5,FALSE)</f>
        <v>#N/A</v>
      </c>
      <c r="O566" s="105" t="e">
        <f t="shared" si="107"/>
        <v>#N/A</v>
      </c>
      <c r="P566" s="127" t="e">
        <f>VLOOKUP(B566,'MC 114+220'!$B$15:$AB$786,14,FALSE)</f>
        <v>#N/A</v>
      </c>
      <c r="Q566" s="92">
        <f>'MC 114+220'!R567</f>
        <v>0</v>
      </c>
      <c r="R566" s="106">
        <f t="shared" si="112"/>
        <v>0</v>
      </c>
      <c r="S566" s="94" t="e">
        <f>VLOOKUP(B566,'MC 114+220'!$B$14:$AB$786,22,FALSE)</f>
        <v>#N/A</v>
      </c>
      <c r="T566" s="103" t="e">
        <f>VLOOKUP(B566,'MC 114+220'!$B$15:$AB$786,6,FALSE)</f>
        <v>#N/A</v>
      </c>
      <c r="U566" s="105" t="e">
        <f t="shared" si="108"/>
        <v>#N/A</v>
      </c>
      <c r="V566" s="128" t="e">
        <f>VLOOKUP(B566,'MC 114+220'!$B$15:$AB$786,15,FALSE)</f>
        <v>#N/A</v>
      </c>
      <c r="W566" s="96">
        <f>'MC 114+220'!S567</f>
        <v>0</v>
      </c>
      <c r="X566" s="106">
        <f t="shared" si="113"/>
        <v>0</v>
      </c>
      <c r="Y566" s="108" t="e">
        <f t="shared" si="117"/>
        <v>#N/A</v>
      </c>
      <c r="Z566" s="99" t="e">
        <f t="shared" si="114"/>
        <v>#N/A</v>
      </c>
      <c r="AA566" s="100" t="e">
        <f t="shared" si="115"/>
        <v>#N/A</v>
      </c>
      <c r="AB566" s="109" t="e">
        <f t="shared" si="116"/>
        <v>#N/A</v>
      </c>
    </row>
    <row r="567" spans="2:28">
      <c r="B567" s="86">
        <f>'MC 114+220'!B568</f>
        <v>0</v>
      </c>
      <c r="C567" s="101">
        <f t="shared" si="109"/>
        <v>0</v>
      </c>
      <c r="D567" s="102">
        <f t="shared" si="110"/>
        <v>842</v>
      </c>
      <c r="E567" s="89" t="e">
        <f>VLOOKUP(B567,'MC 114+220'!B568:AB955,3,FALSE)</f>
        <v>#N/A</v>
      </c>
      <c r="F567" s="103" t="e">
        <f t="shared" si="105"/>
        <v>#N/A</v>
      </c>
      <c r="G567" s="104" t="e">
        <f>VLOOKUP(B567,'MC 114+220'!$B$15:$AB$786,20,FALSE)</f>
        <v>#N/A</v>
      </c>
      <c r="H567" s="104" t="e">
        <f>VLOOKUP(B567,'MC 114+220'!$B$15:$AB$786,4,FALSE)</f>
        <v>#N/A</v>
      </c>
      <c r="I567" s="105" t="e">
        <f t="shared" si="106"/>
        <v>#N/A</v>
      </c>
      <c r="J567" s="127" t="e">
        <f>VLOOKUP(B567,'MC 114+220'!$B$15:$AB$786,13,FALSE)</f>
        <v>#N/A</v>
      </c>
      <c r="K567" s="92">
        <f>'MC 114+220'!Q568</f>
        <v>0</v>
      </c>
      <c r="L567" s="106">
        <f t="shared" si="111"/>
        <v>0</v>
      </c>
      <c r="M567" s="94" t="e">
        <f>VLOOKUP(B567,'MC 114+220'!$B$14:$AB$786,21,FALSE)</f>
        <v>#N/A</v>
      </c>
      <c r="N567" s="103" t="e">
        <f>VLOOKUP(B567,'MC 114+220'!$B$15:$AB$786,5,FALSE)</f>
        <v>#N/A</v>
      </c>
      <c r="O567" s="105" t="e">
        <f t="shared" si="107"/>
        <v>#N/A</v>
      </c>
      <c r="P567" s="127" t="e">
        <f>VLOOKUP(B567,'MC 114+220'!$B$15:$AB$786,14,FALSE)</f>
        <v>#N/A</v>
      </c>
      <c r="Q567" s="92">
        <f>'MC 114+220'!R568</f>
        <v>0</v>
      </c>
      <c r="R567" s="106">
        <f t="shared" si="112"/>
        <v>0</v>
      </c>
      <c r="S567" s="94" t="e">
        <f>VLOOKUP(B567,'MC 114+220'!$B$14:$AB$786,22,FALSE)</f>
        <v>#N/A</v>
      </c>
      <c r="T567" s="103" t="e">
        <f>VLOOKUP(B567,'MC 114+220'!$B$15:$AB$786,6,FALSE)</f>
        <v>#N/A</v>
      </c>
      <c r="U567" s="105" t="e">
        <f t="shared" si="108"/>
        <v>#N/A</v>
      </c>
      <c r="V567" s="128" t="e">
        <f>VLOOKUP(B567,'MC 114+220'!$B$15:$AB$786,15,FALSE)</f>
        <v>#N/A</v>
      </c>
      <c r="W567" s="96">
        <f>'MC 114+220'!S568</f>
        <v>0</v>
      </c>
      <c r="X567" s="106">
        <f t="shared" si="113"/>
        <v>0</v>
      </c>
      <c r="Y567" s="108" t="e">
        <f t="shared" si="117"/>
        <v>#N/A</v>
      </c>
      <c r="Z567" s="99" t="e">
        <f t="shared" si="114"/>
        <v>#N/A</v>
      </c>
      <c r="AA567" s="100" t="e">
        <f t="shared" si="115"/>
        <v>#N/A</v>
      </c>
      <c r="AB567" s="109" t="e">
        <f t="shared" si="116"/>
        <v>#N/A</v>
      </c>
    </row>
    <row r="568" spans="2:28">
      <c r="B568" s="86">
        <f>'MC 114+220'!B569</f>
        <v>0</v>
      </c>
      <c r="C568" s="101">
        <f t="shared" si="109"/>
        <v>0</v>
      </c>
      <c r="D568" s="102">
        <f t="shared" si="110"/>
        <v>842</v>
      </c>
      <c r="E568" s="89" t="e">
        <f>VLOOKUP(B568,'MC 114+220'!B569:AB956,3,FALSE)</f>
        <v>#N/A</v>
      </c>
      <c r="F568" s="103" t="e">
        <f t="shared" si="105"/>
        <v>#N/A</v>
      </c>
      <c r="G568" s="104" t="e">
        <f>VLOOKUP(B568,'MC 114+220'!$B$15:$AB$786,20,FALSE)</f>
        <v>#N/A</v>
      </c>
      <c r="H568" s="104" t="e">
        <f>VLOOKUP(B568,'MC 114+220'!$B$15:$AB$786,4,FALSE)</f>
        <v>#N/A</v>
      </c>
      <c r="I568" s="105" t="e">
        <f t="shared" si="106"/>
        <v>#N/A</v>
      </c>
      <c r="J568" s="127" t="e">
        <f>VLOOKUP(B568,'MC 114+220'!$B$15:$AB$786,13,FALSE)</f>
        <v>#N/A</v>
      </c>
      <c r="K568" s="92">
        <f>'MC 114+220'!Q569</f>
        <v>0</v>
      </c>
      <c r="L568" s="106">
        <f t="shared" si="111"/>
        <v>0</v>
      </c>
      <c r="M568" s="94" t="e">
        <f>VLOOKUP(B568,'MC 114+220'!$B$14:$AB$786,21,FALSE)</f>
        <v>#N/A</v>
      </c>
      <c r="N568" s="103" t="e">
        <f>VLOOKUP(B568,'MC 114+220'!$B$15:$AB$786,5,FALSE)</f>
        <v>#N/A</v>
      </c>
      <c r="O568" s="105" t="e">
        <f t="shared" si="107"/>
        <v>#N/A</v>
      </c>
      <c r="P568" s="127" t="e">
        <f>VLOOKUP(B568,'MC 114+220'!$B$15:$AB$786,14,FALSE)</f>
        <v>#N/A</v>
      </c>
      <c r="Q568" s="92">
        <f>'MC 114+220'!R569</f>
        <v>0</v>
      </c>
      <c r="R568" s="106">
        <f t="shared" si="112"/>
        <v>0</v>
      </c>
      <c r="S568" s="94" t="e">
        <f>VLOOKUP(B568,'MC 114+220'!$B$14:$AB$786,22,FALSE)</f>
        <v>#N/A</v>
      </c>
      <c r="T568" s="103" t="e">
        <f>VLOOKUP(B568,'MC 114+220'!$B$15:$AB$786,6,FALSE)</f>
        <v>#N/A</v>
      </c>
      <c r="U568" s="105" t="e">
        <f t="shared" si="108"/>
        <v>#N/A</v>
      </c>
      <c r="V568" s="128" t="e">
        <f>VLOOKUP(B568,'MC 114+220'!$B$15:$AB$786,15,FALSE)</f>
        <v>#N/A</v>
      </c>
      <c r="W568" s="96">
        <f>'MC 114+220'!S569</f>
        <v>0</v>
      </c>
      <c r="X568" s="106">
        <f t="shared" si="113"/>
        <v>0</v>
      </c>
      <c r="Y568" s="108" t="e">
        <f t="shared" si="117"/>
        <v>#N/A</v>
      </c>
      <c r="Z568" s="99" t="e">
        <f t="shared" si="114"/>
        <v>#N/A</v>
      </c>
      <c r="AA568" s="100" t="e">
        <f t="shared" si="115"/>
        <v>#N/A</v>
      </c>
      <c r="AB568" s="109" t="e">
        <f t="shared" si="116"/>
        <v>#N/A</v>
      </c>
    </row>
    <row r="569" spans="2:28">
      <c r="B569" s="86">
        <f>'MC 114+220'!B570</f>
        <v>0</v>
      </c>
      <c r="C569" s="101">
        <f t="shared" si="109"/>
        <v>0</v>
      </c>
      <c r="D569" s="102">
        <f t="shared" si="110"/>
        <v>842</v>
      </c>
      <c r="E569" s="89" t="e">
        <f>VLOOKUP(B569,'MC 114+220'!B570:AB957,3,FALSE)</f>
        <v>#N/A</v>
      </c>
      <c r="F569" s="103" t="e">
        <f t="shared" si="105"/>
        <v>#N/A</v>
      </c>
      <c r="G569" s="104" t="e">
        <f>VLOOKUP(B569,'MC 114+220'!$B$15:$AB$786,20,FALSE)</f>
        <v>#N/A</v>
      </c>
      <c r="H569" s="104" t="e">
        <f>VLOOKUP(B569,'MC 114+220'!$B$15:$AB$786,4,FALSE)</f>
        <v>#N/A</v>
      </c>
      <c r="I569" s="105" t="e">
        <f t="shared" si="106"/>
        <v>#N/A</v>
      </c>
      <c r="J569" s="127" t="e">
        <f>VLOOKUP(B569,'MC 114+220'!$B$15:$AB$786,13,FALSE)</f>
        <v>#N/A</v>
      </c>
      <c r="K569" s="92">
        <f>'MC 114+220'!Q570</f>
        <v>0</v>
      </c>
      <c r="L569" s="106">
        <f t="shared" si="111"/>
        <v>0</v>
      </c>
      <c r="M569" s="94" t="e">
        <f>VLOOKUP(B569,'MC 114+220'!$B$14:$AB$786,21,FALSE)</f>
        <v>#N/A</v>
      </c>
      <c r="N569" s="103" t="e">
        <f>VLOOKUP(B569,'MC 114+220'!$B$15:$AB$786,5,FALSE)</f>
        <v>#N/A</v>
      </c>
      <c r="O569" s="105" t="e">
        <f t="shared" si="107"/>
        <v>#N/A</v>
      </c>
      <c r="P569" s="127" t="e">
        <f>VLOOKUP(B569,'MC 114+220'!$B$15:$AB$786,14,FALSE)</f>
        <v>#N/A</v>
      </c>
      <c r="Q569" s="92">
        <f>'MC 114+220'!R570</f>
        <v>0</v>
      </c>
      <c r="R569" s="106">
        <f t="shared" si="112"/>
        <v>0</v>
      </c>
      <c r="S569" s="94" t="e">
        <f>VLOOKUP(B569,'MC 114+220'!$B$14:$AB$786,22,FALSE)</f>
        <v>#N/A</v>
      </c>
      <c r="T569" s="103" t="e">
        <f>VLOOKUP(B569,'MC 114+220'!$B$15:$AB$786,6,FALSE)</f>
        <v>#N/A</v>
      </c>
      <c r="U569" s="105" t="e">
        <f t="shared" si="108"/>
        <v>#N/A</v>
      </c>
      <c r="V569" s="128" t="e">
        <f>VLOOKUP(B569,'MC 114+220'!$B$15:$AB$786,15,FALSE)</f>
        <v>#N/A</v>
      </c>
      <c r="W569" s="96">
        <f>'MC 114+220'!S570</f>
        <v>0</v>
      </c>
      <c r="X569" s="106">
        <f t="shared" si="113"/>
        <v>0</v>
      </c>
      <c r="Y569" s="108" t="e">
        <f t="shared" si="117"/>
        <v>#N/A</v>
      </c>
      <c r="Z569" s="99" t="e">
        <f t="shared" si="114"/>
        <v>#N/A</v>
      </c>
      <c r="AA569" s="100" t="e">
        <f t="shared" si="115"/>
        <v>#N/A</v>
      </c>
      <c r="AB569" s="109" t="e">
        <f t="shared" si="116"/>
        <v>#N/A</v>
      </c>
    </row>
    <row r="570" spans="2:28">
      <c r="B570" s="86">
        <f>'MC 114+220'!B571</f>
        <v>0</v>
      </c>
      <c r="C570" s="101">
        <f t="shared" si="109"/>
        <v>0</v>
      </c>
      <c r="D570" s="102">
        <f t="shared" si="110"/>
        <v>842</v>
      </c>
      <c r="E570" s="89" t="e">
        <f>VLOOKUP(B570,'MC 114+220'!B571:AB958,3,FALSE)</f>
        <v>#N/A</v>
      </c>
      <c r="F570" s="103" t="e">
        <f t="shared" si="105"/>
        <v>#N/A</v>
      </c>
      <c r="G570" s="104" t="e">
        <f>VLOOKUP(B570,'MC 114+220'!$B$15:$AB$786,20,FALSE)</f>
        <v>#N/A</v>
      </c>
      <c r="H570" s="104" t="e">
        <f>VLOOKUP(B570,'MC 114+220'!$B$15:$AB$786,4,FALSE)</f>
        <v>#N/A</v>
      </c>
      <c r="I570" s="105" t="e">
        <f t="shared" si="106"/>
        <v>#N/A</v>
      </c>
      <c r="J570" s="127" t="e">
        <f>VLOOKUP(B570,'MC 114+220'!$B$15:$AB$786,13,FALSE)</f>
        <v>#N/A</v>
      </c>
      <c r="K570" s="92">
        <f>'MC 114+220'!Q571</f>
        <v>0</v>
      </c>
      <c r="L570" s="106">
        <f t="shared" si="111"/>
        <v>0</v>
      </c>
      <c r="M570" s="94" t="e">
        <f>VLOOKUP(B570,'MC 114+220'!$B$14:$AB$786,21,FALSE)</f>
        <v>#N/A</v>
      </c>
      <c r="N570" s="103" t="e">
        <f>VLOOKUP(B570,'MC 114+220'!$B$15:$AB$786,5,FALSE)</f>
        <v>#N/A</v>
      </c>
      <c r="O570" s="105" t="e">
        <f t="shared" si="107"/>
        <v>#N/A</v>
      </c>
      <c r="P570" s="127" t="e">
        <f>VLOOKUP(B570,'MC 114+220'!$B$15:$AB$786,14,FALSE)</f>
        <v>#N/A</v>
      </c>
      <c r="Q570" s="92">
        <f>'MC 114+220'!R571</f>
        <v>0</v>
      </c>
      <c r="R570" s="106">
        <f t="shared" si="112"/>
        <v>0</v>
      </c>
      <c r="S570" s="94" t="e">
        <f>VLOOKUP(B570,'MC 114+220'!$B$14:$AB$786,22,FALSE)</f>
        <v>#N/A</v>
      </c>
      <c r="T570" s="103" t="e">
        <f>VLOOKUP(B570,'MC 114+220'!$B$15:$AB$786,6,FALSE)</f>
        <v>#N/A</v>
      </c>
      <c r="U570" s="105" t="e">
        <f t="shared" si="108"/>
        <v>#N/A</v>
      </c>
      <c r="V570" s="128" t="e">
        <f>VLOOKUP(B570,'MC 114+220'!$B$15:$AB$786,15,FALSE)</f>
        <v>#N/A</v>
      </c>
      <c r="W570" s="96">
        <f>'MC 114+220'!S571</f>
        <v>0</v>
      </c>
      <c r="X570" s="106">
        <f t="shared" si="113"/>
        <v>0</v>
      </c>
      <c r="Y570" s="108" t="e">
        <f t="shared" si="117"/>
        <v>#N/A</v>
      </c>
      <c r="Z570" s="99" t="e">
        <f t="shared" si="114"/>
        <v>#N/A</v>
      </c>
      <c r="AA570" s="100" t="e">
        <f t="shared" si="115"/>
        <v>#N/A</v>
      </c>
      <c r="AB570" s="109" t="e">
        <f t="shared" si="116"/>
        <v>#N/A</v>
      </c>
    </row>
    <row r="571" spans="2:28">
      <c r="B571" s="86">
        <f>'MC 114+220'!B572</f>
        <v>0</v>
      </c>
      <c r="C571" s="101">
        <f t="shared" si="109"/>
        <v>0</v>
      </c>
      <c r="D571" s="102">
        <f t="shared" si="110"/>
        <v>842</v>
      </c>
      <c r="E571" s="89" t="e">
        <f>VLOOKUP(B571,'MC 114+220'!B572:AB959,3,FALSE)</f>
        <v>#N/A</v>
      </c>
      <c r="F571" s="103" t="e">
        <f t="shared" si="105"/>
        <v>#N/A</v>
      </c>
      <c r="G571" s="104" t="e">
        <f>VLOOKUP(B571,'MC 114+220'!$B$15:$AB$786,20,FALSE)</f>
        <v>#N/A</v>
      </c>
      <c r="H571" s="104" t="e">
        <f>VLOOKUP(B571,'MC 114+220'!$B$15:$AB$786,4,FALSE)</f>
        <v>#N/A</v>
      </c>
      <c r="I571" s="105" t="e">
        <f t="shared" si="106"/>
        <v>#N/A</v>
      </c>
      <c r="J571" s="127" t="e">
        <f>VLOOKUP(B571,'MC 114+220'!$B$15:$AB$786,13,FALSE)</f>
        <v>#N/A</v>
      </c>
      <c r="K571" s="92">
        <f>'MC 114+220'!Q572</f>
        <v>0</v>
      </c>
      <c r="L571" s="106">
        <f t="shared" si="111"/>
        <v>0</v>
      </c>
      <c r="M571" s="94" t="e">
        <f>VLOOKUP(B571,'MC 114+220'!$B$14:$AB$786,21,FALSE)</f>
        <v>#N/A</v>
      </c>
      <c r="N571" s="103" t="e">
        <f>VLOOKUP(B571,'MC 114+220'!$B$15:$AB$786,5,FALSE)</f>
        <v>#N/A</v>
      </c>
      <c r="O571" s="105" t="e">
        <f t="shared" si="107"/>
        <v>#N/A</v>
      </c>
      <c r="P571" s="127" t="e">
        <f>VLOOKUP(B571,'MC 114+220'!$B$15:$AB$786,14,FALSE)</f>
        <v>#N/A</v>
      </c>
      <c r="Q571" s="92">
        <f>'MC 114+220'!R572</f>
        <v>0</v>
      </c>
      <c r="R571" s="106">
        <f t="shared" si="112"/>
        <v>0</v>
      </c>
      <c r="S571" s="94" t="e">
        <f>VLOOKUP(B571,'MC 114+220'!$B$14:$AB$786,22,FALSE)</f>
        <v>#N/A</v>
      </c>
      <c r="T571" s="103" t="e">
        <f>VLOOKUP(B571,'MC 114+220'!$B$15:$AB$786,6,FALSE)</f>
        <v>#N/A</v>
      </c>
      <c r="U571" s="105" t="e">
        <f t="shared" si="108"/>
        <v>#N/A</v>
      </c>
      <c r="V571" s="128" t="e">
        <f>VLOOKUP(B571,'MC 114+220'!$B$15:$AB$786,15,FALSE)</f>
        <v>#N/A</v>
      </c>
      <c r="W571" s="96">
        <f>'MC 114+220'!S572</f>
        <v>0</v>
      </c>
      <c r="X571" s="106">
        <f t="shared" si="113"/>
        <v>0</v>
      </c>
      <c r="Y571" s="108" t="e">
        <f t="shared" si="117"/>
        <v>#N/A</v>
      </c>
      <c r="Z571" s="99" t="e">
        <f t="shared" si="114"/>
        <v>#N/A</v>
      </c>
      <c r="AA571" s="100" t="e">
        <f t="shared" si="115"/>
        <v>#N/A</v>
      </c>
      <c r="AB571" s="109" t="e">
        <f t="shared" si="116"/>
        <v>#N/A</v>
      </c>
    </row>
    <row r="572" spans="2:28">
      <c r="B572" s="86">
        <f>'MC 114+220'!B573</f>
        <v>0</v>
      </c>
      <c r="C572" s="101">
        <f t="shared" si="109"/>
        <v>0</v>
      </c>
      <c r="D572" s="102">
        <f t="shared" si="110"/>
        <v>842</v>
      </c>
      <c r="E572" s="89" t="e">
        <f>VLOOKUP(B572,'MC 114+220'!B573:AB960,3,FALSE)</f>
        <v>#N/A</v>
      </c>
      <c r="F572" s="103" t="e">
        <f t="shared" si="105"/>
        <v>#N/A</v>
      </c>
      <c r="G572" s="104" t="e">
        <f>VLOOKUP(B572,'MC 114+220'!$B$15:$AB$786,20,FALSE)</f>
        <v>#N/A</v>
      </c>
      <c r="H572" s="104" t="e">
        <f>VLOOKUP(B572,'MC 114+220'!$B$15:$AB$786,4,FALSE)</f>
        <v>#N/A</v>
      </c>
      <c r="I572" s="105" t="e">
        <f t="shared" si="106"/>
        <v>#N/A</v>
      </c>
      <c r="J572" s="127" t="e">
        <f>VLOOKUP(B572,'MC 114+220'!$B$15:$AB$786,13,FALSE)</f>
        <v>#N/A</v>
      </c>
      <c r="K572" s="92">
        <f>'MC 114+220'!Q573</f>
        <v>0</v>
      </c>
      <c r="L572" s="106">
        <f t="shared" si="111"/>
        <v>0</v>
      </c>
      <c r="M572" s="94" t="e">
        <f>VLOOKUP(B572,'MC 114+220'!$B$14:$AB$786,21,FALSE)</f>
        <v>#N/A</v>
      </c>
      <c r="N572" s="103" t="e">
        <f>VLOOKUP(B572,'MC 114+220'!$B$15:$AB$786,5,FALSE)</f>
        <v>#N/A</v>
      </c>
      <c r="O572" s="105" t="e">
        <f t="shared" si="107"/>
        <v>#N/A</v>
      </c>
      <c r="P572" s="127" t="e">
        <f>VLOOKUP(B572,'MC 114+220'!$B$15:$AB$786,14,FALSE)</f>
        <v>#N/A</v>
      </c>
      <c r="Q572" s="92">
        <f>'MC 114+220'!R573</f>
        <v>0</v>
      </c>
      <c r="R572" s="106">
        <f t="shared" si="112"/>
        <v>0</v>
      </c>
      <c r="S572" s="94" t="e">
        <f>VLOOKUP(B572,'MC 114+220'!$B$14:$AB$786,22,FALSE)</f>
        <v>#N/A</v>
      </c>
      <c r="T572" s="103" t="e">
        <f>VLOOKUP(B572,'MC 114+220'!$B$15:$AB$786,6,FALSE)</f>
        <v>#N/A</v>
      </c>
      <c r="U572" s="105" t="e">
        <f t="shared" si="108"/>
        <v>#N/A</v>
      </c>
      <c r="V572" s="128" t="e">
        <f>VLOOKUP(B572,'MC 114+220'!$B$15:$AB$786,15,FALSE)</f>
        <v>#N/A</v>
      </c>
      <c r="W572" s="96">
        <f>'MC 114+220'!S573</f>
        <v>0</v>
      </c>
      <c r="X572" s="106">
        <f t="shared" si="113"/>
        <v>0</v>
      </c>
      <c r="Y572" s="108" t="e">
        <f t="shared" si="117"/>
        <v>#N/A</v>
      </c>
      <c r="Z572" s="99" t="e">
        <f t="shared" si="114"/>
        <v>#N/A</v>
      </c>
      <c r="AA572" s="100" t="e">
        <f t="shared" si="115"/>
        <v>#N/A</v>
      </c>
      <c r="AB572" s="109" t="e">
        <f t="shared" si="116"/>
        <v>#N/A</v>
      </c>
    </row>
    <row r="573" spans="2:28">
      <c r="B573" s="86">
        <f>'MC 114+220'!B574</f>
        <v>0</v>
      </c>
      <c r="C573" s="101">
        <f t="shared" si="109"/>
        <v>0</v>
      </c>
      <c r="D573" s="102">
        <f t="shared" si="110"/>
        <v>842</v>
      </c>
      <c r="E573" s="89" t="e">
        <f>VLOOKUP(B573,'MC 114+220'!B574:AB961,3,FALSE)</f>
        <v>#N/A</v>
      </c>
      <c r="F573" s="103" t="e">
        <f t="shared" si="105"/>
        <v>#N/A</v>
      </c>
      <c r="G573" s="104" t="e">
        <f>VLOOKUP(B573,'MC 114+220'!$B$15:$AB$786,20,FALSE)</f>
        <v>#N/A</v>
      </c>
      <c r="H573" s="104" t="e">
        <f>VLOOKUP(B573,'MC 114+220'!$B$15:$AB$786,4,FALSE)</f>
        <v>#N/A</v>
      </c>
      <c r="I573" s="105" t="e">
        <f t="shared" si="106"/>
        <v>#N/A</v>
      </c>
      <c r="J573" s="127" t="e">
        <f>VLOOKUP(B573,'MC 114+220'!$B$15:$AB$786,13,FALSE)</f>
        <v>#N/A</v>
      </c>
      <c r="K573" s="92">
        <f>'MC 114+220'!Q574</f>
        <v>0</v>
      </c>
      <c r="L573" s="106">
        <f t="shared" si="111"/>
        <v>0</v>
      </c>
      <c r="M573" s="94" t="e">
        <f>VLOOKUP(B573,'MC 114+220'!$B$14:$AB$786,21,FALSE)</f>
        <v>#N/A</v>
      </c>
      <c r="N573" s="103" t="e">
        <f>VLOOKUP(B573,'MC 114+220'!$B$15:$AB$786,5,FALSE)</f>
        <v>#N/A</v>
      </c>
      <c r="O573" s="105" t="e">
        <f t="shared" si="107"/>
        <v>#N/A</v>
      </c>
      <c r="P573" s="127" t="e">
        <f>VLOOKUP(B573,'MC 114+220'!$B$15:$AB$786,14,FALSE)</f>
        <v>#N/A</v>
      </c>
      <c r="Q573" s="92">
        <f>'MC 114+220'!R574</f>
        <v>0</v>
      </c>
      <c r="R573" s="106">
        <f t="shared" si="112"/>
        <v>0</v>
      </c>
      <c r="S573" s="94" t="e">
        <f>VLOOKUP(B573,'MC 114+220'!$B$14:$AB$786,22,FALSE)</f>
        <v>#N/A</v>
      </c>
      <c r="T573" s="103" t="e">
        <f>VLOOKUP(B573,'MC 114+220'!$B$15:$AB$786,6,FALSE)</f>
        <v>#N/A</v>
      </c>
      <c r="U573" s="105" t="e">
        <f t="shared" si="108"/>
        <v>#N/A</v>
      </c>
      <c r="V573" s="128" t="e">
        <f>VLOOKUP(B573,'MC 114+220'!$B$15:$AB$786,15,FALSE)</f>
        <v>#N/A</v>
      </c>
      <c r="W573" s="96">
        <f>'MC 114+220'!S574</f>
        <v>0</v>
      </c>
      <c r="X573" s="106">
        <f t="shared" si="113"/>
        <v>0</v>
      </c>
      <c r="Y573" s="108" t="e">
        <f t="shared" si="117"/>
        <v>#N/A</v>
      </c>
      <c r="Z573" s="99" t="e">
        <f t="shared" si="114"/>
        <v>#N/A</v>
      </c>
      <c r="AA573" s="100" t="e">
        <f t="shared" si="115"/>
        <v>#N/A</v>
      </c>
      <c r="AB573" s="109" t="e">
        <f t="shared" si="116"/>
        <v>#N/A</v>
      </c>
    </row>
    <row r="574" spans="2:28">
      <c r="B574" s="86">
        <f>'MC 114+220'!B575</f>
        <v>0</v>
      </c>
      <c r="C574" s="101">
        <f t="shared" si="109"/>
        <v>0</v>
      </c>
      <c r="D574" s="102">
        <f t="shared" si="110"/>
        <v>842</v>
      </c>
      <c r="E574" s="89" t="e">
        <f>VLOOKUP(B574,'MC 114+220'!B575:AB962,3,FALSE)</f>
        <v>#N/A</v>
      </c>
      <c r="F574" s="103" t="e">
        <f t="shared" si="105"/>
        <v>#N/A</v>
      </c>
      <c r="G574" s="104" t="e">
        <f>VLOOKUP(B574,'MC 114+220'!$B$15:$AB$786,20,FALSE)</f>
        <v>#N/A</v>
      </c>
      <c r="H574" s="104" t="e">
        <f>VLOOKUP(B574,'MC 114+220'!$B$15:$AB$786,4,FALSE)</f>
        <v>#N/A</v>
      </c>
      <c r="I574" s="105" t="e">
        <f t="shared" si="106"/>
        <v>#N/A</v>
      </c>
      <c r="J574" s="127" t="e">
        <f>VLOOKUP(B574,'MC 114+220'!$B$15:$AB$786,13,FALSE)</f>
        <v>#N/A</v>
      </c>
      <c r="K574" s="92">
        <f>'MC 114+220'!Q575</f>
        <v>0</v>
      </c>
      <c r="L574" s="106">
        <f t="shared" si="111"/>
        <v>0</v>
      </c>
      <c r="M574" s="94" t="e">
        <f>VLOOKUP(B574,'MC 114+220'!$B$14:$AB$786,21,FALSE)</f>
        <v>#N/A</v>
      </c>
      <c r="N574" s="103" t="e">
        <f>VLOOKUP(B574,'MC 114+220'!$B$15:$AB$786,5,FALSE)</f>
        <v>#N/A</v>
      </c>
      <c r="O574" s="105" t="e">
        <f t="shared" si="107"/>
        <v>#N/A</v>
      </c>
      <c r="P574" s="127" t="e">
        <f>VLOOKUP(B574,'MC 114+220'!$B$15:$AB$786,14,FALSE)</f>
        <v>#N/A</v>
      </c>
      <c r="Q574" s="92">
        <f>'MC 114+220'!R575</f>
        <v>0</v>
      </c>
      <c r="R574" s="106">
        <f t="shared" si="112"/>
        <v>0</v>
      </c>
      <c r="S574" s="94" t="e">
        <f>VLOOKUP(B574,'MC 114+220'!$B$14:$AB$786,22,FALSE)</f>
        <v>#N/A</v>
      </c>
      <c r="T574" s="103" t="e">
        <f>VLOOKUP(B574,'MC 114+220'!$B$15:$AB$786,6,FALSE)</f>
        <v>#N/A</v>
      </c>
      <c r="U574" s="105" t="e">
        <f t="shared" si="108"/>
        <v>#N/A</v>
      </c>
      <c r="V574" s="128" t="e">
        <f>VLOOKUP(B574,'MC 114+220'!$B$15:$AB$786,15,FALSE)</f>
        <v>#N/A</v>
      </c>
      <c r="W574" s="96">
        <f>'MC 114+220'!S575</f>
        <v>0</v>
      </c>
      <c r="X574" s="106">
        <f t="shared" si="113"/>
        <v>0</v>
      </c>
      <c r="Y574" s="108" t="e">
        <f t="shared" si="117"/>
        <v>#N/A</v>
      </c>
      <c r="Z574" s="99" t="e">
        <f t="shared" si="114"/>
        <v>#N/A</v>
      </c>
      <c r="AA574" s="100" t="e">
        <f t="shared" si="115"/>
        <v>#N/A</v>
      </c>
      <c r="AB574" s="109" t="e">
        <f t="shared" si="116"/>
        <v>#N/A</v>
      </c>
    </row>
    <row r="575" spans="2:28">
      <c r="B575" s="86">
        <f>'MC 114+220'!B576</f>
        <v>0</v>
      </c>
      <c r="C575" s="101">
        <f t="shared" si="109"/>
        <v>0</v>
      </c>
      <c r="D575" s="102">
        <f t="shared" si="110"/>
        <v>842</v>
      </c>
      <c r="E575" s="89" t="e">
        <f>VLOOKUP(B575,'MC 114+220'!B576:AB963,3,FALSE)</f>
        <v>#N/A</v>
      </c>
      <c r="F575" s="103" t="e">
        <f t="shared" si="105"/>
        <v>#N/A</v>
      </c>
      <c r="G575" s="104" t="e">
        <f>VLOOKUP(B575,'MC 114+220'!$B$15:$AB$786,20,FALSE)</f>
        <v>#N/A</v>
      </c>
      <c r="H575" s="104" t="e">
        <f>VLOOKUP(B575,'MC 114+220'!$B$15:$AB$786,4,FALSE)</f>
        <v>#N/A</v>
      </c>
      <c r="I575" s="105" t="e">
        <f t="shared" si="106"/>
        <v>#N/A</v>
      </c>
      <c r="J575" s="127" t="e">
        <f>VLOOKUP(B575,'MC 114+220'!$B$15:$AB$786,13,FALSE)</f>
        <v>#N/A</v>
      </c>
      <c r="K575" s="92">
        <f>'MC 114+220'!Q576</f>
        <v>0</v>
      </c>
      <c r="L575" s="106">
        <f t="shared" si="111"/>
        <v>0</v>
      </c>
      <c r="M575" s="94" t="e">
        <f>VLOOKUP(B575,'MC 114+220'!$B$14:$AB$786,21,FALSE)</f>
        <v>#N/A</v>
      </c>
      <c r="N575" s="103" t="e">
        <f>VLOOKUP(B575,'MC 114+220'!$B$15:$AB$786,5,FALSE)</f>
        <v>#N/A</v>
      </c>
      <c r="O575" s="105" t="e">
        <f t="shared" si="107"/>
        <v>#N/A</v>
      </c>
      <c r="P575" s="127" t="e">
        <f>VLOOKUP(B575,'MC 114+220'!$B$15:$AB$786,14,FALSE)</f>
        <v>#N/A</v>
      </c>
      <c r="Q575" s="92">
        <f>'MC 114+220'!R576</f>
        <v>0</v>
      </c>
      <c r="R575" s="106">
        <f t="shared" si="112"/>
        <v>0</v>
      </c>
      <c r="S575" s="94" t="e">
        <f>VLOOKUP(B575,'MC 114+220'!$B$14:$AB$786,22,FALSE)</f>
        <v>#N/A</v>
      </c>
      <c r="T575" s="103" t="e">
        <f>VLOOKUP(B575,'MC 114+220'!$B$15:$AB$786,6,FALSE)</f>
        <v>#N/A</v>
      </c>
      <c r="U575" s="105" t="e">
        <f t="shared" si="108"/>
        <v>#N/A</v>
      </c>
      <c r="V575" s="128" t="e">
        <f>VLOOKUP(B575,'MC 114+220'!$B$15:$AB$786,15,FALSE)</f>
        <v>#N/A</v>
      </c>
      <c r="W575" s="96">
        <f>'MC 114+220'!S576</f>
        <v>0</v>
      </c>
      <c r="X575" s="106">
        <f t="shared" si="113"/>
        <v>0</v>
      </c>
      <c r="Y575" s="108" t="e">
        <f t="shared" si="117"/>
        <v>#N/A</v>
      </c>
      <c r="Z575" s="99" t="e">
        <f t="shared" si="114"/>
        <v>#N/A</v>
      </c>
      <c r="AA575" s="100" t="e">
        <f t="shared" si="115"/>
        <v>#N/A</v>
      </c>
      <c r="AB575" s="109" t="e">
        <f t="shared" si="116"/>
        <v>#N/A</v>
      </c>
    </row>
    <row r="576" spans="2:28">
      <c r="B576" s="86">
        <f>'MC 114+220'!B577</f>
        <v>0</v>
      </c>
      <c r="C576" s="101">
        <f t="shared" si="109"/>
        <v>0</v>
      </c>
      <c r="D576" s="102">
        <f t="shared" si="110"/>
        <v>842</v>
      </c>
      <c r="E576" s="89" t="e">
        <f>VLOOKUP(B576,'MC 114+220'!B577:AB964,3,FALSE)</f>
        <v>#N/A</v>
      </c>
      <c r="F576" s="103" t="e">
        <f t="shared" si="105"/>
        <v>#N/A</v>
      </c>
      <c r="G576" s="104" t="e">
        <f>VLOOKUP(B576,'MC 114+220'!$B$15:$AB$786,20,FALSE)</f>
        <v>#N/A</v>
      </c>
      <c r="H576" s="104" t="e">
        <f>VLOOKUP(B576,'MC 114+220'!$B$15:$AB$786,4,FALSE)</f>
        <v>#N/A</v>
      </c>
      <c r="I576" s="105" t="e">
        <f t="shared" si="106"/>
        <v>#N/A</v>
      </c>
      <c r="J576" s="127" t="e">
        <f>VLOOKUP(B576,'MC 114+220'!$B$15:$AB$786,13,FALSE)</f>
        <v>#N/A</v>
      </c>
      <c r="K576" s="92">
        <f>'MC 114+220'!Q577</f>
        <v>0</v>
      </c>
      <c r="L576" s="106">
        <f t="shared" si="111"/>
        <v>0</v>
      </c>
      <c r="M576" s="94" t="e">
        <f>VLOOKUP(B576,'MC 114+220'!$B$14:$AB$786,21,FALSE)</f>
        <v>#N/A</v>
      </c>
      <c r="N576" s="103" t="e">
        <f>VLOOKUP(B576,'MC 114+220'!$B$15:$AB$786,5,FALSE)</f>
        <v>#N/A</v>
      </c>
      <c r="O576" s="105" t="e">
        <f t="shared" si="107"/>
        <v>#N/A</v>
      </c>
      <c r="P576" s="127" t="e">
        <f>VLOOKUP(B576,'MC 114+220'!$B$15:$AB$786,14,FALSE)</f>
        <v>#N/A</v>
      </c>
      <c r="Q576" s="92">
        <f>'MC 114+220'!R577</f>
        <v>0</v>
      </c>
      <c r="R576" s="106">
        <f t="shared" si="112"/>
        <v>0</v>
      </c>
      <c r="S576" s="94" t="e">
        <f>VLOOKUP(B576,'MC 114+220'!$B$14:$AB$786,22,FALSE)</f>
        <v>#N/A</v>
      </c>
      <c r="T576" s="103" t="e">
        <f>VLOOKUP(B576,'MC 114+220'!$B$15:$AB$786,6,FALSE)</f>
        <v>#N/A</v>
      </c>
      <c r="U576" s="105" t="e">
        <f t="shared" si="108"/>
        <v>#N/A</v>
      </c>
      <c r="V576" s="128" t="e">
        <f>VLOOKUP(B576,'MC 114+220'!$B$15:$AB$786,15,FALSE)</f>
        <v>#N/A</v>
      </c>
      <c r="W576" s="96">
        <f>'MC 114+220'!S577</f>
        <v>0</v>
      </c>
      <c r="X576" s="106">
        <f t="shared" si="113"/>
        <v>0</v>
      </c>
      <c r="Y576" s="108" t="e">
        <f t="shared" si="117"/>
        <v>#N/A</v>
      </c>
      <c r="Z576" s="99" t="e">
        <f t="shared" si="114"/>
        <v>#N/A</v>
      </c>
      <c r="AA576" s="100" t="e">
        <f t="shared" si="115"/>
        <v>#N/A</v>
      </c>
      <c r="AB576" s="109" t="e">
        <f t="shared" si="116"/>
        <v>#N/A</v>
      </c>
    </row>
    <row r="577" spans="2:28">
      <c r="B577" s="86">
        <f>'MC 114+220'!B578</f>
        <v>0</v>
      </c>
      <c r="C577" s="101">
        <f t="shared" si="109"/>
        <v>0</v>
      </c>
      <c r="D577" s="102">
        <f t="shared" si="110"/>
        <v>842</v>
      </c>
      <c r="E577" s="89" t="e">
        <f>VLOOKUP(B577,'MC 114+220'!B578:AB965,3,FALSE)</f>
        <v>#N/A</v>
      </c>
      <c r="F577" s="103" t="e">
        <f t="shared" si="105"/>
        <v>#N/A</v>
      </c>
      <c r="G577" s="104" t="e">
        <f>VLOOKUP(B577,'MC 114+220'!$B$15:$AB$786,20,FALSE)</f>
        <v>#N/A</v>
      </c>
      <c r="H577" s="104" t="e">
        <f>VLOOKUP(B577,'MC 114+220'!$B$15:$AB$786,4,FALSE)</f>
        <v>#N/A</v>
      </c>
      <c r="I577" s="105" t="e">
        <f t="shared" si="106"/>
        <v>#N/A</v>
      </c>
      <c r="J577" s="127" t="e">
        <f>VLOOKUP(B577,'MC 114+220'!$B$15:$AB$786,13,FALSE)</f>
        <v>#N/A</v>
      </c>
      <c r="K577" s="92">
        <f>'MC 114+220'!Q578</f>
        <v>0</v>
      </c>
      <c r="L577" s="106">
        <f t="shared" si="111"/>
        <v>0</v>
      </c>
      <c r="M577" s="94" t="e">
        <f>VLOOKUP(B577,'MC 114+220'!$B$14:$AB$786,21,FALSE)</f>
        <v>#N/A</v>
      </c>
      <c r="N577" s="103" t="e">
        <f>VLOOKUP(B577,'MC 114+220'!$B$15:$AB$786,5,FALSE)</f>
        <v>#N/A</v>
      </c>
      <c r="O577" s="105" t="e">
        <f t="shared" si="107"/>
        <v>#N/A</v>
      </c>
      <c r="P577" s="127" t="e">
        <f>VLOOKUP(B577,'MC 114+220'!$B$15:$AB$786,14,FALSE)</f>
        <v>#N/A</v>
      </c>
      <c r="Q577" s="92">
        <f>'MC 114+220'!R578</f>
        <v>0</v>
      </c>
      <c r="R577" s="106">
        <f t="shared" si="112"/>
        <v>0</v>
      </c>
      <c r="S577" s="94" t="e">
        <f>VLOOKUP(B577,'MC 114+220'!$B$14:$AB$786,22,FALSE)</f>
        <v>#N/A</v>
      </c>
      <c r="T577" s="103" t="e">
        <f>VLOOKUP(B577,'MC 114+220'!$B$15:$AB$786,6,FALSE)</f>
        <v>#N/A</v>
      </c>
      <c r="U577" s="105" t="e">
        <f t="shared" si="108"/>
        <v>#N/A</v>
      </c>
      <c r="V577" s="128" t="e">
        <f>VLOOKUP(B577,'MC 114+220'!$B$15:$AB$786,15,FALSE)</f>
        <v>#N/A</v>
      </c>
      <c r="W577" s="96">
        <f>'MC 114+220'!S578</f>
        <v>0</v>
      </c>
      <c r="X577" s="106">
        <f t="shared" si="113"/>
        <v>0</v>
      </c>
      <c r="Y577" s="108" t="e">
        <f t="shared" si="117"/>
        <v>#N/A</v>
      </c>
      <c r="Z577" s="99" t="e">
        <f t="shared" si="114"/>
        <v>#N/A</v>
      </c>
      <c r="AA577" s="100" t="e">
        <f t="shared" si="115"/>
        <v>#N/A</v>
      </c>
      <c r="AB577" s="109" t="e">
        <f t="shared" si="116"/>
        <v>#N/A</v>
      </c>
    </row>
    <row r="578" spans="2:28">
      <c r="B578" s="86">
        <f>'MC 114+220'!B579</f>
        <v>0</v>
      </c>
      <c r="C578" s="101">
        <f t="shared" si="109"/>
        <v>0</v>
      </c>
      <c r="D578" s="102">
        <f t="shared" si="110"/>
        <v>842</v>
      </c>
      <c r="E578" s="89" t="e">
        <f>VLOOKUP(B578,'MC 114+220'!B579:AB966,3,FALSE)</f>
        <v>#N/A</v>
      </c>
      <c r="F578" s="103" t="e">
        <f t="shared" si="105"/>
        <v>#N/A</v>
      </c>
      <c r="G578" s="104" t="e">
        <f>VLOOKUP(B578,'MC 114+220'!$B$15:$AB$786,20,FALSE)</f>
        <v>#N/A</v>
      </c>
      <c r="H578" s="104" t="e">
        <f>VLOOKUP(B578,'MC 114+220'!$B$15:$AB$786,4,FALSE)</f>
        <v>#N/A</v>
      </c>
      <c r="I578" s="105" t="e">
        <f t="shared" si="106"/>
        <v>#N/A</v>
      </c>
      <c r="J578" s="127" t="e">
        <f>VLOOKUP(B578,'MC 114+220'!$B$15:$AB$786,13,FALSE)</f>
        <v>#N/A</v>
      </c>
      <c r="K578" s="92">
        <f>'MC 114+220'!Q579</f>
        <v>0</v>
      </c>
      <c r="L578" s="106">
        <f t="shared" si="111"/>
        <v>0</v>
      </c>
      <c r="M578" s="94" t="e">
        <f>VLOOKUP(B578,'MC 114+220'!$B$14:$AB$786,21,FALSE)</f>
        <v>#N/A</v>
      </c>
      <c r="N578" s="103" t="e">
        <f>VLOOKUP(B578,'MC 114+220'!$B$15:$AB$786,5,FALSE)</f>
        <v>#N/A</v>
      </c>
      <c r="O578" s="105" t="e">
        <f t="shared" si="107"/>
        <v>#N/A</v>
      </c>
      <c r="P578" s="127" t="e">
        <f>VLOOKUP(B578,'MC 114+220'!$B$15:$AB$786,14,FALSE)</f>
        <v>#N/A</v>
      </c>
      <c r="Q578" s="92">
        <f>'MC 114+220'!R579</f>
        <v>0</v>
      </c>
      <c r="R578" s="106">
        <f t="shared" si="112"/>
        <v>0</v>
      </c>
      <c r="S578" s="94" t="e">
        <f>VLOOKUP(B578,'MC 114+220'!$B$14:$AB$786,22,FALSE)</f>
        <v>#N/A</v>
      </c>
      <c r="T578" s="103" t="e">
        <f>VLOOKUP(B578,'MC 114+220'!$B$15:$AB$786,6,FALSE)</f>
        <v>#N/A</v>
      </c>
      <c r="U578" s="105" t="e">
        <f t="shared" si="108"/>
        <v>#N/A</v>
      </c>
      <c r="V578" s="128" t="e">
        <f>VLOOKUP(B578,'MC 114+220'!$B$15:$AB$786,15,FALSE)</f>
        <v>#N/A</v>
      </c>
      <c r="W578" s="96">
        <f>'MC 114+220'!S579</f>
        <v>0</v>
      </c>
      <c r="X578" s="106">
        <f t="shared" si="113"/>
        <v>0</v>
      </c>
      <c r="Y578" s="108" t="e">
        <f t="shared" si="117"/>
        <v>#N/A</v>
      </c>
      <c r="Z578" s="99" t="e">
        <f t="shared" si="114"/>
        <v>#N/A</v>
      </c>
      <c r="AA578" s="100" t="e">
        <f t="shared" si="115"/>
        <v>#N/A</v>
      </c>
      <c r="AB578" s="109" t="e">
        <f t="shared" si="116"/>
        <v>#N/A</v>
      </c>
    </row>
    <row r="579" spans="2:28">
      <c r="B579" s="86">
        <f>'MC 114+220'!B580</f>
        <v>0</v>
      </c>
      <c r="C579" s="101">
        <f t="shared" si="109"/>
        <v>0</v>
      </c>
      <c r="D579" s="102">
        <f t="shared" si="110"/>
        <v>842</v>
      </c>
      <c r="E579" s="89" t="e">
        <f>VLOOKUP(B579,'MC 114+220'!B580:AB967,3,FALSE)</f>
        <v>#N/A</v>
      </c>
      <c r="F579" s="103" t="e">
        <f t="shared" si="105"/>
        <v>#N/A</v>
      </c>
      <c r="G579" s="104" t="e">
        <f>VLOOKUP(B579,'MC 114+220'!$B$15:$AB$786,20,FALSE)</f>
        <v>#N/A</v>
      </c>
      <c r="H579" s="104" t="e">
        <f>VLOOKUP(B579,'MC 114+220'!$B$15:$AB$786,4,FALSE)</f>
        <v>#N/A</v>
      </c>
      <c r="I579" s="105" t="e">
        <f t="shared" si="106"/>
        <v>#N/A</v>
      </c>
      <c r="J579" s="127" t="e">
        <f>VLOOKUP(B579,'MC 114+220'!$B$15:$AB$786,13,FALSE)</f>
        <v>#N/A</v>
      </c>
      <c r="K579" s="92">
        <f>'MC 114+220'!Q580</f>
        <v>0</v>
      </c>
      <c r="L579" s="106">
        <f t="shared" si="111"/>
        <v>0</v>
      </c>
      <c r="M579" s="94" t="e">
        <f>VLOOKUP(B579,'MC 114+220'!$B$14:$AB$786,21,FALSE)</f>
        <v>#N/A</v>
      </c>
      <c r="N579" s="103" t="e">
        <f>VLOOKUP(B579,'MC 114+220'!$B$15:$AB$786,5,FALSE)</f>
        <v>#N/A</v>
      </c>
      <c r="O579" s="105" t="e">
        <f t="shared" si="107"/>
        <v>#N/A</v>
      </c>
      <c r="P579" s="127" t="e">
        <f>VLOOKUP(B579,'MC 114+220'!$B$15:$AB$786,14,FALSE)</f>
        <v>#N/A</v>
      </c>
      <c r="Q579" s="92">
        <f>'MC 114+220'!R580</f>
        <v>0</v>
      </c>
      <c r="R579" s="106">
        <f t="shared" si="112"/>
        <v>0</v>
      </c>
      <c r="S579" s="94" t="e">
        <f>VLOOKUP(B579,'MC 114+220'!$B$14:$AB$786,22,FALSE)</f>
        <v>#N/A</v>
      </c>
      <c r="T579" s="103" t="e">
        <f>VLOOKUP(B579,'MC 114+220'!$B$15:$AB$786,6,FALSE)</f>
        <v>#N/A</v>
      </c>
      <c r="U579" s="105" t="e">
        <f t="shared" si="108"/>
        <v>#N/A</v>
      </c>
      <c r="V579" s="128" t="e">
        <f>VLOOKUP(B579,'MC 114+220'!$B$15:$AB$786,15,FALSE)</f>
        <v>#N/A</v>
      </c>
      <c r="W579" s="96">
        <f>'MC 114+220'!S580</f>
        <v>0</v>
      </c>
      <c r="X579" s="106">
        <f t="shared" si="113"/>
        <v>0</v>
      </c>
      <c r="Y579" s="108" t="e">
        <f t="shared" si="117"/>
        <v>#N/A</v>
      </c>
      <c r="Z579" s="99" t="e">
        <f t="shared" si="114"/>
        <v>#N/A</v>
      </c>
      <c r="AA579" s="100" t="e">
        <f t="shared" si="115"/>
        <v>#N/A</v>
      </c>
      <c r="AB579" s="109" t="e">
        <f t="shared" si="116"/>
        <v>#N/A</v>
      </c>
    </row>
    <row r="580" spans="2:28">
      <c r="B580" s="86">
        <f>'MC 114+220'!B581</f>
        <v>0</v>
      </c>
      <c r="C580" s="101">
        <f t="shared" si="109"/>
        <v>0</v>
      </c>
      <c r="D580" s="102">
        <f t="shared" si="110"/>
        <v>842</v>
      </c>
      <c r="E580" s="89" t="e">
        <f>VLOOKUP(B580,'MC 114+220'!B581:AB968,3,FALSE)</f>
        <v>#N/A</v>
      </c>
      <c r="F580" s="103" t="e">
        <f t="shared" si="105"/>
        <v>#N/A</v>
      </c>
      <c r="G580" s="104" t="e">
        <f>VLOOKUP(B580,'MC 114+220'!$B$15:$AB$786,20,FALSE)</f>
        <v>#N/A</v>
      </c>
      <c r="H580" s="104" t="e">
        <f>VLOOKUP(B580,'MC 114+220'!$B$15:$AB$786,4,FALSE)</f>
        <v>#N/A</v>
      </c>
      <c r="I580" s="105" t="e">
        <f t="shared" si="106"/>
        <v>#N/A</v>
      </c>
      <c r="J580" s="127" t="e">
        <f>VLOOKUP(B580,'MC 114+220'!$B$15:$AB$786,13,FALSE)</f>
        <v>#N/A</v>
      </c>
      <c r="K580" s="92">
        <f>'MC 114+220'!Q581</f>
        <v>0</v>
      </c>
      <c r="L580" s="106">
        <f t="shared" si="111"/>
        <v>0</v>
      </c>
      <c r="M580" s="94" t="e">
        <f>VLOOKUP(B580,'MC 114+220'!$B$14:$AB$786,21,FALSE)</f>
        <v>#N/A</v>
      </c>
      <c r="N580" s="103" t="e">
        <f>VLOOKUP(B580,'MC 114+220'!$B$15:$AB$786,5,FALSE)</f>
        <v>#N/A</v>
      </c>
      <c r="O580" s="105" t="e">
        <f t="shared" si="107"/>
        <v>#N/A</v>
      </c>
      <c r="P580" s="127" t="e">
        <f>VLOOKUP(B580,'MC 114+220'!$B$15:$AB$786,14,FALSE)</f>
        <v>#N/A</v>
      </c>
      <c r="Q580" s="92">
        <f>'MC 114+220'!R581</f>
        <v>0</v>
      </c>
      <c r="R580" s="106">
        <f t="shared" si="112"/>
        <v>0</v>
      </c>
      <c r="S580" s="94" t="e">
        <f>VLOOKUP(B580,'MC 114+220'!$B$14:$AB$786,22,FALSE)</f>
        <v>#N/A</v>
      </c>
      <c r="T580" s="103" t="e">
        <f>VLOOKUP(B580,'MC 114+220'!$B$15:$AB$786,6,FALSE)</f>
        <v>#N/A</v>
      </c>
      <c r="U580" s="105" t="e">
        <f t="shared" si="108"/>
        <v>#N/A</v>
      </c>
      <c r="V580" s="128" t="e">
        <f>VLOOKUP(B580,'MC 114+220'!$B$15:$AB$786,15,FALSE)</f>
        <v>#N/A</v>
      </c>
      <c r="W580" s="96">
        <f>'MC 114+220'!S581</f>
        <v>0</v>
      </c>
      <c r="X580" s="106">
        <f t="shared" si="113"/>
        <v>0</v>
      </c>
      <c r="Y580" s="108" t="e">
        <f t="shared" si="117"/>
        <v>#N/A</v>
      </c>
      <c r="Z580" s="99" t="e">
        <f t="shared" si="114"/>
        <v>#N/A</v>
      </c>
      <c r="AA580" s="100" t="e">
        <f t="shared" si="115"/>
        <v>#N/A</v>
      </c>
      <c r="AB580" s="109" t="e">
        <f t="shared" si="116"/>
        <v>#N/A</v>
      </c>
    </row>
    <row r="581" spans="2:28">
      <c r="B581" s="86">
        <f>'MC 114+220'!B582</f>
        <v>0</v>
      </c>
      <c r="C581" s="101">
        <f t="shared" si="109"/>
        <v>0</v>
      </c>
      <c r="D581" s="102">
        <f t="shared" si="110"/>
        <v>842</v>
      </c>
      <c r="E581" s="89" t="e">
        <f>VLOOKUP(B581,'MC 114+220'!B582:AB969,3,FALSE)</f>
        <v>#N/A</v>
      </c>
      <c r="F581" s="103" t="e">
        <f t="shared" si="105"/>
        <v>#N/A</v>
      </c>
      <c r="G581" s="104" t="e">
        <f>VLOOKUP(B581,'MC 114+220'!$B$15:$AB$786,20,FALSE)</f>
        <v>#N/A</v>
      </c>
      <c r="H581" s="104" t="e">
        <f>VLOOKUP(B581,'MC 114+220'!$B$15:$AB$786,4,FALSE)</f>
        <v>#N/A</v>
      </c>
      <c r="I581" s="105" t="e">
        <f t="shared" si="106"/>
        <v>#N/A</v>
      </c>
      <c r="J581" s="127" t="e">
        <f>VLOOKUP(B581,'MC 114+220'!$B$15:$AB$786,13,FALSE)</f>
        <v>#N/A</v>
      </c>
      <c r="K581" s="92">
        <f>'MC 114+220'!Q582</f>
        <v>0</v>
      </c>
      <c r="L581" s="106">
        <f t="shared" si="111"/>
        <v>0</v>
      </c>
      <c r="M581" s="94" t="e">
        <f>VLOOKUP(B581,'MC 114+220'!$B$14:$AB$786,21,FALSE)</f>
        <v>#N/A</v>
      </c>
      <c r="N581" s="103" t="e">
        <f>VLOOKUP(B581,'MC 114+220'!$B$15:$AB$786,5,FALSE)</f>
        <v>#N/A</v>
      </c>
      <c r="O581" s="105" t="e">
        <f t="shared" si="107"/>
        <v>#N/A</v>
      </c>
      <c r="P581" s="127" t="e">
        <f>VLOOKUP(B581,'MC 114+220'!$B$15:$AB$786,14,FALSE)</f>
        <v>#N/A</v>
      </c>
      <c r="Q581" s="92">
        <f>'MC 114+220'!R582</f>
        <v>0</v>
      </c>
      <c r="R581" s="106">
        <f t="shared" si="112"/>
        <v>0</v>
      </c>
      <c r="S581" s="94" t="e">
        <f>VLOOKUP(B581,'MC 114+220'!$B$14:$AB$786,22,FALSE)</f>
        <v>#N/A</v>
      </c>
      <c r="T581" s="103" t="e">
        <f>VLOOKUP(B581,'MC 114+220'!$B$15:$AB$786,6,FALSE)</f>
        <v>#N/A</v>
      </c>
      <c r="U581" s="105" t="e">
        <f t="shared" si="108"/>
        <v>#N/A</v>
      </c>
      <c r="V581" s="128" t="e">
        <f>VLOOKUP(B581,'MC 114+220'!$B$15:$AB$786,15,FALSE)</f>
        <v>#N/A</v>
      </c>
      <c r="W581" s="96">
        <f>'MC 114+220'!S582</f>
        <v>0</v>
      </c>
      <c r="X581" s="106">
        <f t="shared" si="113"/>
        <v>0</v>
      </c>
      <c r="Y581" s="108" t="e">
        <f t="shared" si="117"/>
        <v>#N/A</v>
      </c>
      <c r="Z581" s="99" t="e">
        <f t="shared" si="114"/>
        <v>#N/A</v>
      </c>
      <c r="AA581" s="100" t="e">
        <f t="shared" si="115"/>
        <v>#N/A</v>
      </c>
      <c r="AB581" s="109" t="e">
        <f t="shared" si="116"/>
        <v>#N/A</v>
      </c>
    </row>
    <row r="582" spans="2:28">
      <c r="B582" s="86">
        <f>'MC 114+220'!B583</f>
        <v>0</v>
      </c>
      <c r="C582" s="101">
        <f t="shared" si="109"/>
        <v>0</v>
      </c>
      <c r="D582" s="102">
        <f t="shared" si="110"/>
        <v>842</v>
      </c>
      <c r="E582" s="89" t="e">
        <f>VLOOKUP(B582,'MC 114+220'!B583:AB970,3,FALSE)</f>
        <v>#N/A</v>
      </c>
      <c r="F582" s="103" t="e">
        <f t="shared" si="105"/>
        <v>#N/A</v>
      </c>
      <c r="G582" s="104" t="e">
        <f>VLOOKUP(B582,'MC 114+220'!$B$15:$AB$786,20,FALSE)</f>
        <v>#N/A</v>
      </c>
      <c r="H582" s="104" t="e">
        <f>VLOOKUP(B582,'MC 114+220'!$B$15:$AB$786,4,FALSE)</f>
        <v>#N/A</v>
      </c>
      <c r="I582" s="105" t="e">
        <f t="shared" si="106"/>
        <v>#N/A</v>
      </c>
      <c r="J582" s="127" t="e">
        <f>VLOOKUP(B582,'MC 114+220'!$B$15:$AB$786,13,FALSE)</f>
        <v>#N/A</v>
      </c>
      <c r="K582" s="92">
        <f>'MC 114+220'!Q583</f>
        <v>0</v>
      </c>
      <c r="L582" s="106">
        <f t="shared" si="111"/>
        <v>0</v>
      </c>
      <c r="M582" s="94" t="e">
        <f>VLOOKUP(B582,'MC 114+220'!$B$14:$AB$786,21,FALSE)</f>
        <v>#N/A</v>
      </c>
      <c r="N582" s="103" t="e">
        <f>VLOOKUP(B582,'MC 114+220'!$B$15:$AB$786,5,FALSE)</f>
        <v>#N/A</v>
      </c>
      <c r="O582" s="105" t="e">
        <f t="shared" si="107"/>
        <v>#N/A</v>
      </c>
      <c r="P582" s="127" t="e">
        <f>VLOOKUP(B582,'MC 114+220'!$B$15:$AB$786,14,FALSE)</f>
        <v>#N/A</v>
      </c>
      <c r="Q582" s="92">
        <f>'MC 114+220'!R583</f>
        <v>0</v>
      </c>
      <c r="R582" s="106">
        <f t="shared" si="112"/>
        <v>0</v>
      </c>
      <c r="S582" s="94" t="e">
        <f>VLOOKUP(B582,'MC 114+220'!$B$14:$AB$786,22,FALSE)</f>
        <v>#N/A</v>
      </c>
      <c r="T582" s="103" t="e">
        <f>VLOOKUP(B582,'MC 114+220'!$B$15:$AB$786,6,FALSE)</f>
        <v>#N/A</v>
      </c>
      <c r="U582" s="105" t="e">
        <f t="shared" si="108"/>
        <v>#N/A</v>
      </c>
      <c r="V582" s="128" t="e">
        <f>VLOOKUP(B582,'MC 114+220'!$B$15:$AB$786,15,FALSE)</f>
        <v>#N/A</v>
      </c>
      <c r="W582" s="96">
        <f>'MC 114+220'!S583</f>
        <v>0</v>
      </c>
      <c r="X582" s="106">
        <f t="shared" si="113"/>
        <v>0</v>
      </c>
      <c r="Y582" s="108" t="e">
        <f t="shared" si="117"/>
        <v>#N/A</v>
      </c>
      <c r="Z582" s="99" t="e">
        <f t="shared" si="114"/>
        <v>#N/A</v>
      </c>
      <c r="AA582" s="100" t="e">
        <f t="shared" si="115"/>
        <v>#N/A</v>
      </c>
      <c r="AB582" s="109" t="e">
        <f t="shared" si="116"/>
        <v>#N/A</v>
      </c>
    </row>
    <row r="583" spans="2:28">
      <c r="B583" s="86">
        <f>'MC 114+220'!B584</f>
        <v>0</v>
      </c>
      <c r="C583" s="101">
        <f t="shared" si="109"/>
        <v>0</v>
      </c>
      <c r="D583" s="102">
        <f t="shared" si="110"/>
        <v>842</v>
      </c>
      <c r="E583" s="89" t="e">
        <f>VLOOKUP(B583,'MC 114+220'!B584:AB971,3,FALSE)</f>
        <v>#N/A</v>
      </c>
      <c r="F583" s="103" t="e">
        <f t="shared" si="105"/>
        <v>#N/A</v>
      </c>
      <c r="G583" s="104" t="e">
        <f>VLOOKUP(B583,'MC 114+220'!$B$15:$AB$786,20,FALSE)</f>
        <v>#N/A</v>
      </c>
      <c r="H583" s="104" t="e">
        <f>VLOOKUP(B583,'MC 114+220'!$B$15:$AB$786,4,FALSE)</f>
        <v>#N/A</v>
      </c>
      <c r="I583" s="105" t="e">
        <f t="shared" si="106"/>
        <v>#N/A</v>
      </c>
      <c r="J583" s="127" t="e">
        <f>VLOOKUP(B583,'MC 114+220'!$B$15:$AB$786,13,FALSE)</f>
        <v>#N/A</v>
      </c>
      <c r="K583" s="92">
        <f>'MC 114+220'!Q584</f>
        <v>0</v>
      </c>
      <c r="L583" s="106">
        <f t="shared" si="111"/>
        <v>0</v>
      </c>
      <c r="M583" s="94" t="e">
        <f>VLOOKUP(B583,'MC 114+220'!$B$14:$AB$786,21,FALSE)</f>
        <v>#N/A</v>
      </c>
      <c r="N583" s="103" t="e">
        <f>VLOOKUP(B583,'MC 114+220'!$B$15:$AB$786,5,FALSE)</f>
        <v>#N/A</v>
      </c>
      <c r="O583" s="105" t="e">
        <f t="shared" si="107"/>
        <v>#N/A</v>
      </c>
      <c r="P583" s="127" t="e">
        <f>VLOOKUP(B583,'MC 114+220'!$B$15:$AB$786,14,FALSE)</f>
        <v>#N/A</v>
      </c>
      <c r="Q583" s="92">
        <f>'MC 114+220'!R584</f>
        <v>0</v>
      </c>
      <c r="R583" s="106">
        <f t="shared" si="112"/>
        <v>0</v>
      </c>
      <c r="S583" s="94" t="e">
        <f>VLOOKUP(B583,'MC 114+220'!$B$14:$AB$786,22,FALSE)</f>
        <v>#N/A</v>
      </c>
      <c r="T583" s="103" t="e">
        <f>VLOOKUP(B583,'MC 114+220'!$B$15:$AB$786,6,FALSE)</f>
        <v>#N/A</v>
      </c>
      <c r="U583" s="105" t="e">
        <f t="shared" si="108"/>
        <v>#N/A</v>
      </c>
      <c r="V583" s="128" t="e">
        <f>VLOOKUP(B583,'MC 114+220'!$B$15:$AB$786,15,FALSE)</f>
        <v>#N/A</v>
      </c>
      <c r="W583" s="96">
        <f>'MC 114+220'!S584</f>
        <v>0</v>
      </c>
      <c r="X583" s="106">
        <f t="shared" si="113"/>
        <v>0</v>
      </c>
      <c r="Y583" s="108" t="e">
        <f t="shared" si="117"/>
        <v>#N/A</v>
      </c>
      <c r="Z583" s="99" t="e">
        <f t="shared" si="114"/>
        <v>#N/A</v>
      </c>
      <c r="AA583" s="100" t="e">
        <f t="shared" si="115"/>
        <v>#N/A</v>
      </c>
      <c r="AB583" s="109" t="e">
        <f t="shared" si="116"/>
        <v>#N/A</v>
      </c>
    </row>
    <row r="584" spans="2:28">
      <c r="B584" s="86">
        <f>'MC 114+220'!B585</f>
        <v>0</v>
      </c>
      <c r="C584" s="101">
        <f t="shared" si="109"/>
        <v>0</v>
      </c>
      <c r="D584" s="102">
        <f t="shared" si="110"/>
        <v>842</v>
      </c>
      <c r="E584" s="89" t="e">
        <f>VLOOKUP(B584,'MC 114+220'!B585:AB972,3,FALSE)</f>
        <v>#N/A</v>
      </c>
      <c r="F584" s="103" t="e">
        <f t="shared" si="105"/>
        <v>#N/A</v>
      </c>
      <c r="G584" s="104" t="e">
        <f>VLOOKUP(B584,'MC 114+220'!$B$15:$AB$786,20,FALSE)</f>
        <v>#N/A</v>
      </c>
      <c r="H584" s="104" t="e">
        <f>VLOOKUP(B584,'MC 114+220'!$B$15:$AB$786,4,FALSE)</f>
        <v>#N/A</v>
      </c>
      <c r="I584" s="105" t="e">
        <f t="shared" si="106"/>
        <v>#N/A</v>
      </c>
      <c r="J584" s="127" t="e">
        <f>VLOOKUP(B584,'MC 114+220'!$B$15:$AB$786,13,FALSE)</f>
        <v>#N/A</v>
      </c>
      <c r="K584" s="92">
        <f>'MC 114+220'!Q585</f>
        <v>0</v>
      </c>
      <c r="L584" s="106">
        <f t="shared" si="111"/>
        <v>0</v>
      </c>
      <c r="M584" s="94" t="e">
        <f>VLOOKUP(B584,'MC 114+220'!$B$14:$AB$786,21,FALSE)</f>
        <v>#N/A</v>
      </c>
      <c r="N584" s="103" t="e">
        <f>VLOOKUP(B584,'MC 114+220'!$B$15:$AB$786,5,FALSE)</f>
        <v>#N/A</v>
      </c>
      <c r="O584" s="105" t="e">
        <f t="shared" si="107"/>
        <v>#N/A</v>
      </c>
      <c r="P584" s="127" t="e">
        <f>VLOOKUP(B584,'MC 114+220'!$B$15:$AB$786,14,FALSE)</f>
        <v>#N/A</v>
      </c>
      <c r="Q584" s="92">
        <f>'MC 114+220'!R585</f>
        <v>0</v>
      </c>
      <c r="R584" s="106">
        <f t="shared" si="112"/>
        <v>0</v>
      </c>
      <c r="S584" s="94" t="e">
        <f>VLOOKUP(B584,'MC 114+220'!$B$14:$AB$786,22,FALSE)</f>
        <v>#N/A</v>
      </c>
      <c r="T584" s="103" t="e">
        <f>VLOOKUP(B584,'MC 114+220'!$B$15:$AB$786,6,FALSE)</f>
        <v>#N/A</v>
      </c>
      <c r="U584" s="105" t="e">
        <f t="shared" si="108"/>
        <v>#N/A</v>
      </c>
      <c r="V584" s="128" t="e">
        <f>VLOOKUP(B584,'MC 114+220'!$B$15:$AB$786,15,FALSE)</f>
        <v>#N/A</v>
      </c>
      <c r="W584" s="96">
        <f>'MC 114+220'!S585</f>
        <v>0</v>
      </c>
      <c r="X584" s="106">
        <f t="shared" si="113"/>
        <v>0</v>
      </c>
      <c r="Y584" s="108" t="e">
        <f t="shared" si="117"/>
        <v>#N/A</v>
      </c>
      <c r="Z584" s="99" t="e">
        <f t="shared" si="114"/>
        <v>#N/A</v>
      </c>
      <c r="AA584" s="100" t="e">
        <f t="shared" si="115"/>
        <v>#N/A</v>
      </c>
      <c r="AB584" s="109" t="e">
        <f t="shared" si="116"/>
        <v>#N/A</v>
      </c>
    </row>
    <row r="585" spans="2:28">
      <c r="B585" s="86">
        <f>'MC 114+220'!B586</f>
        <v>0</v>
      </c>
      <c r="C585" s="101">
        <f t="shared" si="109"/>
        <v>0</v>
      </c>
      <c r="D585" s="102">
        <f t="shared" si="110"/>
        <v>842</v>
      </c>
      <c r="E585" s="89" t="e">
        <f>VLOOKUP(B585,'MC 114+220'!B586:AB973,3,FALSE)</f>
        <v>#N/A</v>
      </c>
      <c r="F585" s="103" t="e">
        <f t="shared" si="105"/>
        <v>#N/A</v>
      </c>
      <c r="G585" s="104" t="e">
        <f>VLOOKUP(B585,'MC 114+220'!$B$15:$AB$786,20,FALSE)</f>
        <v>#N/A</v>
      </c>
      <c r="H585" s="104" t="e">
        <f>VLOOKUP(B585,'MC 114+220'!$B$15:$AB$786,4,FALSE)</f>
        <v>#N/A</v>
      </c>
      <c r="I585" s="105" t="e">
        <f t="shared" si="106"/>
        <v>#N/A</v>
      </c>
      <c r="J585" s="127" t="e">
        <f>VLOOKUP(B585,'MC 114+220'!$B$15:$AB$786,13,FALSE)</f>
        <v>#N/A</v>
      </c>
      <c r="K585" s="92">
        <f>'MC 114+220'!Q586</f>
        <v>0</v>
      </c>
      <c r="L585" s="106">
        <f t="shared" si="111"/>
        <v>0</v>
      </c>
      <c r="M585" s="94" t="e">
        <f>VLOOKUP(B585,'MC 114+220'!$B$14:$AB$786,21,FALSE)</f>
        <v>#N/A</v>
      </c>
      <c r="N585" s="103" t="e">
        <f>VLOOKUP(B585,'MC 114+220'!$B$15:$AB$786,5,FALSE)</f>
        <v>#N/A</v>
      </c>
      <c r="O585" s="105" t="e">
        <f t="shared" si="107"/>
        <v>#N/A</v>
      </c>
      <c r="P585" s="127" t="e">
        <f>VLOOKUP(B585,'MC 114+220'!$B$15:$AB$786,14,FALSE)</f>
        <v>#N/A</v>
      </c>
      <c r="Q585" s="92">
        <f>'MC 114+220'!R586</f>
        <v>0</v>
      </c>
      <c r="R585" s="106">
        <f t="shared" si="112"/>
        <v>0</v>
      </c>
      <c r="S585" s="94" t="e">
        <f>VLOOKUP(B585,'MC 114+220'!$B$14:$AB$786,22,FALSE)</f>
        <v>#N/A</v>
      </c>
      <c r="T585" s="103" t="e">
        <f>VLOOKUP(B585,'MC 114+220'!$B$15:$AB$786,6,FALSE)</f>
        <v>#N/A</v>
      </c>
      <c r="U585" s="105" t="e">
        <f t="shared" si="108"/>
        <v>#N/A</v>
      </c>
      <c r="V585" s="128" t="e">
        <f>VLOOKUP(B585,'MC 114+220'!$B$15:$AB$786,15,FALSE)</f>
        <v>#N/A</v>
      </c>
      <c r="W585" s="96">
        <f>'MC 114+220'!S586</f>
        <v>0</v>
      </c>
      <c r="X585" s="106">
        <f t="shared" si="113"/>
        <v>0</v>
      </c>
      <c r="Y585" s="108" t="e">
        <f t="shared" si="117"/>
        <v>#N/A</v>
      </c>
      <c r="Z585" s="99" t="e">
        <f t="shared" si="114"/>
        <v>#N/A</v>
      </c>
      <c r="AA585" s="100" t="e">
        <f t="shared" si="115"/>
        <v>#N/A</v>
      </c>
      <c r="AB585" s="109" t="e">
        <f t="shared" si="116"/>
        <v>#N/A</v>
      </c>
    </row>
    <row r="586" spans="2:28">
      <c r="B586" s="86">
        <f>'MC 114+220'!B587</f>
        <v>0</v>
      </c>
      <c r="C586" s="101">
        <f t="shared" si="109"/>
        <v>0</v>
      </c>
      <c r="D586" s="102">
        <f t="shared" si="110"/>
        <v>842</v>
      </c>
      <c r="E586" s="89" t="e">
        <f>VLOOKUP(B586,'MC 114+220'!B587:AB974,3,FALSE)</f>
        <v>#N/A</v>
      </c>
      <c r="F586" s="103" t="e">
        <f t="shared" si="105"/>
        <v>#N/A</v>
      </c>
      <c r="G586" s="104" t="e">
        <f>VLOOKUP(B586,'MC 114+220'!$B$15:$AB$786,20,FALSE)</f>
        <v>#N/A</v>
      </c>
      <c r="H586" s="104" t="e">
        <f>VLOOKUP(B586,'MC 114+220'!$B$15:$AB$786,4,FALSE)</f>
        <v>#N/A</v>
      </c>
      <c r="I586" s="105" t="e">
        <f t="shared" si="106"/>
        <v>#N/A</v>
      </c>
      <c r="J586" s="127" t="e">
        <f>VLOOKUP(B586,'MC 114+220'!$B$15:$AB$786,13,FALSE)</f>
        <v>#N/A</v>
      </c>
      <c r="K586" s="92">
        <f>'MC 114+220'!Q587</f>
        <v>0</v>
      </c>
      <c r="L586" s="106">
        <f t="shared" si="111"/>
        <v>0</v>
      </c>
      <c r="M586" s="94" t="e">
        <f>VLOOKUP(B586,'MC 114+220'!$B$14:$AB$786,21,FALSE)</f>
        <v>#N/A</v>
      </c>
      <c r="N586" s="103" t="e">
        <f>VLOOKUP(B586,'MC 114+220'!$B$15:$AB$786,5,FALSE)</f>
        <v>#N/A</v>
      </c>
      <c r="O586" s="105" t="e">
        <f t="shared" si="107"/>
        <v>#N/A</v>
      </c>
      <c r="P586" s="127" t="e">
        <f>VLOOKUP(B586,'MC 114+220'!$B$15:$AB$786,14,FALSE)</f>
        <v>#N/A</v>
      </c>
      <c r="Q586" s="92">
        <f>'MC 114+220'!R587</f>
        <v>0</v>
      </c>
      <c r="R586" s="106">
        <f t="shared" si="112"/>
        <v>0</v>
      </c>
      <c r="S586" s="94" t="e">
        <f>VLOOKUP(B586,'MC 114+220'!$B$14:$AB$786,22,FALSE)</f>
        <v>#N/A</v>
      </c>
      <c r="T586" s="103" t="e">
        <f>VLOOKUP(B586,'MC 114+220'!$B$15:$AB$786,6,FALSE)</f>
        <v>#N/A</v>
      </c>
      <c r="U586" s="105" t="e">
        <f t="shared" si="108"/>
        <v>#N/A</v>
      </c>
      <c r="V586" s="128" t="e">
        <f>VLOOKUP(B586,'MC 114+220'!$B$15:$AB$786,15,FALSE)</f>
        <v>#N/A</v>
      </c>
      <c r="W586" s="96">
        <f>'MC 114+220'!S587</f>
        <v>0</v>
      </c>
      <c r="X586" s="106">
        <f t="shared" si="113"/>
        <v>0</v>
      </c>
      <c r="Y586" s="108" t="e">
        <f t="shared" si="117"/>
        <v>#N/A</v>
      </c>
      <c r="Z586" s="99" t="e">
        <f t="shared" si="114"/>
        <v>#N/A</v>
      </c>
      <c r="AA586" s="100" t="e">
        <f t="shared" si="115"/>
        <v>#N/A</v>
      </c>
      <c r="AB586" s="109" t="e">
        <f t="shared" si="116"/>
        <v>#N/A</v>
      </c>
    </row>
    <row r="587" spans="2:28">
      <c r="B587" s="86">
        <f>'MC 114+220'!B588</f>
        <v>0</v>
      </c>
      <c r="C587" s="101">
        <f t="shared" si="109"/>
        <v>0</v>
      </c>
      <c r="D587" s="102">
        <f t="shared" si="110"/>
        <v>842</v>
      </c>
      <c r="E587" s="89" t="e">
        <f>VLOOKUP(B587,'MC 114+220'!B588:AB975,3,FALSE)</f>
        <v>#N/A</v>
      </c>
      <c r="F587" s="103" t="e">
        <f t="shared" si="105"/>
        <v>#N/A</v>
      </c>
      <c r="G587" s="104" t="e">
        <f>VLOOKUP(B587,'MC 114+220'!$B$15:$AB$786,20,FALSE)</f>
        <v>#N/A</v>
      </c>
      <c r="H587" s="104" t="e">
        <f>VLOOKUP(B587,'MC 114+220'!$B$15:$AB$786,4,FALSE)</f>
        <v>#N/A</v>
      </c>
      <c r="I587" s="105" t="e">
        <f t="shared" si="106"/>
        <v>#N/A</v>
      </c>
      <c r="J587" s="127" t="e">
        <f>VLOOKUP(B587,'MC 114+220'!$B$15:$AB$786,13,FALSE)</f>
        <v>#N/A</v>
      </c>
      <c r="K587" s="92">
        <f>'MC 114+220'!Q588</f>
        <v>0</v>
      </c>
      <c r="L587" s="106">
        <f t="shared" si="111"/>
        <v>0</v>
      </c>
      <c r="M587" s="94" t="e">
        <f>VLOOKUP(B587,'MC 114+220'!$B$14:$AB$786,21,FALSE)</f>
        <v>#N/A</v>
      </c>
      <c r="N587" s="103" t="e">
        <f>VLOOKUP(B587,'MC 114+220'!$B$15:$AB$786,5,FALSE)</f>
        <v>#N/A</v>
      </c>
      <c r="O587" s="105" t="e">
        <f t="shared" si="107"/>
        <v>#N/A</v>
      </c>
      <c r="P587" s="127" t="e">
        <f>VLOOKUP(B587,'MC 114+220'!$B$15:$AB$786,14,FALSE)</f>
        <v>#N/A</v>
      </c>
      <c r="Q587" s="92">
        <f>'MC 114+220'!R588</f>
        <v>0</v>
      </c>
      <c r="R587" s="106">
        <f t="shared" si="112"/>
        <v>0</v>
      </c>
      <c r="S587" s="94" t="e">
        <f>VLOOKUP(B587,'MC 114+220'!$B$14:$AB$786,22,FALSE)</f>
        <v>#N/A</v>
      </c>
      <c r="T587" s="103" t="e">
        <f>VLOOKUP(B587,'MC 114+220'!$B$15:$AB$786,6,FALSE)</f>
        <v>#N/A</v>
      </c>
      <c r="U587" s="105" t="e">
        <f t="shared" si="108"/>
        <v>#N/A</v>
      </c>
      <c r="V587" s="128" t="e">
        <f>VLOOKUP(B587,'MC 114+220'!$B$15:$AB$786,15,FALSE)</f>
        <v>#N/A</v>
      </c>
      <c r="W587" s="96">
        <f>'MC 114+220'!S588</f>
        <v>0</v>
      </c>
      <c r="X587" s="106">
        <f t="shared" si="113"/>
        <v>0</v>
      </c>
      <c r="Y587" s="108" t="e">
        <f t="shared" si="117"/>
        <v>#N/A</v>
      </c>
      <c r="Z587" s="99" t="e">
        <f t="shared" si="114"/>
        <v>#N/A</v>
      </c>
      <c r="AA587" s="100" t="e">
        <f t="shared" si="115"/>
        <v>#N/A</v>
      </c>
      <c r="AB587" s="109" t="e">
        <f t="shared" si="116"/>
        <v>#N/A</v>
      </c>
    </row>
    <row r="588" spans="2:28">
      <c r="B588" s="86">
        <f>'MC 114+220'!B589</f>
        <v>0</v>
      </c>
      <c r="C588" s="101">
        <f t="shared" si="109"/>
        <v>0</v>
      </c>
      <c r="D588" s="102">
        <f t="shared" si="110"/>
        <v>842</v>
      </c>
      <c r="E588" s="89" t="e">
        <f>VLOOKUP(B588,'MC 114+220'!B589:AB976,3,FALSE)</f>
        <v>#N/A</v>
      </c>
      <c r="F588" s="103" t="e">
        <f t="shared" si="105"/>
        <v>#N/A</v>
      </c>
      <c r="G588" s="104" t="e">
        <f>VLOOKUP(B588,'MC 114+220'!$B$15:$AB$786,20,FALSE)</f>
        <v>#N/A</v>
      </c>
      <c r="H588" s="104" t="e">
        <f>VLOOKUP(B588,'MC 114+220'!$B$15:$AB$786,4,FALSE)</f>
        <v>#N/A</v>
      </c>
      <c r="I588" s="105" t="e">
        <f t="shared" si="106"/>
        <v>#N/A</v>
      </c>
      <c r="J588" s="127" t="e">
        <f>VLOOKUP(B588,'MC 114+220'!$B$15:$AB$786,13,FALSE)</f>
        <v>#N/A</v>
      </c>
      <c r="K588" s="92">
        <f>'MC 114+220'!Q589</f>
        <v>0</v>
      </c>
      <c r="L588" s="106">
        <f t="shared" si="111"/>
        <v>0</v>
      </c>
      <c r="M588" s="94" t="e">
        <f>VLOOKUP(B588,'MC 114+220'!$B$14:$AB$786,21,FALSE)</f>
        <v>#N/A</v>
      </c>
      <c r="N588" s="103" t="e">
        <f>VLOOKUP(B588,'MC 114+220'!$B$15:$AB$786,5,FALSE)</f>
        <v>#N/A</v>
      </c>
      <c r="O588" s="105" t="e">
        <f t="shared" si="107"/>
        <v>#N/A</v>
      </c>
      <c r="P588" s="127" t="e">
        <f>VLOOKUP(B588,'MC 114+220'!$B$15:$AB$786,14,FALSE)</f>
        <v>#N/A</v>
      </c>
      <c r="Q588" s="92">
        <f>'MC 114+220'!R589</f>
        <v>0</v>
      </c>
      <c r="R588" s="106">
        <f t="shared" si="112"/>
        <v>0</v>
      </c>
      <c r="S588" s="94" t="e">
        <f>VLOOKUP(B588,'MC 114+220'!$B$14:$AB$786,22,FALSE)</f>
        <v>#N/A</v>
      </c>
      <c r="T588" s="103" t="e">
        <f>VLOOKUP(B588,'MC 114+220'!$B$15:$AB$786,6,FALSE)</f>
        <v>#N/A</v>
      </c>
      <c r="U588" s="105" t="e">
        <f t="shared" si="108"/>
        <v>#N/A</v>
      </c>
      <c r="V588" s="128" t="e">
        <f>VLOOKUP(B588,'MC 114+220'!$B$15:$AB$786,15,FALSE)</f>
        <v>#N/A</v>
      </c>
      <c r="W588" s="96">
        <f>'MC 114+220'!S589</f>
        <v>0</v>
      </c>
      <c r="X588" s="106">
        <f t="shared" si="113"/>
        <v>0</v>
      </c>
      <c r="Y588" s="108" t="e">
        <f t="shared" si="117"/>
        <v>#N/A</v>
      </c>
      <c r="Z588" s="99" t="e">
        <f t="shared" si="114"/>
        <v>#N/A</v>
      </c>
      <c r="AA588" s="100" t="e">
        <f t="shared" si="115"/>
        <v>#N/A</v>
      </c>
      <c r="AB588" s="109" t="e">
        <f t="shared" si="116"/>
        <v>#N/A</v>
      </c>
    </row>
    <row r="589" spans="2:28">
      <c r="B589" s="86">
        <f>'MC 114+220'!B590</f>
        <v>0</v>
      </c>
      <c r="C589" s="101">
        <f t="shared" si="109"/>
        <v>0</v>
      </c>
      <c r="D589" s="102">
        <f t="shared" si="110"/>
        <v>842</v>
      </c>
      <c r="E589" s="89" t="e">
        <f>VLOOKUP(B589,'MC 114+220'!B590:AB977,3,FALSE)</f>
        <v>#N/A</v>
      </c>
      <c r="F589" s="103" t="e">
        <f t="shared" ref="F589:F652" si="118">D589+E589</f>
        <v>#N/A</v>
      </c>
      <c r="G589" s="104" t="e">
        <f>VLOOKUP(B589,'MC 114+220'!$B$15:$AB$786,20,FALSE)</f>
        <v>#N/A</v>
      </c>
      <c r="H589" s="104" t="e">
        <f>VLOOKUP(B589,'MC 114+220'!$B$15:$AB$786,4,FALSE)</f>
        <v>#N/A</v>
      </c>
      <c r="I589" s="105" t="e">
        <f t="shared" ref="I589:I652" si="119">F589-H589</f>
        <v>#N/A</v>
      </c>
      <c r="J589" s="127" t="e">
        <f>VLOOKUP(B589,'MC 114+220'!$B$15:$AB$786,13,FALSE)</f>
        <v>#N/A</v>
      </c>
      <c r="K589" s="92">
        <f>'MC 114+220'!Q590</f>
        <v>0</v>
      </c>
      <c r="L589" s="106">
        <f t="shared" si="111"/>
        <v>0</v>
      </c>
      <c r="M589" s="94" t="e">
        <f>VLOOKUP(B589,'MC 114+220'!$B$14:$AB$786,21,FALSE)</f>
        <v>#N/A</v>
      </c>
      <c r="N589" s="103" t="e">
        <f>VLOOKUP(B589,'MC 114+220'!$B$15:$AB$786,5,FALSE)</f>
        <v>#N/A</v>
      </c>
      <c r="O589" s="105" t="e">
        <f t="shared" ref="O589:O652" si="120">F589-N589</f>
        <v>#N/A</v>
      </c>
      <c r="P589" s="127" t="e">
        <f>VLOOKUP(B589,'MC 114+220'!$B$15:$AB$786,14,FALSE)</f>
        <v>#N/A</v>
      </c>
      <c r="Q589" s="92">
        <f>'MC 114+220'!R590</f>
        <v>0</v>
      </c>
      <c r="R589" s="106">
        <f t="shared" si="112"/>
        <v>0</v>
      </c>
      <c r="S589" s="94" t="e">
        <f>VLOOKUP(B589,'MC 114+220'!$B$14:$AB$786,22,FALSE)</f>
        <v>#N/A</v>
      </c>
      <c r="T589" s="103" t="e">
        <f>VLOOKUP(B589,'MC 114+220'!$B$15:$AB$786,6,FALSE)</f>
        <v>#N/A</v>
      </c>
      <c r="U589" s="105" t="e">
        <f t="shared" ref="U589:U652" si="121">F589-T589</f>
        <v>#N/A</v>
      </c>
      <c r="V589" s="128" t="e">
        <f>VLOOKUP(B589,'MC 114+220'!$B$15:$AB$786,15,FALSE)</f>
        <v>#N/A</v>
      </c>
      <c r="W589" s="96">
        <f>'MC 114+220'!S590</f>
        <v>0</v>
      </c>
      <c r="X589" s="106">
        <f t="shared" si="113"/>
        <v>0</v>
      </c>
      <c r="Y589" s="108" t="e">
        <f t="shared" si="117"/>
        <v>#N/A</v>
      </c>
      <c r="Z589" s="99" t="e">
        <f t="shared" si="114"/>
        <v>#N/A</v>
      </c>
      <c r="AA589" s="100" t="e">
        <f t="shared" si="115"/>
        <v>#N/A</v>
      </c>
      <c r="AB589" s="109" t="e">
        <f t="shared" si="116"/>
        <v>#N/A</v>
      </c>
    </row>
    <row r="590" spans="2:28">
      <c r="B590" s="86">
        <f>'MC 114+220'!B591</f>
        <v>0</v>
      </c>
      <c r="C590" s="101">
        <f t="shared" ref="C590:C653" si="122">B590-B589</f>
        <v>0</v>
      </c>
      <c r="D590" s="102">
        <f t="shared" ref="D590:D653" si="123">D589</f>
        <v>842</v>
      </c>
      <c r="E590" s="89" t="e">
        <f>VLOOKUP(B590,'MC 114+220'!B591:AB978,3,FALSE)</f>
        <v>#N/A</v>
      </c>
      <c r="F590" s="103" t="e">
        <f t="shared" si="118"/>
        <v>#N/A</v>
      </c>
      <c r="G590" s="104" t="e">
        <f>VLOOKUP(B590,'MC 114+220'!$B$15:$AB$786,20,FALSE)</f>
        <v>#N/A</v>
      </c>
      <c r="H590" s="104" t="e">
        <f>VLOOKUP(B590,'MC 114+220'!$B$15:$AB$786,4,FALSE)</f>
        <v>#N/A</v>
      </c>
      <c r="I590" s="105" t="e">
        <f t="shared" si="119"/>
        <v>#N/A</v>
      </c>
      <c r="J590" s="127" t="e">
        <f>VLOOKUP(B590,'MC 114+220'!$B$15:$AB$786,13,FALSE)</f>
        <v>#N/A</v>
      </c>
      <c r="K590" s="92">
        <f>'MC 114+220'!Q591</f>
        <v>0</v>
      </c>
      <c r="L590" s="106">
        <f t="shared" ref="L590:L653" si="124">+K590+L589</f>
        <v>0</v>
      </c>
      <c r="M590" s="94" t="e">
        <f>VLOOKUP(B590,'MC 114+220'!$B$14:$AB$786,21,FALSE)</f>
        <v>#N/A</v>
      </c>
      <c r="N590" s="103" t="e">
        <f>VLOOKUP(B590,'MC 114+220'!$B$15:$AB$786,5,FALSE)</f>
        <v>#N/A</v>
      </c>
      <c r="O590" s="105" t="e">
        <f t="shared" si="120"/>
        <v>#N/A</v>
      </c>
      <c r="P590" s="127" t="e">
        <f>VLOOKUP(B590,'MC 114+220'!$B$15:$AB$786,14,FALSE)</f>
        <v>#N/A</v>
      </c>
      <c r="Q590" s="92">
        <f>'MC 114+220'!R591</f>
        <v>0</v>
      </c>
      <c r="R590" s="106">
        <f t="shared" ref="R590:R653" si="125">+Q590+R589</f>
        <v>0</v>
      </c>
      <c r="S590" s="94" t="e">
        <f>VLOOKUP(B590,'MC 114+220'!$B$14:$AB$786,22,FALSE)</f>
        <v>#N/A</v>
      </c>
      <c r="T590" s="103" t="e">
        <f>VLOOKUP(B590,'MC 114+220'!$B$15:$AB$786,6,FALSE)</f>
        <v>#N/A</v>
      </c>
      <c r="U590" s="105" t="e">
        <f t="shared" si="121"/>
        <v>#N/A</v>
      </c>
      <c r="V590" s="128" t="e">
        <f>VLOOKUP(B590,'MC 114+220'!$B$15:$AB$786,15,FALSE)</f>
        <v>#N/A</v>
      </c>
      <c r="W590" s="96">
        <f>'MC 114+220'!S591</f>
        <v>0</v>
      </c>
      <c r="X590" s="106">
        <f t="shared" ref="X590:X653" si="126">+W590+X589</f>
        <v>0</v>
      </c>
      <c r="Y590" s="108" t="e">
        <f t="shared" si="117"/>
        <v>#N/A</v>
      </c>
      <c r="Z590" s="99" t="e">
        <f t="shared" ref="Z590:Z653" si="127">IF(Y590&gt;0,Y590,0)/1000</f>
        <v>#N/A</v>
      </c>
      <c r="AA590" s="100" t="e">
        <f t="shared" ref="AA590:AA653" si="128">AA589+Z590</f>
        <v>#N/A</v>
      </c>
      <c r="AB590" s="109" t="e">
        <f t="shared" ref="AB590:AB653" si="129">(M590-$M$14-R590)/1000</f>
        <v>#N/A</v>
      </c>
    </row>
    <row r="591" spans="2:28">
      <c r="B591" s="86">
        <f>'MC 114+220'!B592</f>
        <v>0</v>
      </c>
      <c r="C591" s="101">
        <f t="shared" si="122"/>
        <v>0</v>
      </c>
      <c r="D591" s="102">
        <f t="shared" si="123"/>
        <v>842</v>
      </c>
      <c r="E591" s="89" t="e">
        <f>VLOOKUP(B591,'MC 114+220'!B592:AB979,3,FALSE)</f>
        <v>#N/A</v>
      </c>
      <c r="F591" s="103" t="e">
        <f t="shared" si="118"/>
        <v>#N/A</v>
      </c>
      <c r="G591" s="104" t="e">
        <f>VLOOKUP(B591,'MC 114+220'!$B$15:$AB$786,20,FALSE)</f>
        <v>#N/A</v>
      </c>
      <c r="H591" s="104" t="e">
        <f>VLOOKUP(B591,'MC 114+220'!$B$15:$AB$786,4,FALSE)</f>
        <v>#N/A</v>
      </c>
      <c r="I591" s="105" t="e">
        <f t="shared" si="119"/>
        <v>#N/A</v>
      </c>
      <c r="J591" s="127" t="e">
        <f>VLOOKUP(B591,'MC 114+220'!$B$15:$AB$786,13,FALSE)</f>
        <v>#N/A</v>
      </c>
      <c r="K591" s="92">
        <f>'MC 114+220'!Q592</f>
        <v>0</v>
      </c>
      <c r="L591" s="106">
        <f t="shared" si="124"/>
        <v>0</v>
      </c>
      <c r="M591" s="94" t="e">
        <f>VLOOKUP(B591,'MC 114+220'!$B$14:$AB$786,21,FALSE)</f>
        <v>#N/A</v>
      </c>
      <c r="N591" s="103" t="e">
        <f>VLOOKUP(B591,'MC 114+220'!$B$15:$AB$786,5,FALSE)</f>
        <v>#N/A</v>
      </c>
      <c r="O591" s="105" t="e">
        <f t="shared" si="120"/>
        <v>#N/A</v>
      </c>
      <c r="P591" s="127" t="e">
        <f>VLOOKUP(B591,'MC 114+220'!$B$15:$AB$786,14,FALSE)</f>
        <v>#N/A</v>
      </c>
      <c r="Q591" s="92">
        <f>'MC 114+220'!R592</f>
        <v>0</v>
      </c>
      <c r="R591" s="106">
        <f t="shared" si="125"/>
        <v>0</v>
      </c>
      <c r="S591" s="94" t="e">
        <f>VLOOKUP(B591,'MC 114+220'!$B$14:$AB$786,22,FALSE)</f>
        <v>#N/A</v>
      </c>
      <c r="T591" s="103" t="e">
        <f>VLOOKUP(B591,'MC 114+220'!$B$15:$AB$786,6,FALSE)</f>
        <v>#N/A</v>
      </c>
      <c r="U591" s="105" t="e">
        <f t="shared" si="121"/>
        <v>#N/A</v>
      </c>
      <c r="V591" s="128" t="e">
        <f>VLOOKUP(B591,'MC 114+220'!$B$15:$AB$786,15,FALSE)</f>
        <v>#N/A</v>
      </c>
      <c r="W591" s="96">
        <f>'MC 114+220'!S592</f>
        <v>0</v>
      </c>
      <c r="X591" s="106">
        <f t="shared" si="126"/>
        <v>0</v>
      </c>
      <c r="Y591" s="108" t="e">
        <f t="shared" ref="Y591:Y654" si="130">M591-M590</f>
        <v>#N/A</v>
      </c>
      <c r="Z591" s="99" t="e">
        <f t="shared" si="127"/>
        <v>#N/A</v>
      </c>
      <c r="AA591" s="100" t="e">
        <f t="shared" si="128"/>
        <v>#N/A</v>
      </c>
      <c r="AB591" s="109" t="e">
        <f t="shared" si="129"/>
        <v>#N/A</v>
      </c>
    </row>
    <row r="592" spans="2:28">
      <c r="B592" s="86">
        <f>'MC 114+220'!B593</f>
        <v>0</v>
      </c>
      <c r="C592" s="101">
        <f t="shared" si="122"/>
        <v>0</v>
      </c>
      <c r="D592" s="102">
        <f t="shared" si="123"/>
        <v>842</v>
      </c>
      <c r="E592" s="89" t="e">
        <f>VLOOKUP(B592,'MC 114+220'!B593:AB980,3,FALSE)</f>
        <v>#N/A</v>
      </c>
      <c r="F592" s="103" t="e">
        <f t="shared" si="118"/>
        <v>#N/A</v>
      </c>
      <c r="G592" s="104" t="e">
        <f>VLOOKUP(B592,'MC 114+220'!$B$15:$AB$786,20,FALSE)</f>
        <v>#N/A</v>
      </c>
      <c r="H592" s="104" t="e">
        <f>VLOOKUP(B592,'MC 114+220'!$B$15:$AB$786,4,FALSE)</f>
        <v>#N/A</v>
      </c>
      <c r="I592" s="105" t="e">
        <f t="shared" si="119"/>
        <v>#N/A</v>
      </c>
      <c r="J592" s="127" t="e">
        <f>VLOOKUP(B592,'MC 114+220'!$B$15:$AB$786,13,FALSE)</f>
        <v>#N/A</v>
      </c>
      <c r="K592" s="92">
        <f>'MC 114+220'!Q593</f>
        <v>0</v>
      </c>
      <c r="L592" s="106">
        <f t="shared" si="124"/>
        <v>0</v>
      </c>
      <c r="M592" s="94" t="e">
        <f>VLOOKUP(B592,'MC 114+220'!$B$14:$AB$786,21,FALSE)</f>
        <v>#N/A</v>
      </c>
      <c r="N592" s="103" t="e">
        <f>VLOOKUP(B592,'MC 114+220'!$B$15:$AB$786,5,FALSE)</f>
        <v>#N/A</v>
      </c>
      <c r="O592" s="105" t="e">
        <f t="shared" si="120"/>
        <v>#N/A</v>
      </c>
      <c r="P592" s="127" t="e">
        <f>VLOOKUP(B592,'MC 114+220'!$B$15:$AB$786,14,FALSE)</f>
        <v>#N/A</v>
      </c>
      <c r="Q592" s="92">
        <f>'MC 114+220'!R593</f>
        <v>0</v>
      </c>
      <c r="R592" s="106">
        <f t="shared" si="125"/>
        <v>0</v>
      </c>
      <c r="S592" s="94" t="e">
        <f>VLOOKUP(B592,'MC 114+220'!$B$14:$AB$786,22,FALSE)</f>
        <v>#N/A</v>
      </c>
      <c r="T592" s="103" t="e">
        <f>VLOOKUP(B592,'MC 114+220'!$B$15:$AB$786,6,FALSE)</f>
        <v>#N/A</v>
      </c>
      <c r="U592" s="105" t="e">
        <f t="shared" si="121"/>
        <v>#N/A</v>
      </c>
      <c r="V592" s="128" t="e">
        <f>VLOOKUP(B592,'MC 114+220'!$B$15:$AB$786,15,FALSE)</f>
        <v>#N/A</v>
      </c>
      <c r="W592" s="96">
        <f>'MC 114+220'!S593</f>
        <v>0</v>
      </c>
      <c r="X592" s="106">
        <f t="shared" si="126"/>
        <v>0</v>
      </c>
      <c r="Y592" s="108" t="e">
        <f t="shared" si="130"/>
        <v>#N/A</v>
      </c>
      <c r="Z592" s="99" t="e">
        <f t="shared" si="127"/>
        <v>#N/A</v>
      </c>
      <c r="AA592" s="100" t="e">
        <f t="shared" si="128"/>
        <v>#N/A</v>
      </c>
      <c r="AB592" s="109" t="e">
        <f t="shared" si="129"/>
        <v>#N/A</v>
      </c>
    </row>
    <row r="593" spans="2:28">
      <c r="B593" s="86">
        <f>'MC 114+220'!B594</f>
        <v>0</v>
      </c>
      <c r="C593" s="101">
        <f t="shared" si="122"/>
        <v>0</v>
      </c>
      <c r="D593" s="102">
        <f t="shared" si="123"/>
        <v>842</v>
      </c>
      <c r="E593" s="89" t="e">
        <f>VLOOKUP(B593,'MC 114+220'!B594:AB981,3,FALSE)</f>
        <v>#N/A</v>
      </c>
      <c r="F593" s="103" t="e">
        <f t="shared" si="118"/>
        <v>#N/A</v>
      </c>
      <c r="G593" s="104" t="e">
        <f>VLOOKUP(B593,'MC 114+220'!$B$15:$AB$786,20,FALSE)</f>
        <v>#N/A</v>
      </c>
      <c r="H593" s="104" t="e">
        <f>VLOOKUP(B593,'MC 114+220'!$B$15:$AB$786,4,FALSE)</f>
        <v>#N/A</v>
      </c>
      <c r="I593" s="105" t="e">
        <f t="shared" si="119"/>
        <v>#N/A</v>
      </c>
      <c r="J593" s="127" t="e">
        <f>VLOOKUP(B593,'MC 114+220'!$B$15:$AB$786,13,FALSE)</f>
        <v>#N/A</v>
      </c>
      <c r="K593" s="92">
        <f>'MC 114+220'!Q594</f>
        <v>0</v>
      </c>
      <c r="L593" s="106">
        <f t="shared" si="124"/>
        <v>0</v>
      </c>
      <c r="M593" s="94" t="e">
        <f>VLOOKUP(B593,'MC 114+220'!$B$14:$AB$786,21,FALSE)</f>
        <v>#N/A</v>
      </c>
      <c r="N593" s="103" t="e">
        <f>VLOOKUP(B593,'MC 114+220'!$B$15:$AB$786,5,FALSE)</f>
        <v>#N/A</v>
      </c>
      <c r="O593" s="105" t="e">
        <f t="shared" si="120"/>
        <v>#N/A</v>
      </c>
      <c r="P593" s="127" t="e">
        <f>VLOOKUP(B593,'MC 114+220'!$B$15:$AB$786,14,FALSE)</f>
        <v>#N/A</v>
      </c>
      <c r="Q593" s="92">
        <f>'MC 114+220'!R594</f>
        <v>0</v>
      </c>
      <c r="R593" s="106">
        <f t="shared" si="125"/>
        <v>0</v>
      </c>
      <c r="S593" s="94" t="e">
        <f>VLOOKUP(B593,'MC 114+220'!$B$14:$AB$786,22,FALSE)</f>
        <v>#N/A</v>
      </c>
      <c r="T593" s="103" t="e">
        <f>VLOOKUP(B593,'MC 114+220'!$B$15:$AB$786,6,FALSE)</f>
        <v>#N/A</v>
      </c>
      <c r="U593" s="105" t="e">
        <f t="shared" si="121"/>
        <v>#N/A</v>
      </c>
      <c r="V593" s="128" t="e">
        <f>VLOOKUP(B593,'MC 114+220'!$B$15:$AB$786,15,FALSE)</f>
        <v>#N/A</v>
      </c>
      <c r="W593" s="96">
        <f>'MC 114+220'!S594</f>
        <v>0</v>
      </c>
      <c r="X593" s="106">
        <f t="shared" si="126"/>
        <v>0</v>
      </c>
      <c r="Y593" s="108" t="e">
        <f t="shared" si="130"/>
        <v>#N/A</v>
      </c>
      <c r="Z593" s="99" t="e">
        <f t="shared" si="127"/>
        <v>#N/A</v>
      </c>
      <c r="AA593" s="100" t="e">
        <f t="shared" si="128"/>
        <v>#N/A</v>
      </c>
      <c r="AB593" s="109" t="e">
        <f t="shared" si="129"/>
        <v>#N/A</v>
      </c>
    </row>
    <row r="594" spans="2:28">
      <c r="B594" s="86">
        <f>'MC 114+220'!B595</f>
        <v>0</v>
      </c>
      <c r="C594" s="101">
        <f t="shared" si="122"/>
        <v>0</v>
      </c>
      <c r="D594" s="102">
        <f t="shared" si="123"/>
        <v>842</v>
      </c>
      <c r="E594" s="89" t="e">
        <f>VLOOKUP(B594,'MC 114+220'!B595:AB982,3,FALSE)</f>
        <v>#N/A</v>
      </c>
      <c r="F594" s="103" t="e">
        <f t="shared" si="118"/>
        <v>#N/A</v>
      </c>
      <c r="G594" s="104" t="e">
        <f>VLOOKUP(B594,'MC 114+220'!$B$15:$AB$786,20,FALSE)</f>
        <v>#N/A</v>
      </c>
      <c r="H594" s="104" t="e">
        <f>VLOOKUP(B594,'MC 114+220'!$B$15:$AB$786,4,FALSE)</f>
        <v>#N/A</v>
      </c>
      <c r="I594" s="105" t="e">
        <f t="shared" si="119"/>
        <v>#N/A</v>
      </c>
      <c r="J594" s="127" t="e">
        <f>VLOOKUP(B594,'MC 114+220'!$B$15:$AB$786,13,FALSE)</f>
        <v>#N/A</v>
      </c>
      <c r="K594" s="92">
        <f>'MC 114+220'!Q595</f>
        <v>0</v>
      </c>
      <c r="L594" s="106">
        <f t="shared" si="124"/>
        <v>0</v>
      </c>
      <c r="M594" s="94" t="e">
        <f>VLOOKUP(B594,'MC 114+220'!$B$14:$AB$786,21,FALSE)</f>
        <v>#N/A</v>
      </c>
      <c r="N594" s="103" t="e">
        <f>VLOOKUP(B594,'MC 114+220'!$B$15:$AB$786,5,FALSE)</f>
        <v>#N/A</v>
      </c>
      <c r="O594" s="105" t="e">
        <f t="shared" si="120"/>
        <v>#N/A</v>
      </c>
      <c r="P594" s="127" t="e">
        <f>VLOOKUP(B594,'MC 114+220'!$B$15:$AB$786,14,FALSE)</f>
        <v>#N/A</v>
      </c>
      <c r="Q594" s="92">
        <f>'MC 114+220'!R595</f>
        <v>0</v>
      </c>
      <c r="R594" s="106">
        <f t="shared" si="125"/>
        <v>0</v>
      </c>
      <c r="S594" s="94" t="e">
        <f>VLOOKUP(B594,'MC 114+220'!$B$14:$AB$786,22,FALSE)</f>
        <v>#N/A</v>
      </c>
      <c r="T594" s="103" t="e">
        <f>VLOOKUP(B594,'MC 114+220'!$B$15:$AB$786,6,FALSE)</f>
        <v>#N/A</v>
      </c>
      <c r="U594" s="105" t="e">
        <f t="shared" si="121"/>
        <v>#N/A</v>
      </c>
      <c r="V594" s="128" t="e">
        <f>VLOOKUP(B594,'MC 114+220'!$B$15:$AB$786,15,FALSE)</f>
        <v>#N/A</v>
      </c>
      <c r="W594" s="96">
        <f>'MC 114+220'!S595</f>
        <v>0</v>
      </c>
      <c r="X594" s="106">
        <f t="shared" si="126"/>
        <v>0</v>
      </c>
      <c r="Y594" s="108" t="e">
        <f t="shared" si="130"/>
        <v>#N/A</v>
      </c>
      <c r="Z594" s="99" t="e">
        <f t="shared" si="127"/>
        <v>#N/A</v>
      </c>
      <c r="AA594" s="100" t="e">
        <f t="shared" si="128"/>
        <v>#N/A</v>
      </c>
      <c r="AB594" s="109" t="e">
        <f t="shared" si="129"/>
        <v>#N/A</v>
      </c>
    </row>
    <row r="595" spans="2:28">
      <c r="B595" s="86">
        <f>'MC 114+220'!B596</f>
        <v>0</v>
      </c>
      <c r="C595" s="101">
        <f t="shared" si="122"/>
        <v>0</v>
      </c>
      <c r="D595" s="102">
        <f t="shared" si="123"/>
        <v>842</v>
      </c>
      <c r="E595" s="89" t="e">
        <f>VLOOKUP(B595,'MC 114+220'!B596:AB983,3,FALSE)</f>
        <v>#N/A</v>
      </c>
      <c r="F595" s="103" t="e">
        <f t="shared" si="118"/>
        <v>#N/A</v>
      </c>
      <c r="G595" s="104" t="e">
        <f>VLOOKUP(B595,'MC 114+220'!$B$15:$AB$786,20,FALSE)</f>
        <v>#N/A</v>
      </c>
      <c r="H595" s="104" t="e">
        <f>VLOOKUP(B595,'MC 114+220'!$B$15:$AB$786,4,FALSE)</f>
        <v>#N/A</v>
      </c>
      <c r="I595" s="105" t="e">
        <f t="shared" si="119"/>
        <v>#N/A</v>
      </c>
      <c r="J595" s="127" t="e">
        <f>VLOOKUP(B595,'MC 114+220'!$B$15:$AB$786,13,FALSE)</f>
        <v>#N/A</v>
      </c>
      <c r="K595" s="92">
        <f>'MC 114+220'!Q596</f>
        <v>0</v>
      </c>
      <c r="L595" s="106">
        <f t="shared" si="124"/>
        <v>0</v>
      </c>
      <c r="M595" s="94" t="e">
        <f>VLOOKUP(B595,'MC 114+220'!$B$14:$AB$786,21,FALSE)</f>
        <v>#N/A</v>
      </c>
      <c r="N595" s="103" t="e">
        <f>VLOOKUP(B595,'MC 114+220'!$B$15:$AB$786,5,FALSE)</f>
        <v>#N/A</v>
      </c>
      <c r="O595" s="105" t="e">
        <f t="shared" si="120"/>
        <v>#N/A</v>
      </c>
      <c r="P595" s="127" t="e">
        <f>VLOOKUP(B595,'MC 114+220'!$B$15:$AB$786,14,FALSE)</f>
        <v>#N/A</v>
      </c>
      <c r="Q595" s="92">
        <f>'MC 114+220'!R596</f>
        <v>0</v>
      </c>
      <c r="R595" s="106">
        <f t="shared" si="125"/>
        <v>0</v>
      </c>
      <c r="S595" s="94" t="e">
        <f>VLOOKUP(B595,'MC 114+220'!$B$14:$AB$786,22,FALSE)</f>
        <v>#N/A</v>
      </c>
      <c r="T595" s="103" t="e">
        <f>VLOOKUP(B595,'MC 114+220'!$B$15:$AB$786,6,FALSE)</f>
        <v>#N/A</v>
      </c>
      <c r="U595" s="105" t="e">
        <f t="shared" si="121"/>
        <v>#N/A</v>
      </c>
      <c r="V595" s="128" t="e">
        <f>VLOOKUP(B595,'MC 114+220'!$B$15:$AB$786,15,FALSE)</f>
        <v>#N/A</v>
      </c>
      <c r="W595" s="96">
        <f>'MC 114+220'!S596</f>
        <v>0</v>
      </c>
      <c r="X595" s="106">
        <f t="shared" si="126"/>
        <v>0</v>
      </c>
      <c r="Y595" s="108" t="e">
        <f t="shared" si="130"/>
        <v>#N/A</v>
      </c>
      <c r="Z595" s="99" t="e">
        <f t="shared" si="127"/>
        <v>#N/A</v>
      </c>
      <c r="AA595" s="100" t="e">
        <f t="shared" si="128"/>
        <v>#N/A</v>
      </c>
      <c r="AB595" s="109" t="e">
        <f t="shared" si="129"/>
        <v>#N/A</v>
      </c>
    </row>
    <row r="596" spans="2:28">
      <c r="B596" s="86">
        <f>'MC 114+220'!B597</f>
        <v>0</v>
      </c>
      <c r="C596" s="101">
        <f t="shared" si="122"/>
        <v>0</v>
      </c>
      <c r="D596" s="102">
        <f t="shared" si="123"/>
        <v>842</v>
      </c>
      <c r="E596" s="89" t="e">
        <f>VLOOKUP(B596,'MC 114+220'!B597:AB984,3,FALSE)</f>
        <v>#N/A</v>
      </c>
      <c r="F596" s="103" t="e">
        <f t="shared" si="118"/>
        <v>#N/A</v>
      </c>
      <c r="G596" s="104" t="e">
        <f>VLOOKUP(B596,'MC 114+220'!$B$15:$AB$786,20,FALSE)</f>
        <v>#N/A</v>
      </c>
      <c r="H596" s="104" t="e">
        <f>VLOOKUP(B596,'MC 114+220'!$B$15:$AB$786,4,FALSE)</f>
        <v>#N/A</v>
      </c>
      <c r="I596" s="105" t="e">
        <f t="shared" si="119"/>
        <v>#N/A</v>
      </c>
      <c r="J596" s="127" t="e">
        <f>VLOOKUP(B596,'MC 114+220'!$B$15:$AB$786,13,FALSE)</f>
        <v>#N/A</v>
      </c>
      <c r="K596" s="92">
        <f>'MC 114+220'!Q597</f>
        <v>0</v>
      </c>
      <c r="L596" s="106">
        <f t="shared" si="124"/>
        <v>0</v>
      </c>
      <c r="M596" s="94" t="e">
        <f>VLOOKUP(B596,'MC 114+220'!$B$14:$AB$786,21,FALSE)</f>
        <v>#N/A</v>
      </c>
      <c r="N596" s="103" t="e">
        <f>VLOOKUP(B596,'MC 114+220'!$B$15:$AB$786,5,FALSE)</f>
        <v>#N/A</v>
      </c>
      <c r="O596" s="105" t="e">
        <f t="shared" si="120"/>
        <v>#N/A</v>
      </c>
      <c r="P596" s="127" t="e">
        <f>VLOOKUP(B596,'MC 114+220'!$B$15:$AB$786,14,FALSE)</f>
        <v>#N/A</v>
      </c>
      <c r="Q596" s="92">
        <f>'MC 114+220'!R597</f>
        <v>0</v>
      </c>
      <c r="R596" s="106">
        <f t="shared" si="125"/>
        <v>0</v>
      </c>
      <c r="S596" s="94" t="e">
        <f>VLOOKUP(B596,'MC 114+220'!$B$14:$AB$786,22,FALSE)</f>
        <v>#N/A</v>
      </c>
      <c r="T596" s="103" t="e">
        <f>VLOOKUP(B596,'MC 114+220'!$B$15:$AB$786,6,FALSE)</f>
        <v>#N/A</v>
      </c>
      <c r="U596" s="105" t="e">
        <f t="shared" si="121"/>
        <v>#N/A</v>
      </c>
      <c r="V596" s="128" t="e">
        <f>VLOOKUP(B596,'MC 114+220'!$B$15:$AB$786,15,FALSE)</f>
        <v>#N/A</v>
      </c>
      <c r="W596" s="96">
        <f>'MC 114+220'!S597</f>
        <v>0</v>
      </c>
      <c r="X596" s="106">
        <f t="shared" si="126"/>
        <v>0</v>
      </c>
      <c r="Y596" s="108" t="e">
        <f t="shared" si="130"/>
        <v>#N/A</v>
      </c>
      <c r="Z596" s="99" t="e">
        <f t="shared" si="127"/>
        <v>#N/A</v>
      </c>
      <c r="AA596" s="100" t="e">
        <f t="shared" si="128"/>
        <v>#N/A</v>
      </c>
      <c r="AB596" s="109" t="e">
        <f t="shared" si="129"/>
        <v>#N/A</v>
      </c>
    </row>
    <row r="597" spans="2:28">
      <c r="B597" s="86">
        <f>'MC 114+220'!B598</f>
        <v>0</v>
      </c>
      <c r="C597" s="101">
        <f t="shared" si="122"/>
        <v>0</v>
      </c>
      <c r="D597" s="102">
        <f t="shared" si="123"/>
        <v>842</v>
      </c>
      <c r="E597" s="89" t="e">
        <f>VLOOKUP(B597,'MC 114+220'!B598:AB985,3,FALSE)</f>
        <v>#N/A</v>
      </c>
      <c r="F597" s="103" t="e">
        <f t="shared" si="118"/>
        <v>#N/A</v>
      </c>
      <c r="G597" s="104" t="e">
        <f>VLOOKUP(B597,'MC 114+220'!$B$15:$AB$786,20,FALSE)</f>
        <v>#N/A</v>
      </c>
      <c r="H597" s="104" t="e">
        <f>VLOOKUP(B597,'MC 114+220'!$B$15:$AB$786,4,FALSE)</f>
        <v>#N/A</v>
      </c>
      <c r="I597" s="105" t="e">
        <f t="shared" si="119"/>
        <v>#N/A</v>
      </c>
      <c r="J597" s="127" t="e">
        <f>VLOOKUP(B597,'MC 114+220'!$B$15:$AB$786,13,FALSE)</f>
        <v>#N/A</v>
      </c>
      <c r="K597" s="92">
        <f>'MC 114+220'!Q598</f>
        <v>0</v>
      </c>
      <c r="L597" s="106">
        <f t="shared" si="124"/>
        <v>0</v>
      </c>
      <c r="M597" s="94" t="e">
        <f>VLOOKUP(B597,'MC 114+220'!$B$14:$AB$786,21,FALSE)</f>
        <v>#N/A</v>
      </c>
      <c r="N597" s="103" t="e">
        <f>VLOOKUP(B597,'MC 114+220'!$B$15:$AB$786,5,FALSE)</f>
        <v>#N/A</v>
      </c>
      <c r="O597" s="105" t="e">
        <f t="shared" si="120"/>
        <v>#N/A</v>
      </c>
      <c r="P597" s="127" t="e">
        <f>VLOOKUP(B597,'MC 114+220'!$B$15:$AB$786,14,FALSE)</f>
        <v>#N/A</v>
      </c>
      <c r="Q597" s="92">
        <f>'MC 114+220'!R598</f>
        <v>0</v>
      </c>
      <c r="R597" s="106">
        <f t="shared" si="125"/>
        <v>0</v>
      </c>
      <c r="S597" s="94" t="e">
        <f>VLOOKUP(B597,'MC 114+220'!$B$14:$AB$786,22,FALSE)</f>
        <v>#N/A</v>
      </c>
      <c r="T597" s="103" t="e">
        <f>VLOOKUP(B597,'MC 114+220'!$B$15:$AB$786,6,FALSE)</f>
        <v>#N/A</v>
      </c>
      <c r="U597" s="105" t="e">
        <f t="shared" si="121"/>
        <v>#N/A</v>
      </c>
      <c r="V597" s="128" t="e">
        <f>VLOOKUP(B597,'MC 114+220'!$B$15:$AB$786,15,FALSE)</f>
        <v>#N/A</v>
      </c>
      <c r="W597" s="96">
        <f>'MC 114+220'!S598</f>
        <v>0</v>
      </c>
      <c r="X597" s="106">
        <f t="shared" si="126"/>
        <v>0</v>
      </c>
      <c r="Y597" s="108" t="e">
        <f t="shared" si="130"/>
        <v>#N/A</v>
      </c>
      <c r="Z597" s="99" t="e">
        <f t="shared" si="127"/>
        <v>#N/A</v>
      </c>
      <c r="AA597" s="100" t="e">
        <f t="shared" si="128"/>
        <v>#N/A</v>
      </c>
      <c r="AB597" s="109" t="e">
        <f t="shared" si="129"/>
        <v>#N/A</v>
      </c>
    </row>
    <row r="598" spans="2:28">
      <c r="B598" s="86">
        <f>'MC 114+220'!B599</f>
        <v>0</v>
      </c>
      <c r="C598" s="101">
        <f t="shared" si="122"/>
        <v>0</v>
      </c>
      <c r="D598" s="102">
        <f t="shared" si="123"/>
        <v>842</v>
      </c>
      <c r="E598" s="89" t="e">
        <f>VLOOKUP(B598,'MC 114+220'!B599:AB986,3,FALSE)</f>
        <v>#N/A</v>
      </c>
      <c r="F598" s="103" t="e">
        <f t="shared" si="118"/>
        <v>#N/A</v>
      </c>
      <c r="G598" s="104" t="e">
        <f>VLOOKUP(B598,'MC 114+220'!$B$15:$AB$786,20,FALSE)</f>
        <v>#N/A</v>
      </c>
      <c r="H598" s="104" t="e">
        <f>VLOOKUP(B598,'MC 114+220'!$B$15:$AB$786,4,FALSE)</f>
        <v>#N/A</v>
      </c>
      <c r="I598" s="105" t="e">
        <f t="shared" si="119"/>
        <v>#N/A</v>
      </c>
      <c r="J598" s="127" t="e">
        <f>VLOOKUP(B598,'MC 114+220'!$B$15:$AB$786,13,FALSE)</f>
        <v>#N/A</v>
      </c>
      <c r="K598" s="92">
        <f>'MC 114+220'!Q599</f>
        <v>0</v>
      </c>
      <c r="L598" s="106">
        <f t="shared" si="124"/>
        <v>0</v>
      </c>
      <c r="M598" s="94" t="e">
        <f>VLOOKUP(B598,'MC 114+220'!$B$14:$AB$786,21,FALSE)</f>
        <v>#N/A</v>
      </c>
      <c r="N598" s="103" t="e">
        <f>VLOOKUP(B598,'MC 114+220'!$B$15:$AB$786,5,FALSE)</f>
        <v>#N/A</v>
      </c>
      <c r="O598" s="105" t="e">
        <f t="shared" si="120"/>
        <v>#N/A</v>
      </c>
      <c r="P598" s="127" t="e">
        <f>VLOOKUP(B598,'MC 114+220'!$B$15:$AB$786,14,FALSE)</f>
        <v>#N/A</v>
      </c>
      <c r="Q598" s="92">
        <f>'MC 114+220'!R599</f>
        <v>0</v>
      </c>
      <c r="R598" s="106">
        <f t="shared" si="125"/>
        <v>0</v>
      </c>
      <c r="S598" s="94" t="e">
        <f>VLOOKUP(B598,'MC 114+220'!$B$14:$AB$786,22,FALSE)</f>
        <v>#N/A</v>
      </c>
      <c r="T598" s="103" t="e">
        <f>VLOOKUP(B598,'MC 114+220'!$B$15:$AB$786,6,FALSE)</f>
        <v>#N/A</v>
      </c>
      <c r="U598" s="105" t="e">
        <f t="shared" si="121"/>
        <v>#N/A</v>
      </c>
      <c r="V598" s="128" t="e">
        <f>VLOOKUP(B598,'MC 114+220'!$B$15:$AB$786,15,FALSE)</f>
        <v>#N/A</v>
      </c>
      <c r="W598" s="96">
        <f>'MC 114+220'!S599</f>
        <v>0</v>
      </c>
      <c r="X598" s="106">
        <f t="shared" si="126"/>
        <v>0</v>
      </c>
      <c r="Y598" s="108" t="e">
        <f t="shared" si="130"/>
        <v>#N/A</v>
      </c>
      <c r="Z598" s="99" t="e">
        <f t="shared" si="127"/>
        <v>#N/A</v>
      </c>
      <c r="AA598" s="100" t="e">
        <f t="shared" si="128"/>
        <v>#N/A</v>
      </c>
      <c r="AB598" s="109" t="e">
        <f t="shared" si="129"/>
        <v>#N/A</v>
      </c>
    </row>
    <row r="599" spans="2:28">
      <c r="B599" s="86">
        <f>'MC 114+220'!B600</f>
        <v>0</v>
      </c>
      <c r="C599" s="101">
        <f t="shared" si="122"/>
        <v>0</v>
      </c>
      <c r="D599" s="102">
        <f t="shared" si="123"/>
        <v>842</v>
      </c>
      <c r="E599" s="89" t="e">
        <f>VLOOKUP(B599,'MC 114+220'!B600:AB987,3,FALSE)</f>
        <v>#N/A</v>
      </c>
      <c r="F599" s="103" t="e">
        <f t="shared" si="118"/>
        <v>#N/A</v>
      </c>
      <c r="G599" s="104" t="e">
        <f>VLOOKUP(B599,'MC 114+220'!$B$15:$AB$786,20,FALSE)</f>
        <v>#N/A</v>
      </c>
      <c r="H599" s="104" t="e">
        <f>VLOOKUP(B599,'MC 114+220'!$B$15:$AB$786,4,FALSE)</f>
        <v>#N/A</v>
      </c>
      <c r="I599" s="105" t="e">
        <f t="shared" si="119"/>
        <v>#N/A</v>
      </c>
      <c r="J599" s="127" t="e">
        <f>VLOOKUP(B599,'MC 114+220'!$B$15:$AB$786,13,FALSE)</f>
        <v>#N/A</v>
      </c>
      <c r="K599" s="92">
        <f>'MC 114+220'!Q600</f>
        <v>0</v>
      </c>
      <c r="L599" s="106">
        <f t="shared" si="124"/>
        <v>0</v>
      </c>
      <c r="M599" s="94" t="e">
        <f>VLOOKUP(B599,'MC 114+220'!$B$14:$AB$786,21,FALSE)</f>
        <v>#N/A</v>
      </c>
      <c r="N599" s="103" t="e">
        <f>VLOOKUP(B599,'MC 114+220'!$B$15:$AB$786,5,FALSE)</f>
        <v>#N/A</v>
      </c>
      <c r="O599" s="105" t="e">
        <f t="shared" si="120"/>
        <v>#N/A</v>
      </c>
      <c r="P599" s="127" t="e">
        <f>VLOOKUP(B599,'MC 114+220'!$B$15:$AB$786,14,FALSE)</f>
        <v>#N/A</v>
      </c>
      <c r="Q599" s="92">
        <f>'MC 114+220'!R600</f>
        <v>0</v>
      </c>
      <c r="R599" s="106">
        <f t="shared" si="125"/>
        <v>0</v>
      </c>
      <c r="S599" s="94" t="e">
        <f>VLOOKUP(B599,'MC 114+220'!$B$14:$AB$786,22,FALSE)</f>
        <v>#N/A</v>
      </c>
      <c r="T599" s="103" t="e">
        <f>VLOOKUP(B599,'MC 114+220'!$B$15:$AB$786,6,FALSE)</f>
        <v>#N/A</v>
      </c>
      <c r="U599" s="105" t="e">
        <f t="shared" si="121"/>
        <v>#N/A</v>
      </c>
      <c r="V599" s="128" t="e">
        <f>VLOOKUP(B599,'MC 114+220'!$B$15:$AB$786,15,FALSE)</f>
        <v>#N/A</v>
      </c>
      <c r="W599" s="96">
        <f>'MC 114+220'!S600</f>
        <v>0</v>
      </c>
      <c r="X599" s="106">
        <f t="shared" si="126"/>
        <v>0</v>
      </c>
      <c r="Y599" s="108" t="e">
        <f t="shared" si="130"/>
        <v>#N/A</v>
      </c>
      <c r="Z599" s="99" t="e">
        <f t="shared" si="127"/>
        <v>#N/A</v>
      </c>
      <c r="AA599" s="100" t="e">
        <f t="shared" si="128"/>
        <v>#N/A</v>
      </c>
      <c r="AB599" s="109" t="e">
        <f t="shared" si="129"/>
        <v>#N/A</v>
      </c>
    </row>
    <row r="600" spans="2:28">
      <c r="B600" s="86">
        <f>'MC 114+220'!B601</f>
        <v>0</v>
      </c>
      <c r="C600" s="101">
        <f t="shared" si="122"/>
        <v>0</v>
      </c>
      <c r="D600" s="102">
        <f t="shared" si="123"/>
        <v>842</v>
      </c>
      <c r="E600" s="89" t="e">
        <f>VLOOKUP(B600,'MC 114+220'!B601:AB988,3,FALSE)</f>
        <v>#N/A</v>
      </c>
      <c r="F600" s="103" t="e">
        <f t="shared" si="118"/>
        <v>#N/A</v>
      </c>
      <c r="G600" s="104" t="e">
        <f>VLOOKUP(B600,'MC 114+220'!$B$15:$AB$786,20,FALSE)</f>
        <v>#N/A</v>
      </c>
      <c r="H600" s="104" t="e">
        <f>VLOOKUP(B600,'MC 114+220'!$B$15:$AB$786,4,FALSE)</f>
        <v>#N/A</v>
      </c>
      <c r="I600" s="105" t="e">
        <f t="shared" si="119"/>
        <v>#N/A</v>
      </c>
      <c r="J600" s="127" t="e">
        <f>VLOOKUP(B600,'MC 114+220'!$B$15:$AB$786,13,FALSE)</f>
        <v>#N/A</v>
      </c>
      <c r="K600" s="92">
        <f>'MC 114+220'!Q601</f>
        <v>0</v>
      </c>
      <c r="L600" s="106">
        <f t="shared" si="124"/>
        <v>0</v>
      </c>
      <c r="M600" s="94" t="e">
        <f>VLOOKUP(B600,'MC 114+220'!$B$14:$AB$786,21,FALSE)</f>
        <v>#N/A</v>
      </c>
      <c r="N600" s="103" t="e">
        <f>VLOOKUP(B600,'MC 114+220'!$B$15:$AB$786,5,FALSE)</f>
        <v>#N/A</v>
      </c>
      <c r="O600" s="105" t="e">
        <f t="shared" si="120"/>
        <v>#N/A</v>
      </c>
      <c r="P600" s="127" t="e">
        <f>VLOOKUP(B600,'MC 114+220'!$B$15:$AB$786,14,FALSE)</f>
        <v>#N/A</v>
      </c>
      <c r="Q600" s="92">
        <f>'MC 114+220'!R601</f>
        <v>0</v>
      </c>
      <c r="R600" s="106">
        <f t="shared" si="125"/>
        <v>0</v>
      </c>
      <c r="S600" s="94" t="e">
        <f>VLOOKUP(B600,'MC 114+220'!$B$14:$AB$786,22,FALSE)</f>
        <v>#N/A</v>
      </c>
      <c r="T600" s="103" t="e">
        <f>VLOOKUP(B600,'MC 114+220'!$B$15:$AB$786,6,FALSE)</f>
        <v>#N/A</v>
      </c>
      <c r="U600" s="105" t="e">
        <f t="shared" si="121"/>
        <v>#N/A</v>
      </c>
      <c r="V600" s="128" t="e">
        <f>VLOOKUP(B600,'MC 114+220'!$B$15:$AB$786,15,FALSE)</f>
        <v>#N/A</v>
      </c>
      <c r="W600" s="96">
        <f>'MC 114+220'!S601</f>
        <v>0</v>
      </c>
      <c r="X600" s="106">
        <f t="shared" si="126"/>
        <v>0</v>
      </c>
      <c r="Y600" s="108" t="e">
        <f t="shared" si="130"/>
        <v>#N/A</v>
      </c>
      <c r="Z600" s="99" t="e">
        <f t="shared" si="127"/>
        <v>#N/A</v>
      </c>
      <c r="AA600" s="100" t="e">
        <f t="shared" si="128"/>
        <v>#N/A</v>
      </c>
      <c r="AB600" s="109" t="e">
        <f t="shared" si="129"/>
        <v>#N/A</v>
      </c>
    </row>
    <row r="601" spans="2:28">
      <c r="B601" s="86">
        <f>'MC 114+220'!B602</f>
        <v>0</v>
      </c>
      <c r="C601" s="101">
        <f t="shared" si="122"/>
        <v>0</v>
      </c>
      <c r="D601" s="102">
        <f t="shared" si="123"/>
        <v>842</v>
      </c>
      <c r="E601" s="89" t="e">
        <f>VLOOKUP(B601,'MC 114+220'!B602:AB989,3,FALSE)</f>
        <v>#N/A</v>
      </c>
      <c r="F601" s="103" t="e">
        <f t="shared" si="118"/>
        <v>#N/A</v>
      </c>
      <c r="G601" s="104" t="e">
        <f>VLOOKUP(B601,'MC 114+220'!$B$15:$AB$786,20,FALSE)</f>
        <v>#N/A</v>
      </c>
      <c r="H601" s="104" t="e">
        <f>VLOOKUP(B601,'MC 114+220'!$B$15:$AB$786,4,FALSE)</f>
        <v>#N/A</v>
      </c>
      <c r="I601" s="105" t="e">
        <f t="shared" si="119"/>
        <v>#N/A</v>
      </c>
      <c r="J601" s="127" t="e">
        <f>VLOOKUP(B601,'MC 114+220'!$B$15:$AB$786,13,FALSE)</f>
        <v>#N/A</v>
      </c>
      <c r="K601" s="92">
        <f>'MC 114+220'!Q602</f>
        <v>0</v>
      </c>
      <c r="L601" s="106">
        <f t="shared" si="124"/>
        <v>0</v>
      </c>
      <c r="M601" s="94" t="e">
        <f>VLOOKUP(B601,'MC 114+220'!$B$14:$AB$786,21,FALSE)</f>
        <v>#N/A</v>
      </c>
      <c r="N601" s="103" t="e">
        <f>VLOOKUP(B601,'MC 114+220'!$B$15:$AB$786,5,FALSE)</f>
        <v>#N/A</v>
      </c>
      <c r="O601" s="105" t="e">
        <f t="shared" si="120"/>
        <v>#N/A</v>
      </c>
      <c r="P601" s="127" t="e">
        <f>VLOOKUP(B601,'MC 114+220'!$B$15:$AB$786,14,FALSE)</f>
        <v>#N/A</v>
      </c>
      <c r="Q601" s="92">
        <f>'MC 114+220'!R602</f>
        <v>0</v>
      </c>
      <c r="R601" s="106">
        <f t="shared" si="125"/>
        <v>0</v>
      </c>
      <c r="S601" s="94" t="e">
        <f>VLOOKUP(B601,'MC 114+220'!$B$14:$AB$786,22,FALSE)</f>
        <v>#N/A</v>
      </c>
      <c r="T601" s="103" t="e">
        <f>VLOOKUP(B601,'MC 114+220'!$B$15:$AB$786,6,FALSE)</f>
        <v>#N/A</v>
      </c>
      <c r="U601" s="105" t="e">
        <f t="shared" si="121"/>
        <v>#N/A</v>
      </c>
      <c r="V601" s="128" t="e">
        <f>VLOOKUP(B601,'MC 114+220'!$B$15:$AB$786,15,FALSE)</f>
        <v>#N/A</v>
      </c>
      <c r="W601" s="96">
        <f>'MC 114+220'!S602</f>
        <v>0</v>
      </c>
      <c r="X601" s="106">
        <f t="shared" si="126"/>
        <v>0</v>
      </c>
      <c r="Y601" s="108" t="e">
        <f t="shared" si="130"/>
        <v>#N/A</v>
      </c>
      <c r="Z601" s="99" t="e">
        <f t="shared" si="127"/>
        <v>#N/A</v>
      </c>
      <c r="AA601" s="100" t="e">
        <f t="shared" si="128"/>
        <v>#N/A</v>
      </c>
      <c r="AB601" s="109" t="e">
        <f t="shared" si="129"/>
        <v>#N/A</v>
      </c>
    </row>
    <row r="602" spans="2:28">
      <c r="B602" s="86">
        <f>'MC 114+220'!B603</f>
        <v>0</v>
      </c>
      <c r="C602" s="101">
        <f t="shared" si="122"/>
        <v>0</v>
      </c>
      <c r="D602" s="102">
        <f t="shared" si="123"/>
        <v>842</v>
      </c>
      <c r="E602" s="89" t="e">
        <f>VLOOKUP(B602,'MC 114+220'!B603:AB990,3,FALSE)</f>
        <v>#N/A</v>
      </c>
      <c r="F602" s="103" t="e">
        <f t="shared" si="118"/>
        <v>#N/A</v>
      </c>
      <c r="G602" s="104" t="e">
        <f>VLOOKUP(B602,'MC 114+220'!$B$15:$AB$786,20,FALSE)</f>
        <v>#N/A</v>
      </c>
      <c r="H602" s="104" t="e">
        <f>VLOOKUP(B602,'MC 114+220'!$B$15:$AB$786,4,FALSE)</f>
        <v>#N/A</v>
      </c>
      <c r="I602" s="105" t="e">
        <f t="shared" si="119"/>
        <v>#N/A</v>
      </c>
      <c r="J602" s="127" t="e">
        <f>VLOOKUP(B602,'MC 114+220'!$B$15:$AB$786,13,FALSE)</f>
        <v>#N/A</v>
      </c>
      <c r="K602" s="92">
        <f>'MC 114+220'!Q603</f>
        <v>0</v>
      </c>
      <c r="L602" s="106">
        <f t="shared" si="124"/>
        <v>0</v>
      </c>
      <c r="M602" s="94" t="e">
        <f>VLOOKUP(B602,'MC 114+220'!$B$14:$AB$786,21,FALSE)</f>
        <v>#N/A</v>
      </c>
      <c r="N602" s="103" t="e">
        <f>VLOOKUP(B602,'MC 114+220'!$B$15:$AB$786,5,FALSE)</f>
        <v>#N/A</v>
      </c>
      <c r="O602" s="105" t="e">
        <f t="shared" si="120"/>
        <v>#N/A</v>
      </c>
      <c r="P602" s="127" t="e">
        <f>VLOOKUP(B602,'MC 114+220'!$B$15:$AB$786,14,FALSE)</f>
        <v>#N/A</v>
      </c>
      <c r="Q602" s="92">
        <f>'MC 114+220'!R603</f>
        <v>0</v>
      </c>
      <c r="R602" s="106">
        <f t="shared" si="125"/>
        <v>0</v>
      </c>
      <c r="S602" s="94" t="e">
        <f>VLOOKUP(B602,'MC 114+220'!$B$14:$AB$786,22,FALSE)</f>
        <v>#N/A</v>
      </c>
      <c r="T602" s="103" t="e">
        <f>VLOOKUP(B602,'MC 114+220'!$B$15:$AB$786,6,FALSE)</f>
        <v>#N/A</v>
      </c>
      <c r="U602" s="105" t="e">
        <f t="shared" si="121"/>
        <v>#N/A</v>
      </c>
      <c r="V602" s="128" t="e">
        <f>VLOOKUP(B602,'MC 114+220'!$B$15:$AB$786,15,FALSE)</f>
        <v>#N/A</v>
      </c>
      <c r="W602" s="96">
        <f>'MC 114+220'!S603</f>
        <v>0</v>
      </c>
      <c r="X602" s="106">
        <f t="shared" si="126"/>
        <v>0</v>
      </c>
      <c r="Y602" s="108" t="e">
        <f t="shared" si="130"/>
        <v>#N/A</v>
      </c>
      <c r="Z602" s="99" t="e">
        <f t="shared" si="127"/>
        <v>#N/A</v>
      </c>
      <c r="AA602" s="100" t="e">
        <f t="shared" si="128"/>
        <v>#N/A</v>
      </c>
      <c r="AB602" s="109" t="e">
        <f t="shared" si="129"/>
        <v>#N/A</v>
      </c>
    </row>
    <row r="603" spans="2:28">
      <c r="B603" s="86">
        <f>'MC 114+220'!B604</f>
        <v>0</v>
      </c>
      <c r="C603" s="101">
        <f t="shared" si="122"/>
        <v>0</v>
      </c>
      <c r="D603" s="102">
        <f t="shared" si="123"/>
        <v>842</v>
      </c>
      <c r="E603" s="89" t="e">
        <f>VLOOKUP(B603,'MC 114+220'!B604:AB991,3,FALSE)</f>
        <v>#N/A</v>
      </c>
      <c r="F603" s="103" t="e">
        <f t="shared" si="118"/>
        <v>#N/A</v>
      </c>
      <c r="G603" s="104" t="e">
        <f>VLOOKUP(B603,'MC 114+220'!$B$15:$AB$786,20,FALSE)</f>
        <v>#N/A</v>
      </c>
      <c r="H603" s="104" t="e">
        <f>VLOOKUP(B603,'MC 114+220'!$B$15:$AB$786,4,FALSE)</f>
        <v>#N/A</v>
      </c>
      <c r="I603" s="105" t="e">
        <f t="shared" si="119"/>
        <v>#N/A</v>
      </c>
      <c r="J603" s="127" t="e">
        <f>VLOOKUP(B603,'MC 114+220'!$B$15:$AB$786,13,FALSE)</f>
        <v>#N/A</v>
      </c>
      <c r="K603" s="92">
        <f>'MC 114+220'!Q604</f>
        <v>0</v>
      </c>
      <c r="L603" s="106">
        <f t="shared" si="124"/>
        <v>0</v>
      </c>
      <c r="M603" s="94" t="e">
        <f>VLOOKUP(B603,'MC 114+220'!$B$14:$AB$786,21,FALSE)</f>
        <v>#N/A</v>
      </c>
      <c r="N603" s="103" t="e">
        <f>VLOOKUP(B603,'MC 114+220'!$B$15:$AB$786,5,FALSE)</f>
        <v>#N/A</v>
      </c>
      <c r="O603" s="105" t="e">
        <f t="shared" si="120"/>
        <v>#N/A</v>
      </c>
      <c r="P603" s="127" t="e">
        <f>VLOOKUP(B603,'MC 114+220'!$B$15:$AB$786,14,FALSE)</f>
        <v>#N/A</v>
      </c>
      <c r="Q603" s="92">
        <f>'MC 114+220'!R604</f>
        <v>0</v>
      </c>
      <c r="R603" s="106">
        <f t="shared" si="125"/>
        <v>0</v>
      </c>
      <c r="S603" s="94" t="e">
        <f>VLOOKUP(B603,'MC 114+220'!$B$14:$AB$786,22,FALSE)</f>
        <v>#N/A</v>
      </c>
      <c r="T603" s="103" t="e">
        <f>VLOOKUP(B603,'MC 114+220'!$B$15:$AB$786,6,FALSE)</f>
        <v>#N/A</v>
      </c>
      <c r="U603" s="105" t="e">
        <f t="shared" si="121"/>
        <v>#N/A</v>
      </c>
      <c r="V603" s="128" t="e">
        <f>VLOOKUP(B603,'MC 114+220'!$B$15:$AB$786,15,FALSE)</f>
        <v>#N/A</v>
      </c>
      <c r="W603" s="96">
        <f>'MC 114+220'!S604</f>
        <v>0</v>
      </c>
      <c r="X603" s="106">
        <f t="shared" si="126"/>
        <v>0</v>
      </c>
      <c r="Y603" s="108" t="e">
        <f t="shared" si="130"/>
        <v>#N/A</v>
      </c>
      <c r="Z603" s="99" t="e">
        <f t="shared" si="127"/>
        <v>#N/A</v>
      </c>
      <c r="AA603" s="100" t="e">
        <f t="shared" si="128"/>
        <v>#N/A</v>
      </c>
      <c r="AB603" s="109" t="e">
        <f t="shared" si="129"/>
        <v>#N/A</v>
      </c>
    </row>
    <row r="604" spans="2:28">
      <c r="B604" s="86">
        <f>'MC 114+220'!B605</f>
        <v>0</v>
      </c>
      <c r="C604" s="101">
        <f t="shared" si="122"/>
        <v>0</v>
      </c>
      <c r="D604" s="102">
        <f t="shared" si="123"/>
        <v>842</v>
      </c>
      <c r="E604" s="89" t="e">
        <f>VLOOKUP(B604,'MC 114+220'!B605:AB992,3,FALSE)</f>
        <v>#N/A</v>
      </c>
      <c r="F604" s="103" t="e">
        <f t="shared" si="118"/>
        <v>#N/A</v>
      </c>
      <c r="G604" s="104" t="e">
        <f>VLOOKUP(B604,'MC 114+220'!$B$15:$AB$786,20,FALSE)</f>
        <v>#N/A</v>
      </c>
      <c r="H604" s="104" t="e">
        <f>VLOOKUP(B604,'MC 114+220'!$B$15:$AB$786,4,FALSE)</f>
        <v>#N/A</v>
      </c>
      <c r="I604" s="105" t="e">
        <f t="shared" si="119"/>
        <v>#N/A</v>
      </c>
      <c r="J604" s="127" t="e">
        <f>VLOOKUP(B604,'MC 114+220'!$B$15:$AB$786,13,FALSE)</f>
        <v>#N/A</v>
      </c>
      <c r="K604" s="92">
        <f>'MC 114+220'!Q605</f>
        <v>0</v>
      </c>
      <c r="L604" s="106">
        <f t="shared" si="124"/>
        <v>0</v>
      </c>
      <c r="M604" s="94" t="e">
        <f>VLOOKUP(B604,'MC 114+220'!$B$14:$AB$786,21,FALSE)</f>
        <v>#N/A</v>
      </c>
      <c r="N604" s="103" t="e">
        <f>VLOOKUP(B604,'MC 114+220'!$B$15:$AB$786,5,FALSE)</f>
        <v>#N/A</v>
      </c>
      <c r="O604" s="105" t="e">
        <f t="shared" si="120"/>
        <v>#N/A</v>
      </c>
      <c r="P604" s="127" t="e">
        <f>VLOOKUP(B604,'MC 114+220'!$B$15:$AB$786,14,FALSE)</f>
        <v>#N/A</v>
      </c>
      <c r="Q604" s="92">
        <f>'MC 114+220'!R605</f>
        <v>0</v>
      </c>
      <c r="R604" s="106">
        <f t="shared" si="125"/>
        <v>0</v>
      </c>
      <c r="S604" s="94" t="e">
        <f>VLOOKUP(B604,'MC 114+220'!$B$14:$AB$786,22,FALSE)</f>
        <v>#N/A</v>
      </c>
      <c r="T604" s="103" t="e">
        <f>VLOOKUP(B604,'MC 114+220'!$B$15:$AB$786,6,FALSE)</f>
        <v>#N/A</v>
      </c>
      <c r="U604" s="105" t="e">
        <f t="shared" si="121"/>
        <v>#N/A</v>
      </c>
      <c r="V604" s="128" t="e">
        <f>VLOOKUP(B604,'MC 114+220'!$B$15:$AB$786,15,FALSE)</f>
        <v>#N/A</v>
      </c>
      <c r="W604" s="96">
        <f>'MC 114+220'!S605</f>
        <v>0</v>
      </c>
      <c r="X604" s="106">
        <f t="shared" si="126"/>
        <v>0</v>
      </c>
      <c r="Y604" s="108" t="e">
        <f t="shared" si="130"/>
        <v>#N/A</v>
      </c>
      <c r="Z604" s="99" t="e">
        <f t="shared" si="127"/>
        <v>#N/A</v>
      </c>
      <c r="AA604" s="100" t="e">
        <f t="shared" si="128"/>
        <v>#N/A</v>
      </c>
      <c r="AB604" s="109" t="e">
        <f t="shared" si="129"/>
        <v>#N/A</v>
      </c>
    </row>
    <row r="605" spans="2:28">
      <c r="B605" s="86">
        <f>'MC 114+220'!B606</f>
        <v>0</v>
      </c>
      <c r="C605" s="101">
        <f t="shared" si="122"/>
        <v>0</v>
      </c>
      <c r="D605" s="102">
        <f t="shared" si="123"/>
        <v>842</v>
      </c>
      <c r="E605" s="89" t="e">
        <f>VLOOKUP(B605,'MC 114+220'!B606:AB993,3,FALSE)</f>
        <v>#N/A</v>
      </c>
      <c r="F605" s="103" t="e">
        <f t="shared" si="118"/>
        <v>#N/A</v>
      </c>
      <c r="G605" s="104" t="e">
        <f>VLOOKUP(B605,'MC 114+220'!$B$15:$AB$786,20,FALSE)</f>
        <v>#N/A</v>
      </c>
      <c r="H605" s="104" t="e">
        <f>VLOOKUP(B605,'MC 114+220'!$B$15:$AB$786,4,FALSE)</f>
        <v>#N/A</v>
      </c>
      <c r="I605" s="105" t="e">
        <f t="shared" si="119"/>
        <v>#N/A</v>
      </c>
      <c r="J605" s="127" t="e">
        <f>VLOOKUP(B605,'MC 114+220'!$B$15:$AB$786,13,FALSE)</f>
        <v>#N/A</v>
      </c>
      <c r="K605" s="92">
        <f>'MC 114+220'!Q606</f>
        <v>0</v>
      </c>
      <c r="L605" s="106">
        <f t="shared" si="124"/>
        <v>0</v>
      </c>
      <c r="M605" s="94" t="e">
        <f>VLOOKUP(B605,'MC 114+220'!$B$14:$AB$786,21,FALSE)</f>
        <v>#N/A</v>
      </c>
      <c r="N605" s="103" t="e">
        <f>VLOOKUP(B605,'MC 114+220'!$B$15:$AB$786,5,FALSE)</f>
        <v>#N/A</v>
      </c>
      <c r="O605" s="105" t="e">
        <f t="shared" si="120"/>
        <v>#N/A</v>
      </c>
      <c r="P605" s="127" t="e">
        <f>VLOOKUP(B605,'MC 114+220'!$B$15:$AB$786,14,FALSE)</f>
        <v>#N/A</v>
      </c>
      <c r="Q605" s="92">
        <f>'MC 114+220'!R606</f>
        <v>0</v>
      </c>
      <c r="R605" s="106">
        <f t="shared" si="125"/>
        <v>0</v>
      </c>
      <c r="S605" s="94" t="e">
        <f>VLOOKUP(B605,'MC 114+220'!$B$14:$AB$786,22,FALSE)</f>
        <v>#N/A</v>
      </c>
      <c r="T605" s="103" t="e">
        <f>VLOOKUP(B605,'MC 114+220'!$B$15:$AB$786,6,FALSE)</f>
        <v>#N/A</v>
      </c>
      <c r="U605" s="105" t="e">
        <f t="shared" si="121"/>
        <v>#N/A</v>
      </c>
      <c r="V605" s="128" t="e">
        <f>VLOOKUP(B605,'MC 114+220'!$B$15:$AB$786,15,FALSE)</f>
        <v>#N/A</v>
      </c>
      <c r="W605" s="96">
        <f>'MC 114+220'!S606</f>
        <v>0</v>
      </c>
      <c r="X605" s="106">
        <f t="shared" si="126"/>
        <v>0</v>
      </c>
      <c r="Y605" s="108" t="e">
        <f t="shared" si="130"/>
        <v>#N/A</v>
      </c>
      <c r="Z605" s="99" t="e">
        <f t="shared" si="127"/>
        <v>#N/A</v>
      </c>
      <c r="AA605" s="100" t="e">
        <f t="shared" si="128"/>
        <v>#N/A</v>
      </c>
      <c r="AB605" s="109" t="e">
        <f t="shared" si="129"/>
        <v>#N/A</v>
      </c>
    </row>
    <row r="606" spans="2:28">
      <c r="B606" s="86">
        <f>'MC 114+220'!B607</f>
        <v>0</v>
      </c>
      <c r="C606" s="101">
        <f t="shared" si="122"/>
        <v>0</v>
      </c>
      <c r="D606" s="102">
        <f t="shared" si="123"/>
        <v>842</v>
      </c>
      <c r="E606" s="89" t="e">
        <f>VLOOKUP(B606,'MC 114+220'!B607:AB994,3,FALSE)</f>
        <v>#N/A</v>
      </c>
      <c r="F606" s="103" t="e">
        <f t="shared" si="118"/>
        <v>#N/A</v>
      </c>
      <c r="G606" s="104" t="e">
        <f>VLOOKUP(B606,'MC 114+220'!$B$15:$AB$786,20,FALSE)</f>
        <v>#N/A</v>
      </c>
      <c r="H606" s="104" t="e">
        <f>VLOOKUP(B606,'MC 114+220'!$B$15:$AB$786,4,FALSE)</f>
        <v>#N/A</v>
      </c>
      <c r="I606" s="105" t="e">
        <f t="shared" si="119"/>
        <v>#N/A</v>
      </c>
      <c r="J606" s="127" t="e">
        <f>VLOOKUP(B606,'MC 114+220'!$B$15:$AB$786,13,FALSE)</f>
        <v>#N/A</v>
      </c>
      <c r="K606" s="92">
        <f>'MC 114+220'!Q607</f>
        <v>0</v>
      </c>
      <c r="L606" s="106">
        <f t="shared" si="124"/>
        <v>0</v>
      </c>
      <c r="M606" s="94" t="e">
        <f>VLOOKUP(B606,'MC 114+220'!$B$14:$AB$786,21,FALSE)</f>
        <v>#N/A</v>
      </c>
      <c r="N606" s="103" t="e">
        <f>VLOOKUP(B606,'MC 114+220'!$B$15:$AB$786,5,FALSE)</f>
        <v>#N/A</v>
      </c>
      <c r="O606" s="105" t="e">
        <f t="shared" si="120"/>
        <v>#N/A</v>
      </c>
      <c r="P606" s="127" t="e">
        <f>VLOOKUP(B606,'MC 114+220'!$B$15:$AB$786,14,FALSE)</f>
        <v>#N/A</v>
      </c>
      <c r="Q606" s="92">
        <f>'MC 114+220'!R607</f>
        <v>0</v>
      </c>
      <c r="R606" s="106">
        <f t="shared" si="125"/>
        <v>0</v>
      </c>
      <c r="S606" s="94" t="e">
        <f>VLOOKUP(B606,'MC 114+220'!$B$14:$AB$786,22,FALSE)</f>
        <v>#N/A</v>
      </c>
      <c r="T606" s="103" t="e">
        <f>VLOOKUP(B606,'MC 114+220'!$B$15:$AB$786,6,FALSE)</f>
        <v>#N/A</v>
      </c>
      <c r="U606" s="105" t="e">
        <f t="shared" si="121"/>
        <v>#N/A</v>
      </c>
      <c r="V606" s="128" t="e">
        <f>VLOOKUP(B606,'MC 114+220'!$B$15:$AB$786,15,FALSE)</f>
        <v>#N/A</v>
      </c>
      <c r="W606" s="96">
        <f>'MC 114+220'!S607</f>
        <v>0</v>
      </c>
      <c r="X606" s="106">
        <f t="shared" si="126"/>
        <v>0</v>
      </c>
      <c r="Y606" s="108" t="e">
        <f t="shared" si="130"/>
        <v>#N/A</v>
      </c>
      <c r="Z606" s="99" t="e">
        <f t="shared" si="127"/>
        <v>#N/A</v>
      </c>
      <c r="AA606" s="100" t="e">
        <f t="shared" si="128"/>
        <v>#N/A</v>
      </c>
      <c r="AB606" s="109" t="e">
        <f t="shared" si="129"/>
        <v>#N/A</v>
      </c>
    </row>
    <row r="607" spans="2:28">
      <c r="B607" s="86">
        <f>'MC 114+220'!B608</f>
        <v>0</v>
      </c>
      <c r="C607" s="101">
        <f t="shared" si="122"/>
        <v>0</v>
      </c>
      <c r="D607" s="102">
        <f t="shared" si="123"/>
        <v>842</v>
      </c>
      <c r="E607" s="89" t="e">
        <f>VLOOKUP(B607,'MC 114+220'!B608:AB995,3,FALSE)</f>
        <v>#N/A</v>
      </c>
      <c r="F607" s="103" t="e">
        <f t="shared" si="118"/>
        <v>#N/A</v>
      </c>
      <c r="G607" s="104" t="e">
        <f>VLOOKUP(B607,'MC 114+220'!$B$15:$AB$786,20,FALSE)</f>
        <v>#N/A</v>
      </c>
      <c r="H607" s="104" t="e">
        <f>VLOOKUP(B607,'MC 114+220'!$B$15:$AB$786,4,FALSE)</f>
        <v>#N/A</v>
      </c>
      <c r="I607" s="105" t="e">
        <f t="shared" si="119"/>
        <v>#N/A</v>
      </c>
      <c r="J607" s="127" t="e">
        <f>VLOOKUP(B607,'MC 114+220'!$B$15:$AB$786,13,FALSE)</f>
        <v>#N/A</v>
      </c>
      <c r="K607" s="92">
        <f>'MC 114+220'!Q608</f>
        <v>0</v>
      </c>
      <c r="L607" s="106">
        <f t="shared" si="124"/>
        <v>0</v>
      </c>
      <c r="M607" s="94" t="e">
        <f>VLOOKUP(B607,'MC 114+220'!$B$14:$AB$786,21,FALSE)</f>
        <v>#N/A</v>
      </c>
      <c r="N607" s="103" t="e">
        <f>VLOOKUP(B607,'MC 114+220'!$B$15:$AB$786,5,FALSE)</f>
        <v>#N/A</v>
      </c>
      <c r="O607" s="105" t="e">
        <f t="shared" si="120"/>
        <v>#N/A</v>
      </c>
      <c r="P607" s="127" t="e">
        <f>VLOOKUP(B607,'MC 114+220'!$B$15:$AB$786,14,FALSE)</f>
        <v>#N/A</v>
      </c>
      <c r="Q607" s="92">
        <f>'MC 114+220'!R608</f>
        <v>0</v>
      </c>
      <c r="R607" s="106">
        <f t="shared" si="125"/>
        <v>0</v>
      </c>
      <c r="S607" s="94" t="e">
        <f>VLOOKUP(B607,'MC 114+220'!$B$14:$AB$786,22,FALSE)</f>
        <v>#N/A</v>
      </c>
      <c r="T607" s="103" t="e">
        <f>VLOOKUP(B607,'MC 114+220'!$B$15:$AB$786,6,FALSE)</f>
        <v>#N/A</v>
      </c>
      <c r="U607" s="105" t="e">
        <f t="shared" si="121"/>
        <v>#N/A</v>
      </c>
      <c r="V607" s="128" t="e">
        <f>VLOOKUP(B607,'MC 114+220'!$B$15:$AB$786,15,FALSE)</f>
        <v>#N/A</v>
      </c>
      <c r="W607" s="96">
        <f>'MC 114+220'!S608</f>
        <v>0</v>
      </c>
      <c r="X607" s="106">
        <f t="shared" si="126"/>
        <v>0</v>
      </c>
      <c r="Y607" s="108" t="e">
        <f t="shared" si="130"/>
        <v>#N/A</v>
      </c>
      <c r="Z607" s="99" t="e">
        <f t="shared" si="127"/>
        <v>#N/A</v>
      </c>
      <c r="AA607" s="100" t="e">
        <f t="shared" si="128"/>
        <v>#N/A</v>
      </c>
      <c r="AB607" s="109" t="e">
        <f t="shared" si="129"/>
        <v>#N/A</v>
      </c>
    </row>
    <row r="608" spans="2:28">
      <c r="B608" s="86">
        <f>'MC 114+220'!B609</f>
        <v>0</v>
      </c>
      <c r="C608" s="101">
        <f t="shared" si="122"/>
        <v>0</v>
      </c>
      <c r="D608" s="102">
        <f t="shared" si="123"/>
        <v>842</v>
      </c>
      <c r="E608" s="89" t="e">
        <f>VLOOKUP(B608,'MC 114+220'!B609:AB996,3,FALSE)</f>
        <v>#N/A</v>
      </c>
      <c r="F608" s="103" t="e">
        <f t="shared" si="118"/>
        <v>#N/A</v>
      </c>
      <c r="G608" s="104" t="e">
        <f>VLOOKUP(B608,'MC 114+220'!$B$15:$AB$786,20,FALSE)</f>
        <v>#N/A</v>
      </c>
      <c r="H608" s="104" t="e">
        <f>VLOOKUP(B608,'MC 114+220'!$B$15:$AB$786,4,FALSE)</f>
        <v>#N/A</v>
      </c>
      <c r="I608" s="105" t="e">
        <f t="shared" si="119"/>
        <v>#N/A</v>
      </c>
      <c r="J608" s="127" t="e">
        <f>VLOOKUP(B608,'MC 114+220'!$B$15:$AB$786,13,FALSE)</f>
        <v>#N/A</v>
      </c>
      <c r="K608" s="92">
        <f>'MC 114+220'!Q609</f>
        <v>0</v>
      </c>
      <c r="L608" s="106">
        <f t="shared" si="124"/>
        <v>0</v>
      </c>
      <c r="M608" s="94" t="e">
        <f>VLOOKUP(B608,'MC 114+220'!$B$14:$AB$786,21,FALSE)</f>
        <v>#N/A</v>
      </c>
      <c r="N608" s="103" t="e">
        <f>VLOOKUP(B608,'MC 114+220'!$B$15:$AB$786,5,FALSE)</f>
        <v>#N/A</v>
      </c>
      <c r="O608" s="105" t="e">
        <f t="shared" si="120"/>
        <v>#N/A</v>
      </c>
      <c r="P608" s="127" t="e">
        <f>VLOOKUP(B608,'MC 114+220'!$B$15:$AB$786,14,FALSE)</f>
        <v>#N/A</v>
      </c>
      <c r="Q608" s="92">
        <f>'MC 114+220'!R609</f>
        <v>0</v>
      </c>
      <c r="R608" s="106">
        <f t="shared" si="125"/>
        <v>0</v>
      </c>
      <c r="S608" s="94" t="e">
        <f>VLOOKUP(B608,'MC 114+220'!$B$14:$AB$786,22,FALSE)</f>
        <v>#N/A</v>
      </c>
      <c r="T608" s="103" t="e">
        <f>VLOOKUP(B608,'MC 114+220'!$B$15:$AB$786,6,FALSE)</f>
        <v>#N/A</v>
      </c>
      <c r="U608" s="105" t="e">
        <f t="shared" si="121"/>
        <v>#N/A</v>
      </c>
      <c r="V608" s="128" t="e">
        <f>VLOOKUP(B608,'MC 114+220'!$B$15:$AB$786,15,FALSE)</f>
        <v>#N/A</v>
      </c>
      <c r="W608" s="96">
        <f>'MC 114+220'!S609</f>
        <v>0</v>
      </c>
      <c r="X608" s="106">
        <f t="shared" si="126"/>
        <v>0</v>
      </c>
      <c r="Y608" s="108" t="e">
        <f t="shared" si="130"/>
        <v>#N/A</v>
      </c>
      <c r="Z608" s="99" t="e">
        <f t="shared" si="127"/>
        <v>#N/A</v>
      </c>
      <c r="AA608" s="100" t="e">
        <f t="shared" si="128"/>
        <v>#N/A</v>
      </c>
      <c r="AB608" s="109" t="e">
        <f t="shared" si="129"/>
        <v>#N/A</v>
      </c>
    </row>
    <row r="609" spans="2:28">
      <c r="B609" s="86">
        <f>'MC 114+220'!B610</f>
        <v>0</v>
      </c>
      <c r="C609" s="101">
        <f t="shared" si="122"/>
        <v>0</v>
      </c>
      <c r="D609" s="102">
        <f t="shared" si="123"/>
        <v>842</v>
      </c>
      <c r="E609" s="89" t="e">
        <f>VLOOKUP(B609,'MC 114+220'!B610:AB997,3,FALSE)</f>
        <v>#N/A</v>
      </c>
      <c r="F609" s="103" t="e">
        <f t="shared" si="118"/>
        <v>#N/A</v>
      </c>
      <c r="G609" s="104" t="e">
        <f>VLOOKUP(B609,'MC 114+220'!$B$15:$AB$786,20,FALSE)</f>
        <v>#N/A</v>
      </c>
      <c r="H609" s="104" t="e">
        <f>VLOOKUP(B609,'MC 114+220'!$B$15:$AB$786,4,FALSE)</f>
        <v>#N/A</v>
      </c>
      <c r="I609" s="105" t="e">
        <f t="shared" si="119"/>
        <v>#N/A</v>
      </c>
      <c r="J609" s="127" t="e">
        <f>VLOOKUP(B609,'MC 114+220'!$B$15:$AB$786,13,FALSE)</f>
        <v>#N/A</v>
      </c>
      <c r="K609" s="92">
        <f>'MC 114+220'!Q610</f>
        <v>0</v>
      </c>
      <c r="L609" s="106">
        <f t="shared" si="124"/>
        <v>0</v>
      </c>
      <c r="M609" s="94" t="e">
        <f>VLOOKUP(B609,'MC 114+220'!$B$14:$AB$786,21,FALSE)</f>
        <v>#N/A</v>
      </c>
      <c r="N609" s="103" t="e">
        <f>VLOOKUP(B609,'MC 114+220'!$B$15:$AB$786,5,FALSE)</f>
        <v>#N/A</v>
      </c>
      <c r="O609" s="105" t="e">
        <f t="shared" si="120"/>
        <v>#N/A</v>
      </c>
      <c r="P609" s="127" t="e">
        <f>VLOOKUP(B609,'MC 114+220'!$B$15:$AB$786,14,FALSE)</f>
        <v>#N/A</v>
      </c>
      <c r="Q609" s="92">
        <f>'MC 114+220'!R610</f>
        <v>0</v>
      </c>
      <c r="R609" s="106">
        <f t="shared" si="125"/>
        <v>0</v>
      </c>
      <c r="S609" s="94" t="e">
        <f>VLOOKUP(B609,'MC 114+220'!$B$14:$AB$786,22,FALSE)</f>
        <v>#N/A</v>
      </c>
      <c r="T609" s="103" t="e">
        <f>VLOOKUP(B609,'MC 114+220'!$B$15:$AB$786,6,FALSE)</f>
        <v>#N/A</v>
      </c>
      <c r="U609" s="105" t="e">
        <f t="shared" si="121"/>
        <v>#N/A</v>
      </c>
      <c r="V609" s="128" t="e">
        <f>VLOOKUP(B609,'MC 114+220'!$B$15:$AB$786,15,FALSE)</f>
        <v>#N/A</v>
      </c>
      <c r="W609" s="96">
        <f>'MC 114+220'!S610</f>
        <v>0</v>
      </c>
      <c r="X609" s="106">
        <f t="shared" si="126"/>
        <v>0</v>
      </c>
      <c r="Y609" s="108" t="e">
        <f t="shared" si="130"/>
        <v>#N/A</v>
      </c>
      <c r="Z609" s="99" t="e">
        <f t="shared" si="127"/>
        <v>#N/A</v>
      </c>
      <c r="AA609" s="100" t="e">
        <f t="shared" si="128"/>
        <v>#N/A</v>
      </c>
      <c r="AB609" s="109" t="e">
        <f t="shared" si="129"/>
        <v>#N/A</v>
      </c>
    </row>
    <row r="610" spans="2:28">
      <c r="B610" s="86">
        <f>'MC 114+220'!B611</f>
        <v>0</v>
      </c>
      <c r="C610" s="101">
        <f t="shared" si="122"/>
        <v>0</v>
      </c>
      <c r="D610" s="102">
        <f t="shared" si="123"/>
        <v>842</v>
      </c>
      <c r="E610" s="89" t="e">
        <f>VLOOKUP(B610,'MC 114+220'!B611:AB998,3,FALSE)</f>
        <v>#N/A</v>
      </c>
      <c r="F610" s="103" t="e">
        <f t="shared" si="118"/>
        <v>#N/A</v>
      </c>
      <c r="G610" s="104" t="e">
        <f>VLOOKUP(B610,'MC 114+220'!$B$15:$AB$786,20,FALSE)</f>
        <v>#N/A</v>
      </c>
      <c r="H610" s="104" t="e">
        <f>VLOOKUP(B610,'MC 114+220'!$B$15:$AB$786,4,FALSE)</f>
        <v>#N/A</v>
      </c>
      <c r="I610" s="105" t="e">
        <f t="shared" si="119"/>
        <v>#N/A</v>
      </c>
      <c r="J610" s="127" t="e">
        <f>VLOOKUP(B610,'MC 114+220'!$B$15:$AB$786,13,FALSE)</f>
        <v>#N/A</v>
      </c>
      <c r="K610" s="92">
        <f>'MC 114+220'!Q611</f>
        <v>0</v>
      </c>
      <c r="L610" s="106">
        <f t="shared" si="124"/>
        <v>0</v>
      </c>
      <c r="M610" s="94" t="e">
        <f>VLOOKUP(B610,'MC 114+220'!$B$14:$AB$786,21,FALSE)</f>
        <v>#N/A</v>
      </c>
      <c r="N610" s="103" t="e">
        <f>VLOOKUP(B610,'MC 114+220'!$B$15:$AB$786,5,FALSE)</f>
        <v>#N/A</v>
      </c>
      <c r="O610" s="105" t="e">
        <f t="shared" si="120"/>
        <v>#N/A</v>
      </c>
      <c r="P610" s="127" t="e">
        <f>VLOOKUP(B610,'MC 114+220'!$B$15:$AB$786,14,FALSE)</f>
        <v>#N/A</v>
      </c>
      <c r="Q610" s="92">
        <f>'MC 114+220'!R611</f>
        <v>0</v>
      </c>
      <c r="R610" s="106">
        <f t="shared" si="125"/>
        <v>0</v>
      </c>
      <c r="S610" s="94" t="e">
        <f>VLOOKUP(B610,'MC 114+220'!$B$14:$AB$786,22,FALSE)</f>
        <v>#N/A</v>
      </c>
      <c r="T610" s="103" t="e">
        <f>VLOOKUP(B610,'MC 114+220'!$B$15:$AB$786,6,FALSE)</f>
        <v>#N/A</v>
      </c>
      <c r="U610" s="105" t="e">
        <f t="shared" si="121"/>
        <v>#N/A</v>
      </c>
      <c r="V610" s="128" t="e">
        <f>VLOOKUP(B610,'MC 114+220'!$B$15:$AB$786,15,FALSE)</f>
        <v>#N/A</v>
      </c>
      <c r="W610" s="96">
        <f>'MC 114+220'!S611</f>
        <v>0</v>
      </c>
      <c r="X610" s="106">
        <f t="shared" si="126"/>
        <v>0</v>
      </c>
      <c r="Y610" s="108" t="e">
        <f t="shared" si="130"/>
        <v>#N/A</v>
      </c>
      <c r="Z610" s="99" t="e">
        <f t="shared" si="127"/>
        <v>#N/A</v>
      </c>
      <c r="AA610" s="100" t="e">
        <f t="shared" si="128"/>
        <v>#N/A</v>
      </c>
      <c r="AB610" s="109" t="e">
        <f t="shared" si="129"/>
        <v>#N/A</v>
      </c>
    </row>
    <row r="611" spans="2:28">
      <c r="B611" s="86">
        <f>'MC 114+220'!B612</f>
        <v>0</v>
      </c>
      <c r="C611" s="101">
        <f t="shared" si="122"/>
        <v>0</v>
      </c>
      <c r="D611" s="102">
        <f t="shared" si="123"/>
        <v>842</v>
      </c>
      <c r="E611" s="89" t="e">
        <f>VLOOKUP(B611,'MC 114+220'!B612:AB999,3,FALSE)</f>
        <v>#N/A</v>
      </c>
      <c r="F611" s="103" t="e">
        <f t="shared" si="118"/>
        <v>#N/A</v>
      </c>
      <c r="G611" s="104" t="e">
        <f>VLOOKUP(B611,'MC 114+220'!$B$15:$AB$786,20,FALSE)</f>
        <v>#N/A</v>
      </c>
      <c r="H611" s="104" t="e">
        <f>VLOOKUP(B611,'MC 114+220'!$B$15:$AB$786,4,FALSE)</f>
        <v>#N/A</v>
      </c>
      <c r="I611" s="105" t="e">
        <f t="shared" si="119"/>
        <v>#N/A</v>
      </c>
      <c r="J611" s="127" t="e">
        <f>VLOOKUP(B611,'MC 114+220'!$B$15:$AB$786,13,FALSE)</f>
        <v>#N/A</v>
      </c>
      <c r="K611" s="92">
        <f>'MC 114+220'!Q612</f>
        <v>0</v>
      </c>
      <c r="L611" s="106">
        <f t="shared" si="124"/>
        <v>0</v>
      </c>
      <c r="M611" s="94" t="e">
        <f>VLOOKUP(B611,'MC 114+220'!$B$14:$AB$786,21,FALSE)</f>
        <v>#N/A</v>
      </c>
      <c r="N611" s="103" t="e">
        <f>VLOOKUP(B611,'MC 114+220'!$B$15:$AB$786,5,FALSE)</f>
        <v>#N/A</v>
      </c>
      <c r="O611" s="105" t="e">
        <f t="shared" si="120"/>
        <v>#N/A</v>
      </c>
      <c r="P611" s="127" t="e">
        <f>VLOOKUP(B611,'MC 114+220'!$B$15:$AB$786,14,FALSE)</f>
        <v>#N/A</v>
      </c>
      <c r="Q611" s="92">
        <f>'MC 114+220'!R612</f>
        <v>0</v>
      </c>
      <c r="R611" s="106">
        <f t="shared" si="125"/>
        <v>0</v>
      </c>
      <c r="S611" s="94" t="e">
        <f>VLOOKUP(B611,'MC 114+220'!$B$14:$AB$786,22,FALSE)</f>
        <v>#N/A</v>
      </c>
      <c r="T611" s="103" t="e">
        <f>VLOOKUP(B611,'MC 114+220'!$B$15:$AB$786,6,FALSE)</f>
        <v>#N/A</v>
      </c>
      <c r="U611" s="105" t="e">
        <f t="shared" si="121"/>
        <v>#N/A</v>
      </c>
      <c r="V611" s="128" t="e">
        <f>VLOOKUP(B611,'MC 114+220'!$B$15:$AB$786,15,FALSE)</f>
        <v>#N/A</v>
      </c>
      <c r="W611" s="96">
        <f>'MC 114+220'!S612</f>
        <v>0</v>
      </c>
      <c r="X611" s="106">
        <f t="shared" si="126"/>
        <v>0</v>
      </c>
      <c r="Y611" s="108" t="e">
        <f t="shared" si="130"/>
        <v>#N/A</v>
      </c>
      <c r="Z611" s="99" t="e">
        <f t="shared" si="127"/>
        <v>#N/A</v>
      </c>
      <c r="AA611" s="100" t="e">
        <f t="shared" si="128"/>
        <v>#N/A</v>
      </c>
      <c r="AB611" s="109" t="e">
        <f t="shared" si="129"/>
        <v>#N/A</v>
      </c>
    </row>
    <row r="612" spans="2:28">
      <c r="B612" s="86">
        <f>'MC 114+220'!B613</f>
        <v>0</v>
      </c>
      <c r="C612" s="101">
        <f t="shared" si="122"/>
        <v>0</v>
      </c>
      <c r="D612" s="102">
        <f t="shared" si="123"/>
        <v>842</v>
      </c>
      <c r="E612" s="89" t="e">
        <f>VLOOKUP(B612,'MC 114+220'!B613:AB1000,3,FALSE)</f>
        <v>#N/A</v>
      </c>
      <c r="F612" s="103" t="e">
        <f t="shared" si="118"/>
        <v>#N/A</v>
      </c>
      <c r="G612" s="104" t="e">
        <f>VLOOKUP(B612,'MC 114+220'!$B$15:$AB$786,20,FALSE)</f>
        <v>#N/A</v>
      </c>
      <c r="H612" s="104" t="e">
        <f>VLOOKUP(B612,'MC 114+220'!$B$15:$AB$786,4,FALSE)</f>
        <v>#N/A</v>
      </c>
      <c r="I612" s="105" t="e">
        <f t="shared" si="119"/>
        <v>#N/A</v>
      </c>
      <c r="J612" s="127" t="e">
        <f>VLOOKUP(B612,'MC 114+220'!$B$15:$AB$786,13,FALSE)</f>
        <v>#N/A</v>
      </c>
      <c r="K612" s="92">
        <f>'MC 114+220'!Q613</f>
        <v>0</v>
      </c>
      <c r="L612" s="106">
        <f t="shared" si="124"/>
        <v>0</v>
      </c>
      <c r="M612" s="94" t="e">
        <f>VLOOKUP(B612,'MC 114+220'!$B$14:$AB$786,21,FALSE)</f>
        <v>#N/A</v>
      </c>
      <c r="N612" s="103" t="e">
        <f>VLOOKUP(B612,'MC 114+220'!$B$15:$AB$786,5,FALSE)</f>
        <v>#N/A</v>
      </c>
      <c r="O612" s="105" t="e">
        <f t="shared" si="120"/>
        <v>#N/A</v>
      </c>
      <c r="P612" s="127" t="e">
        <f>VLOOKUP(B612,'MC 114+220'!$B$15:$AB$786,14,FALSE)</f>
        <v>#N/A</v>
      </c>
      <c r="Q612" s="92">
        <f>'MC 114+220'!R613</f>
        <v>0</v>
      </c>
      <c r="R612" s="106">
        <f t="shared" si="125"/>
        <v>0</v>
      </c>
      <c r="S612" s="94" t="e">
        <f>VLOOKUP(B612,'MC 114+220'!$B$14:$AB$786,22,FALSE)</f>
        <v>#N/A</v>
      </c>
      <c r="T612" s="103" t="e">
        <f>VLOOKUP(B612,'MC 114+220'!$B$15:$AB$786,6,FALSE)</f>
        <v>#N/A</v>
      </c>
      <c r="U612" s="105" t="e">
        <f t="shared" si="121"/>
        <v>#N/A</v>
      </c>
      <c r="V612" s="128" t="e">
        <f>VLOOKUP(B612,'MC 114+220'!$B$15:$AB$786,15,FALSE)</f>
        <v>#N/A</v>
      </c>
      <c r="W612" s="96">
        <f>'MC 114+220'!S613</f>
        <v>0</v>
      </c>
      <c r="X612" s="106">
        <f t="shared" si="126"/>
        <v>0</v>
      </c>
      <c r="Y612" s="108" t="e">
        <f t="shared" si="130"/>
        <v>#N/A</v>
      </c>
      <c r="Z612" s="99" t="e">
        <f t="shared" si="127"/>
        <v>#N/A</v>
      </c>
      <c r="AA612" s="100" t="e">
        <f t="shared" si="128"/>
        <v>#N/A</v>
      </c>
      <c r="AB612" s="109" t="e">
        <f t="shared" si="129"/>
        <v>#N/A</v>
      </c>
    </row>
    <row r="613" spans="2:28">
      <c r="B613" s="86">
        <f>'MC 114+220'!B614</f>
        <v>0</v>
      </c>
      <c r="C613" s="101">
        <f t="shared" si="122"/>
        <v>0</v>
      </c>
      <c r="D613" s="102">
        <f t="shared" si="123"/>
        <v>842</v>
      </c>
      <c r="E613" s="89" t="e">
        <f>VLOOKUP(B613,'MC 114+220'!B614:AB1001,3,FALSE)</f>
        <v>#N/A</v>
      </c>
      <c r="F613" s="103" t="e">
        <f t="shared" si="118"/>
        <v>#N/A</v>
      </c>
      <c r="G613" s="104" t="e">
        <f>VLOOKUP(B613,'MC 114+220'!$B$15:$AB$786,20,FALSE)</f>
        <v>#N/A</v>
      </c>
      <c r="H613" s="104" t="e">
        <f>VLOOKUP(B613,'MC 114+220'!$B$15:$AB$786,4,FALSE)</f>
        <v>#N/A</v>
      </c>
      <c r="I613" s="105" t="e">
        <f t="shared" si="119"/>
        <v>#N/A</v>
      </c>
      <c r="J613" s="127" t="e">
        <f>VLOOKUP(B613,'MC 114+220'!$B$15:$AB$786,13,FALSE)</f>
        <v>#N/A</v>
      </c>
      <c r="K613" s="92">
        <f>'MC 114+220'!Q614</f>
        <v>0</v>
      </c>
      <c r="L613" s="106">
        <f t="shared" si="124"/>
        <v>0</v>
      </c>
      <c r="M613" s="94" t="e">
        <f>VLOOKUP(B613,'MC 114+220'!$B$14:$AB$786,21,FALSE)</f>
        <v>#N/A</v>
      </c>
      <c r="N613" s="103" t="e">
        <f>VLOOKUP(B613,'MC 114+220'!$B$15:$AB$786,5,FALSE)</f>
        <v>#N/A</v>
      </c>
      <c r="O613" s="105" t="e">
        <f t="shared" si="120"/>
        <v>#N/A</v>
      </c>
      <c r="P613" s="127" t="e">
        <f>VLOOKUP(B613,'MC 114+220'!$B$15:$AB$786,14,FALSE)</f>
        <v>#N/A</v>
      </c>
      <c r="Q613" s="92">
        <f>'MC 114+220'!R614</f>
        <v>0</v>
      </c>
      <c r="R613" s="106">
        <f t="shared" si="125"/>
        <v>0</v>
      </c>
      <c r="S613" s="94" t="e">
        <f>VLOOKUP(B613,'MC 114+220'!$B$14:$AB$786,22,FALSE)</f>
        <v>#N/A</v>
      </c>
      <c r="T613" s="103" t="e">
        <f>VLOOKUP(B613,'MC 114+220'!$B$15:$AB$786,6,FALSE)</f>
        <v>#N/A</v>
      </c>
      <c r="U613" s="105" t="e">
        <f t="shared" si="121"/>
        <v>#N/A</v>
      </c>
      <c r="V613" s="128" t="e">
        <f>VLOOKUP(B613,'MC 114+220'!$B$15:$AB$786,15,FALSE)</f>
        <v>#N/A</v>
      </c>
      <c r="W613" s="96">
        <f>'MC 114+220'!S614</f>
        <v>0</v>
      </c>
      <c r="X613" s="106">
        <f t="shared" si="126"/>
        <v>0</v>
      </c>
      <c r="Y613" s="108" t="e">
        <f t="shared" si="130"/>
        <v>#N/A</v>
      </c>
      <c r="Z613" s="99" t="e">
        <f t="shared" si="127"/>
        <v>#N/A</v>
      </c>
      <c r="AA613" s="100" t="e">
        <f t="shared" si="128"/>
        <v>#N/A</v>
      </c>
      <c r="AB613" s="109" t="e">
        <f t="shared" si="129"/>
        <v>#N/A</v>
      </c>
    </row>
    <row r="614" spans="2:28">
      <c r="B614" s="86">
        <f>'MC 114+220'!B615</f>
        <v>0</v>
      </c>
      <c r="C614" s="101">
        <f t="shared" si="122"/>
        <v>0</v>
      </c>
      <c r="D614" s="102">
        <f t="shared" si="123"/>
        <v>842</v>
      </c>
      <c r="E614" s="89" t="e">
        <f>VLOOKUP(B614,'MC 114+220'!B615:AB1002,3,FALSE)</f>
        <v>#N/A</v>
      </c>
      <c r="F614" s="103" t="e">
        <f t="shared" si="118"/>
        <v>#N/A</v>
      </c>
      <c r="G614" s="104" t="e">
        <f>VLOOKUP(B614,'MC 114+220'!$B$15:$AB$786,20,FALSE)</f>
        <v>#N/A</v>
      </c>
      <c r="H614" s="104" t="e">
        <f>VLOOKUP(B614,'MC 114+220'!$B$15:$AB$786,4,FALSE)</f>
        <v>#N/A</v>
      </c>
      <c r="I614" s="105" t="e">
        <f t="shared" si="119"/>
        <v>#N/A</v>
      </c>
      <c r="J614" s="127" t="e">
        <f>VLOOKUP(B614,'MC 114+220'!$B$15:$AB$786,13,FALSE)</f>
        <v>#N/A</v>
      </c>
      <c r="K614" s="92">
        <f>'MC 114+220'!Q615</f>
        <v>0</v>
      </c>
      <c r="L614" s="106">
        <f t="shared" si="124"/>
        <v>0</v>
      </c>
      <c r="M614" s="94" t="e">
        <f>VLOOKUP(B614,'MC 114+220'!$B$14:$AB$786,21,FALSE)</f>
        <v>#N/A</v>
      </c>
      <c r="N614" s="103" t="e">
        <f>VLOOKUP(B614,'MC 114+220'!$B$15:$AB$786,5,FALSE)</f>
        <v>#N/A</v>
      </c>
      <c r="O614" s="105" t="e">
        <f t="shared" si="120"/>
        <v>#N/A</v>
      </c>
      <c r="P614" s="127" t="e">
        <f>VLOOKUP(B614,'MC 114+220'!$B$15:$AB$786,14,FALSE)</f>
        <v>#N/A</v>
      </c>
      <c r="Q614" s="92">
        <f>'MC 114+220'!R615</f>
        <v>0</v>
      </c>
      <c r="R614" s="106">
        <f t="shared" si="125"/>
        <v>0</v>
      </c>
      <c r="S614" s="94" t="e">
        <f>VLOOKUP(B614,'MC 114+220'!$B$14:$AB$786,22,FALSE)</f>
        <v>#N/A</v>
      </c>
      <c r="T614" s="103" t="e">
        <f>VLOOKUP(B614,'MC 114+220'!$B$15:$AB$786,6,FALSE)</f>
        <v>#N/A</v>
      </c>
      <c r="U614" s="105" t="e">
        <f t="shared" si="121"/>
        <v>#N/A</v>
      </c>
      <c r="V614" s="128" t="e">
        <f>VLOOKUP(B614,'MC 114+220'!$B$15:$AB$786,15,FALSE)</f>
        <v>#N/A</v>
      </c>
      <c r="W614" s="96">
        <f>'MC 114+220'!S615</f>
        <v>0</v>
      </c>
      <c r="X614" s="106">
        <f t="shared" si="126"/>
        <v>0</v>
      </c>
      <c r="Y614" s="108" t="e">
        <f t="shared" si="130"/>
        <v>#N/A</v>
      </c>
      <c r="Z614" s="99" t="e">
        <f t="shared" si="127"/>
        <v>#N/A</v>
      </c>
      <c r="AA614" s="100" t="e">
        <f t="shared" si="128"/>
        <v>#N/A</v>
      </c>
      <c r="AB614" s="109" t="e">
        <f t="shared" si="129"/>
        <v>#N/A</v>
      </c>
    </row>
    <row r="615" spans="2:28">
      <c r="B615" s="86">
        <f>'MC 114+220'!B616</f>
        <v>0</v>
      </c>
      <c r="C615" s="101">
        <f t="shared" si="122"/>
        <v>0</v>
      </c>
      <c r="D615" s="102">
        <f t="shared" si="123"/>
        <v>842</v>
      </c>
      <c r="E615" s="89" t="e">
        <f>VLOOKUP(B615,'MC 114+220'!B616:AB1003,3,FALSE)</f>
        <v>#N/A</v>
      </c>
      <c r="F615" s="103" t="e">
        <f t="shared" si="118"/>
        <v>#N/A</v>
      </c>
      <c r="G615" s="104" t="e">
        <f>VLOOKUP(B615,'MC 114+220'!$B$15:$AB$786,20,FALSE)</f>
        <v>#N/A</v>
      </c>
      <c r="H615" s="104" t="e">
        <f>VLOOKUP(B615,'MC 114+220'!$B$15:$AB$786,4,FALSE)</f>
        <v>#N/A</v>
      </c>
      <c r="I615" s="105" t="e">
        <f t="shared" si="119"/>
        <v>#N/A</v>
      </c>
      <c r="J615" s="127" t="e">
        <f>VLOOKUP(B615,'MC 114+220'!$B$15:$AB$786,13,FALSE)</f>
        <v>#N/A</v>
      </c>
      <c r="K615" s="92">
        <f>'MC 114+220'!Q616</f>
        <v>0</v>
      </c>
      <c r="L615" s="106">
        <f t="shared" si="124"/>
        <v>0</v>
      </c>
      <c r="M615" s="94" t="e">
        <f>VLOOKUP(B615,'MC 114+220'!$B$14:$AB$786,21,FALSE)</f>
        <v>#N/A</v>
      </c>
      <c r="N615" s="103" t="e">
        <f>VLOOKUP(B615,'MC 114+220'!$B$15:$AB$786,5,FALSE)</f>
        <v>#N/A</v>
      </c>
      <c r="O615" s="105" t="e">
        <f t="shared" si="120"/>
        <v>#N/A</v>
      </c>
      <c r="P615" s="127" t="e">
        <f>VLOOKUP(B615,'MC 114+220'!$B$15:$AB$786,14,FALSE)</f>
        <v>#N/A</v>
      </c>
      <c r="Q615" s="92">
        <f>'MC 114+220'!R616</f>
        <v>0</v>
      </c>
      <c r="R615" s="106">
        <f t="shared" si="125"/>
        <v>0</v>
      </c>
      <c r="S615" s="94" t="e">
        <f>VLOOKUP(B615,'MC 114+220'!$B$14:$AB$786,22,FALSE)</f>
        <v>#N/A</v>
      </c>
      <c r="T615" s="103" t="e">
        <f>VLOOKUP(B615,'MC 114+220'!$B$15:$AB$786,6,FALSE)</f>
        <v>#N/A</v>
      </c>
      <c r="U615" s="105" t="e">
        <f t="shared" si="121"/>
        <v>#N/A</v>
      </c>
      <c r="V615" s="128" t="e">
        <f>VLOOKUP(B615,'MC 114+220'!$B$15:$AB$786,15,FALSE)</f>
        <v>#N/A</v>
      </c>
      <c r="W615" s="96">
        <f>'MC 114+220'!S616</f>
        <v>0</v>
      </c>
      <c r="X615" s="106">
        <f t="shared" si="126"/>
        <v>0</v>
      </c>
      <c r="Y615" s="108" t="e">
        <f t="shared" si="130"/>
        <v>#N/A</v>
      </c>
      <c r="Z615" s="99" t="e">
        <f t="shared" si="127"/>
        <v>#N/A</v>
      </c>
      <c r="AA615" s="100" t="e">
        <f t="shared" si="128"/>
        <v>#N/A</v>
      </c>
      <c r="AB615" s="109" t="e">
        <f t="shared" si="129"/>
        <v>#N/A</v>
      </c>
    </row>
    <row r="616" spans="2:28">
      <c r="B616" s="86">
        <f>'MC 114+220'!B617</f>
        <v>0</v>
      </c>
      <c r="C616" s="101">
        <f t="shared" si="122"/>
        <v>0</v>
      </c>
      <c r="D616" s="102">
        <f t="shared" si="123"/>
        <v>842</v>
      </c>
      <c r="E616" s="89" t="e">
        <f>VLOOKUP(B616,'MC 114+220'!B617:AB1004,3,FALSE)</f>
        <v>#N/A</v>
      </c>
      <c r="F616" s="103" t="e">
        <f t="shared" si="118"/>
        <v>#N/A</v>
      </c>
      <c r="G616" s="104" t="e">
        <f>VLOOKUP(B616,'MC 114+220'!$B$15:$AB$786,20,FALSE)</f>
        <v>#N/A</v>
      </c>
      <c r="H616" s="104" t="e">
        <f>VLOOKUP(B616,'MC 114+220'!$B$15:$AB$786,4,FALSE)</f>
        <v>#N/A</v>
      </c>
      <c r="I616" s="105" t="e">
        <f t="shared" si="119"/>
        <v>#N/A</v>
      </c>
      <c r="J616" s="127" t="e">
        <f>VLOOKUP(B616,'MC 114+220'!$B$15:$AB$786,13,FALSE)</f>
        <v>#N/A</v>
      </c>
      <c r="K616" s="92">
        <f>'MC 114+220'!Q617</f>
        <v>0</v>
      </c>
      <c r="L616" s="106">
        <f t="shared" si="124"/>
        <v>0</v>
      </c>
      <c r="M616" s="94" t="e">
        <f>VLOOKUP(B616,'MC 114+220'!$B$14:$AB$786,21,FALSE)</f>
        <v>#N/A</v>
      </c>
      <c r="N616" s="103" t="e">
        <f>VLOOKUP(B616,'MC 114+220'!$B$15:$AB$786,5,FALSE)</f>
        <v>#N/A</v>
      </c>
      <c r="O616" s="105" t="e">
        <f t="shared" si="120"/>
        <v>#N/A</v>
      </c>
      <c r="P616" s="127" t="e">
        <f>VLOOKUP(B616,'MC 114+220'!$B$15:$AB$786,14,FALSE)</f>
        <v>#N/A</v>
      </c>
      <c r="Q616" s="92">
        <f>'MC 114+220'!R617</f>
        <v>0</v>
      </c>
      <c r="R616" s="106">
        <f t="shared" si="125"/>
        <v>0</v>
      </c>
      <c r="S616" s="94" t="e">
        <f>VLOOKUP(B616,'MC 114+220'!$B$14:$AB$786,22,FALSE)</f>
        <v>#N/A</v>
      </c>
      <c r="T616" s="103" t="e">
        <f>VLOOKUP(B616,'MC 114+220'!$B$15:$AB$786,6,FALSE)</f>
        <v>#N/A</v>
      </c>
      <c r="U616" s="105" t="e">
        <f t="shared" si="121"/>
        <v>#N/A</v>
      </c>
      <c r="V616" s="128" t="e">
        <f>VLOOKUP(B616,'MC 114+220'!$B$15:$AB$786,15,FALSE)</f>
        <v>#N/A</v>
      </c>
      <c r="W616" s="96">
        <f>'MC 114+220'!S617</f>
        <v>0</v>
      </c>
      <c r="X616" s="106">
        <f t="shared" si="126"/>
        <v>0</v>
      </c>
      <c r="Y616" s="108" t="e">
        <f t="shared" si="130"/>
        <v>#N/A</v>
      </c>
      <c r="Z616" s="99" t="e">
        <f t="shared" si="127"/>
        <v>#N/A</v>
      </c>
      <c r="AA616" s="100" t="e">
        <f t="shared" si="128"/>
        <v>#N/A</v>
      </c>
      <c r="AB616" s="109" t="e">
        <f t="shared" si="129"/>
        <v>#N/A</v>
      </c>
    </row>
    <row r="617" spans="2:28">
      <c r="B617" s="86">
        <f>'MC 114+220'!B618</f>
        <v>0</v>
      </c>
      <c r="C617" s="101">
        <f t="shared" si="122"/>
        <v>0</v>
      </c>
      <c r="D617" s="102">
        <f t="shared" si="123"/>
        <v>842</v>
      </c>
      <c r="E617" s="89" t="e">
        <f>VLOOKUP(B617,'MC 114+220'!B618:AB1005,3,FALSE)</f>
        <v>#N/A</v>
      </c>
      <c r="F617" s="103" t="e">
        <f t="shared" si="118"/>
        <v>#N/A</v>
      </c>
      <c r="G617" s="104" t="e">
        <f>VLOOKUP(B617,'MC 114+220'!$B$15:$AB$786,20,FALSE)</f>
        <v>#N/A</v>
      </c>
      <c r="H617" s="104" t="e">
        <f>VLOOKUP(B617,'MC 114+220'!$B$15:$AB$786,4,FALSE)</f>
        <v>#N/A</v>
      </c>
      <c r="I617" s="105" t="e">
        <f t="shared" si="119"/>
        <v>#N/A</v>
      </c>
      <c r="J617" s="127" t="e">
        <f>VLOOKUP(B617,'MC 114+220'!$B$15:$AB$786,13,FALSE)</f>
        <v>#N/A</v>
      </c>
      <c r="K617" s="92">
        <f>'MC 114+220'!Q618</f>
        <v>0</v>
      </c>
      <c r="L617" s="106">
        <f t="shared" si="124"/>
        <v>0</v>
      </c>
      <c r="M617" s="94" t="e">
        <f>VLOOKUP(B617,'MC 114+220'!$B$14:$AB$786,21,FALSE)</f>
        <v>#N/A</v>
      </c>
      <c r="N617" s="103" t="e">
        <f>VLOOKUP(B617,'MC 114+220'!$B$15:$AB$786,5,FALSE)</f>
        <v>#N/A</v>
      </c>
      <c r="O617" s="105" t="e">
        <f t="shared" si="120"/>
        <v>#N/A</v>
      </c>
      <c r="P617" s="127" t="e">
        <f>VLOOKUP(B617,'MC 114+220'!$B$15:$AB$786,14,FALSE)</f>
        <v>#N/A</v>
      </c>
      <c r="Q617" s="92">
        <f>'MC 114+220'!R618</f>
        <v>0</v>
      </c>
      <c r="R617" s="106">
        <f t="shared" si="125"/>
        <v>0</v>
      </c>
      <c r="S617" s="94" t="e">
        <f>VLOOKUP(B617,'MC 114+220'!$B$14:$AB$786,22,FALSE)</f>
        <v>#N/A</v>
      </c>
      <c r="T617" s="103" t="e">
        <f>VLOOKUP(B617,'MC 114+220'!$B$15:$AB$786,6,FALSE)</f>
        <v>#N/A</v>
      </c>
      <c r="U617" s="105" t="e">
        <f t="shared" si="121"/>
        <v>#N/A</v>
      </c>
      <c r="V617" s="128" t="e">
        <f>VLOOKUP(B617,'MC 114+220'!$B$15:$AB$786,15,FALSE)</f>
        <v>#N/A</v>
      </c>
      <c r="W617" s="96">
        <f>'MC 114+220'!S618</f>
        <v>0</v>
      </c>
      <c r="X617" s="106">
        <f t="shared" si="126"/>
        <v>0</v>
      </c>
      <c r="Y617" s="108" t="e">
        <f t="shared" si="130"/>
        <v>#N/A</v>
      </c>
      <c r="Z617" s="99" t="e">
        <f t="shared" si="127"/>
        <v>#N/A</v>
      </c>
      <c r="AA617" s="100" t="e">
        <f t="shared" si="128"/>
        <v>#N/A</v>
      </c>
      <c r="AB617" s="109" t="e">
        <f t="shared" si="129"/>
        <v>#N/A</v>
      </c>
    </row>
    <row r="618" spans="2:28">
      <c r="B618" s="86">
        <f>'MC 114+220'!B619</f>
        <v>0</v>
      </c>
      <c r="C618" s="101">
        <f t="shared" si="122"/>
        <v>0</v>
      </c>
      <c r="D618" s="102">
        <f t="shared" si="123"/>
        <v>842</v>
      </c>
      <c r="E618" s="89" t="e">
        <f>VLOOKUP(B618,'MC 114+220'!B619:AB1006,3,FALSE)</f>
        <v>#N/A</v>
      </c>
      <c r="F618" s="103" t="e">
        <f t="shared" si="118"/>
        <v>#N/A</v>
      </c>
      <c r="G618" s="104" t="e">
        <f>VLOOKUP(B618,'MC 114+220'!$B$15:$AB$786,20,FALSE)</f>
        <v>#N/A</v>
      </c>
      <c r="H618" s="104" t="e">
        <f>VLOOKUP(B618,'MC 114+220'!$B$15:$AB$786,4,FALSE)</f>
        <v>#N/A</v>
      </c>
      <c r="I618" s="105" t="e">
        <f t="shared" si="119"/>
        <v>#N/A</v>
      </c>
      <c r="J618" s="127" t="e">
        <f>VLOOKUP(B618,'MC 114+220'!$B$15:$AB$786,13,FALSE)</f>
        <v>#N/A</v>
      </c>
      <c r="K618" s="92">
        <f>'MC 114+220'!Q619</f>
        <v>0</v>
      </c>
      <c r="L618" s="106">
        <f t="shared" si="124"/>
        <v>0</v>
      </c>
      <c r="M618" s="94" t="e">
        <f>VLOOKUP(B618,'MC 114+220'!$B$14:$AB$786,21,FALSE)</f>
        <v>#N/A</v>
      </c>
      <c r="N618" s="103" t="e">
        <f>VLOOKUP(B618,'MC 114+220'!$B$15:$AB$786,5,FALSE)</f>
        <v>#N/A</v>
      </c>
      <c r="O618" s="105" t="e">
        <f t="shared" si="120"/>
        <v>#N/A</v>
      </c>
      <c r="P618" s="127" t="e">
        <f>VLOOKUP(B618,'MC 114+220'!$B$15:$AB$786,14,FALSE)</f>
        <v>#N/A</v>
      </c>
      <c r="Q618" s="92">
        <f>'MC 114+220'!R619</f>
        <v>0</v>
      </c>
      <c r="R618" s="106">
        <f t="shared" si="125"/>
        <v>0</v>
      </c>
      <c r="S618" s="94" t="e">
        <f>VLOOKUP(B618,'MC 114+220'!$B$14:$AB$786,22,FALSE)</f>
        <v>#N/A</v>
      </c>
      <c r="T618" s="103" t="e">
        <f>VLOOKUP(B618,'MC 114+220'!$B$15:$AB$786,6,FALSE)</f>
        <v>#N/A</v>
      </c>
      <c r="U618" s="105" t="e">
        <f t="shared" si="121"/>
        <v>#N/A</v>
      </c>
      <c r="V618" s="128" t="e">
        <f>VLOOKUP(B618,'MC 114+220'!$B$15:$AB$786,15,FALSE)</f>
        <v>#N/A</v>
      </c>
      <c r="W618" s="96">
        <f>'MC 114+220'!S619</f>
        <v>0</v>
      </c>
      <c r="X618" s="106">
        <f t="shared" si="126"/>
        <v>0</v>
      </c>
      <c r="Y618" s="108" t="e">
        <f t="shared" si="130"/>
        <v>#N/A</v>
      </c>
      <c r="Z618" s="99" t="e">
        <f t="shared" si="127"/>
        <v>#N/A</v>
      </c>
      <c r="AA618" s="100" t="e">
        <f t="shared" si="128"/>
        <v>#N/A</v>
      </c>
      <c r="AB618" s="109" t="e">
        <f t="shared" si="129"/>
        <v>#N/A</v>
      </c>
    </row>
    <row r="619" spans="2:28">
      <c r="B619" s="86">
        <f>'MC 114+220'!B620</f>
        <v>0</v>
      </c>
      <c r="C619" s="101">
        <f t="shared" si="122"/>
        <v>0</v>
      </c>
      <c r="D619" s="102">
        <f t="shared" si="123"/>
        <v>842</v>
      </c>
      <c r="E619" s="89" t="e">
        <f>VLOOKUP(B619,'MC 114+220'!B620:AB1007,3,FALSE)</f>
        <v>#N/A</v>
      </c>
      <c r="F619" s="103" t="e">
        <f t="shared" si="118"/>
        <v>#N/A</v>
      </c>
      <c r="G619" s="104" t="e">
        <f>VLOOKUP(B619,'MC 114+220'!$B$15:$AB$786,20,FALSE)</f>
        <v>#N/A</v>
      </c>
      <c r="H619" s="104" t="e">
        <f>VLOOKUP(B619,'MC 114+220'!$B$15:$AB$786,4,FALSE)</f>
        <v>#N/A</v>
      </c>
      <c r="I619" s="105" t="e">
        <f t="shared" si="119"/>
        <v>#N/A</v>
      </c>
      <c r="J619" s="127" t="e">
        <f>VLOOKUP(B619,'MC 114+220'!$B$15:$AB$786,13,FALSE)</f>
        <v>#N/A</v>
      </c>
      <c r="K619" s="92">
        <f>'MC 114+220'!Q620</f>
        <v>0</v>
      </c>
      <c r="L619" s="106">
        <f t="shared" si="124"/>
        <v>0</v>
      </c>
      <c r="M619" s="94" t="e">
        <f>VLOOKUP(B619,'MC 114+220'!$B$14:$AB$786,21,FALSE)</f>
        <v>#N/A</v>
      </c>
      <c r="N619" s="103" t="e">
        <f>VLOOKUP(B619,'MC 114+220'!$B$15:$AB$786,5,FALSE)</f>
        <v>#N/A</v>
      </c>
      <c r="O619" s="105" t="e">
        <f t="shared" si="120"/>
        <v>#N/A</v>
      </c>
      <c r="P619" s="127" t="e">
        <f>VLOOKUP(B619,'MC 114+220'!$B$15:$AB$786,14,FALSE)</f>
        <v>#N/A</v>
      </c>
      <c r="Q619" s="92">
        <f>'MC 114+220'!R620</f>
        <v>0</v>
      </c>
      <c r="R619" s="106">
        <f t="shared" si="125"/>
        <v>0</v>
      </c>
      <c r="S619" s="94" t="e">
        <f>VLOOKUP(B619,'MC 114+220'!$B$14:$AB$786,22,FALSE)</f>
        <v>#N/A</v>
      </c>
      <c r="T619" s="103" t="e">
        <f>VLOOKUP(B619,'MC 114+220'!$B$15:$AB$786,6,FALSE)</f>
        <v>#N/A</v>
      </c>
      <c r="U619" s="105" t="e">
        <f t="shared" si="121"/>
        <v>#N/A</v>
      </c>
      <c r="V619" s="128" t="e">
        <f>VLOOKUP(B619,'MC 114+220'!$B$15:$AB$786,15,FALSE)</f>
        <v>#N/A</v>
      </c>
      <c r="W619" s="96">
        <f>'MC 114+220'!S620</f>
        <v>0</v>
      </c>
      <c r="X619" s="106">
        <f t="shared" si="126"/>
        <v>0</v>
      </c>
      <c r="Y619" s="108" t="e">
        <f t="shared" si="130"/>
        <v>#N/A</v>
      </c>
      <c r="Z619" s="99" t="e">
        <f t="shared" si="127"/>
        <v>#N/A</v>
      </c>
      <c r="AA619" s="100" t="e">
        <f t="shared" si="128"/>
        <v>#N/A</v>
      </c>
      <c r="AB619" s="109" t="e">
        <f t="shared" si="129"/>
        <v>#N/A</v>
      </c>
    </row>
    <row r="620" spans="2:28">
      <c r="B620" s="86">
        <f>'MC 114+220'!B621</f>
        <v>0</v>
      </c>
      <c r="C620" s="101">
        <f t="shared" si="122"/>
        <v>0</v>
      </c>
      <c r="D620" s="102">
        <f t="shared" si="123"/>
        <v>842</v>
      </c>
      <c r="E620" s="89" t="e">
        <f>VLOOKUP(B620,'MC 114+220'!B621:AB1008,3,FALSE)</f>
        <v>#N/A</v>
      </c>
      <c r="F620" s="103" t="e">
        <f t="shared" si="118"/>
        <v>#N/A</v>
      </c>
      <c r="G620" s="104" t="e">
        <f>VLOOKUP(B620,'MC 114+220'!$B$15:$AB$786,20,FALSE)</f>
        <v>#N/A</v>
      </c>
      <c r="H620" s="104" t="e">
        <f>VLOOKUP(B620,'MC 114+220'!$B$15:$AB$786,4,FALSE)</f>
        <v>#N/A</v>
      </c>
      <c r="I620" s="105" t="e">
        <f t="shared" si="119"/>
        <v>#N/A</v>
      </c>
      <c r="J620" s="127" t="e">
        <f>VLOOKUP(B620,'MC 114+220'!$B$15:$AB$786,13,FALSE)</f>
        <v>#N/A</v>
      </c>
      <c r="K620" s="92">
        <f>'MC 114+220'!Q621</f>
        <v>0</v>
      </c>
      <c r="L620" s="106">
        <f t="shared" si="124"/>
        <v>0</v>
      </c>
      <c r="M620" s="94" t="e">
        <f>VLOOKUP(B620,'MC 114+220'!$B$14:$AB$786,21,FALSE)</f>
        <v>#N/A</v>
      </c>
      <c r="N620" s="103" t="e">
        <f>VLOOKUP(B620,'MC 114+220'!$B$15:$AB$786,5,FALSE)</f>
        <v>#N/A</v>
      </c>
      <c r="O620" s="105" t="e">
        <f t="shared" si="120"/>
        <v>#N/A</v>
      </c>
      <c r="P620" s="127" t="e">
        <f>VLOOKUP(B620,'MC 114+220'!$B$15:$AB$786,14,FALSE)</f>
        <v>#N/A</v>
      </c>
      <c r="Q620" s="92">
        <f>'MC 114+220'!R621</f>
        <v>0</v>
      </c>
      <c r="R620" s="106">
        <f t="shared" si="125"/>
        <v>0</v>
      </c>
      <c r="S620" s="94" t="e">
        <f>VLOOKUP(B620,'MC 114+220'!$B$14:$AB$786,22,FALSE)</f>
        <v>#N/A</v>
      </c>
      <c r="T620" s="103" t="e">
        <f>VLOOKUP(B620,'MC 114+220'!$B$15:$AB$786,6,FALSE)</f>
        <v>#N/A</v>
      </c>
      <c r="U620" s="105" t="e">
        <f t="shared" si="121"/>
        <v>#N/A</v>
      </c>
      <c r="V620" s="128" t="e">
        <f>VLOOKUP(B620,'MC 114+220'!$B$15:$AB$786,15,FALSE)</f>
        <v>#N/A</v>
      </c>
      <c r="W620" s="96">
        <f>'MC 114+220'!S621</f>
        <v>0</v>
      </c>
      <c r="X620" s="106">
        <f t="shared" si="126"/>
        <v>0</v>
      </c>
      <c r="Y620" s="108" t="e">
        <f t="shared" si="130"/>
        <v>#N/A</v>
      </c>
      <c r="Z620" s="99" t="e">
        <f t="shared" si="127"/>
        <v>#N/A</v>
      </c>
      <c r="AA620" s="100" t="e">
        <f t="shared" si="128"/>
        <v>#N/A</v>
      </c>
      <c r="AB620" s="109" t="e">
        <f t="shared" si="129"/>
        <v>#N/A</v>
      </c>
    </row>
    <row r="621" spans="2:28">
      <c r="B621" s="86">
        <f>'MC 114+220'!B622</f>
        <v>0</v>
      </c>
      <c r="C621" s="101">
        <f t="shared" si="122"/>
        <v>0</v>
      </c>
      <c r="D621" s="102">
        <f t="shared" si="123"/>
        <v>842</v>
      </c>
      <c r="E621" s="89" t="e">
        <f>VLOOKUP(B621,'MC 114+220'!B622:AB1009,3,FALSE)</f>
        <v>#N/A</v>
      </c>
      <c r="F621" s="103" t="e">
        <f t="shared" si="118"/>
        <v>#N/A</v>
      </c>
      <c r="G621" s="104" t="e">
        <f>VLOOKUP(B621,'MC 114+220'!$B$15:$AB$786,20,FALSE)</f>
        <v>#N/A</v>
      </c>
      <c r="H621" s="104" t="e">
        <f>VLOOKUP(B621,'MC 114+220'!$B$15:$AB$786,4,FALSE)</f>
        <v>#N/A</v>
      </c>
      <c r="I621" s="105" t="e">
        <f t="shared" si="119"/>
        <v>#N/A</v>
      </c>
      <c r="J621" s="127" t="e">
        <f>VLOOKUP(B621,'MC 114+220'!$B$15:$AB$786,13,FALSE)</f>
        <v>#N/A</v>
      </c>
      <c r="K621" s="92">
        <f>'MC 114+220'!Q622</f>
        <v>0</v>
      </c>
      <c r="L621" s="106">
        <f t="shared" si="124"/>
        <v>0</v>
      </c>
      <c r="M621" s="94" t="e">
        <f>VLOOKUP(B621,'MC 114+220'!$B$14:$AB$786,21,FALSE)</f>
        <v>#N/A</v>
      </c>
      <c r="N621" s="103" t="e">
        <f>VLOOKUP(B621,'MC 114+220'!$B$15:$AB$786,5,FALSE)</f>
        <v>#N/A</v>
      </c>
      <c r="O621" s="105" t="e">
        <f t="shared" si="120"/>
        <v>#N/A</v>
      </c>
      <c r="P621" s="127" t="e">
        <f>VLOOKUP(B621,'MC 114+220'!$B$15:$AB$786,14,FALSE)</f>
        <v>#N/A</v>
      </c>
      <c r="Q621" s="92">
        <f>'MC 114+220'!R622</f>
        <v>0</v>
      </c>
      <c r="R621" s="106">
        <f t="shared" si="125"/>
        <v>0</v>
      </c>
      <c r="S621" s="94" t="e">
        <f>VLOOKUP(B621,'MC 114+220'!$B$14:$AB$786,22,FALSE)</f>
        <v>#N/A</v>
      </c>
      <c r="T621" s="103" t="e">
        <f>VLOOKUP(B621,'MC 114+220'!$B$15:$AB$786,6,FALSE)</f>
        <v>#N/A</v>
      </c>
      <c r="U621" s="105" t="e">
        <f t="shared" si="121"/>
        <v>#N/A</v>
      </c>
      <c r="V621" s="128" t="e">
        <f>VLOOKUP(B621,'MC 114+220'!$B$15:$AB$786,15,FALSE)</f>
        <v>#N/A</v>
      </c>
      <c r="W621" s="96">
        <f>'MC 114+220'!S622</f>
        <v>0</v>
      </c>
      <c r="X621" s="106">
        <f t="shared" si="126"/>
        <v>0</v>
      </c>
      <c r="Y621" s="108" t="e">
        <f t="shared" si="130"/>
        <v>#N/A</v>
      </c>
      <c r="Z621" s="99" t="e">
        <f t="shared" si="127"/>
        <v>#N/A</v>
      </c>
      <c r="AA621" s="100" t="e">
        <f t="shared" si="128"/>
        <v>#N/A</v>
      </c>
      <c r="AB621" s="109" t="e">
        <f t="shared" si="129"/>
        <v>#N/A</v>
      </c>
    </row>
    <row r="622" spans="2:28">
      <c r="B622" s="86">
        <f>'MC 114+220'!B623</f>
        <v>0</v>
      </c>
      <c r="C622" s="101">
        <f t="shared" si="122"/>
        <v>0</v>
      </c>
      <c r="D622" s="102">
        <f t="shared" si="123"/>
        <v>842</v>
      </c>
      <c r="E622" s="89" t="e">
        <f>VLOOKUP(B622,'MC 114+220'!B623:AB1010,3,FALSE)</f>
        <v>#N/A</v>
      </c>
      <c r="F622" s="103" t="e">
        <f t="shared" si="118"/>
        <v>#N/A</v>
      </c>
      <c r="G622" s="104" t="e">
        <f>VLOOKUP(B622,'MC 114+220'!$B$15:$AB$786,20,FALSE)</f>
        <v>#N/A</v>
      </c>
      <c r="H622" s="104" t="e">
        <f>VLOOKUP(B622,'MC 114+220'!$B$15:$AB$786,4,FALSE)</f>
        <v>#N/A</v>
      </c>
      <c r="I622" s="105" t="e">
        <f t="shared" si="119"/>
        <v>#N/A</v>
      </c>
      <c r="J622" s="127" t="e">
        <f>VLOOKUP(B622,'MC 114+220'!$B$15:$AB$786,13,FALSE)</f>
        <v>#N/A</v>
      </c>
      <c r="K622" s="92">
        <f>'MC 114+220'!Q623</f>
        <v>0</v>
      </c>
      <c r="L622" s="106">
        <f t="shared" si="124"/>
        <v>0</v>
      </c>
      <c r="M622" s="94" t="e">
        <f>VLOOKUP(B622,'MC 114+220'!$B$14:$AB$786,21,FALSE)</f>
        <v>#N/A</v>
      </c>
      <c r="N622" s="103" t="e">
        <f>VLOOKUP(B622,'MC 114+220'!$B$15:$AB$786,5,FALSE)</f>
        <v>#N/A</v>
      </c>
      <c r="O622" s="105" t="e">
        <f t="shared" si="120"/>
        <v>#N/A</v>
      </c>
      <c r="P622" s="127" t="e">
        <f>VLOOKUP(B622,'MC 114+220'!$B$15:$AB$786,14,FALSE)</f>
        <v>#N/A</v>
      </c>
      <c r="Q622" s="92">
        <f>'MC 114+220'!R623</f>
        <v>0</v>
      </c>
      <c r="R622" s="106">
        <f t="shared" si="125"/>
        <v>0</v>
      </c>
      <c r="S622" s="94" t="e">
        <f>VLOOKUP(B622,'MC 114+220'!$B$14:$AB$786,22,FALSE)</f>
        <v>#N/A</v>
      </c>
      <c r="T622" s="103" t="e">
        <f>VLOOKUP(B622,'MC 114+220'!$B$15:$AB$786,6,FALSE)</f>
        <v>#N/A</v>
      </c>
      <c r="U622" s="105" t="e">
        <f t="shared" si="121"/>
        <v>#N/A</v>
      </c>
      <c r="V622" s="128" t="e">
        <f>VLOOKUP(B622,'MC 114+220'!$B$15:$AB$786,15,FALSE)</f>
        <v>#N/A</v>
      </c>
      <c r="W622" s="96">
        <f>'MC 114+220'!S623</f>
        <v>0</v>
      </c>
      <c r="X622" s="106">
        <f t="shared" si="126"/>
        <v>0</v>
      </c>
      <c r="Y622" s="108" t="e">
        <f t="shared" si="130"/>
        <v>#N/A</v>
      </c>
      <c r="Z622" s="99" t="e">
        <f t="shared" si="127"/>
        <v>#N/A</v>
      </c>
      <c r="AA622" s="100" t="e">
        <f t="shared" si="128"/>
        <v>#N/A</v>
      </c>
      <c r="AB622" s="109" t="e">
        <f t="shared" si="129"/>
        <v>#N/A</v>
      </c>
    </row>
    <row r="623" spans="2:28">
      <c r="B623" s="86">
        <f>'MC 114+220'!B624</f>
        <v>0</v>
      </c>
      <c r="C623" s="101">
        <f t="shared" si="122"/>
        <v>0</v>
      </c>
      <c r="D623" s="102">
        <f t="shared" si="123"/>
        <v>842</v>
      </c>
      <c r="E623" s="89" t="e">
        <f>VLOOKUP(B623,'MC 114+220'!B624:AB1011,3,FALSE)</f>
        <v>#N/A</v>
      </c>
      <c r="F623" s="103" t="e">
        <f t="shared" si="118"/>
        <v>#N/A</v>
      </c>
      <c r="G623" s="104" t="e">
        <f>VLOOKUP(B623,'MC 114+220'!$B$15:$AB$786,20,FALSE)</f>
        <v>#N/A</v>
      </c>
      <c r="H623" s="104" t="e">
        <f>VLOOKUP(B623,'MC 114+220'!$B$15:$AB$786,4,FALSE)</f>
        <v>#N/A</v>
      </c>
      <c r="I623" s="105" t="e">
        <f t="shared" si="119"/>
        <v>#N/A</v>
      </c>
      <c r="J623" s="127" t="e">
        <f>VLOOKUP(B623,'MC 114+220'!$B$15:$AB$786,13,FALSE)</f>
        <v>#N/A</v>
      </c>
      <c r="K623" s="92">
        <f>'MC 114+220'!Q624</f>
        <v>0</v>
      </c>
      <c r="L623" s="106">
        <f t="shared" si="124"/>
        <v>0</v>
      </c>
      <c r="M623" s="94" t="e">
        <f>VLOOKUP(B623,'MC 114+220'!$B$14:$AB$786,21,FALSE)</f>
        <v>#N/A</v>
      </c>
      <c r="N623" s="103" t="e">
        <f>VLOOKUP(B623,'MC 114+220'!$B$15:$AB$786,5,FALSE)</f>
        <v>#N/A</v>
      </c>
      <c r="O623" s="105" t="e">
        <f t="shared" si="120"/>
        <v>#N/A</v>
      </c>
      <c r="P623" s="127" t="e">
        <f>VLOOKUP(B623,'MC 114+220'!$B$15:$AB$786,14,FALSE)</f>
        <v>#N/A</v>
      </c>
      <c r="Q623" s="92">
        <f>'MC 114+220'!R624</f>
        <v>0</v>
      </c>
      <c r="R623" s="106">
        <f t="shared" si="125"/>
        <v>0</v>
      </c>
      <c r="S623" s="94" t="e">
        <f>VLOOKUP(B623,'MC 114+220'!$B$14:$AB$786,22,FALSE)</f>
        <v>#N/A</v>
      </c>
      <c r="T623" s="103" t="e">
        <f>VLOOKUP(B623,'MC 114+220'!$B$15:$AB$786,6,FALSE)</f>
        <v>#N/A</v>
      </c>
      <c r="U623" s="105" t="e">
        <f t="shared" si="121"/>
        <v>#N/A</v>
      </c>
      <c r="V623" s="128" t="e">
        <f>VLOOKUP(B623,'MC 114+220'!$B$15:$AB$786,15,FALSE)</f>
        <v>#N/A</v>
      </c>
      <c r="W623" s="96">
        <f>'MC 114+220'!S624</f>
        <v>0</v>
      </c>
      <c r="X623" s="106">
        <f t="shared" si="126"/>
        <v>0</v>
      </c>
      <c r="Y623" s="108" t="e">
        <f t="shared" si="130"/>
        <v>#N/A</v>
      </c>
      <c r="Z623" s="99" t="e">
        <f t="shared" si="127"/>
        <v>#N/A</v>
      </c>
      <c r="AA623" s="100" t="e">
        <f t="shared" si="128"/>
        <v>#N/A</v>
      </c>
      <c r="AB623" s="109" t="e">
        <f t="shared" si="129"/>
        <v>#N/A</v>
      </c>
    </row>
    <row r="624" spans="2:28">
      <c r="B624" s="86">
        <f>'MC 114+220'!B625</f>
        <v>0</v>
      </c>
      <c r="C624" s="101">
        <f t="shared" si="122"/>
        <v>0</v>
      </c>
      <c r="D624" s="102">
        <f t="shared" si="123"/>
        <v>842</v>
      </c>
      <c r="E624" s="89" t="e">
        <f>VLOOKUP(B624,'MC 114+220'!B625:AB1012,3,FALSE)</f>
        <v>#N/A</v>
      </c>
      <c r="F624" s="103" t="e">
        <f t="shared" si="118"/>
        <v>#N/A</v>
      </c>
      <c r="G624" s="104" t="e">
        <f>VLOOKUP(B624,'MC 114+220'!$B$15:$AB$786,20,FALSE)</f>
        <v>#N/A</v>
      </c>
      <c r="H624" s="104" t="e">
        <f>VLOOKUP(B624,'MC 114+220'!$B$15:$AB$786,4,FALSE)</f>
        <v>#N/A</v>
      </c>
      <c r="I624" s="105" t="e">
        <f t="shared" si="119"/>
        <v>#N/A</v>
      </c>
      <c r="J624" s="127" t="e">
        <f>VLOOKUP(B624,'MC 114+220'!$B$15:$AB$786,13,FALSE)</f>
        <v>#N/A</v>
      </c>
      <c r="K624" s="92">
        <f>'MC 114+220'!Q625</f>
        <v>0</v>
      </c>
      <c r="L624" s="106">
        <f t="shared" si="124"/>
        <v>0</v>
      </c>
      <c r="M624" s="94" t="e">
        <f>VLOOKUP(B624,'MC 114+220'!$B$14:$AB$786,21,FALSE)</f>
        <v>#N/A</v>
      </c>
      <c r="N624" s="103" t="e">
        <f>VLOOKUP(B624,'MC 114+220'!$B$15:$AB$786,5,FALSE)</f>
        <v>#N/A</v>
      </c>
      <c r="O624" s="105" t="e">
        <f t="shared" si="120"/>
        <v>#N/A</v>
      </c>
      <c r="P624" s="127" t="e">
        <f>VLOOKUP(B624,'MC 114+220'!$B$15:$AB$786,14,FALSE)</f>
        <v>#N/A</v>
      </c>
      <c r="Q624" s="92">
        <f>'MC 114+220'!R625</f>
        <v>0</v>
      </c>
      <c r="R624" s="106">
        <f t="shared" si="125"/>
        <v>0</v>
      </c>
      <c r="S624" s="94" t="e">
        <f>VLOOKUP(B624,'MC 114+220'!$B$14:$AB$786,22,FALSE)</f>
        <v>#N/A</v>
      </c>
      <c r="T624" s="103" t="e">
        <f>VLOOKUP(B624,'MC 114+220'!$B$15:$AB$786,6,FALSE)</f>
        <v>#N/A</v>
      </c>
      <c r="U624" s="105" t="e">
        <f t="shared" si="121"/>
        <v>#N/A</v>
      </c>
      <c r="V624" s="128" t="e">
        <f>VLOOKUP(B624,'MC 114+220'!$B$15:$AB$786,15,FALSE)</f>
        <v>#N/A</v>
      </c>
      <c r="W624" s="96">
        <f>'MC 114+220'!S625</f>
        <v>0</v>
      </c>
      <c r="X624" s="106">
        <f t="shared" si="126"/>
        <v>0</v>
      </c>
      <c r="Y624" s="108" t="e">
        <f t="shared" si="130"/>
        <v>#N/A</v>
      </c>
      <c r="Z624" s="99" t="e">
        <f t="shared" si="127"/>
        <v>#N/A</v>
      </c>
      <c r="AA624" s="100" t="e">
        <f t="shared" si="128"/>
        <v>#N/A</v>
      </c>
      <c r="AB624" s="109" t="e">
        <f t="shared" si="129"/>
        <v>#N/A</v>
      </c>
    </row>
    <row r="625" spans="2:28">
      <c r="B625" s="86">
        <f>'MC 114+220'!B626</f>
        <v>0</v>
      </c>
      <c r="C625" s="101">
        <f t="shared" si="122"/>
        <v>0</v>
      </c>
      <c r="D625" s="102">
        <f t="shared" si="123"/>
        <v>842</v>
      </c>
      <c r="E625" s="89" t="e">
        <f>VLOOKUP(B625,'MC 114+220'!B626:AB1013,3,FALSE)</f>
        <v>#N/A</v>
      </c>
      <c r="F625" s="103" t="e">
        <f t="shared" si="118"/>
        <v>#N/A</v>
      </c>
      <c r="G625" s="104" t="e">
        <f>VLOOKUP(B625,'MC 114+220'!$B$15:$AB$786,20,FALSE)</f>
        <v>#N/A</v>
      </c>
      <c r="H625" s="104" t="e">
        <f>VLOOKUP(B625,'MC 114+220'!$B$15:$AB$786,4,FALSE)</f>
        <v>#N/A</v>
      </c>
      <c r="I625" s="105" t="e">
        <f t="shared" si="119"/>
        <v>#N/A</v>
      </c>
      <c r="J625" s="127" t="e">
        <f>VLOOKUP(B625,'MC 114+220'!$B$15:$AB$786,13,FALSE)</f>
        <v>#N/A</v>
      </c>
      <c r="K625" s="92">
        <f>'MC 114+220'!Q626</f>
        <v>0</v>
      </c>
      <c r="L625" s="106">
        <f t="shared" si="124"/>
        <v>0</v>
      </c>
      <c r="M625" s="94" t="e">
        <f>VLOOKUP(B625,'MC 114+220'!$B$14:$AB$786,21,FALSE)</f>
        <v>#N/A</v>
      </c>
      <c r="N625" s="103" t="e">
        <f>VLOOKUP(B625,'MC 114+220'!$B$15:$AB$786,5,FALSE)</f>
        <v>#N/A</v>
      </c>
      <c r="O625" s="105" t="e">
        <f t="shared" si="120"/>
        <v>#N/A</v>
      </c>
      <c r="P625" s="127" t="e">
        <f>VLOOKUP(B625,'MC 114+220'!$B$15:$AB$786,14,FALSE)</f>
        <v>#N/A</v>
      </c>
      <c r="Q625" s="92">
        <f>'MC 114+220'!R626</f>
        <v>0</v>
      </c>
      <c r="R625" s="106">
        <f t="shared" si="125"/>
        <v>0</v>
      </c>
      <c r="S625" s="94" t="e">
        <f>VLOOKUP(B625,'MC 114+220'!$B$14:$AB$786,22,FALSE)</f>
        <v>#N/A</v>
      </c>
      <c r="T625" s="103" t="e">
        <f>VLOOKUP(B625,'MC 114+220'!$B$15:$AB$786,6,FALSE)</f>
        <v>#N/A</v>
      </c>
      <c r="U625" s="105" t="e">
        <f t="shared" si="121"/>
        <v>#N/A</v>
      </c>
      <c r="V625" s="128" t="e">
        <f>VLOOKUP(B625,'MC 114+220'!$B$15:$AB$786,15,FALSE)</f>
        <v>#N/A</v>
      </c>
      <c r="W625" s="96">
        <f>'MC 114+220'!S626</f>
        <v>0</v>
      </c>
      <c r="X625" s="106">
        <f t="shared" si="126"/>
        <v>0</v>
      </c>
      <c r="Y625" s="108" t="e">
        <f t="shared" si="130"/>
        <v>#N/A</v>
      </c>
      <c r="Z625" s="99" t="e">
        <f t="shared" si="127"/>
        <v>#N/A</v>
      </c>
      <c r="AA625" s="100" t="e">
        <f t="shared" si="128"/>
        <v>#N/A</v>
      </c>
      <c r="AB625" s="109" t="e">
        <f t="shared" si="129"/>
        <v>#N/A</v>
      </c>
    </row>
    <row r="626" spans="2:28">
      <c r="B626" s="86">
        <f>'MC 114+220'!B627</f>
        <v>0</v>
      </c>
      <c r="C626" s="101">
        <f t="shared" si="122"/>
        <v>0</v>
      </c>
      <c r="D626" s="102">
        <f t="shared" si="123"/>
        <v>842</v>
      </c>
      <c r="E626" s="89" t="e">
        <f>VLOOKUP(B626,'MC 114+220'!B627:AB1014,3,FALSE)</f>
        <v>#N/A</v>
      </c>
      <c r="F626" s="103" t="e">
        <f t="shared" si="118"/>
        <v>#N/A</v>
      </c>
      <c r="G626" s="104" t="e">
        <f>VLOOKUP(B626,'MC 114+220'!$B$15:$AB$786,20,FALSE)</f>
        <v>#N/A</v>
      </c>
      <c r="H626" s="104" t="e">
        <f>VLOOKUP(B626,'MC 114+220'!$B$15:$AB$786,4,FALSE)</f>
        <v>#N/A</v>
      </c>
      <c r="I626" s="105" t="e">
        <f t="shared" si="119"/>
        <v>#N/A</v>
      </c>
      <c r="J626" s="127" t="e">
        <f>VLOOKUP(B626,'MC 114+220'!$B$15:$AB$786,13,FALSE)</f>
        <v>#N/A</v>
      </c>
      <c r="K626" s="92">
        <f>'MC 114+220'!Q627</f>
        <v>0</v>
      </c>
      <c r="L626" s="106">
        <f t="shared" si="124"/>
        <v>0</v>
      </c>
      <c r="M626" s="94" t="e">
        <f>VLOOKUP(B626,'MC 114+220'!$B$14:$AB$786,21,FALSE)</f>
        <v>#N/A</v>
      </c>
      <c r="N626" s="103" t="e">
        <f>VLOOKUP(B626,'MC 114+220'!$B$15:$AB$786,5,FALSE)</f>
        <v>#N/A</v>
      </c>
      <c r="O626" s="105" t="e">
        <f t="shared" si="120"/>
        <v>#N/A</v>
      </c>
      <c r="P626" s="127" t="e">
        <f>VLOOKUP(B626,'MC 114+220'!$B$15:$AB$786,14,FALSE)</f>
        <v>#N/A</v>
      </c>
      <c r="Q626" s="92">
        <f>'MC 114+220'!R627</f>
        <v>0</v>
      </c>
      <c r="R626" s="106">
        <f t="shared" si="125"/>
        <v>0</v>
      </c>
      <c r="S626" s="94" t="e">
        <f>VLOOKUP(B626,'MC 114+220'!$B$14:$AB$786,22,FALSE)</f>
        <v>#N/A</v>
      </c>
      <c r="T626" s="103" t="e">
        <f>VLOOKUP(B626,'MC 114+220'!$B$15:$AB$786,6,FALSE)</f>
        <v>#N/A</v>
      </c>
      <c r="U626" s="105" t="e">
        <f t="shared" si="121"/>
        <v>#N/A</v>
      </c>
      <c r="V626" s="128" t="e">
        <f>VLOOKUP(B626,'MC 114+220'!$B$15:$AB$786,15,FALSE)</f>
        <v>#N/A</v>
      </c>
      <c r="W626" s="96">
        <f>'MC 114+220'!S627</f>
        <v>0</v>
      </c>
      <c r="X626" s="106">
        <f t="shared" si="126"/>
        <v>0</v>
      </c>
      <c r="Y626" s="108" t="e">
        <f t="shared" si="130"/>
        <v>#N/A</v>
      </c>
      <c r="Z626" s="99" t="e">
        <f t="shared" si="127"/>
        <v>#N/A</v>
      </c>
      <c r="AA626" s="100" t="e">
        <f t="shared" si="128"/>
        <v>#N/A</v>
      </c>
      <c r="AB626" s="109" t="e">
        <f t="shared" si="129"/>
        <v>#N/A</v>
      </c>
    </row>
    <row r="627" spans="2:28">
      <c r="B627" s="86">
        <f>'MC 114+220'!B628</f>
        <v>0</v>
      </c>
      <c r="C627" s="101">
        <f t="shared" si="122"/>
        <v>0</v>
      </c>
      <c r="D627" s="102">
        <f t="shared" si="123"/>
        <v>842</v>
      </c>
      <c r="E627" s="89" t="e">
        <f>VLOOKUP(B627,'MC 114+220'!B628:AB1015,3,FALSE)</f>
        <v>#N/A</v>
      </c>
      <c r="F627" s="103" t="e">
        <f t="shared" si="118"/>
        <v>#N/A</v>
      </c>
      <c r="G627" s="104" t="e">
        <f>VLOOKUP(B627,'MC 114+220'!$B$15:$AB$786,20,FALSE)</f>
        <v>#N/A</v>
      </c>
      <c r="H627" s="104" t="e">
        <f>VLOOKUP(B627,'MC 114+220'!$B$15:$AB$786,4,FALSE)</f>
        <v>#N/A</v>
      </c>
      <c r="I627" s="105" t="e">
        <f t="shared" si="119"/>
        <v>#N/A</v>
      </c>
      <c r="J627" s="127" t="e">
        <f>VLOOKUP(B627,'MC 114+220'!$B$15:$AB$786,13,FALSE)</f>
        <v>#N/A</v>
      </c>
      <c r="K627" s="92">
        <f>'MC 114+220'!Q628</f>
        <v>0</v>
      </c>
      <c r="L627" s="106">
        <f t="shared" si="124"/>
        <v>0</v>
      </c>
      <c r="M627" s="94" t="e">
        <f>VLOOKUP(B627,'MC 114+220'!$B$14:$AB$786,21,FALSE)</f>
        <v>#N/A</v>
      </c>
      <c r="N627" s="103" t="e">
        <f>VLOOKUP(B627,'MC 114+220'!$B$15:$AB$786,5,FALSE)</f>
        <v>#N/A</v>
      </c>
      <c r="O627" s="105" t="e">
        <f t="shared" si="120"/>
        <v>#N/A</v>
      </c>
      <c r="P627" s="127" t="e">
        <f>VLOOKUP(B627,'MC 114+220'!$B$15:$AB$786,14,FALSE)</f>
        <v>#N/A</v>
      </c>
      <c r="Q627" s="92">
        <f>'MC 114+220'!R628</f>
        <v>0</v>
      </c>
      <c r="R627" s="106">
        <f t="shared" si="125"/>
        <v>0</v>
      </c>
      <c r="S627" s="94" t="e">
        <f>VLOOKUP(B627,'MC 114+220'!$B$14:$AB$786,22,FALSE)</f>
        <v>#N/A</v>
      </c>
      <c r="T627" s="103" t="e">
        <f>VLOOKUP(B627,'MC 114+220'!$B$15:$AB$786,6,FALSE)</f>
        <v>#N/A</v>
      </c>
      <c r="U627" s="105" t="e">
        <f t="shared" si="121"/>
        <v>#N/A</v>
      </c>
      <c r="V627" s="128" t="e">
        <f>VLOOKUP(B627,'MC 114+220'!$B$15:$AB$786,15,FALSE)</f>
        <v>#N/A</v>
      </c>
      <c r="W627" s="96">
        <f>'MC 114+220'!S628</f>
        <v>0</v>
      </c>
      <c r="X627" s="106">
        <f t="shared" si="126"/>
        <v>0</v>
      </c>
      <c r="Y627" s="108" t="e">
        <f t="shared" si="130"/>
        <v>#N/A</v>
      </c>
      <c r="Z627" s="99" t="e">
        <f t="shared" si="127"/>
        <v>#N/A</v>
      </c>
      <c r="AA627" s="100" t="e">
        <f t="shared" si="128"/>
        <v>#N/A</v>
      </c>
      <c r="AB627" s="109" t="e">
        <f t="shared" si="129"/>
        <v>#N/A</v>
      </c>
    </row>
    <row r="628" spans="2:28">
      <c r="B628" s="86">
        <f>'MC 114+220'!B629</f>
        <v>0</v>
      </c>
      <c r="C628" s="101">
        <f t="shared" si="122"/>
        <v>0</v>
      </c>
      <c r="D628" s="102">
        <f t="shared" si="123"/>
        <v>842</v>
      </c>
      <c r="E628" s="89" t="e">
        <f>VLOOKUP(B628,'MC 114+220'!B629:AB1016,3,FALSE)</f>
        <v>#N/A</v>
      </c>
      <c r="F628" s="103" t="e">
        <f t="shared" si="118"/>
        <v>#N/A</v>
      </c>
      <c r="G628" s="104" t="e">
        <f>VLOOKUP(B628,'MC 114+220'!$B$15:$AB$786,20,FALSE)</f>
        <v>#N/A</v>
      </c>
      <c r="H628" s="104" t="e">
        <f>VLOOKUP(B628,'MC 114+220'!$B$15:$AB$786,4,FALSE)</f>
        <v>#N/A</v>
      </c>
      <c r="I628" s="105" t="e">
        <f t="shared" si="119"/>
        <v>#N/A</v>
      </c>
      <c r="J628" s="127" t="e">
        <f>VLOOKUP(B628,'MC 114+220'!$B$15:$AB$786,13,FALSE)</f>
        <v>#N/A</v>
      </c>
      <c r="K628" s="92">
        <f>'MC 114+220'!Q629</f>
        <v>0</v>
      </c>
      <c r="L628" s="106">
        <f t="shared" si="124"/>
        <v>0</v>
      </c>
      <c r="M628" s="94" t="e">
        <f>VLOOKUP(B628,'MC 114+220'!$B$14:$AB$786,21,FALSE)</f>
        <v>#N/A</v>
      </c>
      <c r="N628" s="103" t="e">
        <f>VLOOKUP(B628,'MC 114+220'!$B$15:$AB$786,5,FALSE)</f>
        <v>#N/A</v>
      </c>
      <c r="O628" s="105" t="e">
        <f t="shared" si="120"/>
        <v>#N/A</v>
      </c>
      <c r="P628" s="127" t="e">
        <f>VLOOKUP(B628,'MC 114+220'!$B$15:$AB$786,14,FALSE)</f>
        <v>#N/A</v>
      </c>
      <c r="Q628" s="92">
        <f>'MC 114+220'!R629</f>
        <v>0</v>
      </c>
      <c r="R628" s="106">
        <f t="shared" si="125"/>
        <v>0</v>
      </c>
      <c r="S628" s="94" t="e">
        <f>VLOOKUP(B628,'MC 114+220'!$B$14:$AB$786,22,FALSE)</f>
        <v>#N/A</v>
      </c>
      <c r="T628" s="103" t="e">
        <f>VLOOKUP(B628,'MC 114+220'!$B$15:$AB$786,6,FALSE)</f>
        <v>#N/A</v>
      </c>
      <c r="U628" s="105" t="e">
        <f t="shared" si="121"/>
        <v>#N/A</v>
      </c>
      <c r="V628" s="128" t="e">
        <f>VLOOKUP(B628,'MC 114+220'!$B$15:$AB$786,15,FALSE)</f>
        <v>#N/A</v>
      </c>
      <c r="W628" s="96">
        <f>'MC 114+220'!S629</f>
        <v>0</v>
      </c>
      <c r="X628" s="106">
        <f t="shared" si="126"/>
        <v>0</v>
      </c>
      <c r="Y628" s="108" t="e">
        <f t="shared" si="130"/>
        <v>#N/A</v>
      </c>
      <c r="Z628" s="99" t="e">
        <f t="shared" si="127"/>
        <v>#N/A</v>
      </c>
      <c r="AA628" s="100" t="e">
        <f t="shared" si="128"/>
        <v>#N/A</v>
      </c>
      <c r="AB628" s="109" t="e">
        <f t="shared" si="129"/>
        <v>#N/A</v>
      </c>
    </row>
    <row r="629" spans="2:28">
      <c r="B629" s="86">
        <f>'MC 114+220'!B630</f>
        <v>0</v>
      </c>
      <c r="C629" s="101">
        <f t="shared" si="122"/>
        <v>0</v>
      </c>
      <c r="D629" s="102">
        <f t="shared" si="123"/>
        <v>842</v>
      </c>
      <c r="E629" s="89" t="e">
        <f>VLOOKUP(B629,'MC 114+220'!B630:AB1017,3,FALSE)</f>
        <v>#N/A</v>
      </c>
      <c r="F629" s="103" t="e">
        <f t="shared" si="118"/>
        <v>#N/A</v>
      </c>
      <c r="G629" s="104" t="e">
        <f>VLOOKUP(B629,'MC 114+220'!$B$15:$AB$786,20,FALSE)</f>
        <v>#N/A</v>
      </c>
      <c r="H629" s="104" t="e">
        <f>VLOOKUP(B629,'MC 114+220'!$B$15:$AB$786,4,FALSE)</f>
        <v>#N/A</v>
      </c>
      <c r="I629" s="105" t="e">
        <f t="shared" si="119"/>
        <v>#N/A</v>
      </c>
      <c r="J629" s="127" t="e">
        <f>VLOOKUP(B629,'MC 114+220'!$B$15:$AB$786,13,FALSE)</f>
        <v>#N/A</v>
      </c>
      <c r="K629" s="92">
        <f>'MC 114+220'!Q630</f>
        <v>0</v>
      </c>
      <c r="L629" s="106">
        <f t="shared" si="124"/>
        <v>0</v>
      </c>
      <c r="M629" s="94" t="e">
        <f>VLOOKUP(B629,'MC 114+220'!$B$14:$AB$786,21,FALSE)</f>
        <v>#N/A</v>
      </c>
      <c r="N629" s="103" t="e">
        <f>VLOOKUP(B629,'MC 114+220'!$B$15:$AB$786,5,FALSE)</f>
        <v>#N/A</v>
      </c>
      <c r="O629" s="105" t="e">
        <f t="shared" si="120"/>
        <v>#N/A</v>
      </c>
      <c r="P629" s="127" t="e">
        <f>VLOOKUP(B629,'MC 114+220'!$B$15:$AB$786,14,FALSE)</f>
        <v>#N/A</v>
      </c>
      <c r="Q629" s="92">
        <f>'MC 114+220'!R630</f>
        <v>0</v>
      </c>
      <c r="R629" s="106">
        <f t="shared" si="125"/>
        <v>0</v>
      </c>
      <c r="S629" s="94" t="e">
        <f>VLOOKUP(B629,'MC 114+220'!$B$14:$AB$786,22,FALSE)</f>
        <v>#N/A</v>
      </c>
      <c r="T629" s="103" t="e">
        <f>VLOOKUP(B629,'MC 114+220'!$B$15:$AB$786,6,FALSE)</f>
        <v>#N/A</v>
      </c>
      <c r="U629" s="105" t="e">
        <f t="shared" si="121"/>
        <v>#N/A</v>
      </c>
      <c r="V629" s="128" t="e">
        <f>VLOOKUP(B629,'MC 114+220'!$B$15:$AB$786,15,FALSE)</f>
        <v>#N/A</v>
      </c>
      <c r="W629" s="96">
        <f>'MC 114+220'!S630</f>
        <v>0</v>
      </c>
      <c r="X629" s="106">
        <f t="shared" si="126"/>
        <v>0</v>
      </c>
      <c r="Y629" s="108" t="e">
        <f t="shared" si="130"/>
        <v>#N/A</v>
      </c>
      <c r="Z629" s="99" t="e">
        <f t="shared" si="127"/>
        <v>#N/A</v>
      </c>
      <c r="AA629" s="100" t="e">
        <f t="shared" si="128"/>
        <v>#N/A</v>
      </c>
      <c r="AB629" s="109" t="e">
        <f t="shared" si="129"/>
        <v>#N/A</v>
      </c>
    </row>
    <row r="630" spans="2:28">
      <c r="B630" s="86">
        <f>'MC 114+220'!B631</f>
        <v>0</v>
      </c>
      <c r="C630" s="101">
        <f t="shared" si="122"/>
        <v>0</v>
      </c>
      <c r="D630" s="102">
        <f t="shared" si="123"/>
        <v>842</v>
      </c>
      <c r="E630" s="89" t="e">
        <f>VLOOKUP(B630,'MC 114+220'!B631:AB1018,3,FALSE)</f>
        <v>#N/A</v>
      </c>
      <c r="F630" s="103" t="e">
        <f t="shared" si="118"/>
        <v>#N/A</v>
      </c>
      <c r="G630" s="104" t="e">
        <f>VLOOKUP(B630,'MC 114+220'!$B$15:$AB$786,20,FALSE)</f>
        <v>#N/A</v>
      </c>
      <c r="H630" s="104" t="e">
        <f>VLOOKUP(B630,'MC 114+220'!$B$15:$AB$786,4,FALSE)</f>
        <v>#N/A</v>
      </c>
      <c r="I630" s="105" t="e">
        <f t="shared" si="119"/>
        <v>#N/A</v>
      </c>
      <c r="J630" s="127" t="e">
        <f>VLOOKUP(B630,'MC 114+220'!$B$15:$AB$786,13,FALSE)</f>
        <v>#N/A</v>
      </c>
      <c r="K630" s="92">
        <f>'MC 114+220'!Q631</f>
        <v>0</v>
      </c>
      <c r="L630" s="106">
        <f t="shared" si="124"/>
        <v>0</v>
      </c>
      <c r="M630" s="94" t="e">
        <f>VLOOKUP(B630,'MC 114+220'!$B$14:$AB$786,21,FALSE)</f>
        <v>#N/A</v>
      </c>
      <c r="N630" s="103" t="e">
        <f>VLOOKUP(B630,'MC 114+220'!$B$15:$AB$786,5,FALSE)</f>
        <v>#N/A</v>
      </c>
      <c r="O630" s="105" t="e">
        <f t="shared" si="120"/>
        <v>#N/A</v>
      </c>
      <c r="P630" s="127" t="e">
        <f>VLOOKUP(B630,'MC 114+220'!$B$15:$AB$786,14,FALSE)</f>
        <v>#N/A</v>
      </c>
      <c r="Q630" s="92">
        <f>'MC 114+220'!R631</f>
        <v>0</v>
      </c>
      <c r="R630" s="106">
        <f t="shared" si="125"/>
        <v>0</v>
      </c>
      <c r="S630" s="94" t="e">
        <f>VLOOKUP(B630,'MC 114+220'!$B$14:$AB$786,22,FALSE)</f>
        <v>#N/A</v>
      </c>
      <c r="T630" s="103" t="e">
        <f>VLOOKUP(B630,'MC 114+220'!$B$15:$AB$786,6,FALSE)</f>
        <v>#N/A</v>
      </c>
      <c r="U630" s="105" t="e">
        <f t="shared" si="121"/>
        <v>#N/A</v>
      </c>
      <c r="V630" s="128" t="e">
        <f>VLOOKUP(B630,'MC 114+220'!$B$15:$AB$786,15,FALSE)</f>
        <v>#N/A</v>
      </c>
      <c r="W630" s="96">
        <f>'MC 114+220'!S631</f>
        <v>0</v>
      </c>
      <c r="X630" s="106">
        <f t="shared" si="126"/>
        <v>0</v>
      </c>
      <c r="Y630" s="108" t="e">
        <f t="shared" si="130"/>
        <v>#N/A</v>
      </c>
      <c r="Z630" s="99" t="e">
        <f t="shared" si="127"/>
        <v>#N/A</v>
      </c>
      <c r="AA630" s="100" t="e">
        <f t="shared" si="128"/>
        <v>#N/A</v>
      </c>
      <c r="AB630" s="109" t="e">
        <f t="shared" si="129"/>
        <v>#N/A</v>
      </c>
    </row>
    <row r="631" spans="2:28">
      <c r="B631" s="86">
        <f>'MC 114+220'!B632</f>
        <v>0</v>
      </c>
      <c r="C631" s="101">
        <f t="shared" si="122"/>
        <v>0</v>
      </c>
      <c r="D631" s="102">
        <f t="shared" si="123"/>
        <v>842</v>
      </c>
      <c r="E631" s="89" t="e">
        <f>VLOOKUP(B631,'MC 114+220'!B632:AB1019,3,FALSE)</f>
        <v>#N/A</v>
      </c>
      <c r="F631" s="103" t="e">
        <f t="shared" si="118"/>
        <v>#N/A</v>
      </c>
      <c r="G631" s="104" t="e">
        <f>VLOOKUP(B631,'MC 114+220'!$B$15:$AB$786,20,FALSE)</f>
        <v>#N/A</v>
      </c>
      <c r="H631" s="104" t="e">
        <f>VLOOKUP(B631,'MC 114+220'!$B$15:$AB$786,4,FALSE)</f>
        <v>#N/A</v>
      </c>
      <c r="I631" s="105" t="e">
        <f t="shared" si="119"/>
        <v>#N/A</v>
      </c>
      <c r="J631" s="127" t="e">
        <f>VLOOKUP(B631,'MC 114+220'!$B$15:$AB$786,13,FALSE)</f>
        <v>#N/A</v>
      </c>
      <c r="K631" s="92">
        <f>'MC 114+220'!Q632</f>
        <v>0</v>
      </c>
      <c r="L631" s="106">
        <f t="shared" si="124"/>
        <v>0</v>
      </c>
      <c r="M631" s="94" t="e">
        <f>VLOOKUP(B631,'MC 114+220'!$B$14:$AB$786,21,FALSE)</f>
        <v>#N/A</v>
      </c>
      <c r="N631" s="103" t="e">
        <f>VLOOKUP(B631,'MC 114+220'!$B$15:$AB$786,5,FALSE)</f>
        <v>#N/A</v>
      </c>
      <c r="O631" s="105" t="e">
        <f t="shared" si="120"/>
        <v>#N/A</v>
      </c>
      <c r="P631" s="127" t="e">
        <f>VLOOKUP(B631,'MC 114+220'!$B$15:$AB$786,14,FALSE)</f>
        <v>#N/A</v>
      </c>
      <c r="Q631" s="92">
        <f>'MC 114+220'!R632</f>
        <v>0</v>
      </c>
      <c r="R631" s="106">
        <f t="shared" si="125"/>
        <v>0</v>
      </c>
      <c r="S631" s="94" t="e">
        <f>VLOOKUP(B631,'MC 114+220'!$B$14:$AB$786,22,FALSE)</f>
        <v>#N/A</v>
      </c>
      <c r="T631" s="103" t="e">
        <f>VLOOKUP(B631,'MC 114+220'!$B$15:$AB$786,6,FALSE)</f>
        <v>#N/A</v>
      </c>
      <c r="U631" s="105" t="e">
        <f t="shared" si="121"/>
        <v>#N/A</v>
      </c>
      <c r="V631" s="128" t="e">
        <f>VLOOKUP(B631,'MC 114+220'!$B$15:$AB$786,15,FALSE)</f>
        <v>#N/A</v>
      </c>
      <c r="W631" s="96">
        <f>'MC 114+220'!S632</f>
        <v>0</v>
      </c>
      <c r="X631" s="106">
        <f t="shared" si="126"/>
        <v>0</v>
      </c>
      <c r="Y631" s="108" t="e">
        <f t="shared" si="130"/>
        <v>#N/A</v>
      </c>
      <c r="Z631" s="99" t="e">
        <f t="shared" si="127"/>
        <v>#N/A</v>
      </c>
      <c r="AA631" s="100" t="e">
        <f t="shared" si="128"/>
        <v>#N/A</v>
      </c>
      <c r="AB631" s="109" t="e">
        <f t="shared" si="129"/>
        <v>#N/A</v>
      </c>
    </row>
    <row r="632" spans="2:28">
      <c r="B632" s="86">
        <f>'MC 114+220'!B633</f>
        <v>0</v>
      </c>
      <c r="C632" s="101">
        <f t="shared" si="122"/>
        <v>0</v>
      </c>
      <c r="D632" s="102">
        <f t="shared" si="123"/>
        <v>842</v>
      </c>
      <c r="E632" s="89" t="e">
        <f>VLOOKUP(B632,'MC 114+220'!B633:AB1020,3,FALSE)</f>
        <v>#N/A</v>
      </c>
      <c r="F632" s="103" t="e">
        <f t="shared" si="118"/>
        <v>#N/A</v>
      </c>
      <c r="G632" s="104" t="e">
        <f>VLOOKUP(B632,'MC 114+220'!$B$15:$AB$786,20,FALSE)</f>
        <v>#N/A</v>
      </c>
      <c r="H632" s="104" t="e">
        <f>VLOOKUP(B632,'MC 114+220'!$B$15:$AB$786,4,FALSE)</f>
        <v>#N/A</v>
      </c>
      <c r="I632" s="105" t="e">
        <f t="shared" si="119"/>
        <v>#N/A</v>
      </c>
      <c r="J632" s="127" t="e">
        <f>VLOOKUP(B632,'MC 114+220'!$B$15:$AB$786,13,FALSE)</f>
        <v>#N/A</v>
      </c>
      <c r="K632" s="92">
        <f>'MC 114+220'!Q633</f>
        <v>0</v>
      </c>
      <c r="L632" s="106">
        <f t="shared" si="124"/>
        <v>0</v>
      </c>
      <c r="M632" s="94" t="e">
        <f>VLOOKUP(B632,'MC 114+220'!$B$14:$AB$786,21,FALSE)</f>
        <v>#N/A</v>
      </c>
      <c r="N632" s="103" t="e">
        <f>VLOOKUP(B632,'MC 114+220'!$B$15:$AB$786,5,FALSE)</f>
        <v>#N/A</v>
      </c>
      <c r="O632" s="105" t="e">
        <f t="shared" si="120"/>
        <v>#N/A</v>
      </c>
      <c r="P632" s="127" t="e">
        <f>VLOOKUP(B632,'MC 114+220'!$B$15:$AB$786,14,FALSE)</f>
        <v>#N/A</v>
      </c>
      <c r="Q632" s="92">
        <f>'MC 114+220'!R633</f>
        <v>0</v>
      </c>
      <c r="R632" s="106">
        <f t="shared" si="125"/>
        <v>0</v>
      </c>
      <c r="S632" s="94" t="e">
        <f>VLOOKUP(B632,'MC 114+220'!$B$14:$AB$786,22,FALSE)</f>
        <v>#N/A</v>
      </c>
      <c r="T632" s="103" t="e">
        <f>VLOOKUP(B632,'MC 114+220'!$B$15:$AB$786,6,FALSE)</f>
        <v>#N/A</v>
      </c>
      <c r="U632" s="105" t="e">
        <f t="shared" si="121"/>
        <v>#N/A</v>
      </c>
      <c r="V632" s="128" t="e">
        <f>VLOOKUP(B632,'MC 114+220'!$B$15:$AB$786,15,FALSE)</f>
        <v>#N/A</v>
      </c>
      <c r="W632" s="96">
        <f>'MC 114+220'!S633</f>
        <v>0</v>
      </c>
      <c r="X632" s="106">
        <f t="shared" si="126"/>
        <v>0</v>
      </c>
      <c r="Y632" s="108" t="e">
        <f t="shared" si="130"/>
        <v>#N/A</v>
      </c>
      <c r="Z632" s="99" t="e">
        <f t="shared" si="127"/>
        <v>#N/A</v>
      </c>
      <c r="AA632" s="100" t="e">
        <f t="shared" si="128"/>
        <v>#N/A</v>
      </c>
      <c r="AB632" s="109" t="e">
        <f t="shared" si="129"/>
        <v>#N/A</v>
      </c>
    </row>
    <row r="633" spans="2:28">
      <c r="B633" s="86">
        <f>'MC 114+220'!B634</f>
        <v>0</v>
      </c>
      <c r="C633" s="101">
        <f t="shared" si="122"/>
        <v>0</v>
      </c>
      <c r="D633" s="102">
        <f t="shared" si="123"/>
        <v>842</v>
      </c>
      <c r="E633" s="89" t="e">
        <f>VLOOKUP(B633,'MC 114+220'!B634:AB1021,3,FALSE)</f>
        <v>#N/A</v>
      </c>
      <c r="F633" s="103" t="e">
        <f t="shared" si="118"/>
        <v>#N/A</v>
      </c>
      <c r="G633" s="104" t="e">
        <f>VLOOKUP(B633,'MC 114+220'!$B$15:$AB$786,20,FALSE)</f>
        <v>#N/A</v>
      </c>
      <c r="H633" s="104" t="e">
        <f>VLOOKUP(B633,'MC 114+220'!$B$15:$AB$786,4,FALSE)</f>
        <v>#N/A</v>
      </c>
      <c r="I633" s="105" t="e">
        <f t="shared" si="119"/>
        <v>#N/A</v>
      </c>
      <c r="J633" s="127" t="e">
        <f>VLOOKUP(B633,'MC 114+220'!$B$15:$AB$786,13,FALSE)</f>
        <v>#N/A</v>
      </c>
      <c r="K633" s="92">
        <f>'MC 114+220'!Q634</f>
        <v>0</v>
      </c>
      <c r="L633" s="106">
        <f t="shared" si="124"/>
        <v>0</v>
      </c>
      <c r="M633" s="94" t="e">
        <f>VLOOKUP(B633,'MC 114+220'!$B$14:$AB$786,21,FALSE)</f>
        <v>#N/A</v>
      </c>
      <c r="N633" s="103" t="e">
        <f>VLOOKUP(B633,'MC 114+220'!$B$15:$AB$786,5,FALSE)</f>
        <v>#N/A</v>
      </c>
      <c r="O633" s="105" t="e">
        <f t="shared" si="120"/>
        <v>#N/A</v>
      </c>
      <c r="P633" s="127" t="e">
        <f>VLOOKUP(B633,'MC 114+220'!$B$15:$AB$786,14,FALSE)</f>
        <v>#N/A</v>
      </c>
      <c r="Q633" s="92">
        <f>'MC 114+220'!R634</f>
        <v>0</v>
      </c>
      <c r="R633" s="106">
        <f t="shared" si="125"/>
        <v>0</v>
      </c>
      <c r="S633" s="94" t="e">
        <f>VLOOKUP(B633,'MC 114+220'!$B$14:$AB$786,22,FALSE)</f>
        <v>#N/A</v>
      </c>
      <c r="T633" s="103" t="e">
        <f>VLOOKUP(B633,'MC 114+220'!$B$15:$AB$786,6,FALSE)</f>
        <v>#N/A</v>
      </c>
      <c r="U633" s="105" t="e">
        <f t="shared" si="121"/>
        <v>#N/A</v>
      </c>
      <c r="V633" s="128" t="e">
        <f>VLOOKUP(B633,'MC 114+220'!$B$15:$AB$786,15,FALSE)</f>
        <v>#N/A</v>
      </c>
      <c r="W633" s="96">
        <f>'MC 114+220'!S634</f>
        <v>0</v>
      </c>
      <c r="X633" s="106">
        <f t="shared" si="126"/>
        <v>0</v>
      </c>
      <c r="Y633" s="108" t="e">
        <f t="shared" si="130"/>
        <v>#N/A</v>
      </c>
      <c r="Z633" s="99" t="e">
        <f t="shared" si="127"/>
        <v>#N/A</v>
      </c>
      <c r="AA633" s="100" t="e">
        <f t="shared" si="128"/>
        <v>#N/A</v>
      </c>
      <c r="AB633" s="109" t="e">
        <f t="shared" si="129"/>
        <v>#N/A</v>
      </c>
    </row>
    <row r="634" spans="2:28">
      <c r="B634" s="86">
        <f>'MC 114+220'!B635</f>
        <v>0</v>
      </c>
      <c r="C634" s="101">
        <f t="shared" si="122"/>
        <v>0</v>
      </c>
      <c r="D634" s="102">
        <f t="shared" si="123"/>
        <v>842</v>
      </c>
      <c r="E634" s="89" t="e">
        <f>VLOOKUP(B634,'MC 114+220'!B635:AB1022,3,FALSE)</f>
        <v>#N/A</v>
      </c>
      <c r="F634" s="103" t="e">
        <f t="shared" si="118"/>
        <v>#N/A</v>
      </c>
      <c r="G634" s="104" t="e">
        <f>VLOOKUP(B634,'MC 114+220'!$B$15:$AB$786,20,FALSE)</f>
        <v>#N/A</v>
      </c>
      <c r="H634" s="104" t="e">
        <f>VLOOKUP(B634,'MC 114+220'!$B$15:$AB$786,4,FALSE)</f>
        <v>#N/A</v>
      </c>
      <c r="I634" s="105" t="e">
        <f t="shared" si="119"/>
        <v>#N/A</v>
      </c>
      <c r="J634" s="127" t="e">
        <f>VLOOKUP(B634,'MC 114+220'!$B$15:$AB$786,13,FALSE)</f>
        <v>#N/A</v>
      </c>
      <c r="K634" s="92">
        <f>'MC 114+220'!Q635</f>
        <v>0</v>
      </c>
      <c r="L634" s="106">
        <f t="shared" si="124"/>
        <v>0</v>
      </c>
      <c r="M634" s="94" t="e">
        <f>VLOOKUP(B634,'MC 114+220'!$B$14:$AB$786,21,FALSE)</f>
        <v>#N/A</v>
      </c>
      <c r="N634" s="103" t="e">
        <f>VLOOKUP(B634,'MC 114+220'!$B$15:$AB$786,5,FALSE)</f>
        <v>#N/A</v>
      </c>
      <c r="O634" s="105" t="e">
        <f t="shared" si="120"/>
        <v>#N/A</v>
      </c>
      <c r="P634" s="127" t="e">
        <f>VLOOKUP(B634,'MC 114+220'!$B$15:$AB$786,14,FALSE)</f>
        <v>#N/A</v>
      </c>
      <c r="Q634" s="92">
        <f>'MC 114+220'!R635</f>
        <v>0</v>
      </c>
      <c r="R634" s="106">
        <f t="shared" si="125"/>
        <v>0</v>
      </c>
      <c r="S634" s="94" t="e">
        <f>VLOOKUP(B634,'MC 114+220'!$B$14:$AB$786,22,FALSE)</f>
        <v>#N/A</v>
      </c>
      <c r="T634" s="103" t="e">
        <f>VLOOKUP(B634,'MC 114+220'!$B$15:$AB$786,6,FALSE)</f>
        <v>#N/A</v>
      </c>
      <c r="U634" s="105" t="e">
        <f t="shared" si="121"/>
        <v>#N/A</v>
      </c>
      <c r="V634" s="128" t="e">
        <f>VLOOKUP(B634,'MC 114+220'!$B$15:$AB$786,15,FALSE)</f>
        <v>#N/A</v>
      </c>
      <c r="W634" s="96">
        <f>'MC 114+220'!S635</f>
        <v>0</v>
      </c>
      <c r="X634" s="106">
        <f t="shared" si="126"/>
        <v>0</v>
      </c>
      <c r="Y634" s="108" t="e">
        <f t="shared" si="130"/>
        <v>#N/A</v>
      </c>
      <c r="Z634" s="99" t="e">
        <f t="shared" si="127"/>
        <v>#N/A</v>
      </c>
      <c r="AA634" s="100" t="e">
        <f t="shared" si="128"/>
        <v>#N/A</v>
      </c>
      <c r="AB634" s="109" t="e">
        <f t="shared" si="129"/>
        <v>#N/A</v>
      </c>
    </row>
    <row r="635" spans="2:28">
      <c r="B635" s="86">
        <f>'MC 114+220'!B636</f>
        <v>0</v>
      </c>
      <c r="C635" s="101">
        <f t="shared" si="122"/>
        <v>0</v>
      </c>
      <c r="D635" s="102">
        <f t="shared" si="123"/>
        <v>842</v>
      </c>
      <c r="E635" s="89" t="e">
        <f>VLOOKUP(B635,'MC 114+220'!B636:AB1023,3,FALSE)</f>
        <v>#N/A</v>
      </c>
      <c r="F635" s="103" t="e">
        <f t="shared" si="118"/>
        <v>#N/A</v>
      </c>
      <c r="G635" s="104" t="e">
        <f>VLOOKUP(B635,'MC 114+220'!$B$15:$AB$786,20,FALSE)</f>
        <v>#N/A</v>
      </c>
      <c r="H635" s="104" t="e">
        <f>VLOOKUP(B635,'MC 114+220'!$B$15:$AB$786,4,FALSE)</f>
        <v>#N/A</v>
      </c>
      <c r="I635" s="105" t="e">
        <f t="shared" si="119"/>
        <v>#N/A</v>
      </c>
      <c r="J635" s="127" t="e">
        <f>VLOOKUP(B635,'MC 114+220'!$B$15:$AB$786,13,FALSE)</f>
        <v>#N/A</v>
      </c>
      <c r="K635" s="92">
        <f>'MC 114+220'!Q636</f>
        <v>0</v>
      </c>
      <c r="L635" s="106">
        <f t="shared" si="124"/>
        <v>0</v>
      </c>
      <c r="M635" s="94" t="e">
        <f>VLOOKUP(B635,'MC 114+220'!$B$14:$AB$786,21,FALSE)</f>
        <v>#N/A</v>
      </c>
      <c r="N635" s="103" t="e">
        <f>VLOOKUP(B635,'MC 114+220'!$B$15:$AB$786,5,FALSE)</f>
        <v>#N/A</v>
      </c>
      <c r="O635" s="105" t="e">
        <f t="shared" si="120"/>
        <v>#N/A</v>
      </c>
      <c r="P635" s="127" t="e">
        <f>VLOOKUP(B635,'MC 114+220'!$B$15:$AB$786,14,FALSE)</f>
        <v>#N/A</v>
      </c>
      <c r="Q635" s="92">
        <f>'MC 114+220'!R636</f>
        <v>0</v>
      </c>
      <c r="R635" s="106">
        <f t="shared" si="125"/>
        <v>0</v>
      </c>
      <c r="S635" s="94" t="e">
        <f>VLOOKUP(B635,'MC 114+220'!$B$14:$AB$786,22,FALSE)</f>
        <v>#N/A</v>
      </c>
      <c r="T635" s="103" t="e">
        <f>VLOOKUP(B635,'MC 114+220'!$B$15:$AB$786,6,FALSE)</f>
        <v>#N/A</v>
      </c>
      <c r="U635" s="105" t="e">
        <f t="shared" si="121"/>
        <v>#N/A</v>
      </c>
      <c r="V635" s="128" t="e">
        <f>VLOOKUP(B635,'MC 114+220'!$B$15:$AB$786,15,FALSE)</f>
        <v>#N/A</v>
      </c>
      <c r="W635" s="96">
        <f>'MC 114+220'!S636</f>
        <v>0</v>
      </c>
      <c r="X635" s="106">
        <f t="shared" si="126"/>
        <v>0</v>
      </c>
      <c r="Y635" s="108" t="e">
        <f t="shared" si="130"/>
        <v>#N/A</v>
      </c>
      <c r="Z635" s="99" t="e">
        <f t="shared" si="127"/>
        <v>#N/A</v>
      </c>
      <c r="AA635" s="100" t="e">
        <f t="shared" si="128"/>
        <v>#N/A</v>
      </c>
      <c r="AB635" s="109" t="e">
        <f t="shared" si="129"/>
        <v>#N/A</v>
      </c>
    </row>
    <row r="636" spans="2:28">
      <c r="B636" s="86">
        <f>'MC 114+220'!B637</f>
        <v>0</v>
      </c>
      <c r="C636" s="101">
        <f t="shared" si="122"/>
        <v>0</v>
      </c>
      <c r="D636" s="102">
        <f t="shared" si="123"/>
        <v>842</v>
      </c>
      <c r="E636" s="89" t="e">
        <f>VLOOKUP(B636,'MC 114+220'!B637:AB1024,3,FALSE)</f>
        <v>#N/A</v>
      </c>
      <c r="F636" s="103" t="e">
        <f t="shared" si="118"/>
        <v>#N/A</v>
      </c>
      <c r="G636" s="104" t="e">
        <f>VLOOKUP(B636,'MC 114+220'!$B$15:$AB$786,20,FALSE)</f>
        <v>#N/A</v>
      </c>
      <c r="H636" s="104" t="e">
        <f>VLOOKUP(B636,'MC 114+220'!$B$15:$AB$786,4,FALSE)</f>
        <v>#N/A</v>
      </c>
      <c r="I636" s="105" t="e">
        <f t="shared" si="119"/>
        <v>#N/A</v>
      </c>
      <c r="J636" s="127" t="e">
        <f>VLOOKUP(B636,'MC 114+220'!$B$15:$AB$786,13,FALSE)</f>
        <v>#N/A</v>
      </c>
      <c r="K636" s="92">
        <f>'MC 114+220'!Q637</f>
        <v>0</v>
      </c>
      <c r="L636" s="106">
        <f t="shared" si="124"/>
        <v>0</v>
      </c>
      <c r="M636" s="94" t="e">
        <f>VLOOKUP(B636,'MC 114+220'!$B$14:$AB$786,21,FALSE)</f>
        <v>#N/A</v>
      </c>
      <c r="N636" s="103" t="e">
        <f>VLOOKUP(B636,'MC 114+220'!$B$15:$AB$786,5,FALSE)</f>
        <v>#N/A</v>
      </c>
      <c r="O636" s="105" t="e">
        <f t="shared" si="120"/>
        <v>#N/A</v>
      </c>
      <c r="P636" s="127" t="e">
        <f>VLOOKUP(B636,'MC 114+220'!$B$15:$AB$786,14,FALSE)</f>
        <v>#N/A</v>
      </c>
      <c r="Q636" s="92">
        <f>'MC 114+220'!R637</f>
        <v>0</v>
      </c>
      <c r="R636" s="106">
        <f t="shared" si="125"/>
        <v>0</v>
      </c>
      <c r="S636" s="94" t="e">
        <f>VLOOKUP(B636,'MC 114+220'!$B$14:$AB$786,22,FALSE)</f>
        <v>#N/A</v>
      </c>
      <c r="T636" s="103" t="e">
        <f>VLOOKUP(B636,'MC 114+220'!$B$15:$AB$786,6,FALSE)</f>
        <v>#N/A</v>
      </c>
      <c r="U636" s="105" t="e">
        <f t="shared" si="121"/>
        <v>#N/A</v>
      </c>
      <c r="V636" s="128" t="e">
        <f>VLOOKUP(B636,'MC 114+220'!$B$15:$AB$786,15,FALSE)</f>
        <v>#N/A</v>
      </c>
      <c r="W636" s="96">
        <f>'MC 114+220'!S637</f>
        <v>0</v>
      </c>
      <c r="X636" s="106">
        <f t="shared" si="126"/>
        <v>0</v>
      </c>
      <c r="Y636" s="108" t="e">
        <f t="shared" si="130"/>
        <v>#N/A</v>
      </c>
      <c r="Z636" s="99" t="e">
        <f t="shared" si="127"/>
        <v>#N/A</v>
      </c>
      <c r="AA636" s="100" t="e">
        <f t="shared" si="128"/>
        <v>#N/A</v>
      </c>
      <c r="AB636" s="109" t="e">
        <f t="shared" si="129"/>
        <v>#N/A</v>
      </c>
    </row>
    <row r="637" spans="2:28">
      <c r="B637" s="86">
        <f>'MC 114+220'!B638</f>
        <v>0</v>
      </c>
      <c r="C637" s="101">
        <f t="shared" si="122"/>
        <v>0</v>
      </c>
      <c r="D637" s="102">
        <f t="shared" si="123"/>
        <v>842</v>
      </c>
      <c r="E637" s="89" t="e">
        <f>VLOOKUP(B637,'MC 114+220'!B638:AB1025,3,FALSE)</f>
        <v>#N/A</v>
      </c>
      <c r="F637" s="103" t="e">
        <f t="shared" si="118"/>
        <v>#N/A</v>
      </c>
      <c r="G637" s="104" t="e">
        <f>VLOOKUP(B637,'MC 114+220'!$B$15:$AB$786,20,FALSE)</f>
        <v>#N/A</v>
      </c>
      <c r="H637" s="104" t="e">
        <f>VLOOKUP(B637,'MC 114+220'!$B$15:$AB$786,4,FALSE)</f>
        <v>#N/A</v>
      </c>
      <c r="I637" s="105" t="e">
        <f t="shared" si="119"/>
        <v>#N/A</v>
      </c>
      <c r="J637" s="127" t="e">
        <f>VLOOKUP(B637,'MC 114+220'!$B$15:$AB$786,13,FALSE)</f>
        <v>#N/A</v>
      </c>
      <c r="K637" s="92">
        <f>'MC 114+220'!Q638</f>
        <v>0</v>
      </c>
      <c r="L637" s="106">
        <f t="shared" si="124"/>
        <v>0</v>
      </c>
      <c r="M637" s="94" t="e">
        <f>VLOOKUP(B637,'MC 114+220'!$B$14:$AB$786,21,FALSE)</f>
        <v>#N/A</v>
      </c>
      <c r="N637" s="103" t="e">
        <f>VLOOKUP(B637,'MC 114+220'!$B$15:$AB$786,5,FALSE)</f>
        <v>#N/A</v>
      </c>
      <c r="O637" s="105" t="e">
        <f t="shared" si="120"/>
        <v>#N/A</v>
      </c>
      <c r="P637" s="127" t="e">
        <f>VLOOKUP(B637,'MC 114+220'!$B$15:$AB$786,14,FALSE)</f>
        <v>#N/A</v>
      </c>
      <c r="Q637" s="92">
        <f>'MC 114+220'!R638</f>
        <v>0</v>
      </c>
      <c r="R637" s="106">
        <f t="shared" si="125"/>
        <v>0</v>
      </c>
      <c r="S637" s="94" t="e">
        <f>VLOOKUP(B637,'MC 114+220'!$B$14:$AB$786,22,FALSE)</f>
        <v>#N/A</v>
      </c>
      <c r="T637" s="103" t="e">
        <f>VLOOKUP(B637,'MC 114+220'!$B$15:$AB$786,6,FALSE)</f>
        <v>#N/A</v>
      </c>
      <c r="U637" s="105" t="e">
        <f t="shared" si="121"/>
        <v>#N/A</v>
      </c>
      <c r="V637" s="128" t="e">
        <f>VLOOKUP(B637,'MC 114+220'!$B$15:$AB$786,15,FALSE)</f>
        <v>#N/A</v>
      </c>
      <c r="W637" s="96">
        <f>'MC 114+220'!S638</f>
        <v>0</v>
      </c>
      <c r="X637" s="106">
        <f t="shared" si="126"/>
        <v>0</v>
      </c>
      <c r="Y637" s="108" t="e">
        <f t="shared" si="130"/>
        <v>#N/A</v>
      </c>
      <c r="Z637" s="99" t="e">
        <f t="shared" si="127"/>
        <v>#N/A</v>
      </c>
      <c r="AA637" s="100" t="e">
        <f t="shared" si="128"/>
        <v>#N/A</v>
      </c>
      <c r="AB637" s="109" t="e">
        <f t="shared" si="129"/>
        <v>#N/A</v>
      </c>
    </row>
    <row r="638" spans="2:28">
      <c r="B638" s="86">
        <f>'MC 114+220'!B639</f>
        <v>0</v>
      </c>
      <c r="C638" s="101">
        <f t="shared" si="122"/>
        <v>0</v>
      </c>
      <c r="D638" s="102">
        <f t="shared" si="123"/>
        <v>842</v>
      </c>
      <c r="E638" s="89" t="e">
        <f>VLOOKUP(B638,'MC 114+220'!B639:AB1026,3,FALSE)</f>
        <v>#N/A</v>
      </c>
      <c r="F638" s="103" t="e">
        <f t="shared" si="118"/>
        <v>#N/A</v>
      </c>
      <c r="G638" s="104" t="e">
        <f>VLOOKUP(B638,'MC 114+220'!$B$15:$AB$786,20,FALSE)</f>
        <v>#N/A</v>
      </c>
      <c r="H638" s="104" t="e">
        <f>VLOOKUP(B638,'MC 114+220'!$B$15:$AB$786,4,FALSE)</f>
        <v>#N/A</v>
      </c>
      <c r="I638" s="105" t="e">
        <f t="shared" si="119"/>
        <v>#N/A</v>
      </c>
      <c r="J638" s="127" t="e">
        <f>VLOOKUP(B638,'MC 114+220'!$B$15:$AB$786,13,FALSE)</f>
        <v>#N/A</v>
      </c>
      <c r="K638" s="92">
        <f>'MC 114+220'!Q639</f>
        <v>0</v>
      </c>
      <c r="L638" s="106">
        <f t="shared" si="124"/>
        <v>0</v>
      </c>
      <c r="M638" s="94" t="e">
        <f>VLOOKUP(B638,'MC 114+220'!$B$14:$AB$786,21,FALSE)</f>
        <v>#N/A</v>
      </c>
      <c r="N638" s="103" t="e">
        <f>VLOOKUP(B638,'MC 114+220'!$B$15:$AB$786,5,FALSE)</f>
        <v>#N/A</v>
      </c>
      <c r="O638" s="105" t="e">
        <f t="shared" si="120"/>
        <v>#N/A</v>
      </c>
      <c r="P638" s="127" t="e">
        <f>VLOOKUP(B638,'MC 114+220'!$B$15:$AB$786,14,FALSE)</f>
        <v>#N/A</v>
      </c>
      <c r="Q638" s="92">
        <f>'MC 114+220'!R639</f>
        <v>0</v>
      </c>
      <c r="R638" s="106">
        <f t="shared" si="125"/>
        <v>0</v>
      </c>
      <c r="S638" s="94" t="e">
        <f>VLOOKUP(B638,'MC 114+220'!$B$14:$AB$786,22,FALSE)</f>
        <v>#N/A</v>
      </c>
      <c r="T638" s="103" t="e">
        <f>VLOOKUP(B638,'MC 114+220'!$B$15:$AB$786,6,FALSE)</f>
        <v>#N/A</v>
      </c>
      <c r="U638" s="105" t="e">
        <f t="shared" si="121"/>
        <v>#N/A</v>
      </c>
      <c r="V638" s="128" t="e">
        <f>VLOOKUP(B638,'MC 114+220'!$B$15:$AB$786,15,FALSE)</f>
        <v>#N/A</v>
      </c>
      <c r="W638" s="96">
        <f>'MC 114+220'!S639</f>
        <v>0</v>
      </c>
      <c r="X638" s="106">
        <f t="shared" si="126"/>
        <v>0</v>
      </c>
      <c r="Y638" s="108" t="e">
        <f t="shared" si="130"/>
        <v>#N/A</v>
      </c>
      <c r="Z638" s="99" t="e">
        <f t="shared" si="127"/>
        <v>#N/A</v>
      </c>
      <c r="AA638" s="100" t="e">
        <f t="shared" si="128"/>
        <v>#N/A</v>
      </c>
      <c r="AB638" s="109" t="e">
        <f t="shared" si="129"/>
        <v>#N/A</v>
      </c>
    </row>
    <row r="639" spans="2:28">
      <c r="B639" s="86">
        <f>'MC 114+220'!B640</f>
        <v>0</v>
      </c>
      <c r="C639" s="101">
        <f t="shared" si="122"/>
        <v>0</v>
      </c>
      <c r="D639" s="102">
        <f t="shared" si="123"/>
        <v>842</v>
      </c>
      <c r="E639" s="89" t="e">
        <f>VLOOKUP(B639,'MC 114+220'!B640:AB1027,3,FALSE)</f>
        <v>#N/A</v>
      </c>
      <c r="F639" s="103" t="e">
        <f t="shared" si="118"/>
        <v>#N/A</v>
      </c>
      <c r="G639" s="104" t="e">
        <f>VLOOKUP(B639,'MC 114+220'!$B$15:$AB$786,20,FALSE)</f>
        <v>#N/A</v>
      </c>
      <c r="H639" s="104" t="e">
        <f>VLOOKUP(B639,'MC 114+220'!$B$15:$AB$786,4,FALSE)</f>
        <v>#N/A</v>
      </c>
      <c r="I639" s="105" t="e">
        <f t="shared" si="119"/>
        <v>#N/A</v>
      </c>
      <c r="J639" s="127" t="e">
        <f>VLOOKUP(B639,'MC 114+220'!$B$15:$AB$786,13,FALSE)</f>
        <v>#N/A</v>
      </c>
      <c r="K639" s="92">
        <f>'MC 114+220'!Q640</f>
        <v>0</v>
      </c>
      <c r="L639" s="106">
        <f t="shared" si="124"/>
        <v>0</v>
      </c>
      <c r="M639" s="94" t="e">
        <f>VLOOKUP(B639,'MC 114+220'!$B$14:$AB$786,21,FALSE)</f>
        <v>#N/A</v>
      </c>
      <c r="N639" s="103" t="e">
        <f>VLOOKUP(B639,'MC 114+220'!$B$15:$AB$786,5,FALSE)</f>
        <v>#N/A</v>
      </c>
      <c r="O639" s="105" t="e">
        <f t="shared" si="120"/>
        <v>#N/A</v>
      </c>
      <c r="P639" s="127" t="e">
        <f>VLOOKUP(B639,'MC 114+220'!$B$15:$AB$786,14,FALSE)</f>
        <v>#N/A</v>
      </c>
      <c r="Q639" s="92">
        <f>'MC 114+220'!R640</f>
        <v>0</v>
      </c>
      <c r="R639" s="106">
        <f t="shared" si="125"/>
        <v>0</v>
      </c>
      <c r="S639" s="94" t="e">
        <f>VLOOKUP(B639,'MC 114+220'!$B$14:$AB$786,22,FALSE)</f>
        <v>#N/A</v>
      </c>
      <c r="T639" s="103" t="e">
        <f>VLOOKUP(B639,'MC 114+220'!$B$15:$AB$786,6,FALSE)</f>
        <v>#N/A</v>
      </c>
      <c r="U639" s="105" t="e">
        <f t="shared" si="121"/>
        <v>#N/A</v>
      </c>
      <c r="V639" s="128" t="e">
        <f>VLOOKUP(B639,'MC 114+220'!$B$15:$AB$786,15,FALSE)</f>
        <v>#N/A</v>
      </c>
      <c r="W639" s="96">
        <f>'MC 114+220'!S640</f>
        <v>0</v>
      </c>
      <c r="X639" s="106">
        <f t="shared" si="126"/>
        <v>0</v>
      </c>
      <c r="Y639" s="108" t="e">
        <f t="shared" si="130"/>
        <v>#N/A</v>
      </c>
      <c r="Z639" s="99" t="e">
        <f t="shared" si="127"/>
        <v>#N/A</v>
      </c>
      <c r="AA639" s="100" t="e">
        <f t="shared" si="128"/>
        <v>#N/A</v>
      </c>
      <c r="AB639" s="109" t="e">
        <f t="shared" si="129"/>
        <v>#N/A</v>
      </c>
    </row>
    <row r="640" spans="2:28">
      <c r="B640" s="86">
        <f>'MC 114+220'!B641</f>
        <v>0</v>
      </c>
      <c r="C640" s="101">
        <f t="shared" si="122"/>
        <v>0</v>
      </c>
      <c r="D640" s="102">
        <f t="shared" si="123"/>
        <v>842</v>
      </c>
      <c r="E640" s="89" t="e">
        <f>VLOOKUP(B640,'MC 114+220'!B641:AB1028,3,FALSE)</f>
        <v>#N/A</v>
      </c>
      <c r="F640" s="103" t="e">
        <f t="shared" si="118"/>
        <v>#N/A</v>
      </c>
      <c r="G640" s="104" t="e">
        <f>VLOOKUP(B640,'MC 114+220'!$B$15:$AB$786,20,FALSE)</f>
        <v>#N/A</v>
      </c>
      <c r="H640" s="104" t="e">
        <f>VLOOKUP(B640,'MC 114+220'!$B$15:$AB$786,4,FALSE)</f>
        <v>#N/A</v>
      </c>
      <c r="I640" s="105" t="e">
        <f t="shared" si="119"/>
        <v>#N/A</v>
      </c>
      <c r="J640" s="127" t="e">
        <f>VLOOKUP(B640,'MC 114+220'!$B$15:$AB$786,13,FALSE)</f>
        <v>#N/A</v>
      </c>
      <c r="K640" s="92">
        <f>'MC 114+220'!Q641</f>
        <v>0</v>
      </c>
      <c r="L640" s="106">
        <f t="shared" si="124"/>
        <v>0</v>
      </c>
      <c r="M640" s="94" t="e">
        <f>VLOOKUP(B640,'MC 114+220'!$B$14:$AB$786,21,FALSE)</f>
        <v>#N/A</v>
      </c>
      <c r="N640" s="103" t="e">
        <f>VLOOKUP(B640,'MC 114+220'!$B$15:$AB$786,5,FALSE)</f>
        <v>#N/A</v>
      </c>
      <c r="O640" s="105" t="e">
        <f t="shared" si="120"/>
        <v>#N/A</v>
      </c>
      <c r="P640" s="127" t="e">
        <f>VLOOKUP(B640,'MC 114+220'!$B$15:$AB$786,14,FALSE)</f>
        <v>#N/A</v>
      </c>
      <c r="Q640" s="92">
        <f>'MC 114+220'!R641</f>
        <v>0</v>
      </c>
      <c r="R640" s="106">
        <f t="shared" si="125"/>
        <v>0</v>
      </c>
      <c r="S640" s="94" t="e">
        <f>VLOOKUP(B640,'MC 114+220'!$B$14:$AB$786,22,FALSE)</f>
        <v>#N/A</v>
      </c>
      <c r="T640" s="103" t="e">
        <f>VLOOKUP(B640,'MC 114+220'!$B$15:$AB$786,6,FALSE)</f>
        <v>#N/A</v>
      </c>
      <c r="U640" s="105" t="e">
        <f t="shared" si="121"/>
        <v>#N/A</v>
      </c>
      <c r="V640" s="128" t="e">
        <f>VLOOKUP(B640,'MC 114+220'!$B$15:$AB$786,15,FALSE)</f>
        <v>#N/A</v>
      </c>
      <c r="W640" s="96">
        <f>'MC 114+220'!S641</f>
        <v>0</v>
      </c>
      <c r="X640" s="106">
        <f t="shared" si="126"/>
        <v>0</v>
      </c>
      <c r="Y640" s="108" t="e">
        <f t="shared" si="130"/>
        <v>#N/A</v>
      </c>
      <c r="Z640" s="99" t="e">
        <f t="shared" si="127"/>
        <v>#N/A</v>
      </c>
      <c r="AA640" s="100" t="e">
        <f t="shared" si="128"/>
        <v>#N/A</v>
      </c>
      <c r="AB640" s="109" t="e">
        <f t="shared" si="129"/>
        <v>#N/A</v>
      </c>
    </row>
    <row r="641" spans="2:28">
      <c r="B641" s="86">
        <f>'MC 114+220'!B642</f>
        <v>0</v>
      </c>
      <c r="C641" s="101">
        <f t="shared" si="122"/>
        <v>0</v>
      </c>
      <c r="D641" s="102">
        <f t="shared" si="123"/>
        <v>842</v>
      </c>
      <c r="E641" s="89" t="e">
        <f>VLOOKUP(B641,'MC 114+220'!B642:AB1029,3,FALSE)</f>
        <v>#N/A</v>
      </c>
      <c r="F641" s="103" t="e">
        <f t="shared" si="118"/>
        <v>#N/A</v>
      </c>
      <c r="G641" s="104" t="e">
        <f>VLOOKUP(B641,'MC 114+220'!$B$15:$AB$786,20,FALSE)</f>
        <v>#N/A</v>
      </c>
      <c r="H641" s="104" t="e">
        <f>VLOOKUP(B641,'MC 114+220'!$B$15:$AB$786,4,FALSE)</f>
        <v>#N/A</v>
      </c>
      <c r="I641" s="105" t="e">
        <f t="shared" si="119"/>
        <v>#N/A</v>
      </c>
      <c r="J641" s="127" t="e">
        <f>VLOOKUP(B641,'MC 114+220'!$B$15:$AB$786,13,FALSE)</f>
        <v>#N/A</v>
      </c>
      <c r="K641" s="92">
        <f>'MC 114+220'!Q642</f>
        <v>0</v>
      </c>
      <c r="L641" s="106">
        <f t="shared" si="124"/>
        <v>0</v>
      </c>
      <c r="M641" s="94" t="e">
        <f>VLOOKUP(B641,'MC 114+220'!$B$14:$AB$786,21,FALSE)</f>
        <v>#N/A</v>
      </c>
      <c r="N641" s="103" t="e">
        <f>VLOOKUP(B641,'MC 114+220'!$B$15:$AB$786,5,FALSE)</f>
        <v>#N/A</v>
      </c>
      <c r="O641" s="105" t="e">
        <f t="shared" si="120"/>
        <v>#N/A</v>
      </c>
      <c r="P641" s="127" t="e">
        <f>VLOOKUP(B641,'MC 114+220'!$B$15:$AB$786,14,FALSE)</f>
        <v>#N/A</v>
      </c>
      <c r="Q641" s="92">
        <f>'MC 114+220'!R642</f>
        <v>0</v>
      </c>
      <c r="R641" s="106">
        <f t="shared" si="125"/>
        <v>0</v>
      </c>
      <c r="S641" s="94" t="e">
        <f>VLOOKUP(B641,'MC 114+220'!$B$14:$AB$786,22,FALSE)</f>
        <v>#N/A</v>
      </c>
      <c r="T641" s="103" t="e">
        <f>VLOOKUP(B641,'MC 114+220'!$B$15:$AB$786,6,FALSE)</f>
        <v>#N/A</v>
      </c>
      <c r="U641" s="105" t="e">
        <f t="shared" si="121"/>
        <v>#N/A</v>
      </c>
      <c r="V641" s="128" t="e">
        <f>VLOOKUP(B641,'MC 114+220'!$B$15:$AB$786,15,FALSE)</f>
        <v>#N/A</v>
      </c>
      <c r="W641" s="96">
        <f>'MC 114+220'!S642</f>
        <v>0</v>
      </c>
      <c r="X641" s="106">
        <f t="shared" si="126"/>
        <v>0</v>
      </c>
      <c r="Y641" s="108" t="e">
        <f t="shared" si="130"/>
        <v>#N/A</v>
      </c>
      <c r="Z641" s="99" t="e">
        <f t="shared" si="127"/>
        <v>#N/A</v>
      </c>
      <c r="AA641" s="100" t="e">
        <f t="shared" si="128"/>
        <v>#N/A</v>
      </c>
      <c r="AB641" s="109" t="e">
        <f t="shared" si="129"/>
        <v>#N/A</v>
      </c>
    </row>
    <row r="642" spans="2:28">
      <c r="B642" s="86">
        <f>'MC 114+220'!B643</f>
        <v>0</v>
      </c>
      <c r="C642" s="101">
        <f t="shared" si="122"/>
        <v>0</v>
      </c>
      <c r="D642" s="102">
        <f t="shared" si="123"/>
        <v>842</v>
      </c>
      <c r="E642" s="89" t="e">
        <f>VLOOKUP(B642,'MC 114+220'!B643:AB1030,3,FALSE)</f>
        <v>#N/A</v>
      </c>
      <c r="F642" s="103" t="e">
        <f t="shared" si="118"/>
        <v>#N/A</v>
      </c>
      <c r="G642" s="104" t="e">
        <f>VLOOKUP(B642,'MC 114+220'!$B$15:$AB$786,20,FALSE)</f>
        <v>#N/A</v>
      </c>
      <c r="H642" s="104" t="e">
        <f>VLOOKUP(B642,'MC 114+220'!$B$15:$AB$786,4,FALSE)</f>
        <v>#N/A</v>
      </c>
      <c r="I642" s="105" t="e">
        <f t="shared" si="119"/>
        <v>#N/A</v>
      </c>
      <c r="J642" s="127" t="e">
        <f>VLOOKUP(B642,'MC 114+220'!$B$15:$AB$786,13,FALSE)</f>
        <v>#N/A</v>
      </c>
      <c r="K642" s="92">
        <f>'MC 114+220'!Q643</f>
        <v>0</v>
      </c>
      <c r="L642" s="106">
        <f t="shared" si="124"/>
        <v>0</v>
      </c>
      <c r="M642" s="94" t="e">
        <f>VLOOKUP(B642,'MC 114+220'!$B$14:$AB$786,21,FALSE)</f>
        <v>#N/A</v>
      </c>
      <c r="N642" s="103" t="e">
        <f>VLOOKUP(B642,'MC 114+220'!$B$15:$AB$786,5,FALSE)</f>
        <v>#N/A</v>
      </c>
      <c r="O642" s="105" t="e">
        <f t="shared" si="120"/>
        <v>#N/A</v>
      </c>
      <c r="P642" s="127" t="e">
        <f>VLOOKUP(B642,'MC 114+220'!$B$15:$AB$786,14,FALSE)</f>
        <v>#N/A</v>
      </c>
      <c r="Q642" s="92">
        <f>'MC 114+220'!R643</f>
        <v>0</v>
      </c>
      <c r="R642" s="106">
        <f t="shared" si="125"/>
        <v>0</v>
      </c>
      <c r="S642" s="94" t="e">
        <f>VLOOKUP(B642,'MC 114+220'!$B$14:$AB$786,22,FALSE)</f>
        <v>#N/A</v>
      </c>
      <c r="T642" s="103" t="e">
        <f>VLOOKUP(B642,'MC 114+220'!$B$15:$AB$786,6,FALSE)</f>
        <v>#N/A</v>
      </c>
      <c r="U642" s="105" t="e">
        <f t="shared" si="121"/>
        <v>#N/A</v>
      </c>
      <c r="V642" s="128" t="e">
        <f>VLOOKUP(B642,'MC 114+220'!$B$15:$AB$786,15,FALSE)</f>
        <v>#N/A</v>
      </c>
      <c r="W642" s="96">
        <f>'MC 114+220'!S643</f>
        <v>0</v>
      </c>
      <c r="X642" s="106">
        <f t="shared" si="126"/>
        <v>0</v>
      </c>
      <c r="Y642" s="108" t="e">
        <f t="shared" si="130"/>
        <v>#N/A</v>
      </c>
      <c r="Z642" s="99" t="e">
        <f t="shared" si="127"/>
        <v>#N/A</v>
      </c>
      <c r="AA642" s="100" t="e">
        <f t="shared" si="128"/>
        <v>#N/A</v>
      </c>
      <c r="AB642" s="109" t="e">
        <f t="shared" si="129"/>
        <v>#N/A</v>
      </c>
    </row>
    <row r="643" spans="2:28">
      <c r="B643" s="86">
        <f>'MC 114+220'!B644</f>
        <v>0</v>
      </c>
      <c r="C643" s="101">
        <f t="shared" si="122"/>
        <v>0</v>
      </c>
      <c r="D643" s="102">
        <f t="shared" si="123"/>
        <v>842</v>
      </c>
      <c r="E643" s="89" t="e">
        <f>VLOOKUP(B643,'MC 114+220'!B644:AB1031,3,FALSE)</f>
        <v>#N/A</v>
      </c>
      <c r="F643" s="103" t="e">
        <f t="shared" si="118"/>
        <v>#N/A</v>
      </c>
      <c r="G643" s="104" t="e">
        <f>VLOOKUP(B643,'MC 114+220'!$B$15:$AB$786,20,FALSE)</f>
        <v>#N/A</v>
      </c>
      <c r="H643" s="104" t="e">
        <f>VLOOKUP(B643,'MC 114+220'!$B$15:$AB$786,4,FALSE)</f>
        <v>#N/A</v>
      </c>
      <c r="I643" s="105" t="e">
        <f t="shared" si="119"/>
        <v>#N/A</v>
      </c>
      <c r="J643" s="127" t="e">
        <f>VLOOKUP(B643,'MC 114+220'!$B$15:$AB$786,13,FALSE)</f>
        <v>#N/A</v>
      </c>
      <c r="K643" s="92">
        <f>'MC 114+220'!Q644</f>
        <v>0</v>
      </c>
      <c r="L643" s="106">
        <f t="shared" si="124"/>
        <v>0</v>
      </c>
      <c r="M643" s="94" t="e">
        <f>VLOOKUP(B643,'MC 114+220'!$B$14:$AB$786,21,FALSE)</f>
        <v>#N/A</v>
      </c>
      <c r="N643" s="103" t="e">
        <f>VLOOKUP(B643,'MC 114+220'!$B$15:$AB$786,5,FALSE)</f>
        <v>#N/A</v>
      </c>
      <c r="O643" s="105" t="e">
        <f t="shared" si="120"/>
        <v>#N/A</v>
      </c>
      <c r="P643" s="127" t="e">
        <f>VLOOKUP(B643,'MC 114+220'!$B$15:$AB$786,14,FALSE)</f>
        <v>#N/A</v>
      </c>
      <c r="Q643" s="92">
        <f>'MC 114+220'!R644</f>
        <v>0</v>
      </c>
      <c r="R643" s="106">
        <f t="shared" si="125"/>
        <v>0</v>
      </c>
      <c r="S643" s="94" t="e">
        <f>VLOOKUP(B643,'MC 114+220'!$B$14:$AB$786,22,FALSE)</f>
        <v>#N/A</v>
      </c>
      <c r="T643" s="103" t="e">
        <f>VLOOKUP(B643,'MC 114+220'!$B$15:$AB$786,6,FALSE)</f>
        <v>#N/A</v>
      </c>
      <c r="U643" s="105" t="e">
        <f t="shared" si="121"/>
        <v>#N/A</v>
      </c>
      <c r="V643" s="128" t="e">
        <f>VLOOKUP(B643,'MC 114+220'!$B$15:$AB$786,15,FALSE)</f>
        <v>#N/A</v>
      </c>
      <c r="W643" s="96">
        <f>'MC 114+220'!S644</f>
        <v>0</v>
      </c>
      <c r="X643" s="106">
        <f t="shared" si="126"/>
        <v>0</v>
      </c>
      <c r="Y643" s="108" t="e">
        <f t="shared" si="130"/>
        <v>#N/A</v>
      </c>
      <c r="Z643" s="99" t="e">
        <f t="shared" si="127"/>
        <v>#N/A</v>
      </c>
      <c r="AA643" s="100" t="e">
        <f t="shared" si="128"/>
        <v>#N/A</v>
      </c>
      <c r="AB643" s="109" t="e">
        <f t="shared" si="129"/>
        <v>#N/A</v>
      </c>
    </row>
    <row r="644" spans="2:28">
      <c r="B644" s="86">
        <f>'MC 114+220'!B645</f>
        <v>0</v>
      </c>
      <c r="C644" s="101">
        <f t="shared" si="122"/>
        <v>0</v>
      </c>
      <c r="D644" s="102">
        <f t="shared" si="123"/>
        <v>842</v>
      </c>
      <c r="E644" s="89" t="e">
        <f>VLOOKUP(B644,'MC 114+220'!B645:AB1032,3,FALSE)</f>
        <v>#N/A</v>
      </c>
      <c r="F644" s="103" t="e">
        <f t="shared" si="118"/>
        <v>#N/A</v>
      </c>
      <c r="G644" s="104" t="e">
        <f>VLOOKUP(B644,'MC 114+220'!$B$15:$AB$786,20,FALSE)</f>
        <v>#N/A</v>
      </c>
      <c r="H644" s="104" t="e">
        <f>VLOOKUP(B644,'MC 114+220'!$B$15:$AB$786,4,FALSE)</f>
        <v>#N/A</v>
      </c>
      <c r="I644" s="105" t="e">
        <f t="shared" si="119"/>
        <v>#N/A</v>
      </c>
      <c r="J644" s="127" t="e">
        <f>VLOOKUP(B644,'MC 114+220'!$B$15:$AB$786,13,FALSE)</f>
        <v>#N/A</v>
      </c>
      <c r="K644" s="92">
        <f>'MC 114+220'!Q645</f>
        <v>0</v>
      </c>
      <c r="L644" s="106">
        <f t="shared" si="124"/>
        <v>0</v>
      </c>
      <c r="M644" s="94" t="e">
        <f>VLOOKUP(B644,'MC 114+220'!$B$14:$AB$786,21,FALSE)</f>
        <v>#N/A</v>
      </c>
      <c r="N644" s="103" t="e">
        <f>VLOOKUP(B644,'MC 114+220'!$B$15:$AB$786,5,FALSE)</f>
        <v>#N/A</v>
      </c>
      <c r="O644" s="105" t="e">
        <f t="shared" si="120"/>
        <v>#N/A</v>
      </c>
      <c r="P644" s="127" t="e">
        <f>VLOOKUP(B644,'MC 114+220'!$B$15:$AB$786,14,FALSE)</f>
        <v>#N/A</v>
      </c>
      <c r="Q644" s="92">
        <f>'MC 114+220'!R645</f>
        <v>0</v>
      </c>
      <c r="R644" s="106">
        <f t="shared" si="125"/>
        <v>0</v>
      </c>
      <c r="S644" s="94" t="e">
        <f>VLOOKUP(B644,'MC 114+220'!$B$14:$AB$786,22,FALSE)</f>
        <v>#N/A</v>
      </c>
      <c r="T644" s="103" t="e">
        <f>VLOOKUP(B644,'MC 114+220'!$B$15:$AB$786,6,FALSE)</f>
        <v>#N/A</v>
      </c>
      <c r="U644" s="105" t="e">
        <f t="shared" si="121"/>
        <v>#N/A</v>
      </c>
      <c r="V644" s="128" t="e">
        <f>VLOOKUP(B644,'MC 114+220'!$B$15:$AB$786,15,FALSE)</f>
        <v>#N/A</v>
      </c>
      <c r="W644" s="96">
        <f>'MC 114+220'!S645</f>
        <v>0</v>
      </c>
      <c r="X644" s="106">
        <f t="shared" si="126"/>
        <v>0</v>
      </c>
      <c r="Y644" s="108" t="e">
        <f t="shared" si="130"/>
        <v>#N/A</v>
      </c>
      <c r="Z644" s="99" t="e">
        <f t="shared" si="127"/>
        <v>#N/A</v>
      </c>
      <c r="AA644" s="100" t="e">
        <f t="shared" si="128"/>
        <v>#N/A</v>
      </c>
      <c r="AB644" s="109" t="e">
        <f t="shared" si="129"/>
        <v>#N/A</v>
      </c>
    </row>
    <row r="645" spans="2:28">
      <c r="B645" s="86">
        <f>'MC 114+220'!B646</f>
        <v>0</v>
      </c>
      <c r="C645" s="101">
        <f t="shared" si="122"/>
        <v>0</v>
      </c>
      <c r="D645" s="102">
        <f t="shared" si="123"/>
        <v>842</v>
      </c>
      <c r="E645" s="89" t="e">
        <f>VLOOKUP(B645,'MC 114+220'!B646:AB1033,3,FALSE)</f>
        <v>#N/A</v>
      </c>
      <c r="F645" s="103" t="e">
        <f t="shared" si="118"/>
        <v>#N/A</v>
      </c>
      <c r="G645" s="104" t="e">
        <f>VLOOKUP(B645,'MC 114+220'!$B$15:$AB$786,20,FALSE)</f>
        <v>#N/A</v>
      </c>
      <c r="H645" s="104" t="e">
        <f>VLOOKUP(B645,'MC 114+220'!$B$15:$AB$786,4,FALSE)</f>
        <v>#N/A</v>
      </c>
      <c r="I645" s="105" t="e">
        <f t="shared" si="119"/>
        <v>#N/A</v>
      </c>
      <c r="J645" s="127" t="e">
        <f>VLOOKUP(B645,'MC 114+220'!$B$15:$AB$786,13,FALSE)</f>
        <v>#N/A</v>
      </c>
      <c r="K645" s="92">
        <f>'MC 114+220'!Q646</f>
        <v>0</v>
      </c>
      <c r="L645" s="106">
        <f t="shared" si="124"/>
        <v>0</v>
      </c>
      <c r="M645" s="94" t="e">
        <f>VLOOKUP(B645,'MC 114+220'!$B$14:$AB$786,21,FALSE)</f>
        <v>#N/A</v>
      </c>
      <c r="N645" s="103" t="e">
        <f>VLOOKUP(B645,'MC 114+220'!$B$15:$AB$786,5,FALSE)</f>
        <v>#N/A</v>
      </c>
      <c r="O645" s="105" t="e">
        <f t="shared" si="120"/>
        <v>#N/A</v>
      </c>
      <c r="P645" s="127" t="e">
        <f>VLOOKUP(B645,'MC 114+220'!$B$15:$AB$786,14,FALSE)</f>
        <v>#N/A</v>
      </c>
      <c r="Q645" s="92">
        <f>'MC 114+220'!R646</f>
        <v>0</v>
      </c>
      <c r="R645" s="106">
        <f t="shared" si="125"/>
        <v>0</v>
      </c>
      <c r="S645" s="94" t="e">
        <f>VLOOKUP(B645,'MC 114+220'!$B$14:$AB$786,22,FALSE)</f>
        <v>#N/A</v>
      </c>
      <c r="T645" s="103" t="e">
        <f>VLOOKUP(B645,'MC 114+220'!$B$15:$AB$786,6,FALSE)</f>
        <v>#N/A</v>
      </c>
      <c r="U645" s="105" t="e">
        <f t="shared" si="121"/>
        <v>#N/A</v>
      </c>
      <c r="V645" s="128" t="e">
        <f>VLOOKUP(B645,'MC 114+220'!$B$15:$AB$786,15,FALSE)</f>
        <v>#N/A</v>
      </c>
      <c r="W645" s="96">
        <f>'MC 114+220'!S646</f>
        <v>0</v>
      </c>
      <c r="X645" s="106">
        <f t="shared" si="126"/>
        <v>0</v>
      </c>
      <c r="Y645" s="108" t="e">
        <f t="shared" si="130"/>
        <v>#N/A</v>
      </c>
      <c r="Z645" s="99" t="e">
        <f t="shared" si="127"/>
        <v>#N/A</v>
      </c>
      <c r="AA645" s="100" t="e">
        <f t="shared" si="128"/>
        <v>#N/A</v>
      </c>
      <c r="AB645" s="109" t="e">
        <f t="shared" si="129"/>
        <v>#N/A</v>
      </c>
    </row>
    <row r="646" spans="2:28">
      <c r="B646" s="86">
        <f>'MC 114+220'!B647</f>
        <v>0</v>
      </c>
      <c r="C646" s="101">
        <f t="shared" si="122"/>
        <v>0</v>
      </c>
      <c r="D646" s="102">
        <f t="shared" si="123"/>
        <v>842</v>
      </c>
      <c r="E646" s="89" t="e">
        <f>VLOOKUP(B646,'MC 114+220'!B647:AB1034,3,FALSE)</f>
        <v>#N/A</v>
      </c>
      <c r="F646" s="103" t="e">
        <f t="shared" si="118"/>
        <v>#N/A</v>
      </c>
      <c r="G646" s="104" t="e">
        <f>VLOOKUP(B646,'MC 114+220'!$B$15:$AB$786,20,FALSE)</f>
        <v>#N/A</v>
      </c>
      <c r="H646" s="104" t="e">
        <f>VLOOKUP(B646,'MC 114+220'!$B$15:$AB$786,4,FALSE)</f>
        <v>#N/A</v>
      </c>
      <c r="I646" s="105" t="e">
        <f t="shared" si="119"/>
        <v>#N/A</v>
      </c>
      <c r="J646" s="127" t="e">
        <f>VLOOKUP(B646,'MC 114+220'!$B$15:$AB$786,13,FALSE)</f>
        <v>#N/A</v>
      </c>
      <c r="K646" s="92">
        <f>'MC 114+220'!Q647</f>
        <v>0</v>
      </c>
      <c r="L646" s="106">
        <f t="shared" si="124"/>
        <v>0</v>
      </c>
      <c r="M646" s="94" t="e">
        <f>VLOOKUP(B646,'MC 114+220'!$B$14:$AB$786,21,FALSE)</f>
        <v>#N/A</v>
      </c>
      <c r="N646" s="103" t="e">
        <f>VLOOKUP(B646,'MC 114+220'!$B$15:$AB$786,5,FALSE)</f>
        <v>#N/A</v>
      </c>
      <c r="O646" s="105" t="e">
        <f t="shared" si="120"/>
        <v>#N/A</v>
      </c>
      <c r="P646" s="127" t="e">
        <f>VLOOKUP(B646,'MC 114+220'!$B$15:$AB$786,14,FALSE)</f>
        <v>#N/A</v>
      </c>
      <c r="Q646" s="92">
        <f>'MC 114+220'!R647</f>
        <v>0</v>
      </c>
      <c r="R646" s="106">
        <f t="shared" si="125"/>
        <v>0</v>
      </c>
      <c r="S646" s="94" t="e">
        <f>VLOOKUP(B646,'MC 114+220'!$B$14:$AB$786,22,FALSE)</f>
        <v>#N/A</v>
      </c>
      <c r="T646" s="103" t="e">
        <f>VLOOKUP(B646,'MC 114+220'!$B$15:$AB$786,6,FALSE)</f>
        <v>#N/A</v>
      </c>
      <c r="U646" s="105" t="e">
        <f t="shared" si="121"/>
        <v>#N/A</v>
      </c>
      <c r="V646" s="128" t="e">
        <f>VLOOKUP(B646,'MC 114+220'!$B$15:$AB$786,15,FALSE)</f>
        <v>#N/A</v>
      </c>
      <c r="W646" s="96">
        <f>'MC 114+220'!S647</f>
        <v>0</v>
      </c>
      <c r="X646" s="106">
        <f t="shared" si="126"/>
        <v>0</v>
      </c>
      <c r="Y646" s="108" t="e">
        <f t="shared" si="130"/>
        <v>#N/A</v>
      </c>
      <c r="Z646" s="99" t="e">
        <f t="shared" si="127"/>
        <v>#N/A</v>
      </c>
      <c r="AA646" s="100" t="e">
        <f t="shared" si="128"/>
        <v>#N/A</v>
      </c>
      <c r="AB646" s="109" t="e">
        <f t="shared" si="129"/>
        <v>#N/A</v>
      </c>
    </row>
    <row r="647" spans="2:28">
      <c r="B647" s="86">
        <f>'MC 114+220'!B648</f>
        <v>0</v>
      </c>
      <c r="C647" s="101">
        <f t="shared" si="122"/>
        <v>0</v>
      </c>
      <c r="D647" s="102">
        <f t="shared" si="123"/>
        <v>842</v>
      </c>
      <c r="E647" s="89" t="e">
        <f>VLOOKUP(B647,'MC 114+220'!B648:AB1035,3,FALSE)</f>
        <v>#N/A</v>
      </c>
      <c r="F647" s="103" t="e">
        <f t="shared" si="118"/>
        <v>#N/A</v>
      </c>
      <c r="G647" s="104" t="e">
        <f>VLOOKUP(B647,'MC 114+220'!$B$15:$AB$786,20,FALSE)</f>
        <v>#N/A</v>
      </c>
      <c r="H647" s="104" t="e">
        <f>VLOOKUP(B647,'MC 114+220'!$B$15:$AB$786,4,FALSE)</f>
        <v>#N/A</v>
      </c>
      <c r="I647" s="105" t="e">
        <f t="shared" si="119"/>
        <v>#N/A</v>
      </c>
      <c r="J647" s="127" t="e">
        <f>VLOOKUP(B647,'MC 114+220'!$B$15:$AB$786,13,FALSE)</f>
        <v>#N/A</v>
      </c>
      <c r="K647" s="92">
        <f>'MC 114+220'!Q648</f>
        <v>0</v>
      </c>
      <c r="L647" s="106">
        <f t="shared" si="124"/>
        <v>0</v>
      </c>
      <c r="M647" s="94" t="e">
        <f>VLOOKUP(B647,'MC 114+220'!$B$14:$AB$786,21,FALSE)</f>
        <v>#N/A</v>
      </c>
      <c r="N647" s="103" t="e">
        <f>VLOOKUP(B647,'MC 114+220'!$B$15:$AB$786,5,FALSE)</f>
        <v>#N/A</v>
      </c>
      <c r="O647" s="105" t="e">
        <f t="shared" si="120"/>
        <v>#N/A</v>
      </c>
      <c r="P647" s="127" t="e">
        <f>VLOOKUP(B647,'MC 114+220'!$B$15:$AB$786,14,FALSE)</f>
        <v>#N/A</v>
      </c>
      <c r="Q647" s="92">
        <f>'MC 114+220'!R648</f>
        <v>0</v>
      </c>
      <c r="R647" s="106">
        <f t="shared" si="125"/>
        <v>0</v>
      </c>
      <c r="S647" s="94" t="e">
        <f>VLOOKUP(B647,'MC 114+220'!$B$14:$AB$786,22,FALSE)</f>
        <v>#N/A</v>
      </c>
      <c r="T647" s="103" t="e">
        <f>VLOOKUP(B647,'MC 114+220'!$B$15:$AB$786,6,FALSE)</f>
        <v>#N/A</v>
      </c>
      <c r="U647" s="105" t="e">
        <f t="shared" si="121"/>
        <v>#N/A</v>
      </c>
      <c r="V647" s="128" t="e">
        <f>VLOOKUP(B647,'MC 114+220'!$B$15:$AB$786,15,FALSE)</f>
        <v>#N/A</v>
      </c>
      <c r="W647" s="96">
        <f>'MC 114+220'!S648</f>
        <v>0</v>
      </c>
      <c r="X647" s="106">
        <f t="shared" si="126"/>
        <v>0</v>
      </c>
      <c r="Y647" s="108" t="e">
        <f t="shared" si="130"/>
        <v>#N/A</v>
      </c>
      <c r="Z647" s="99" t="e">
        <f t="shared" si="127"/>
        <v>#N/A</v>
      </c>
      <c r="AA647" s="100" t="e">
        <f t="shared" si="128"/>
        <v>#N/A</v>
      </c>
      <c r="AB647" s="109" t="e">
        <f t="shared" si="129"/>
        <v>#N/A</v>
      </c>
    </row>
    <row r="648" spans="2:28">
      <c r="B648" s="86">
        <f>'MC 114+220'!B649</f>
        <v>0</v>
      </c>
      <c r="C648" s="101">
        <f t="shared" si="122"/>
        <v>0</v>
      </c>
      <c r="D648" s="102">
        <f t="shared" si="123"/>
        <v>842</v>
      </c>
      <c r="E648" s="89" t="e">
        <f>VLOOKUP(B648,'MC 114+220'!B649:AB1036,3,FALSE)</f>
        <v>#N/A</v>
      </c>
      <c r="F648" s="103" t="e">
        <f t="shared" si="118"/>
        <v>#N/A</v>
      </c>
      <c r="G648" s="104" t="e">
        <f>VLOOKUP(B648,'MC 114+220'!$B$15:$AB$786,20,FALSE)</f>
        <v>#N/A</v>
      </c>
      <c r="H648" s="104" t="e">
        <f>VLOOKUP(B648,'MC 114+220'!$B$15:$AB$786,4,FALSE)</f>
        <v>#N/A</v>
      </c>
      <c r="I648" s="105" t="e">
        <f t="shared" si="119"/>
        <v>#N/A</v>
      </c>
      <c r="J648" s="127" t="e">
        <f>VLOOKUP(B648,'MC 114+220'!$B$15:$AB$786,13,FALSE)</f>
        <v>#N/A</v>
      </c>
      <c r="K648" s="92">
        <f>'MC 114+220'!Q649</f>
        <v>0</v>
      </c>
      <c r="L648" s="106">
        <f t="shared" si="124"/>
        <v>0</v>
      </c>
      <c r="M648" s="94" t="e">
        <f>VLOOKUP(B648,'MC 114+220'!$B$14:$AB$786,21,FALSE)</f>
        <v>#N/A</v>
      </c>
      <c r="N648" s="103" t="e">
        <f>VLOOKUP(B648,'MC 114+220'!$B$15:$AB$786,5,FALSE)</f>
        <v>#N/A</v>
      </c>
      <c r="O648" s="105" t="e">
        <f t="shared" si="120"/>
        <v>#N/A</v>
      </c>
      <c r="P648" s="127" t="e">
        <f>VLOOKUP(B648,'MC 114+220'!$B$15:$AB$786,14,FALSE)</f>
        <v>#N/A</v>
      </c>
      <c r="Q648" s="92">
        <f>'MC 114+220'!R649</f>
        <v>0</v>
      </c>
      <c r="R648" s="106">
        <f t="shared" si="125"/>
        <v>0</v>
      </c>
      <c r="S648" s="94" t="e">
        <f>VLOOKUP(B648,'MC 114+220'!$B$14:$AB$786,22,FALSE)</f>
        <v>#N/A</v>
      </c>
      <c r="T648" s="103" t="e">
        <f>VLOOKUP(B648,'MC 114+220'!$B$15:$AB$786,6,FALSE)</f>
        <v>#N/A</v>
      </c>
      <c r="U648" s="105" t="e">
        <f t="shared" si="121"/>
        <v>#N/A</v>
      </c>
      <c r="V648" s="128" t="e">
        <f>VLOOKUP(B648,'MC 114+220'!$B$15:$AB$786,15,FALSE)</f>
        <v>#N/A</v>
      </c>
      <c r="W648" s="96">
        <f>'MC 114+220'!S649</f>
        <v>0</v>
      </c>
      <c r="X648" s="106">
        <f t="shared" si="126"/>
        <v>0</v>
      </c>
      <c r="Y648" s="108" t="e">
        <f t="shared" si="130"/>
        <v>#N/A</v>
      </c>
      <c r="Z648" s="99" t="e">
        <f t="shared" si="127"/>
        <v>#N/A</v>
      </c>
      <c r="AA648" s="100" t="e">
        <f t="shared" si="128"/>
        <v>#N/A</v>
      </c>
      <c r="AB648" s="109" t="e">
        <f t="shared" si="129"/>
        <v>#N/A</v>
      </c>
    </row>
    <row r="649" spans="2:28">
      <c r="B649" s="86">
        <f>'MC 114+220'!B650</f>
        <v>0</v>
      </c>
      <c r="C649" s="101">
        <f t="shared" si="122"/>
        <v>0</v>
      </c>
      <c r="D649" s="102">
        <f t="shared" si="123"/>
        <v>842</v>
      </c>
      <c r="E649" s="89" t="e">
        <f>VLOOKUP(B649,'MC 114+220'!B650:AB1037,3,FALSE)</f>
        <v>#N/A</v>
      </c>
      <c r="F649" s="103" t="e">
        <f t="shared" si="118"/>
        <v>#N/A</v>
      </c>
      <c r="G649" s="104" t="e">
        <f>VLOOKUP(B649,'MC 114+220'!$B$15:$AB$786,20,FALSE)</f>
        <v>#N/A</v>
      </c>
      <c r="H649" s="104" t="e">
        <f>VLOOKUP(B649,'MC 114+220'!$B$15:$AB$786,4,FALSE)</f>
        <v>#N/A</v>
      </c>
      <c r="I649" s="105" t="e">
        <f t="shared" si="119"/>
        <v>#N/A</v>
      </c>
      <c r="J649" s="127" t="e">
        <f>VLOOKUP(B649,'MC 114+220'!$B$15:$AB$786,13,FALSE)</f>
        <v>#N/A</v>
      </c>
      <c r="K649" s="92">
        <f>'MC 114+220'!Q650</f>
        <v>0</v>
      </c>
      <c r="L649" s="106">
        <f t="shared" si="124"/>
        <v>0</v>
      </c>
      <c r="M649" s="94" t="e">
        <f>VLOOKUP(B649,'MC 114+220'!$B$14:$AB$786,21,FALSE)</f>
        <v>#N/A</v>
      </c>
      <c r="N649" s="103" t="e">
        <f>VLOOKUP(B649,'MC 114+220'!$B$15:$AB$786,5,FALSE)</f>
        <v>#N/A</v>
      </c>
      <c r="O649" s="105" t="e">
        <f t="shared" si="120"/>
        <v>#N/A</v>
      </c>
      <c r="P649" s="127" t="e">
        <f>VLOOKUP(B649,'MC 114+220'!$B$15:$AB$786,14,FALSE)</f>
        <v>#N/A</v>
      </c>
      <c r="Q649" s="92">
        <f>'MC 114+220'!R650</f>
        <v>0</v>
      </c>
      <c r="R649" s="106">
        <f t="shared" si="125"/>
        <v>0</v>
      </c>
      <c r="S649" s="94" t="e">
        <f>VLOOKUP(B649,'MC 114+220'!$B$14:$AB$786,22,FALSE)</f>
        <v>#N/A</v>
      </c>
      <c r="T649" s="103" t="e">
        <f>VLOOKUP(B649,'MC 114+220'!$B$15:$AB$786,6,FALSE)</f>
        <v>#N/A</v>
      </c>
      <c r="U649" s="105" t="e">
        <f t="shared" si="121"/>
        <v>#N/A</v>
      </c>
      <c r="V649" s="128" t="e">
        <f>VLOOKUP(B649,'MC 114+220'!$B$15:$AB$786,15,FALSE)</f>
        <v>#N/A</v>
      </c>
      <c r="W649" s="96">
        <f>'MC 114+220'!S650</f>
        <v>0</v>
      </c>
      <c r="X649" s="106">
        <f t="shared" si="126"/>
        <v>0</v>
      </c>
      <c r="Y649" s="108" t="e">
        <f t="shared" si="130"/>
        <v>#N/A</v>
      </c>
      <c r="Z649" s="99" t="e">
        <f t="shared" si="127"/>
        <v>#N/A</v>
      </c>
      <c r="AA649" s="100" t="e">
        <f t="shared" si="128"/>
        <v>#N/A</v>
      </c>
      <c r="AB649" s="109" t="e">
        <f t="shared" si="129"/>
        <v>#N/A</v>
      </c>
    </row>
    <row r="650" spans="2:28">
      <c r="B650" s="86">
        <f>'MC 114+220'!B651</f>
        <v>0</v>
      </c>
      <c r="C650" s="101">
        <f t="shared" si="122"/>
        <v>0</v>
      </c>
      <c r="D650" s="102">
        <f t="shared" si="123"/>
        <v>842</v>
      </c>
      <c r="E650" s="89" t="e">
        <f>VLOOKUP(B650,'MC 114+220'!B651:AB1038,3,FALSE)</f>
        <v>#N/A</v>
      </c>
      <c r="F650" s="103" t="e">
        <f t="shared" si="118"/>
        <v>#N/A</v>
      </c>
      <c r="G650" s="104" t="e">
        <f>VLOOKUP(B650,'MC 114+220'!$B$15:$AB$786,20,FALSE)</f>
        <v>#N/A</v>
      </c>
      <c r="H650" s="104" t="e">
        <f>VLOOKUP(B650,'MC 114+220'!$B$15:$AB$786,4,FALSE)</f>
        <v>#N/A</v>
      </c>
      <c r="I650" s="105" t="e">
        <f t="shared" si="119"/>
        <v>#N/A</v>
      </c>
      <c r="J650" s="127" t="e">
        <f>VLOOKUP(B650,'MC 114+220'!$B$15:$AB$786,13,FALSE)</f>
        <v>#N/A</v>
      </c>
      <c r="K650" s="92">
        <f>'MC 114+220'!Q651</f>
        <v>0</v>
      </c>
      <c r="L650" s="106">
        <f t="shared" si="124"/>
        <v>0</v>
      </c>
      <c r="M650" s="94" t="e">
        <f>VLOOKUP(B650,'MC 114+220'!$B$14:$AB$786,21,FALSE)</f>
        <v>#N/A</v>
      </c>
      <c r="N650" s="103" t="e">
        <f>VLOOKUP(B650,'MC 114+220'!$B$15:$AB$786,5,FALSE)</f>
        <v>#N/A</v>
      </c>
      <c r="O650" s="105" t="e">
        <f t="shared" si="120"/>
        <v>#N/A</v>
      </c>
      <c r="P650" s="127" t="e">
        <f>VLOOKUP(B650,'MC 114+220'!$B$15:$AB$786,14,FALSE)</f>
        <v>#N/A</v>
      </c>
      <c r="Q650" s="92">
        <f>'MC 114+220'!R651</f>
        <v>0</v>
      </c>
      <c r="R650" s="106">
        <f t="shared" si="125"/>
        <v>0</v>
      </c>
      <c r="S650" s="94" t="e">
        <f>VLOOKUP(B650,'MC 114+220'!$B$14:$AB$786,22,FALSE)</f>
        <v>#N/A</v>
      </c>
      <c r="T650" s="103" t="e">
        <f>VLOOKUP(B650,'MC 114+220'!$B$15:$AB$786,6,FALSE)</f>
        <v>#N/A</v>
      </c>
      <c r="U650" s="105" t="e">
        <f t="shared" si="121"/>
        <v>#N/A</v>
      </c>
      <c r="V650" s="128" t="e">
        <f>VLOOKUP(B650,'MC 114+220'!$B$15:$AB$786,15,FALSE)</f>
        <v>#N/A</v>
      </c>
      <c r="W650" s="96">
        <f>'MC 114+220'!S651</f>
        <v>0</v>
      </c>
      <c r="X650" s="106">
        <f t="shared" si="126"/>
        <v>0</v>
      </c>
      <c r="Y650" s="108" t="e">
        <f t="shared" si="130"/>
        <v>#N/A</v>
      </c>
      <c r="Z650" s="99" t="e">
        <f t="shared" si="127"/>
        <v>#N/A</v>
      </c>
      <c r="AA650" s="100" t="e">
        <f t="shared" si="128"/>
        <v>#N/A</v>
      </c>
      <c r="AB650" s="109" t="e">
        <f t="shared" si="129"/>
        <v>#N/A</v>
      </c>
    </row>
    <row r="651" spans="2:28">
      <c r="B651" s="86">
        <f>'MC 114+220'!B652</f>
        <v>0</v>
      </c>
      <c r="C651" s="101">
        <f t="shared" si="122"/>
        <v>0</v>
      </c>
      <c r="D651" s="102">
        <f t="shared" si="123"/>
        <v>842</v>
      </c>
      <c r="E651" s="89" t="e">
        <f>VLOOKUP(B651,'MC 114+220'!B652:AB1039,3,FALSE)</f>
        <v>#N/A</v>
      </c>
      <c r="F651" s="103" t="e">
        <f t="shared" si="118"/>
        <v>#N/A</v>
      </c>
      <c r="G651" s="104" t="e">
        <f>VLOOKUP(B651,'MC 114+220'!$B$15:$AB$786,20,FALSE)</f>
        <v>#N/A</v>
      </c>
      <c r="H651" s="104" t="e">
        <f>VLOOKUP(B651,'MC 114+220'!$B$15:$AB$786,4,FALSE)</f>
        <v>#N/A</v>
      </c>
      <c r="I651" s="105" t="e">
        <f t="shared" si="119"/>
        <v>#N/A</v>
      </c>
      <c r="J651" s="127" t="e">
        <f>VLOOKUP(B651,'MC 114+220'!$B$15:$AB$786,13,FALSE)</f>
        <v>#N/A</v>
      </c>
      <c r="K651" s="92">
        <f>'MC 114+220'!Q652</f>
        <v>0</v>
      </c>
      <c r="L651" s="106">
        <f t="shared" si="124"/>
        <v>0</v>
      </c>
      <c r="M651" s="94" t="e">
        <f>VLOOKUP(B651,'MC 114+220'!$B$14:$AB$786,21,FALSE)</f>
        <v>#N/A</v>
      </c>
      <c r="N651" s="103" t="e">
        <f>VLOOKUP(B651,'MC 114+220'!$B$15:$AB$786,5,FALSE)</f>
        <v>#N/A</v>
      </c>
      <c r="O651" s="105" t="e">
        <f t="shared" si="120"/>
        <v>#N/A</v>
      </c>
      <c r="P651" s="127" t="e">
        <f>VLOOKUP(B651,'MC 114+220'!$B$15:$AB$786,14,FALSE)</f>
        <v>#N/A</v>
      </c>
      <c r="Q651" s="92">
        <f>'MC 114+220'!R652</f>
        <v>0</v>
      </c>
      <c r="R651" s="106">
        <f t="shared" si="125"/>
        <v>0</v>
      </c>
      <c r="S651" s="94" t="e">
        <f>VLOOKUP(B651,'MC 114+220'!$B$14:$AB$786,22,FALSE)</f>
        <v>#N/A</v>
      </c>
      <c r="T651" s="103" t="e">
        <f>VLOOKUP(B651,'MC 114+220'!$B$15:$AB$786,6,FALSE)</f>
        <v>#N/A</v>
      </c>
      <c r="U651" s="105" t="e">
        <f t="shared" si="121"/>
        <v>#N/A</v>
      </c>
      <c r="V651" s="128" t="e">
        <f>VLOOKUP(B651,'MC 114+220'!$B$15:$AB$786,15,FALSE)</f>
        <v>#N/A</v>
      </c>
      <c r="W651" s="96">
        <f>'MC 114+220'!S652</f>
        <v>0</v>
      </c>
      <c r="X651" s="106">
        <f t="shared" si="126"/>
        <v>0</v>
      </c>
      <c r="Y651" s="108" t="e">
        <f t="shared" si="130"/>
        <v>#N/A</v>
      </c>
      <c r="Z651" s="99" t="e">
        <f t="shared" si="127"/>
        <v>#N/A</v>
      </c>
      <c r="AA651" s="100" t="e">
        <f t="shared" si="128"/>
        <v>#N/A</v>
      </c>
      <c r="AB651" s="109" t="e">
        <f t="shared" si="129"/>
        <v>#N/A</v>
      </c>
    </row>
    <row r="652" spans="2:28">
      <c r="B652" s="86">
        <f>'MC 114+220'!B653</f>
        <v>0</v>
      </c>
      <c r="C652" s="101">
        <f t="shared" si="122"/>
        <v>0</v>
      </c>
      <c r="D652" s="102">
        <f t="shared" si="123"/>
        <v>842</v>
      </c>
      <c r="E652" s="89" t="e">
        <f>VLOOKUP(B652,'MC 114+220'!B653:AB1040,3,FALSE)</f>
        <v>#N/A</v>
      </c>
      <c r="F652" s="103" t="e">
        <f t="shared" si="118"/>
        <v>#N/A</v>
      </c>
      <c r="G652" s="104" t="e">
        <f>VLOOKUP(B652,'MC 114+220'!$B$15:$AB$786,20,FALSE)</f>
        <v>#N/A</v>
      </c>
      <c r="H652" s="104" t="e">
        <f>VLOOKUP(B652,'MC 114+220'!$B$15:$AB$786,4,FALSE)</f>
        <v>#N/A</v>
      </c>
      <c r="I652" s="105" t="e">
        <f t="shared" si="119"/>
        <v>#N/A</v>
      </c>
      <c r="J652" s="127" t="e">
        <f>VLOOKUP(B652,'MC 114+220'!$B$15:$AB$786,13,FALSE)</f>
        <v>#N/A</v>
      </c>
      <c r="K652" s="92">
        <f>'MC 114+220'!Q653</f>
        <v>0</v>
      </c>
      <c r="L652" s="106">
        <f t="shared" si="124"/>
        <v>0</v>
      </c>
      <c r="M652" s="94" t="e">
        <f>VLOOKUP(B652,'MC 114+220'!$B$14:$AB$786,21,FALSE)</f>
        <v>#N/A</v>
      </c>
      <c r="N652" s="103" t="e">
        <f>VLOOKUP(B652,'MC 114+220'!$B$15:$AB$786,5,FALSE)</f>
        <v>#N/A</v>
      </c>
      <c r="O652" s="105" t="e">
        <f t="shared" si="120"/>
        <v>#N/A</v>
      </c>
      <c r="P652" s="127" t="e">
        <f>VLOOKUP(B652,'MC 114+220'!$B$15:$AB$786,14,FALSE)</f>
        <v>#N/A</v>
      </c>
      <c r="Q652" s="92">
        <f>'MC 114+220'!R653</f>
        <v>0</v>
      </c>
      <c r="R652" s="106">
        <f t="shared" si="125"/>
        <v>0</v>
      </c>
      <c r="S652" s="94" t="e">
        <f>VLOOKUP(B652,'MC 114+220'!$B$14:$AB$786,22,FALSE)</f>
        <v>#N/A</v>
      </c>
      <c r="T652" s="103" t="e">
        <f>VLOOKUP(B652,'MC 114+220'!$B$15:$AB$786,6,FALSE)</f>
        <v>#N/A</v>
      </c>
      <c r="U652" s="105" t="e">
        <f t="shared" si="121"/>
        <v>#N/A</v>
      </c>
      <c r="V652" s="128" t="e">
        <f>VLOOKUP(B652,'MC 114+220'!$B$15:$AB$786,15,FALSE)</f>
        <v>#N/A</v>
      </c>
      <c r="W652" s="96">
        <f>'MC 114+220'!S653</f>
        <v>0</v>
      </c>
      <c r="X652" s="106">
        <f t="shared" si="126"/>
        <v>0</v>
      </c>
      <c r="Y652" s="108" t="e">
        <f t="shared" si="130"/>
        <v>#N/A</v>
      </c>
      <c r="Z652" s="99" t="e">
        <f t="shared" si="127"/>
        <v>#N/A</v>
      </c>
      <c r="AA652" s="100" t="e">
        <f t="shared" si="128"/>
        <v>#N/A</v>
      </c>
      <c r="AB652" s="109" t="e">
        <f t="shared" si="129"/>
        <v>#N/A</v>
      </c>
    </row>
    <row r="653" spans="2:28">
      <c r="B653" s="86">
        <f>'MC 114+220'!B654</f>
        <v>0</v>
      </c>
      <c r="C653" s="101">
        <f t="shared" si="122"/>
        <v>0</v>
      </c>
      <c r="D653" s="102">
        <f t="shared" si="123"/>
        <v>842</v>
      </c>
      <c r="E653" s="89" t="e">
        <f>VLOOKUP(B653,'MC 114+220'!B654:AB1041,3,FALSE)</f>
        <v>#N/A</v>
      </c>
      <c r="F653" s="103" t="e">
        <f t="shared" ref="F653:F716" si="131">D653+E653</f>
        <v>#N/A</v>
      </c>
      <c r="G653" s="104" t="e">
        <f>VLOOKUP(B653,'MC 114+220'!$B$15:$AB$786,20,FALSE)</f>
        <v>#N/A</v>
      </c>
      <c r="H653" s="104" t="e">
        <f>VLOOKUP(B653,'MC 114+220'!$B$15:$AB$786,4,FALSE)</f>
        <v>#N/A</v>
      </c>
      <c r="I653" s="105" t="e">
        <f t="shared" ref="I653:I716" si="132">F653-H653</f>
        <v>#N/A</v>
      </c>
      <c r="J653" s="127" t="e">
        <f>VLOOKUP(B653,'MC 114+220'!$B$15:$AB$786,13,FALSE)</f>
        <v>#N/A</v>
      </c>
      <c r="K653" s="92">
        <f>'MC 114+220'!Q654</f>
        <v>0</v>
      </c>
      <c r="L653" s="106">
        <f t="shared" si="124"/>
        <v>0</v>
      </c>
      <c r="M653" s="94" t="e">
        <f>VLOOKUP(B653,'MC 114+220'!$B$14:$AB$786,21,FALSE)</f>
        <v>#N/A</v>
      </c>
      <c r="N653" s="103" t="e">
        <f>VLOOKUP(B653,'MC 114+220'!$B$15:$AB$786,5,FALSE)</f>
        <v>#N/A</v>
      </c>
      <c r="O653" s="105" t="e">
        <f t="shared" ref="O653:O716" si="133">F653-N653</f>
        <v>#N/A</v>
      </c>
      <c r="P653" s="127" t="e">
        <f>VLOOKUP(B653,'MC 114+220'!$B$15:$AB$786,14,FALSE)</f>
        <v>#N/A</v>
      </c>
      <c r="Q653" s="92">
        <f>'MC 114+220'!R654</f>
        <v>0</v>
      </c>
      <c r="R653" s="106">
        <f t="shared" si="125"/>
        <v>0</v>
      </c>
      <c r="S653" s="94" t="e">
        <f>VLOOKUP(B653,'MC 114+220'!$B$14:$AB$786,22,FALSE)</f>
        <v>#N/A</v>
      </c>
      <c r="T653" s="103" t="e">
        <f>VLOOKUP(B653,'MC 114+220'!$B$15:$AB$786,6,FALSE)</f>
        <v>#N/A</v>
      </c>
      <c r="U653" s="105" t="e">
        <f t="shared" ref="U653:U716" si="134">F653-T653</f>
        <v>#N/A</v>
      </c>
      <c r="V653" s="128" t="e">
        <f>VLOOKUP(B653,'MC 114+220'!$B$15:$AB$786,15,FALSE)</f>
        <v>#N/A</v>
      </c>
      <c r="W653" s="96">
        <f>'MC 114+220'!S654</f>
        <v>0</v>
      </c>
      <c r="X653" s="106">
        <f t="shared" si="126"/>
        <v>0</v>
      </c>
      <c r="Y653" s="108" t="e">
        <f t="shared" si="130"/>
        <v>#N/A</v>
      </c>
      <c r="Z653" s="99" t="e">
        <f t="shared" si="127"/>
        <v>#N/A</v>
      </c>
      <c r="AA653" s="100" t="e">
        <f t="shared" si="128"/>
        <v>#N/A</v>
      </c>
      <c r="AB653" s="109" t="e">
        <f t="shared" si="129"/>
        <v>#N/A</v>
      </c>
    </row>
    <row r="654" spans="2:28">
      <c r="B654" s="86">
        <f>'MC 114+220'!B655</f>
        <v>0</v>
      </c>
      <c r="C654" s="101">
        <f t="shared" ref="C654:C717" si="135">B654-B653</f>
        <v>0</v>
      </c>
      <c r="D654" s="102">
        <f t="shared" ref="D654:D717" si="136">D653</f>
        <v>842</v>
      </c>
      <c r="E654" s="89" t="e">
        <f>VLOOKUP(B654,'MC 114+220'!B655:AB1042,3,FALSE)</f>
        <v>#N/A</v>
      </c>
      <c r="F654" s="103" t="e">
        <f t="shared" si="131"/>
        <v>#N/A</v>
      </c>
      <c r="G654" s="104" t="e">
        <f>VLOOKUP(B654,'MC 114+220'!$B$15:$AB$786,20,FALSE)</f>
        <v>#N/A</v>
      </c>
      <c r="H654" s="104" t="e">
        <f>VLOOKUP(B654,'MC 114+220'!$B$15:$AB$786,4,FALSE)</f>
        <v>#N/A</v>
      </c>
      <c r="I654" s="105" t="e">
        <f t="shared" si="132"/>
        <v>#N/A</v>
      </c>
      <c r="J654" s="127" t="e">
        <f>VLOOKUP(B654,'MC 114+220'!$B$15:$AB$786,13,FALSE)</f>
        <v>#N/A</v>
      </c>
      <c r="K654" s="92">
        <f>'MC 114+220'!Q655</f>
        <v>0</v>
      </c>
      <c r="L654" s="106">
        <f t="shared" ref="L654:L717" si="137">+K654+L653</f>
        <v>0</v>
      </c>
      <c r="M654" s="94" t="e">
        <f>VLOOKUP(B654,'MC 114+220'!$B$14:$AB$786,21,FALSE)</f>
        <v>#N/A</v>
      </c>
      <c r="N654" s="103" t="e">
        <f>VLOOKUP(B654,'MC 114+220'!$B$15:$AB$786,5,FALSE)</f>
        <v>#N/A</v>
      </c>
      <c r="O654" s="105" t="e">
        <f t="shared" si="133"/>
        <v>#N/A</v>
      </c>
      <c r="P654" s="127" t="e">
        <f>VLOOKUP(B654,'MC 114+220'!$B$15:$AB$786,14,FALSE)</f>
        <v>#N/A</v>
      </c>
      <c r="Q654" s="92">
        <f>'MC 114+220'!R655</f>
        <v>0</v>
      </c>
      <c r="R654" s="106">
        <f t="shared" ref="R654:R717" si="138">+Q654+R653</f>
        <v>0</v>
      </c>
      <c r="S654" s="94" t="e">
        <f>VLOOKUP(B654,'MC 114+220'!$B$14:$AB$786,22,FALSE)</f>
        <v>#N/A</v>
      </c>
      <c r="T654" s="103" t="e">
        <f>VLOOKUP(B654,'MC 114+220'!$B$15:$AB$786,6,FALSE)</f>
        <v>#N/A</v>
      </c>
      <c r="U654" s="105" t="e">
        <f t="shared" si="134"/>
        <v>#N/A</v>
      </c>
      <c r="V654" s="128" t="e">
        <f>VLOOKUP(B654,'MC 114+220'!$B$15:$AB$786,15,FALSE)</f>
        <v>#N/A</v>
      </c>
      <c r="W654" s="96">
        <f>'MC 114+220'!S655</f>
        <v>0</v>
      </c>
      <c r="X654" s="106">
        <f t="shared" ref="X654:X717" si="139">+W654+X653</f>
        <v>0</v>
      </c>
      <c r="Y654" s="108" t="e">
        <f t="shared" si="130"/>
        <v>#N/A</v>
      </c>
      <c r="Z654" s="99" t="e">
        <f t="shared" ref="Z654:Z717" si="140">IF(Y654&gt;0,Y654,0)/1000</f>
        <v>#N/A</v>
      </c>
      <c r="AA654" s="100" t="e">
        <f t="shared" ref="AA654:AA717" si="141">AA653+Z654</f>
        <v>#N/A</v>
      </c>
      <c r="AB654" s="109" t="e">
        <f t="shared" ref="AB654:AB717" si="142">(M654-$M$14-R654)/1000</f>
        <v>#N/A</v>
      </c>
    </row>
    <row r="655" spans="2:28">
      <c r="B655" s="86">
        <f>'MC 114+220'!B656</f>
        <v>0</v>
      </c>
      <c r="C655" s="101">
        <f t="shared" si="135"/>
        <v>0</v>
      </c>
      <c r="D655" s="102">
        <f t="shared" si="136"/>
        <v>842</v>
      </c>
      <c r="E655" s="89" t="e">
        <f>VLOOKUP(B655,'MC 114+220'!B656:AB1043,3,FALSE)</f>
        <v>#N/A</v>
      </c>
      <c r="F655" s="103" t="e">
        <f t="shared" si="131"/>
        <v>#N/A</v>
      </c>
      <c r="G655" s="104" t="e">
        <f>VLOOKUP(B655,'MC 114+220'!$B$15:$AB$786,20,FALSE)</f>
        <v>#N/A</v>
      </c>
      <c r="H655" s="104" t="e">
        <f>VLOOKUP(B655,'MC 114+220'!$B$15:$AB$786,4,FALSE)</f>
        <v>#N/A</v>
      </c>
      <c r="I655" s="105" t="e">
        <f t="shared" si="132"/>
        <v>#N/A</v>
      </c>
      <c r="J655" s="127" t="e">
        <f>VLOOKUP(B655,'MC 114+220'!$B$15:$AB$786,13,FALSE)</f>
        <v>#N/A</v>
      </c>
      <c r="K655" s="92">
        <f>'MC 114+220'!Q656</f>
        <v>0</v>
      </c>
      <c r="L655" s="106">
        <f t="shared" si="137"/>
        <v>0</v>
      </c>
      <c r="M655" s="94" t="e">
        <f>VLOOKUP(B655,'MC 114+220'!$B$14:$AB$786,21,FALSE)</f>
        <v>#N/A</v>
      </c>
      <c r="N655" s="103" t="e">
        <f>VLOOKUP(B655,'MC 114+220'!$B$15:$AB$786,5,FALSE)</f>
        <v>#N/A</v>
      </c>
      <c r="O655" s="105" t="e">
        <f t="shared" si="133"/>
        <v>#N/A</v>
      </c>
      <c r="P655" s="127" t="e">
        <f>VLOOKUP(B655,'MC 114+220'!$B$15:$AB$786,14,FALSE)</f>
        <v>#N/A</v>
      </c>
      <c r="Q655" s="92">
        <f>'MC 114+220'!R656</f>
        <v>0</v>
      </c>
      <c r="R655" s="106">
        <f t="shared" si="138"/>
        <v>0</v>
      </c>
      <c r="S655" s="94" t="e">
        <f>VLOOKUP(B655,'MC 114+220'!$B$14:$AB$786,22,FALSE)</f>
        <v>#N/A</v>
      </c>
      <c r="T655" s="103" t="e">
        <f>VLOOKUP(B655,'MC 114+220'!$B$15:$AB$786,6,FALSE)</f>
        <v>#N/A</v>
      </c>
      <c r="U655" s="105" t="e">
        <f t="shared" si="134"/>
        <v>#N/A</v>
      </c>
      <c r="V655" s="128" t="e">
        <f>VLOOKUP(B655,'MC 114+220'!$B$15:$AB$786,15,FALSE)</f>
        <v>#N/A</v>
      </c>
      <c r="W655" s="96">
        <f>'MC 114+220'!S656</f>
        <v>0</v>
      </c>
      <c r="X655" s="106">
        <f t="shared" si="139"/>
        <v>0</v>
      </c>
      <c r="Y655" s="108" t="e">
        <f t="shared" ref="Y655:Y718" si="143">M655-M654</f>
        <v>#N/A</v>
      </c>
      <c r="Z655" s="99" t="e">
        <f t="shared" si="140"/>
        <v>#N/A</v>
      </c>
      <c r="AA655" s="100" t="e">
        <f t="shared" si="141"/>
        <v>#N/A</v>
      </c>
      <c r="AB655" s="109" t="e">
        <f t="shared" si="142"/>
        <v>#N/A</v>
      </c>
    </row>
    <row r="656" spans="2:28">
      <c r="B656" s="86">
        <f>'MC 114+220'!B657</f>
        <v>0</v>
      </c>
      <c r="C656" s="101">
        <f t="shared" si="135"/>
        <v>0</v>
      </c>
      <c r="D656" s="102">
        <f t="shared" si="136"/>
        <v>842</v>
      </c>
      <c r="E656" s="89" t="e">
        <f>VLOOKUP(B656,'MC 114+220'!B657:AB1044,3,FALSE)</f>
        <v>#N/A</v>
      </c>
      <c r="F656" s="103" t="e">
        <f t="shared" si="131"/>
        <v>#N/A</v>
      </c>
      <c r="G656" s="104" t="e">
        <f>VLOOKUP(B656,'MC 114+220'!$B$15:$AB$786,20,FALSE)</f>
        <v>#N/A</v>
      </c>
      <c r="H656" s="104" t="e">
        <f>VLOOKUP(B656,'MC 114+220'!$B$15:$AB$786,4,FALSE)</f>
        <v>#N/A</v>
      </c>
      <c r="I656" s="105" t="e">
        <f t="shared" si="132"/>
        <v>#N/A</v>
      </c>
      <c r="J656" s="127" t="e">
        <f>VLOOKUP(B656,'MC 114+220'!$B$15:$AB$786,13,FALSE)</f>
        <v>#N/A</v>
      </c>
      <c r="K656" s="92">
        <f>'MC 114+220'!Q657</f>
        <v>0</v>
      </c>
      <c r="L656" s="106">
        <f t="shared" si="137"/>
        <v>0</v>
      </c>
      <c r="M656" s="94" t="e">
        <f>VLOOKUP(B656,'MC 114+220'!$B$14:$AB$786,21,FALSE)</f>
        <v>#N/A</v>
      </c>
      <c r="N656" s="103" t="e">
        <f>VLOOKUP(B656,'MC 114+220'!$B$15:$AB$786,5,FALSE)</f>
        <v>#N/A</v>
      </c>
      <c r="O656" s="105" t="e">
        <f t="shared" si="133"/>
        <v>#N/A</v>
      </c>
      <c r="P656" s="127" t="e">
        <f>VLOOKUP(B656,'MC 114+220'!$B$15:$AB$786,14,FALSE)</f>
        <v>#N/A</v>
      </c>
      <c r="Q656" s="92">
        <f>'MC 114+220'!R657</f>
        <v>0</v>
      </c>
      <c r="R656" s="106">
        <f t="shared" si="138"/>
        <v>0</v>
      </c>
      <c r="S656" s="94" t="e">
        <f>VLOOKUP(B656,'MC 114+220'!$B$14:$AB$786,22,FALSE)</f>
        <v>#N/A</v>
      </c>
      <c r="T656" s="103" t="e">
        <f>VLOOKUP(B656,'MC 114+220'!$B$15:$AB$786,6,FALSE)</f>
        <v>#N/A</v>
      </c>
      <c r="U656" s="105" t="e">
        <f t="shared" si="134"/>
        <v>#N/A</v>
      </c>
      <c r="V656" s="128" t="e">
        <f>VLOOKUP(B656,'MC 114+220'!$B$15:$AB$786,15,FALSE)</f>
        <v>#N/A</v>
      </c>
      <c r="W656" s="96">
        <f>'MC 114+220'!S657</f>
        <v>0</v>
      </c>
      <c r="X656" s="106">
        <f t="shared" si="139"/>
        <v>0</v>
      </c>
      <c r="Y656" s="108" t="e">
        <f t="shared" si="143"/>
        <v>#N/A</v>
      </c>
      <c r="Z656" s="99" t="e">
        <f t="shared" si="140"/>
        <v>#N/A</v>
      </c>
      <c r="AA656" s="100" t="e">
        <f t="shared" si="141"/>
        <v>#N/A</v>
      </c>
      <c r="AB656" s="109" t="e">
        <f t="shared" si="142"/>
        <v>#N/A</v>
      </c>
    </row>
    <row r="657" spans="2:28">
      <c r="B657" s="86">
        <f>'MC 114+220'!B658</f>
        <v>0</v>
      </c>
      <c r="C657" s="101">
        <f t="shared" si="135"/>
        <v>0</v>
      </c>
      <c r="D657" s="102">
        <f t="shared" si="136"/>
        <v>842</v>
      </c>
      <c r="E657" s="89" t="e">
        <f>VLOOKUP(B657,'MC 114+220'!B658:AB1045,3,FALSE)</f>
        <v>#N/A</v>
      </c>
      <c r="F657" s="103" t="e">
        <f t="shared" si="131"/>
        <v>#N/A</v>
      </c>
      <c r="G657" s="104" t="e">
        <f>VLOOKUP(B657,'MC 114+220'!$B$15:$AB$786,20,FALSE)</f>
        <v>#N/A</v>
      </c>
      <c r="H657" s="104" t="e">
        <f>VLOOKUP(B657,'MC 114+220'!$B$15:$AB$786,4,FALSE)</f>
        <v>#N/A</v>
      </c>
      <c r="I657" s="105" t="e">
        <f t="shared" si="132"/>
        <v>#N/A</v>
      </c>
      <c r="J657" s="127" t="e">
        <f>VLOOKUP(B657,'MC 114+220'!$B$15:$AB$786,13,FALSE)</f>
        <v>#N/A</v>
      </c>
      <c r="K657" s="92">
        <f>'MC 114+220'!Q658</f>
        <v>0</v>
      </c>
      <c r="L657" s="106">
        <f t="shared" si="137"/>
        <v>0</v>
      </c>
      <c r="M657" s="94" t="e">
        <f>VLOOKUP(B657,'MC 114+220'!$B$14:$AB$786,21,FALSE)</f>
        <v>#N/A</v>
      </c>
      <c r="N657" s="103" t="e">
        <f>VLOOKUP(B657,'MC 114+220'!$B$15:$AB$786,5,FALSE)</f>
        <v>#N/A</v>
      </c>
      <c r="O657" s="105" t="e">
        <f t="shared" si="133"/>
        <v>#N/A</v>
      </c>
      <c r="P657" s="127" t="e">
        <f>VLOOKUP(B657,'MC 114+220'!$B$15:$AB$786,14,FALSE)</f>
        <v>#N/A</v>
      </c>
      <c r="Q657" s="92">
        <f>'MC 114+220'!R658</f>
        <v>0</v>
      </c>
      <c r="R657" s="106">
        <f t="shared" si="138"/>
        <v>0</v>
      </c>
      <c r="S657" s="94" t="e">
        <f>VLOOKUP(B657,'MC 114+220'!$B$14:$AB$786,22,FALSE)</f>
        <v>#N/A</v>
      </c>
      <c r="T657" s="103" t="e">
        <f>VLOOKUP(B657,'MC 114+220'!$B$15:$AB$786,6,FALSE)</f>
        <v>#N/A</v>
      </c>
      <c r="U657" s="105" t="e">
        <f t="shared" si="134"/>
        <v>#N/A</v>
      </c>
      <c r="V657" s="128" t="e">
        <f>VLOOKUP(B657,'MC 114+220'!$B$15:$AB$786,15,FALSE)</f>
        <v>#N/A</v>
      </c>
      <c r="W657" s="96">
        <f>'MC 114+220'!S658</f>
        <v>0</v>
      </c>
      <c r="X657" s="106">
        <f t="shared" si="139"/>
        <v>0</v>
      </c>
      <c r="Y657" s="108" t="e">
        <f t="shared" si="143"/>
        <v>#N/A</v>
      </c>
      <c r="Z657" s="99" t="e">
        <f t="shared" si="140"/>
        <v>#N/A</v>
      </c>
      <c r="AA657" s="100" t="e">
        <f t="shared" si="141"/>
        <v>#N/A</v>
      </c>
      <c r="AB657" s="109" t="e">
        <f t="shared" si="142"/>
        <v>#N/A</v>
      </c>
    </row>
    <row r="658" spans="2:28">
      <c r="B658" s="86">
        <f>'MC 114+220'!B659</f>
        <v>0</v>
      </c>
      <c r="C658" s="101">
        <f t="shared" si="135"/>
        <v>0</v>
      </c>
      <c r="D658" s="102">
        <f t="shared" si="136"/>
        <v>842</v>
      </c>
      <c r="E658" s="89" t="e">
        <f>VLOOKUP(B658,'MC 114+220'!B659:AB1046,3,FALSE)</f>
        <v>#N/A</v>
      </c>
      <c r="F658" s="103" t="e">
        <f t="shared" si="131"/>
        <v>#N/A</v>
      </c>
      <c r="G658" s="104" t="e">
        <f>VLOOKUP(B658,'MC 114+220'!$B$15:$AB$786,20,FALSE)</f>
        <v>#N/A</v>
      </c>
      <c r="H658" s="104" t="e">
        <f>VLOOKUP(B658,'MC 114+220'!$B$15:$AB$786,4,FALSE)</f>
        <v>#N/A</v>
      </c>
      <c r="I658" s="105" t="e">
        <f t="shared" si="132"/>
        <v>#N/A</v>
      </c>
      <c r="J658" s="127" t="e">
        <f>VLOOKUP(B658,'MC 114+220'!$B$15:$AB$786,13,FALSE)</f>
        <v>#N/A</v>
      </c>
      <c r="K658" s="92">
        <f>'MC 114+220'!Q659</f>
        <v>0</v>
      </c>
      <c r="L658" s="106">
        <f t="shared" si="137"/>
        <v>0</v>
      </c>
      <c r="M658" s="94" t="e">
        <f>VLOOKUP(B658,'MC 114+220'!$B$14:$AB$786,21,FALSE)</f>
        <v>#N/A</v>
      </c>
      <c r="N658" s="103" t="e">
        <f>VLOOKUP(B658,'MC 114+220'!$B$15:$AB$786,5,FALSE)</f>
        <v>#N/A</v>
      </c>
      <c r="O658" s="105" t="e">
        <f t="shared" si="133"/>
        <v>#N/A</v>
      </c>
      <c r="P658" s="127" t="e">
        <f>VLOOKUP(B658,'MC 114+220'!$B$15:$AB$786,14,FALSE)</f>
        <v>#N/A</v>
      </c>
      <c r="Q658" s="92">
        <f>'MC 114+220'!R659</f>
        <v>0</v>
      </c>
      <c r="R658" s="106">
        <f t="shared" si="138"/>
        <v>0</v>
      </c>
      <c r="S658" s="94" t="e">
        <f>VLOOKUP(B658,'MC 114+220'!$B$14:$AB$786,22,FALSE)</f>
        <v>#N/A</v>
      </c>
      <c r="T658" s="103" t="e">
        <f>VLOOKUP(B658,'MC 114+220'!$B$15:$AB$786,6,FALSE)</f>
        <v>#N/A</v>
      </c>
      <c r="U658" s="105" t="e">
        <f t="shared" si="134"/>
        <v>#N/A</v>
      </c>
      <c r="V658" s="128" t="e">
        <f>VLOOKUP(B658,'MC 114+220'!$B$15:$AB$786,15,FALSE)</f>
        <v>#N/A</v>
      </c>
      <c r="W658" s="96">
        <f>'MC 114+220'!S659</f>
        <v>0</v>
      </c>
      <c r="X658" s="106">
        <f t="shared" si="139"/>
        <v>0</v>
      </c>
      <c r="Y658" s="108" t="e">
        <f t="shared" si="143"/>
        <v>#N/A</v>
      </c>
      <c r="Z658" s="99" t="e">
        <f t="shared" si="140"/>
        <v>#N/A</v>
      </c>
      <c r="AA658" s="100" t="e">
        <f t="shared" si="141"/>
        <v>#N/A</v>
      </c>
      <c r="AB658" s="109" t="e">
        <f t="shared" si="142"/>
        <v>#N/A</v>
      </c>
    </row>
    <row r="659" spans="2:28">
      <c r="B659" s="86">
        <f>'MC 114+220'!B660</f>
        <v>0</v>
      </c>
      <c r="C659" s="101">
        <f t="shared" si="135"/>
        <v>0</v>
      </c>
      <c r="D659" s="102">
        <f t="shared" si="136"/>
        <v>842</v>
      </c>
      <c r="E659" s="89" t="e">
        <f>VLOOKUP(B659,'MC 114+220'!B660:AB1047,3,FALSE)</f>
        <v>#N/A</v>
      </c>
      <c r="F659" s="103" t="e">
        <f t="shared" si="131"/>
        <v>#N/A</v>
      </c>
      <c r="G659" s="104" t="e">
        <f>VLOOKUP(B659,'MC 114+220'!$B$15:$AB$786,20,FALSE)</f>
        <v>#N/A</v>
      </c>
      <c r="H659" s="104" t="e">
        <f>VLOOKUP(B659,'MC 114+220'!$B$15:$AB$786,4,FALSE)</f>
        <v>#N/A</v>
      </c>
      <c r="I659" s="105" t="e">
        <f t="shared" si="132"/>
        <v>#N/A</v>
      </c>
      <c r="J659" s="127" t="e">
        <f>VLOOKUP(B659,'MC 114+220'!$B$15:$AB$786,13,FALSE)</f>
        <v>#N/A</v>
      </c>
      <c r="K659" s="92">
        <f>'MC 114+220'!Q660</f>
        <v>0</v>
      </c>
      <c r="L659" s="106">
        <f t="shared" si="137"/>
        <v>0</v>
      </c>
      <c r="M659" s="94" t="e">
        <f>VLOOKUP(B659,'MC 114+220'!$B$14:$AB$786,21,FALSE)</f>
        <v>#N/A</v>
      </c>
      <c r="N659" s="103" t="e">
        <f>VLOOKUP(B659,'MC 114+220'!$B$15:$AB$786,5,FALSE)</f>
        <v>#N/A</v>
      </c>
      <c r="O659" s="105" t="e">
        <f t="shared" si="133"/>
        <v>#N/A</v>
      </c>
      <c r="P659" s="127" t="e">
        <f>VLOOKUP(B659,'MC 114+220'!$B$15:$AB$786,14,FALSE)</f>
        <v>#N/A</v>
      </c>
      <c r="Q659" s="92">
        <f>'MC 114+220'!R660</f>
        <v>0</v>
      </c>
      <c r="R659" s="106">
        <f t="shared" si="138"/>
        <v>0</v>
      </c>
      <c r="S659" s="94" t="e">
        <f>VLOOKUP(B659,'MC 114+220'!$B$14:$AB$786,22,FALSE)</f>
        <v>#N/A</v>
      </c>
      <c r="T659" s="103" t="e">
        <f>VLOOKUP(B659,'MC 114+220'!$B$15:$AB$786,6,FALSE)</f>
        <v>#N/A</v>
      </c>
      <c r="U659" s="105" t="e">
        <f t="shared" si="134"/>
        <v>#N/A</v>
      </c>
      <c r="V659" s="128" t="e">
        <f>VLOOKUP(B659,'MC 114+220'!$B$15:$AB$786,15,FALSE)</f>
        <v>#N/A</v>
      </c>
      <c r="W659" s="96">
        <f>'MC 114+220'!S660</f>
        <v>0</v>
      </c>
      <c r="X659" s="106">
        <f t="shared" si="139"/>
        <v>0</v>
      </c>
      <c r="Y659" s="108" t="e">
        <f t="shared" si="143"/>
        <v>#N/A</v>
      </c>
      <c r="Z659" s="99" t="e">
        <f t="shared" si="140"/>
        <v>#N/A</v>
      </c>
      <c r="AA659" s="100" t="e">
        <f t="shared" si="141"/>
        <v>#N/A</v>
      </c>
      <c r="AB659" s="109" t="e">
        <f t="shared" si="142"/>
        <v>#N/A</v>
      </c>
    </row>
    <row r="660" spans="2:28">
      <c r="B660" s="86">
        <f>'MC 114+220'!B661</f>
        <v>0</v>
      </c>
      <c r="C660" s="101">
        <f t="shared" si="135"/>
        <v>0</v>
      </c>
      <c r="D660" s="102">
        <f t="shared" si="136"/>
        <v>842</v>
      </c>
      <c r="E660" s="89" t="e">
        <f>VLOOKUP(B660,'MC 114+220'!B661:AB1048,3,FALSE)</f>
        <v>#N/A</v>
      </c>
      <c r="F660" s="103" t="e">
        <f t="shared" si="131"/>
        <v>#N/A</v>
      </c>
      <c r="G660" s="104" t="e">
        <f>VLOOKUP(B660,'MC 114+220'!$B$15:$AB$786,20,FALSE)</f>
        <v>#N/A</v>
      </c>
      <c r="H660" s="104" t="e">
        <f>VLOOKUP(B660,'MC 114+220'!$B$15:$AB$786,4,FALSE)</f>
        <v>#N/A</v>
      </c>
      <c r="I660" s="105" t="e">
        <f t="shared" si="132"/>
        <v>#N/A</v>
      </c>
      <c r="J660" s="127" t="e">
        <f>VLOOKUP(B660,'MC 114+220'!$B$15:$AB$786,13,FALSE)</f>
        <v>#N/A</v>
      </c>
      <c r="K660" s="92">
        <f>'MC 114+220'!Q661</f>
        <v>0</v>
      </c>
      <c r="L660" s="106">
        <f t="shared" si="137"/>
        <v>0</v>
      </c>
      <c r="M660" s="94" t="e">
        <f>VLOOKUP(B660,'MC 114+220'!$B$14:$AB$786,21,FALSE)</f>
        <v>#N/A</v>
      </c>
      <c r="N660" s="103" t="e">
        <f>VLOOKUP(B660,'MC 114+220'!$B$15:$AB$786,5,FALSE)</f>
        <v>#N/A</v>
      </c>
      <c r="O660" s="105" t="e">
        <f t="shared" si="133"/>
        <v>#N/A</v>
      </c>
      <c r="P660" s="127" t="e">
        <f>VLOOKUP(B660,'MC 114+220'!$B$15:$AB$786,14,FALSE)</f>
        <v>#N/A</v>
      </c>
      <c r="Q660" s="92">
        <f>'MC 114+220'!R661</f>
        <v>0</v>
      </c>
      <c r="R660" s="106">
        <f t="shared" si="138"/>
        <v>0</v>
      </c>
      <c r="S660" s="94" t="e">
        <f>VLOOKUP(B660,'MC 114+220'!$B$14:$AB$786,22,FALSE)</f>
        <v>#N/A</v>
      </c>
      <c r="T660" s="103" t="e">
        <f>VLOOKUP(B660,'MC 114+220'!$B$15:$AB$786,6,FALSE)</f>
        <v>#N/A</v>
      </c>
      <c r="U660" s="105" t="e">
        <f t="shared" si="134"/>
        <v>#N/A</v>
      </c>
      <c r="V660" s="128" t="e">
        <f>VLOOKUP(B660,'MC 114+220'!$B$15:$AB$786,15,FALSE)</f>
        <v>#N/A</v>
      </c>
      <c r="W660" s="96">
        <f>'MC 114+220'!S661</f>
        <v>0</v>
      </c>
      <c r="X660" s="106">
        <f t="shared" si="139"/>
        <v>0</v>
      </c>
      <c r="Y660" s="108" t="e">
        <f t="shared" si="143"/>
        <v>#N/A</v>
      </c>
      <c r="Z660" s="99" t="e">
        <f t="shared" si="140"/>
        <v>#N/A</v>
      </c>
      <c r="AA660" s="100" t="e">
        <f t="shared" si="141"/>
        <v>#N/A</v>
      </c>
      <c r="AB660" s="109" t="e">
        <f t="shared" si="142"/>
        <v>#N/A</v>
      </c>
    </row>
    <row r="661" spans="2:28">
      <c r="B661" s="86">
        <f>'MC 114+220'!B662</f>
        <v>0</v>
      </c>
      <c r="C661" s="101">
        <f t="shared" si="135"/>
        <v>0</v>
      </c>
      <c r="D661" s="102">
        <f t="shared" si="136"/>
        <v>842</v>
      </c>
      <c r="E661" s="89" t="e">
        <f>VLOOKUP(B661,'MC 114+220'!B662:AB1049,3,FALSE)</f>
        <v>#N/A</v>
      </c>
      <c r="F661" s="103" t="e">
        <f t="shared" si="131"/>
        <v>#N/A</v>
      </c>
      <c r="G661" s="104" t="e">
        <f>VLOOKUP(B661,'MC 114+220'!$B$15:$AB$786,20,FALSE)</f>
        <v>#N/A</v>
      </c>
      <c r="H661" s="104" t="e">
        <f>VLOOKUP(B661,'MC 114+220'!$B$15:$AB$786,4,FALSE)</f>
        <v>#N/A</v>
      </c>
      <c r="I661" s="105" t="e">
        <f t="shared" si="132"/>
        <v>#N/A</v>
      </c>
      <c r="J661" s="127" t="e">
        <f>VLOOKUP(B661,'MC 114+220'!$B$15:$AB$786,13,FALSE)</f>
        <v>#N/A</v>
      </c>
      <c r="K661" s="92">
        <f>'MC 114+220'!Q662</f>
        <v>0</v>
      </c>
      <c r="L661" s="106">
        <f t="shared" si="137"/>
        <v>0</v>
      </c>
      <c r="M661" s="94" t="e">
        <f>VLOOKUP(B661,'MC 114+220'!$B$14:$AB$786,21,FALSE)</f>
        <v>#N/A</v>
      </c>
      <c r="N661" s="103" t="e">
        <f>VLOOKUP(B661,'MC 114+220'!$B$15:$AB$786,5,FALSE)</f>
        <v>#N/A</v>
      </c>
      <c r="O661" s="105" t="e">
        <f t="shared" si="133"/>
        <v>#N/A</v>
      </c>
      <c r="P661" s="127" t="e">
        <f>VLOOKUP(B661,'MC 114+220'!$B$15:$AB$786,14,FALSE)</f>
        <v>#N/A</v>
      </c>
      <c r="Q661" s="92">
        <f>'MC 114+220'!R662</f>
        <v>0</v>
      </c>
      <c r="R661" s="106">
        <f t="shared" si="138"/>
        <v>0</v>
      </c>
      <c r="S661" s="94" t="e">
        <f>VLOOKUP(B661,'MC 114+220'!$B$14:$AB$786,22,FALSE)</f>
        <v>#N/A</v>
      </c>
      <c r="T661" s="103" t="e">
        <f>VLOOKUP(B661,'MC 114+220'!$B$15:$AB$786,6,FALSE)</f>
        <v>#N/A</v>
      </c>
      <c r="U661" s="105" t="e">
        <f t="shared" si="134"/>
        <v>#N/A</v>
      </c>
      <c r="V661" s="128" t="e">
        <f>VLOOKUP(B661,'MC 114+220'!$B$15:$AB$786,15,FALSE)</f>
        <v>#N/A</v>
      </c>
      <c r="W661" s="96">
        <f>'MC 114+220'!S662</f>
        <v>0</v>
      </c>
      <c r="X661" s="106">
        <f t="shared" si="139"/>
        <v>0</v>
      </c>
      <c r="Y661" s="108" t="e">
        <f t="shared" si="143"/>
        <v>#N/A</v>
      </c>
      <c r="Z661" s="99" t="e">
        <f t="shared" si="140"/>
        <v>#N/A</v>
      </c>
      <c r="AA661" s="100" t="e">
        <f t="shared" si="141"/>
        <v>#N/A</v>
      </c>
      <c r="AB661" s="109" t="e">
        <f t="shared" si="142"/>
        <v>#N/A</v>
      </c>
    </row>
    <row r="662" spans="2:28">
      <c r="B662" s="86">
        <f>'MC 114+220'!B663</f>
        <v>0</v>
      </c>
      <c r="C662" s="101">
        <f t="shared" si="135"/>
        <v>0</v>
      </c>
      <c r="D662" s="102">
        <f t="shared" si="136"/>
        <v>842</v>
      </c>
      <c r="E662" s="89" t="e">
        <f>VLOOKUP(B662,'MC 114+220'!B663:AB1050,3,FALSE)</f>
        <v>#N/A</v>
      </c>
      <c r="F662" s="103" t="e">
        <f t="shared" si="131"/>
        <v>#N/A</v>
      </c>
      <c r="G662" s="104" t="e">
        <f>VLOOKUP(B662,'MC 114+220'!$B$15:$AB$786,20,FALSE)</f>
        <v>#N/A</v>
      </c>
      <c r="H662" s="104" t="e">
        <f>VLOOKUP(B662,'MC 114+220'!$B$15:$AB$786,4,FALSE)</f>
        <v>#N/A</v>
      </c>
      <c r="I662" s="105" t="e">
        <f t="shared" si="132"/>
        <v>#N/A</v>
      </c>
      <c r="J662" s="127" t="e">
        <f>VLOOKUP(B662,'MC 114+220'!$B$15:$AB$786,13,FALSE)</f>
        <v>#N/A</v>
      </c>
      <c r="K662" s="92">
        <f>'MC 114+220'!Q663</f>
        <v>0</v>
      </c>
      <c r="L662" s="106">
        <f t="shared" si="137"/>
        <v>0</v>
      </c>
      <c r="M662" s="94" t="e">
        <f>VLOOKUP(B662,'MC 114+220'!$B$14:$AB$786,21,FALSE)</f>
        <v>#N/A</v>
      </c>
      <c r="N662" s="103" t="e">
        <f>VLOOKUP(B662,'MC 114+220'!$B$15:$AB$786,5,FALSE)</f>
        <v>#N/A</v>
      </c>
      <c r="O662" s="105" t="e">
        <f t="shared" si="133"/>
        <v>#N/A</v>
      </c>
      <c r="P662" s="127" t="e">
        <f>VLOOKUP(B662,'MC 114+220'!$B$15:$AB$786,14,FALSE)</f>
        <v>#N/A</v>
      </c>
      <c r="Q662" s="92">
        <f>'MC 114+220'!R663</f>
        <v>0</v>
      </c>
      <c r="R662" s="106">
        <f t="shared" si="138"/>
        <v>0</v>
      </c>
      <c r="S662" s="94" t="e">
        <f>VLOOKUP(B662,'MC 114+220'!$B$14:$AB$786,22,FALSE)</f>
        <v>#N/A</v>
      </c>
      <c r="T662" s="103" t="e">
        <f>VLOOKUP(B662,'MC 114+220'!$B$15:$AB$786,6,FALSE)</f>
        <v>#N/A</v>
      </c>
      <c r="U662" s="105" t="e">
        <f t="shared" si="134"/>
        <v>#N/A</v>
      </c>
      <c r="V662" s="128" t="e">
        <f>VLOOKUP(B662,'MC 114+220'!$B$15:$AB$786,15,FALSE)</f>
        <v>#N/A</v>
      </c>
      <c r="W662" s="96">
        <f>'MC 114+220'!S663</f>
        <v>0</v>
      </c>
      <c r="X662" s="106">
        <f t="shared" si="139"/>
        <v>0</v>
      </c>
      <c r="Y662" s="108" t="e">
        <f t="shared" si="143"/>
        <v>#N/A</v>
      </c>
      <c r="Z662" s="99" t="e">
        <f t="shared" si="140"/>
        <v>#N/A</v>
      </c>
      <c r="AA662" s="100" t="e">
        <f t="shared" si="141"/>
        <v>#N/A</v>
      </c>
      <c r="AB662" s="109" t="e">
        <f t="shared" si="142"/>
        <v>#N/A</v>
      </c>
    </row>
    <row r="663" spans="2:28">
      <c r="B663" s="86">
        <f>'MC 114+220'!B664</f>
        <v>0</v>
      </c>
      <c r="C663" s="101">
        <f t="shared" si="135"/>
        <v>0</v>
      </c>
      <c r="D663" s="102">
        <f t="shared" si="136"/>
        <v>842</v>
      </c>
      <c r="E663" s="89" t="e">
        <f>VLOOKUP(B663,'MC 114+220'!B664:AB1051,3,FALSE)</f>
        <v>#N/A</v>
      </c>
      <c r="F663" s="103" t="e">
        <f t="shared" si="131"/>
        <v>#N/A</v>
      </c>
      <c r="G663" s="104" t="e">
        <f>VLOOKUP(B663,'MC 114+220'!$B$15:$AB$786,20,FALSE)</f>
        <v>#N/A</v>
      </c>
      <c r="H663" s="104" t="e">
        <f>VLOOKUP(B663,'MC 114+220'!$B$15:$AB$786,4,FALSE)</f>
        <v>#N/A</v>
      </c>
      <c r="I663" s="105" t="e">
        <f t="shared" si="132"/>
        <v>#N/A</v>
      </c>
      <c r="J663" s="127" t="e">
        <f>VLOOKUP(B663,'MC 114+220'!$B$15:$AB$786,13,FALSE)</f>
        <v>#N/A</v>
      </c>
      <c r="K663" s="92">
        <f>'MC 114+220'!Q664</f>
        <v>0</v>
      </c>
      <c r="L663" s="106">
        <f t="shared" si="137"/>
        <v>0</v>
      </c>
      <c r="M663" s="94" t="e">
        <f>VLOOKUP(B663,'MC 114+220'!$B$14:$AB$786,21,FALSE)</f>
        <v>#N/A</v>
      </c>
      <c r="N663" s="103" t="e">
        <f>VLOOKUP(B663,'MC 114+220'!$B$15:$AB$786,5,FALSE)</f>
        <v>#N/A</v>
      </c>
      <c r="O663" s="105" t="e">
        <f t="shared" si="133"/>
        <v>#N/A</v>
      </c>
      <c r="P663" s="127" t="e">
        <f>VLOOKUP(B663,'MC 114+220'!$B$15:$AB$786,14,FALSE)</f>
        <v>#N/A</v>
      </c>
      <c r="Q663" s="92">
        <f>'MC 114+220'!R664</f>
        <v>0</v>
      </c>
      <c r="R663" s="106">
        <f t="shared" si="138"/>
        <v>0</v>
      </c>
      <c r="S663" s="94" t="e">
        <f>VLOOKUP(B663,'MC 114+220'!$B$14:$AB$786,22,FALSE)</f>
        <v>#N/A</v>
      </c>
      <c r="T663" s="103" t="e">
        <f>VLOOKUP(B663,'MC 114+220'!$B$15:$AB$786,6,FALSE)</f>
        <v>#N/A</v>
      </c>
      <c r="U663" s="105" t="e">
        <f t="shared" si="134"/>
        <v>#N/A</v>
      </c>
      <c r="V663" s="128" t="e">
        <f>VLOOKUP(B663,'MC 114+220'!$B$15:$AB$786,15,FALSE)</f>
        <v>#N/A</v>
      </c>
      <c r="W663" s="96">
        <f>'MC 114+220'!S664</f>
        <v>0</v>
      </c>
      <c r="X663" s="106">
        <f t="shared" si="139"/>
        <v>0</v>
      </c>
      <c r="Y663" s="108" t="e">
        <f t="shared" si="143"/>
        <v>#N/A</v>
      </c>
      <c r="Z663" s="99" t="e">
        <f t="shared" si="140"/>
        <v>#N/A</v>
      </c>
      <c r="AA663" s="100" t="e">
        <f t="shared" si="141"/>
        <v>#N/A</v>
      </c>
      <c r="AB663" s="109" t="e">
        <f t="shared" si="142"/>
        <v>#N/A</v>
      </c>
    </row>
    <row r="664" spans="2:28">
      <c r="B664" s="86">
        <f>'MC 114+220'!B665</f>
        <v>0</v>
      </c>
      <c r="C664" s="101">
        <f t="shared" si="135"/>
        <v>0</v>
      </c>
      <c r="D664" s="102">
        <f t="shared" si="136"/>
        <v>842</v>
      </c>
      <c r="E664" s="89" t="e">
        <f>VLOOKUP(B664,'MC 114+220'!B665:AB1052,3,FALSE)</f>
        <v>#N/A</v>
      </c>
      <c r="F664" s="103" t="e">
        <f t="shared" si="131"/>
        <v>#N/A</v>
      </c>
      <c r="G664" s="104" t="e">
        <f>VLOOKUP(B664,'MC 114+220'!$B$15:$AB$786,20,FALSE)</f>
        <v>#N/A</v>
      </c>
      <c r="H664" s="104" t="e">
        <f>VLOOKUP(B664,'MC 114+220'!$B$15:$AB$786,4,FALSE)</f>
        <v>#N/A</v>
      </c>
      <c r="I664" s="105" t="e">
        <f t="shared" si="132"/>
        <v>#N/A</v>
      </c>
      <c r="J664" s="127" t="e">
        <f>VLOOKUP(B664,'MC 114+220'!$B$15:$AB$786,13,FALSE)</f>
        <v>#N/A</v>
      </c>
      <c r="K664" s="92">
        <f>'MC 114+220'!Q665</f>
        <v>0</v>
      </c>
      <c r="L664" s="106">
        <f t="shared" si="137"/>
        <v>0</v>
      </c>
      <c r="M664" s="94" t="e">
        <f>VLOOKUP(B664,'MC 114+220'!$B$14:$AB$786,21,FALSE)</f>
        <v>#N/A</v>
      </c>
      <c r="N664" s="103" t="e">
        <f>VLOOKUP(B664,'MC 114+220'!$B$15:$AB$786,5,FALSE)</f>
        <v>#N/A</v>
      </c>
      <c r="O664" s="105" t="e">
        <f t="shared" si="133"/>
        <v>#N/A</v>
      </c>
      <c r="P664" s="127" t="e">
        <f>VLOOKUP(B664,'MC 114+220'!$B$15:$AB$786,14,FALSE)</f>
        <v>#N/A</v>
      </c>
      <c r="Q664" s="92">
        <f>'MC 114+220'!R665</f>
        <v>0</v>
      </c>
      <c r="R664" s="106">
        <f t="shared" si="138"/>
        <v>0</v>
      </c>
      <c r="S664" s="94" t="e">
        <f>VLOOKUP(B664,'MC 114+220'!$B$14:$AB$786,22,FALSE)</f>
        <v>#N/A</v>
      </c>
      <c r="T664" s="103" t="e">
        <f>VLOOKUP(B664,'MC 114+220'!$B$15:$AB$786,6,FALSE)</f>
        <v>#N/A</v>
      </c>
      <c r="U664" s="105" t="e">
        <f t="shared" si="134"/>
        <v>#N/A</v>
      </c>
      <c r="V664" s="128" t="e">
        <f>VLOOKUP(B664,'MC 114+220'!$B$15:$AB$786,15,FALSE)</f>
        <v>#N/A</v>
      </c>
      <c r="W664" s="96">
        <f>'MC 114+220'!S665</f>
        <v>0</v>
      </c>
      <c r="X664" s="106">
        <f t="shared" si="139"/>
        <v>0</v>
      </c>
      <c r="Y664" s="108" t="e">
        <f t="shared" si="143"/>
        <v>#N/A</v>
      </c>
      <c r="Z664" s="99" t="e">
        <f t="shared" si="140"/>
        <v>#N/A</v>
      </c>
      <c r="AA664" s="100" t="e">
        <f t="shared" si="141"/>
        <v>#N/A</v>
      </c>
      <c r="AB664" s="109" t="e">
        <f t="shared" si="142"/>
        <v>#N/A</v>
      </c>
    </row>
    <row r="665" spans="2:28">
      <c r="B665" s="86">
        <f>'MC 114+220'!B666</f>
        <v>0</v>
      </c>
      <c r="C665" s="101">
        <f t="shared" si="135"/>
        <v>0</v>
      </c>
      <c r="D665" s="102">
        <f t="shared" si="136"/>
        <v>842</v>
      </c>
      <c r="E665" s="89" t="e">
        <f>VLOOKUP(B665,'MC 114+220'!B666:AB1053,3,FALSE)</f>
        <v>#N/A</v>
      </c>
      <c r="F665" s="103" t="e">
        <f t="shared" si="131"/>
        <v>#N/A</v>
      </c>
      <c r="G665" s="104" t="e">
        <f>VLOOKUP(B665,'MC 114+220'!$B$15:$AB$786,20,FALSE)</f>
        <v>#N/A</v>
      </c>
      <c r="H665" s="104" t="e">
        <f>VLOOKUP(B665,'MC 114+220'!$B$15:$AB$786,4,FALSE)</f>
        <v>#N/A</v>
      </c>
      <c r="I665" s="105" t="e">
        <f t="shared" si="132"/>
        <v>#N/A</v>
      </c>
      <c r="J665" s="127" t="e">
        <f>VLOOKUP(B665,'MC 114+220'!$B$15:$AB$786,13,FALSE)</f>
        <v>#N/A</v>
      </c>
      <c r="K665" s="92">
        <f>'MC 114+220'!Q666</f>
        <v>0</v>
      </c>
      <c r="L665" s="106">
        <f t="shared" si="137"/>
        <v>0</v>
      </c>
      <c r="M665" s="94" t="e">
        <f>VLOOKUP(B665,'MC 114+220'!$B$14:$AB$786,21,FALSE)</f>
        <v>#N/A</v>
      </c>
      <c r="N665" s="103" t="e">
        <f>VLOOKUP(B665,'MC 114+220'!$B$15:$AB$786,5,FALSE)</f>
        <v>#N/A</v>
      </c>
      <c r="O665" s="105" t="e">
        <f t="shared" si="133"/>
        <v>#N/A</v>
      </c>
      <c r="P665" s="127" t="e">
        <f>VLOOKUP(B665,'MC 114+220'!$B$15:$AB$786,14,FALSE)</f>
        <v>#N/A</v>
      </c>
      <c r="Q665" s="92">
        <f>'MC 114+220'!R666</f>
        <v>0</v>
      </c>
      <c r="R665" s="106">
        <f t="shared" si="138"/>
        <v>0</v>
      </c>
      <c r="S665" s="94" t="e">
        <f>VLOOKUP(B665,'MC 114+220'!$B$14:$AB$786,22,FALSE)</f>
        <v>#N/A</v>
      </c>
      <c r="T665" s="103" t="e">
        <f>VLOOKUP(B665,'MC 114+220'!$B$15:$AB$786,6,FALSE)</f>
        <v>#N/A</v>
      </c>
      <c r="U665" s="105" t="e">
        <f t="shared" si="134"/>
        <v>#N/A</v>
      </c>
      <c r="V665" s="128" t="e">
        <f>VLOOKUP(B665,'MC 114+220'!$B$15:$AB$786,15,FALSE)</f>
        <v>#N/A</v>
      </c>
      <c r="W665" s="96">
        <f>'MC 114+220'!S666</f>
        <v>0</v>
      </c>
      <c r="X665" s="106">
        <f t="shared" si="139"/>
        <v>0</v>
      </c>
      <c r="Y665" s="108" t="e">
        <f t="shared" si="143"/>
        <v>#N/A</v>
      </c>
      <c r="Z665" s="99" t="e">
        <f t="shared" si="140"/>
        <v>#N/A</v>
      </c>
      <c r="AA665" s="100" t="e">
        <f t="shared" si="141"/>
        <v>#N/A</v>
      </c>
      <c r="AB665" s="109" t="e">
        <f t="shared" si="142"/>
        <v>#N/A</v>
      </c>
    </row>
    <row r="666" spans="2:28">
      <c r="B666" s="86">
        <f>'MC 114+220'!B667</f>
        <v>0</v>
      </c>
      <c r="C666" s="101">
        <f t="shared" si="135"/>
        <v>0</v>
      </c>
      <c r="D666" s="102">
        <f t="shared" si="136"/>
        <v>842</v>
      </c>
      <c r="E666" s="89" t="e">
        <f>VLOOKUP(B666,'MC 114+220'!B667:AB1054,3,FALSE)</f>
        <v>#N/A</v>
      </c>
      <c r="F666" s="103" t="e">
        <f t="shared" si="131"/>
        <v>#N/A</v>
      </c>
      <c r="G666" s="104" t="e">
        <f>VLOOKUP(B666,'MC 114+220'!$B$15:$AB$786,20,FALSE)</f>
        <v>#N/A</v>
      </c>
      <c r="H666" s="104" t="e">
        <f>VLOOKUP(B666,'MC 114+220'!$B$15:$AB$786,4,FALSE)</f>
        <v>#N/A</v>
      </c>
      <c r="I666" s="105" t="e">
        <f t="shared" si="132"/>
        <v>#N/A</v>
      </c>
      <c r="J666" s="127" t="e">
        <f>VLOOKUP(B666,'MC 114+220'!$B$15:$AB$786,13,FALSE)</f>
        <v>#N/A</v>
      </c>
      <c r="K666" s="92">
        <f>'MC 114+220'!Q667</f>
        <v>0</v>
      </c>
      <c r="L666" s="106">
        <f t="shared" si="137"/>
        <v>0</v>
      </c>
      <c r="M666" s="94" t="e">
        <f>VLOOKUP(B666,'MC 114+220'!$B$14:$AB$786,21,FALSE)</f>
        <v>#N/A</v>
      </c>
      <c r="N666" s="103" t="e">
        <f>VLOOKUP(B666,'MC 114+220'!$B$15:$AB$786,5,FALSE)</f>
        <v>#N/A</v>
      </c>
      <c r="O666" s="105" t="e">
        <f t="shared" si="133"/>
        <v>#N/A</v>
      </c>
      <c r="P666" s="127" t="e">
        <f>VLOOKUP(B666,'MC 114+220'!$B$15:$AB$786,14,FALSE)</f>
        <v>#N/A</v>
      </c>
      <c r="Q666" s="92">
        <f>'MC 114+220'!R667</f>
        <v>0</v>
      </c>
      <c r="R666" s="106">
        <f t="shared" si="138"/>
        <v>0</v>
      </c>
      <c r="S666" s="94" t="e">
        <f>VLOOKUP(B666,'MC 114+220'!$B$14:$AB$786,22,FALSE)</f>
        <v>#N/A</v>
      </c>
      <c r="T666" s="103" t="e">
        <f>VLOOKUP(B666,'MC 114+220'!$B$15:$AB$786,6,FALSE)</f>
        <v>#N/A</v>
      </c>
      <c r="U666" s="105" t="e">
        <f t="shared" si="134"/>
        <v>#N/A</v>
      </c>
      <c r="V666" s="128" t="e">
        <f>VLOOKUP(B666,'MC 114+220'!$B$15:$AB$786,15,FALSE)</f>
        <v>#N/A</v>
      </c>
      <c r="W666" s="96">
        <f>'MC 114+220'!S667</f>
        <v>0</v>
      </c>
      <c r="X666" s="106">
        <f t="shared" si="139"/>
        <v>0</v>
      </c>
      <c r="Y666" s="108" t="e">
        <f t="shared" si="143"/>
        <v>#N/A</v>
      </c>
      <c r="Z666" s="99" t="e">
        <f t="shared" si="140"/>
        <v>#N/A</v>
      </c>
      <c r="AA666" s="100" t="e">
        <f t="shared" si="141"/>
        <v>#N/A</v>
      </c>
      <c r="AB666" s="109" t="e">
        <f t="shared" si="142"/>
        <v>#N/A</v>
      </c>
    </row>
    <row r="667" spans="2:28">
      <c r="B667" s="86">
        <f>'MC 114+220'!B668</f>
        <v>0</v>
      </c>
      <c r="C667" s="101">
        <f t="shared" si="135"/>
        <v>0</v>
      </c>
      <c r="D667" s="102">
        <f t="shared" si="136"/>
        <v>842</v>
      </c>
      <c r="E667" s="89" t="e">
        <f>VLOOKUP(B667,'MC 114+220'!B668:AB1055,3,FALSE)</f>
        <v>#N/A</v>
      </c>
      <c r="F667" s="103" t="e">
        <f t="shared" si="131"/>
        <v>#N/A</v>
      </c>
      <c r="G667" s="104" t="e">
        <f>VLOOKUP(B667,'MC 114+220'!$B$15:$AB$786,20,FALSE)</f>
        <v>#N/A</v>
      </c>
      <c r="H667" s="104" t="e">
        <f>VLOOKUP(B667,'MC 114+220'!$B$15:$AB$786,4,FALSE)</f>
        <v>#N/A</v>
      </c>
      <c r="I667" s="105" t="e">
        <f t="shared" si="132"/>
        <v>#N/A</v>
      </c>
      <c r="J667" s="127" t="e">
        <f>VLOOKUP(B667,'MC 114+220'!$B$15:$AB$786,13,FALSE)</f>
        <v>#N/A</v>
      </c>
      <c r="K667" s="92">
        <f>'MC 114+220'!Q668</f>
        <v>0</v>
      </c>
      <c r="L667" s="106">
        <f t="shared" si="137"/>
        <v>0</v>
      </c>
      <c r="M667" s="94" t="e">
        <f>VLOOKUP(B667,'MC 114+220'!$B$14:$AB$786,21,FALSE)</f>
        <v>#N/A</v>
      </c>
      <c r="N667" s="103" t="e">
        <f>VLOOKUP(B667,'MC 114+220'!$B$15:$AB$786,5,FALSE)</f>
        <v>#N/A</v>
      </c>
      <c r="O667" s="105" t="e">
        <f t="shared" si="133"/>
        <v>#N/A</v>
      </c>
      <c r="P667" s="127" t="e">
        <f>VLOOKUP(B667,'MC 114+220'!$B$15:$AB$786,14,FALSE)</f>
        <v>#N/A</v>
      </c>
      <c r="Q667" s="92">
        <f>'MC 114+220'!R668</f>
        <v>0</v>
      </c>
      <c r="R667" s="106">
        <f t="shared" si="138"/>
        <v>0</v>
      </c>
      <c r="S667" s="94" t="e">
        <f>VLOOKUP(B667,'MC 114+220'!$B$14:$AB$786,22,FALSE)</f>
        <v>#N/A</v>
      </c>
      <c r="T667" s="103" t="e">
        <f>VLOOKUP(B667,'MC 114+220'!$B$15:$AB$786,6,FALSE)</f>
        <v>#N/A</v>
      </c>
      <c r="U667" s="105" t="e">
        <f t="shared" si="134"/>
        <v>#N/A</v>
      </c>
      <c r="V667" s="128" t="e">
        <f>VLOOKUP(B667,'MC 114+220'!$B$15:$AB$786,15,FALSE)</f>
        <v>#N/A</v>
      </c>
      <c r="W667" s="96">
        <f>'MC 114+220'!S668</f>
        <v>0</v>
      </c>
      <c r="X667" s="106">
        <f t="shared" si="139"/>
        <v>0</v>
      </c>
      <c r="Y667" s="108" t="e">
        <f t="shared" si="143"/>
        <v>#N/A</v>
      </c>
      <c r="Z667" s="99" t="e">
        <f t="shared" si="140"/>
        <v>#N/A</v>
      </c>
      <c r="AA667" s="100" t="e">
        <f t="shared" si="141"/>
        <v>#N/A</v>
      </c>
      <c r="AB667" s="109" t="e">
        <f t="shared" si="142"/>
        <v>#N/A</v>
      </c>
    </row>
    <row r="668" spans="2:28">
      <c r="B668" s="86">
        <f>'MC 114+220'!B669</f>
        <v>0</v>
      </c>
      <c r="C668" s="101">
        <f t="shared" si="135"/>
        <v>0</v>
      </c>
      <c r="D668" s="102">
        <f t="shared" si="136"/>
        <v>842</v>
      </c>
      <c r="E668" s="89" t="e">
        <f>VLOOKUP(B668,'MC 114+220'!B669:AB1056,3,FALSE)</f>
        <v>#N/A</v>
      </c>
      <c r="F668" s="103" t="e">
        <f t="shared" si="131"/>
        <v>#N/A</v>
      </c>
      <c r="G668" s="104" t="e">
        <f>VLOOKUP(B668,'MC 114+220'!$B$15:$AB$786,20,FALSE)</f>
        <v>#N/A</v>
      </c>
      <c r="H668" s="104" t="e">
        <f>VLOOKUP(B668,'MC 114+220'!$B$15:$AB$786,4,FALSE)</f>
        <v>#N/A</v>
      </c>
      <c r="I668" s="105" t="e">
        <f t="shared" si="132"/>
        <v>#N/A</v>
      </c>
      <c r="J668" s="127" t="e">
        <f>VLOOKUP(B668,'MC 114+220'!$B$15:$AB$786,13,FALSE)</f>
        <v>#N/A</v>
      </c>
      <c r="K668" s="92">
        <f>'MC 114+220'!Q669</f>
        <v>0</v>
      </c>
      <c r="L668" s="106">
        <f t="shared" si="137"/>
        <v>0</v>
      </c>
      <c r="M668" s="94" t="e">
        <f>VLOOKUP(B668,'MC 114+220'!$B$14:$AB$786,21,FALSE)</f>
        <v>#N/A</v>
      </c>
      <c r="N668" s="103" t="e">
        <f>VLOOKUP(B668,'MC 114+220'!$B$15:$AB$786,5,FALSE)</f>
        <v>#N/A</v>
      </c>
      <c r="O668" s="105" t="e">
        <f t="shared" si="133"/>
        <v>#N/A</v>
      </c>
      <c r="P668" s="127" t="e">
        <f>VLOOKUP(B668,'MC 114+220'!$B$15:$AB$786,14,FALSE)</f>
        <v>#N/A</v>
      </c>
      <c r="Q668" s="92">
        <f>'MC 114+220'!R669</f>
        <v>0</v>
      </c>
      <c r="R668" s="106">
        <f t="shared" si="138"/>
        <v>0</v>
      </c>
      <c r="S668" s="94" t="e">
        <f>VLOOKUP(B668,'MC 114+220'!$B$14:$AB$786,22,FALSE)</f>
        <v>#N/A</v>
      </c>
      <c r="T668" s="103" t="e">
        <f>VLOOKUP(B668,'MC 114+220'!$B$15:$AB$786,6,FALSE)</f>
        <v>#N/A</v>
      </c>
      <c r="U668" s="105" t="e">
        <f t="shared" si="134"/>
        <v>#N/A</v>
      </c>
      <c r="V668" s="128" t="e">
        <f>VLOOKUP(B668,'MC 114+220'!$B$15:$AB$786,15,FALSE)</f>
        <v>#N/A</v>
      </c>
      <c r="W668" s="96">
        <f>'MC 114+220'!S669</f>
        <v>0</v>
      </c>
      <c r="X668" s="106">
        <f t="shared" si="139"/>
        <v>0</v>
      </c>
      <c r="Y668" s="108" t="e">
        <f t="shared" si="143"/>
        <v>#N/A</v>
      </c>
      <c r="Z668" s="99" t="e">
        <f t="shared" si="140"/>
        <v>#N/A</v>
      </c>
      <c r="AA668" s="100" t="e">
        <f t="shared" si="141"/>
        <v>#N/A</v>
      </c>
      <c r="AB668" s="109" t="e">
        <f t="shared" si="142"/>
        <v>#N/A</v>
      </c>
    </row>
    <row r="669" spans="2:28">
      <c r="B669" s="86">
        <f>'MC 114+220'!B670</f>
        <v>0</v>
      </c>
      <c r="C669" s="101">
        <f t="shared" si="135"/>
        <v>0</v>
      </c>
      <c r="D669" s="102">
        <f t="shared" si="136"/>
        <v>842</v>
      </c>
      <c r="E669" s="89" t="e">
        <f>VLOOKUP(B669,'MC 114+220'!B670:AB1057,3,FALSE)</f>
        <v>#N/A</v>
      </c>
      <c r="F669" s="103" t="e">
        <f t="shared" si="131"/>
        <v>#N/A</v>
      </c>
      <c r="G669" s="104" t="e">
        <f>VLOOKUP(B669,'MC 114+220'!$B$15:$AB$786,20,FALSE)</f>
        <v>#N/A</v>
      </c>
      <c r="H669" s="104" t="e">
        <f>VLOOKUP(B669,'MC 114+220'!$B$15:$AB$786,4,FALSE)</f>
        <v>#N/A</v>
      </c>
      <c r="I669" s="105" t="e">
        <f t="shared" si="132"/>
        <v>#N/A</v>
      </c>
      <c r="J669" s="127" t="e">
        <f>VLOOKUP(B669,'MC 114+220'!$B$15:$AB$786,13,FALSE)</f>
        <v>#N/A</v>
      </c>
      <c r="K669" s="92">
        <f>'MC 114+220'!Q670</f>
        <v>0</v>
      </c>
      <c r="L669" s="106">
        <f t="shared" si="137"/>
        <v>0</v>
      </c>
      <c r="M669" s="94" t="e">
        <f>VLOOKUP(B669,'MC 114+220'!$B$14:$AB$786,21,FALSE)</f>
        <v>#N/A</v>
      </c>
      <c r="N669" s="103" t="e">
        <f>VLOOKUP(B669,'MC 114+220'!$B$15:$AB$786,5,FALSE)</f>
        <v>#N/A</v>
      </c>
      <c r="O669" s="105" t="e">
        <f t="shared" si="133"/>
        <v>#N/A</v>
      </c>
      <c r="P669" s="127" t="e">
        <f>VLOOKUP(B669,'MC 114+220'!$B$15:$AB$786,14,FALSE)</f>
        <v>#N/A</v>
      </c>
      <c r="Q669" s="92">
        <f>'MC 114+220'!R670</f>
        <v>0</v>
      </c>
      <c r="R669" s="106">
        <f t="shared" si="138"/>
        <v>0</v>
      </c>
      <c r="S669" s="94" t="e">
        <f>VLOOKUP(B669,'MC 114+220'!$B$14:$AB$786,22,FALSE)</f>
        <v>#N/A</v>
      </c>
      <c r="T669" s="103" t="e">
        <f>VLOOKUP(B669,'MC 114+220'!$B$15:$AB$786,6,FALSE)</f>
        <v>#N/A</v>
      </c>
      <c r="U669" s="105" t="e">
        <f t="shared" si="134"/>
        <v>#N/A</v>
      </c>
      <c r="V669" s="128" t="e">
        <f>VLOOKUP(B669,'MC 114+220'!$B$15:$AB$786,15,FALSE)</f>
        <v>#N/A</v>
      </c>
      <c r="W669" s="96">
        <f>'MC 114+220'!S670</f>
        <v>0</v>
      </c>
      <c r="X669" s="106">
        <f t="shared" si="139"/>
        <v>0</v>
      </c>
      <c r="Y669" s="108" t="e">
        <f t="shared" si="143"/>
        <v>#N/A</v>
      </c>
      <c r="Z669" s="99" t="e">
        <f t="shared" si="140"/>
        <v>#N/A</v>
      </c>
      <c r="AA669" s="100" t="e">
        <f t="shared" si="141"/>
        <v>#N/A</v>
      </c>
      <c r="AB669" s="109" t="e">
        <f t="shared" si="142"/>
        <v>#N/A</v>
      </c>
    </row>
    <row r="670" spans="2:28">
      <c r="B670" s="86">
        <f>'MC 114+220'!B671</f>
        <v>0</v>
      </c>
      <c r="C670" s="101">
        <f t="shared" si="135"/>
        <v>0</v>
      </c>
      <c r="D670" s="102">
        <f t="shared" si="136"/>
        <v>842</v>
      </c>
      <c r="E670" s="89" t="e">
        <f>VLOOKUP(B670,'MC 114+220'!B671:AB1058,3,FALSE)</f>
        <v>#N/A</v>
      </c>
      <c r="F670" s="103" t="e">
        <f t="shared" si="131"/>
        <v>#N/A</v>
      </c>
      <c r="G670" s="104" t="e">
        <f>VLOOKUP(B670,'MC 114+220'!$B$15:$AB$786,20,FALSE)</f>
        <v>#N/A</v>
      </c>
      <c r="H670" s="104" t="e">
        <f>VLOOKUP(B670,'MC 114+220'!$B$15:$AB$786,4,FALSE)</f>
        <v>#N/A</v>
      </c>
      <c r="I670" s="105" t="e">
        <f t="shared" si="132"/>
        <v>#N/A</v>
      </c>
      <c r="J670" s="127" t="e">
        <f>VLOOKUP(B670,'MC 114+220'!$B$15:$AB$786,13,FALSE)</f>
        <v>#N/A</v>
      </c>
      <c r="K670" s="92">
        <f>'MC 114+220'!Q671</f>
        <v>0</v>
      </c>
      <c r="L670" s="106">
        <f t="shared" si="137"/>
        <v>0</v>
      </c>
      <c r="M670" s="94" t="e">
        <f>VLOOKUP(B670,'MC 114+220'!$B$14:$AB$786,21,FALSE)</f>
        <v>#N/A</v>
      </c>
      <c r="N670" s="103" t="e">
        <f>VLOOKUP(B670,'MC 114+220'!$B$15:$AB$786,5,FALSE)</f>
        <v>#N/A</v>
      </c>
      <c r="O670" s="105" t="e">
        <f t="shared" si="133"/>
        <v>#N/A</v>
      </c>
      <c r="P670" s="127" t="e">
        <f>VLOOKUP(B670,'MC 114+220'!$B$15:$AB$786,14,FALSE)</f>
        <v>#N/A</v>
      </c>
      <c r="Q670" s="92">
        <f>'MC 114+220'!R671</f>
        <v>0</v>
      </c>
      <c r="R670" s="106">
        <f t="shared" si="138"/>
        <v>0</v>
      </c>
      <c r="S670" s="94" t="e">
        <f>VLOOKUP(B670,'MC 114+220'!$B$14:$AB$786,22,FALSE)</f>
        <v>#N/A</v>
      </c>
      <c r="T670" s="103" t="e">
        <f>VLOOKUP(B670,'MC 114+220'!$B$15:$AB$786,6,FALSE)</f>
        <v>#N/A</v>
      </c>
      <c r="U670" s="105" t="e">
        <f t="shared" si="134"/>
        <v>#N/A</v>
      </c>
      <c r="V670" s="128" t="e">
        <f>VLOOKUP(B670,'MC 114+220'!$B$15:$AB$786,15,FALSE)</f>
        <v>#N/A</v>
      </c>
      <c r="W670" s="96">
        <f>'MC 114+220'!S671</f>
        <v>0</v>
      </c>
      <c r="X670" s="106">
        <f t="shared" si="139"/>
        <v>0</v>
      </c>
      <c r="Y670" s="108" t="e">
        <f t="shared" si="143"/>
        <v>#N/A</v>
      </c>
      <c r="Z670" s="99" t="e">
        <f t="shared" si="140"/>
        <v>#N/A</v>
      </c>
      <c r="AA670" s="100" t="e">
        <f t="shared" si="141"/>
        <v>#N/A</v>
      </c>
      <c r="AB670" s="109" t="e">
        <f t="shared" si="142"/>
        <v>#N/A</v>
      </c>
    </row>
    <row r="671" spans="2:28">
      <c r="B671" s="86">
        <f>'MC 114+220'!B672</f>
        <v>0</v>
      </c>
      <c r="C671" s="101">
        <f t="shared" si="135"/>
        <v>0</v>
      </c>
      <c r="D671" s="102">
        <f t="shared" si="136"/>
        <v>842</v>
      </c>
      <c r="E671" s="89" t="e">
        <f>VLOOKUP(B671,'MC 114+220'!B672:AB1059,3,FALSE)</f>
        <v>#N/A</v>
      </c>
      <c r="F671" s="103" t="e">
        <f t="shared" si="131"/>
        <v>#N/A</v>
      </c>
      <c r="G671" s="104" t="e">
        <f>VLOOKUP(B671,'MC 114+220'!$B$15:$AB$786,20,FALSE)</f>
        <v>#N/A</v>
      </c>
      <c r="H671" s="104" t="e">
        <f>VLOOKUP(B671,'MC 114+220'!$B$15:$AB$786,4,FALSE)</f>
        <v>#N/A</v>
      </c>
      <c r="I671" s="105" t="e">
        <f t="shared" si="132"/>
        <v>#N/A</v>
      </c>
      <c r="J671" s="127" t="e">
        <f>VLOOKUP(B671,'MC 114+220'!$B$15:$AB$786,13,FALSE)</f>
        <v>#N/A</v>
      </c>
      <c r="K671" s="92">
        <f>'MC 114+220'!Q672</f>
        <v>0</v>
      </c>
      <c r="L671" s="106">
        <f t="shared" si="137"/>
        <v>0</v>
      </c>
      <c r="M671" s="94" t="e">
        <f>VLOOKUP(B671,'MC 114+220'!$B$14:$AB$786,21,FALSE)</f>
        <v>#N/A</v>
      </c>
      <c r="N671" s="103" t="e">
        <f>VLOOKUP(B671,'MC 114+220'!$B$15:$AB$786,5,FALSE)</f>
        <v>#N/A</v>
      </c>
      <c r="O671" s="105" t="e">
        <f t="shared" si="133"/>
        <v>#N/A</v>
      </c>
      <c r="P671" s="127" t="e">
        <f>VLOOKUP(B671,'MC 114+220'!$B$15:$AB$786,14,FALSE)</f>
        <v>#N/A</v>
      </c>
      <c r="Q671" s="92">
        <f>'MC 114+220'!R672</f>
        <v>0</v>
      </c>
      <c r="R671" s="106">
        <f t="shared" si="138"/>
        <v>0</v>
      </c>
      <c r="S671" s="94" t="e">
        <f>VLOOKUP(B671,'MC 114+220'!$B$14:$AB$786,22,FALSE)</f>
        <v>#N/A</v>
      </c>
      <c r="T671" s="103" t="e">
        <f>VLOOKUP(B671,'MC 114+220'!$B$15:$AB$786,6,FALSE)</f>
        <v>#N/A</v>
      </c>
      <c r="U671" s="105" t="e">
        <f t="shared" si="134"/>
        <v>#N/A</v>
      </c>
      <c r="V671" s="128" t="e">
        <f>VLOOKUP(B671,'MC 114+220'!$B$15:$AB$786,15,FALSE)</f>
        <v>#N/A</v>
      </c>
      <c r="W671" s="96">
        <f>'MC 114+220'!S672</f>
        <v>0</v>
      </c>
      <c r="X671" s="106">
        <f t="shared" si="139"/>
        <v>0</v>
      </c>
      <c r="Y671" s="108" t="e">
        <f t="shared" si="143"/>
        <v>#N/A</v>
      </c>
      <c r="Z671" s="99" t="e">
        <f t="shared" si="140"/>
        <v>#N/A</v>
      </c>
      <c r="AA671" s="100" t="e">
        <f t="shared" si="141"/>
        <v>#N/A</v>
      </c>
      <c r="AB671" s="109" t="e">
        <f t="shared" si="142"/>
        <v>#N/A</v>
      </c>
    </row>
    <row r="672" spans="2:28">
      <c r="B672" s="86">
        <f>'MC 114+220'!B673</f>
        <v>0</v>
      </c>
      <c r="C672" s="101">
        <f t="shared" si="135"/>
        <v>0</v>
      </c>
      <c r="D672" s="102">
        <f t="shared" si="136"/>
        <v>842</v>
      </c>
      <c r="E672" s="89" t="e">
        <f>VLOOKUP(B672,'MC 114+220'!B673:AB1060,3,FALSE)</f>
        <v>#N/A</v>
      </c>
      <c r="F672" s="103" t="e">
        <f t="shared" si="131"/>
        <v>#N/A</v>
      </c>
      <c r="G672" s="104" t="e">
        <f>VLOOKUP(B672,'MC 114+220'!$B$15:$AB$786,20,FALSE)</f>
        <v>#N/A</v>
      </c>
      <c r="H672" s="104" t="e">
        <f>VLOOKUP(B672,'MC 114+220'!$B$15:$AB$786,4,FALSE)</f>
        <v>#N/A</v>
      </c>
      <c r="I672" s="105" t="e">
        <f t="shared" si="132"/>
        <v>#N/A</v>
      </c>
      <c r="J672" s="127" t="e">
        <f>VLOOKUP(B672,'MC 114+220'!$B$15:$AB$786,13,FALSE)</f>
        <v>#N/A</v>
      </c>
      <c r="K672" s="92">
        <f>'MC 114+220'!Q673</f>
        <v>0</v>
      </c>
      <c r="L672" s="106">
        <f t="shared" si="137"/>
        <v>0</v>
      </c>
      <c r="M672" s="94" t="e">
        <f>VLOOKUP(B672,'MC 114+220'!$B$14:$AB$786,21,FALSE)</f>
        <v>#N/A</v>
      </c>
      <c r="N672" s="103" t="e">
        <f>VLOOKUP(B672,'MC 114+220'!$B$15:$AB$786,5,FALSE)</f>
        <v>#N/A</v>
      </c>
      <c r="O672" s="105" t="e">
        <f t="shared" si="133"/>
        <v>#N/A</v>
      </c>
      <c r="P672" s="127" t="e">
        <f>VLOOKUP(B672,'MC 114+220'!$B$15:$AB$786,14,FALSE)</f>
        <v>#N/A</v>
      </c>
      <c r="Q672" s="92">
        <f>'MC 114+220'!R673</f>
        <v>0</v>
      </c>
      <c r="R672" s="106">
        <f t="shared" si="138"/>
        <v>0</v>
      </c>
      <c r="S672" s="94" t="e">
        <f>VLOOKUP(B672,'MC 114+220'!$B$14:$AB$786,22,FALSE)</f>
        <v>#N/A</v>
      </c>
      <c r="T672" s="103" t="e">
        <f>VLOOKUP(B672,'MC 114+220'!$B$15:$AB$786,6,FALSE)</f>
        <v>#N/A</v>
      </c>
      <c r="U672" s="105" t="e">
        <f t="shared" si="134"/>
        <v>#N/A</v>
      </c>
      <c r="V672" s="128" t="e">
        <f>VLOOKUP(B672,'MC 114+220'!$B$15:$AB$786,15,FALSE)</f>
        <v>#N/A</v>
      </c>
      <c r="W672" s="96">
        <f>'MC 114+220'!S673</f>
        <v>0</v>
      </c>
      <c r="X672" s="106">
        <f t="shared" si="139"/>
        <v>0</v>
      </c>
      <c r="Y672" s="108" t="e">
        <f t="shared" si="143"/>
        <v>#N/A</v>
      </c>
      <c r="Z672" s="99" t="e">
        <f t="shared" si="140"/>
        <v>#N/A</v>
      </c>
      <c r="AA672" s="100" t="e">
        <f t="shared" si="141"/>
        <v>#N/A</v>
      </c>
      <c r="AB672" s="109" t="e">
        <f t="shared" si="142"/>
        <v>#N/A</v>
      </c>
    </row>
    <row r="673" spans="2:28">
      <c r="B673" s="86">
        <f>'MC 114+220'!B674</f>
        <v>0</v>
      </c>
      <c r="C673" s="101">
        <f t="shared" si="135"/>
        <v>0</v>
      </c>
      <c r="D673" s="102">
        <f t="shared" si="136"/>
        <v>842</v>
      </c>
      <c r="E673" s="89" t="e">
        <f>VLOOKUP(B673,'MC 114+220'!B674:AB1061,3,FALSE)</f>
        <v>#N/A</v>
      </c>
      <c r="F673" s="103" t="e">
        <f t="shared" si="131"/>
        <v>#N/A</v>
      </c>
      <c r="G673" s="104" t="e">
        <f>VLOOKUP(B673,'MC 114+220'!$B$15:$AB$786,20,FALSE)</f>
        <v>#N/A</v>
      </c>
      <c r="H673" s="104" t="e">
        <f>VLOOKUP(B673,'MC 114+220'!$B$15:$AB$786,4,FALSE)</f>
        <v>#N/A</v>
      </c>
      <c r="I673" s="105" t="e">
        <f t="shared" si="132"/>
        <v>#N/A</v>
      </c>
      <c r="J673" s="127" t="e">
        <f>VLOOKUP(B673,'MC 114+220'!$B$15:$AB$786,13,FALSE)</f>
        <v>#N/A</v>
      </c>
      <c r="K673" s="92">
        <f>'MC 114+220'!Q674</f>
        <v>0</v>
      </c>
      <c r="L673" s="106">
        <f t="shared" si="137"/>
        <v>0</v>
      </c>
      <c r="M673" s="94" t="e">
        <f>VLOOKUP(B673,'MC 114+220'!$B$14:$AB$786,21,FALSE)</f>
        <v>#N/A</v>
      </c>
      <c r="N673" s="103" t="e">
        <f>VLOOKUP(B673,'MC 114+220'!$B$15:$AB$786,5,FALSE)</f>
        <v>#N/A</v>
      </c>
      <c r="O673" s="105" t="e">
        <f t="shared" si="133"/>
        <v>#N/A</v>
      </c>
      <c r="P673" s="127" t="e">
        <f>VLOOKUP(B673,'MC 114+220'!$B$15:$AB$786,14,FALSE)</f>
        <v>#N/A</v>
      </c>
      <c r="Q673" s="92">
        <f>'MC 114+220'!R674</f>
        <v>0</v>
      </c>
      <c r="R673" s="106">
        <f t="shared" si="138"/>
        <v>0</v>
      </c>
      <c r="S673" s="94" t="e">
        <f>VLOOKUP(B673,'MC 114+220'!$B$14:$AB$786,22,FALSE)</f>
        <v>#N/A</v>
      </c>
      <c r="T673" s="103" t="e">
        <f>VLOOKUP(B673,'MC 114+220'!$B$15:$AB$786,6,FALSE)</f>
        <v>#N/A</v>
      </c>
      <c r="U673" s="105" t="e">
        <f t="shared" si="134"/>
        <v>#N/A</v>
      </c>
      <c r="V673" s="128" t="e">
        <f>VLOOKUP(B673,'MC 114+220'!$B$15:$AB$786,15,FALSE)</f>
        <v>#N/A</v>
      </c>
      <c r="W673" s="96">
        <f>'MC 114+220'!S674</f>
        <v>0</v>
      </c>
      <c r="X673" s="106">
        <f t="shared" si="139"/>
        <v>0</v>
      </c>
      <c r="Y673" s="108" t="e">
        <f t="shared" si="143"/>
        <v>#N/A</v>
      </c>
      <c r="Z673" s="99" t="e">
        <f t="shared" si="140"/>
        <v>#N/A</v>
      </c>
      <c r="AA673" s="100" t="e">
        <f t="shared" si="141"/>
        <v>#N/A</v>
      </c>
      <c r="AB673" s="109" t="e">
        <f t="shared" si="142"/>
        <v>#N/A</v>
      </c>
    </row>
    <row r="674" spans="2:28">
      <c r="B674" s="86">
        <f>'MC 114+220'!B675</f>
        <v>0</v>
      </c>
      <c r="C674" s="101">
        <f t="shared" si="135"/>
        <v>0</v>
      </c>
      <c r="D674" s="102">
        <f t="shared" si="136"/>
        <v>842</v>
      </c>
      <c r="E674" s="89" t="e">
        <f>VLOOKUP(B674,'MC 114+220'!B675:AB1062,3,FALSE)</f>
        <v>#N/A</v>
      </c>
      <c r="F674" s="103" t="e">
        <f t="shared" si="131"/>
        <v>#N/A</v>
      </c>
      <c r="G674" s="104" t="e">
        <f>VLOOKUP(B674,'MC 114+220'!$B$15:$AB$786,20,FALSE)</f>
        <v>#N/A</v>
      </c>
      <c r="H674" s="104" t="e">
        <f>VLOOKUP(B674,'MC 114+220'!$B$15:$AB$786,4,FALSE)</f>
        <v>#N/A</v>
      </c>
      <c r="I674" s="105" t="e">
        <f t="shared" si="132"/>
        <v>#N/A</v>
      </c>
      <c r="J674" s="127" t="e">
        <f>VLOOKUP(B674,'MC 114+220'!$B$15:$AB$786,13,FALSE)</f>
        <v>#N/A</v>
      </c>
      <c r="K674" s="92">
        <f>'MC 114+220'!Q675</f>
        <v>0</v>
      </c>
      <c r="L674" s="106">
        <f t="shared" si="137"/>
        <v>0</v>
      </c>
      <c r="M674" s="94" t="e">
        <f>VLOOKUP(B674,'MC 114+220'!$B$14:$AB$786,21,FALSE)</f>
        <v>#N/A</v>
      </c>
      <c r="N674" s="103" t="e">
        <f>VLOOKUP(B674,'MC 114+220'!$B$15:$AB$786,5,FALSE)</f>
        <v>#N/A</v>
      </c>
      <c r="O674" s="105" t="e">
        <f t="shared" si="133"/>
        <v>#N/A</v>
      </c>
      <c r="P674" s="127" t="e">
        <f>VLOOKUP(B674,'MC 114+220'!$B$15:$AB$786,14,FALSE)</f>
        <v>#N/A</v>
      </c>
      <c r="Q674" s="92">
        <f>'MC 114+220'!R675</f>
        <v>0</v>
      </c>
      <c r="R674" s="106">
        <f t="shared" si="138"/>
        <v>0</v>
      </c>
      <c r="S674" s="94" t="e">
        <f>VLOOKUP(B674,'MC 114+220'!$B$14:$AB$786,22,FALSE)</f>
        <v>#N/A</v>
      </c>
      <c r="T674" s="103" t="e">
        <f>VLOOKUP(B674,'MC 114+220'!$B$15:$AB$786,6,FALSE)</f>
        <v>#N/A</v>
      </c>
      <c r="U674" s="105" t="e">
        <f t="shared" si="134"/>
        <v>#N/A</v>
      </c>
      <c r="V674" s="128" t="e">
        <f>VLOOKUP(B674,'MC 114+220'!$B$15:$AB$786,15,FALSE)</f>
        <v>#N/A</v>
      </c>
      <c r="W674" s="96">
        <f>'MC 114+220'!S675</f>
        <v>0</v>
      </c>
      <c r="X674" s="106">
        <f t="shared" si="139"/>
        <v>0</v>
      </c>
      <c r="Y674" s="108" t="e">
        <f t="shared" si="143"/>
        <v>#N/A</v>
      </c>
      <c r="Z674" s="99" t="e">
        <f t="shared" si="140"/>
        <v>#N/A</v>
      </c>
      <c r="AA674" s="100" t="e">
        <f t="shared" si="141"/>
        <v>#N/A</v>
      </c>
      <c r="AB674" s="109" t="e">
        <f t="shared" si="142"/>
        <v>#N/A</v>
      </c>
    </row>
    <row r="675" spans="2:28">
      <c r="B675" s="86">
        <f>'MC 114+220'!B676</f>
        <v>0</v>
      </c>
      <c r="C675" s="101">
        <f t="shared" si="135"/>
        <v>0</v>
      </c>
      <c r="D675" s="102">
        <f t="shared" si="136"/>
        <v>842</v>
      </c>
      <c r="E675" s="89" t="e">
        <f>VLOOKUP(B675,'MC 114+220'!B676:AB1063,3,FALSE)</f>
        <v>#N/A</v>
      </c>
      <c r="F675" s="103" t="e">
        <f t="shared" si="131"/>
        <v>#N/A</v>
      </c>
      <c r="G675" s="104" t="e">
        <f>VLOOKUP(B675,'MC 114+220'!$B$15:$AB$786,20,FALSE)</f>
        <v>#N/A</v>
      </c>
      <c r="H675" s="104" t="e">
        <f>VLOOKUP(B675,'MC 114+220'!$B$15:$AB$786,4,FALSE)</f>
        <v>#N/A</v>
      </c>
      <c r="I675" s="105" t="e">
        <f t="shared" si="132"/>
        <v>#N/A</v>
      </c>
      <c r="J675" s="127" t="e">
        <f>VLOOKUP(B675,'MC 114+220'!$B$15:$AB$786,13,FALSE)</f>
        <v>#N/A</v>
      </c>
      <c r="K675" s="92">
        <f>'MC 114+220'!Q676</f>
        <v>0</v>
      </c>
      <c r="L675" s="106">
        <f t="shared" si="137"/>
        <v>0</v>
      </c>
      <c r="M675" s="94" t="e">
        <f>VLOOKUP(B675,'MC 114+220'!$B$14:$AB$786,21,FALSE)</f>
        <v>#N/A</v>
      </c>
      <c r="N675" s="103" t="e">
        <f>VLOOKUP(B675,'MC 114+220'!$B$15:$AB$786,5,FALSE)</f>
        <v>#N/A</v>
      </c>
      <c r="O675" s="105" t="e">
        <f t="shared" si="133"/>
        <v>#N/A</v>
      </c>
      <c r="P675" s="127" t="e">
        <f>VLOOKUP(B675,'MC 114+220'!$B$15:$AB$786,14,FALSE)</f>
        <v>#N/A</v>
      </c>
      <c r="Q675" s="92">
        <f>'MC 114+220'!R676</f>
        <v>0</v>
      </c>
      <c r="R675" s="106">
        <f t="shared" si="138"/>
        <v>0</v>
      </c>
      <c r="S675" s="94" t="e">
        <f>VLOOKUP(B675,'MC 114+220'!$B$14:$AB$786,22,FALSE)</f>
        <v>#N/A</v>
      </c>
      <c r="T675" s="103" t="e">
        <f>VLOOKUP(B675,'MC 114+220'!$B$15:$AB$786,6,FALSE)</f>
        <v>#N/A</v>
      </c>
      <c r="U675" s="105" t="e">
        <f t="shared" si="134"/>
        <v>#N/A</v>
      </c>
      <c r="V675" s="128" t="e">
        <f>VLOOKUP(B675,'MC 114+220'!$B$15:$AB$786,15,FALSE)</f>
        <v>#N/A</v>
      </c>
      <c r="W675" s="96">
        <f>'MC 114+220'!S676</f>
        <v>0</v>
      </c>
      <c r="X675" s="106">
        <f t="shared" si="139"/>
        <v>0</v>
      </c>
      <c r="Y675" s="108" t="e">
        <f t="shared" si="143"/>
        <v>#N/A</v>
      </c>
      <c r="Z675" s="99" t="e">
        <f t="shared" si="140"/>
        <v>#N/A</v>
      </c>
      <c r="AA675" s="100" t="e">
        <f t="shared" si="141"/>
        <v>#N/A</v>
      </c>
      <c r="AB675" s="109" t="e">
        <f t="shared" si="142"/>
        <v>#N/A</v>
      </c>
    </row>
    <row r="676" spans="2:28">
      <c r="B676" s="86">
        <f>'MC 114+220'!B677</f>
        <v>0</v>
      </c>
      <c r="C676" s="101">
        <f t="shared" si="135"/>
        <v>0</v>
      </c>
      <c r="D676" s="102">
        <f t="shared" si="136"/>
        <v>842</v>
      </c>
      <c r="E676" s="89" t="e">
        <f>VLOOKUP(B676,'MC 114+220'!B677:AB1064,3,FALSE)</f>
        <v>#N/A</v>
      </c>
      <c r="F676" s="103" t="e">
        <f t="shared" si="131"/>
        <v>#N/A</v>
      </c>
      <c r="G676" s="104" t="e">
        <f>VLOOKUP(B676,'MC 114+220'!$B$15:$AB$786,20,FALSE)</f>
        <v>#N/A</v>
      </c>
      <c r="H676" s="104" t="e">
        <f>VLOOKUP(B676,'MC 114+220'!$B$15:$AB$786,4,FALSE)</f>
        <v>#N/A</v>
      </c>
      <c r="I676" s="105" t="e">
        <f t="shared" si="132"/>
        <v>#N/A</v>
      </c>
      <c r="J676" s="127" t="e">
        <f>VLOOKUP(B676,'MC 114+220'!$B$15:$AB$786,13,FALSE)</f>
        <v>#N/A</v>
      </c>
      <c r="K676" s="92">
        <f>'MC 114+220'!Q677</f>
        <v>0</v>
      </c>
      <c r="L676" s="106">
        <f t="shared" si="137"/>
        <v>0</v>
      </c>
      <c r="M676" s="94" t="e">
        <f>VLOOKUP(B676,'MC 114+220'!$B$14:$AB$786,21,FALSE)</f>
        <v>#N/A</v>
      </c>
      <c r="N676" s="103" t="e">
        <f>VLOOKUP(B676,'MC 114+220'!$B$15:$AB$786,5,FALSE)</f>
        <v>#N/A</v>
      </c>
      <c r="O676" s="105" t="e">
        <f t="shared" si="133"/>
        <v>#N/A</v>
      </c>
      <c r="P676" s="127" t="e">
        <f>VLOOKUP(B676,'MC 114+220'!$B$15:$AB$786,14,FALSE)</f>
        <v>#N/A</v>
      </c>
      <c r="Q676" s="92">
        <f>'MC 114+220'!R677</f>
        <v>0</v>
      </c>
      <c r="R676" s="106">
        <f t="shared" si="138"/>
        <v>0</v>
      </c>
      <c r="S676" s="94" t="e">
        <f>VLOOKUP(B676,'MC 114+220'!$B$14:$AB$786,22,FALSE)</f>
        <v>#N/A</v>
      </c>
      <c r="T676" s="103" t="e">
        <f>VLOOKUP(B676,'MC 114+220'!$B$15:$AB$786,6,FALSE)</f>
        <v>#N/A</v>
      </c>
      <c r="U676" s="105" t="e">
        <f t="shared" si="134"/>
        <v>#N/A</v>
      </c>
      <c r="V676" s="128" t="e">
        <f>VLOOKUP(B676,'MC 114+220'!$B$15:$AB$786,15,FALSE)</f>
        <v>#N/A</v>
      </c>
      <c r="W676" s="96">
        <f>'MC 114+220'!S677</f>
        <v>0</v>
      </c>
      <c r="X676" s="106">
        <f t="shared" si="139"/>
        <v>0</v>
      </c>
      <c r="Y676" s="108" t="e">
        <f t="shared" si="143"/>
        <v>#N/A</v>
      </c>
      <c r="Z676" s="99" t="e">
        <f t="shared" si="140"/>
        <v>#N/A</v>
      </c>
      <c r="AA676" s="100" t="e">
        <f t="shared" si="141"/>
        <v>#N/A</v>
      </c>
      <c r="AB676" s="109" t="e">
        <f t="shared" si="142"/>
        <v>#N/A</v>
      </c>
    </row>
    <row r="677" spans="2:28">
      <c r="B677" s="86">
        <f>'MC 114+220'!B678</f>
        <v>0</v>
      </c>
      <c r="C677" s="101">
        <f t="shared" si="135"/>
        <v>0</v>
      </c>
      <c r="D677" s="102">
        <f t="shared" si="136"/>
        <v>842</v>
      </c>
      <c r="E677" s="89" t="e">
        <f>VLOOKUP(B677,'MC 114+220'!B678:AB1065,3,FALSE)</f>
        <v>#N/A</v>
      </c>
      <c r="F677" s="103" t="e">
        <f t="shared" si="131"/>
        <v>#N/A</v>
      </c>
      <c r="G677" s="104" t="e">
        <f>VLOOKUP(B677,'MC 114+220'!$B$15:$AB$786,20,FALSE)</f>
        <v>#N/A</v>
      </c>
      <c r="H677" s="104" t="e">
        <f>VLOOKUP(B677,'MC 114+220'!$B$15:$AB$786,4,FALSE)</f>
        <v>#N/A</v>
      </c>
      <c r="I677" s="105" t="e">
        <f t="shared" si="132"/>
        <v>#N/A</v>
      </c>
      <c r="J677" s="127" t="e">
        <f>VLOOKUP(B677,'MC 114+220'!$B$15:$AB$786,13,FALSE)</f>
        <v>#N/A</v>
      </c>
      <c r="K677" s="92">
        <f>'MC 114+220'!Q678</f>
        <v>0</v>
      </c>
      <c r="L677" s="106">
        <f t="shared" si="137"/>
        <v>0</v>
      </c>
      <c r="M677" s="94" t="e">
        <f>VLOOKUP(B677,'MC 114+220'!$B$14:$AB$786,21,FALSE)</f>
        <v>#N/A</v>
      </c>
      <c r="N677" s="103" t="e">
        <f>VLOOKUP(B677,'MC 114+220'!$B$15:$AB$786,5,FALSE)</f>
        <v>#N/A</v>
      </c>
      <c r="O677" s="105" t="e">
        <f t="shared" si="133"/>
        <v>#N/A</v>
      </c>
      <c r="P677" s="127" t="e">
        <f>VLOOKUP(B677,'MC 114+220'!$B$15:$AB$786,14,FALSE)</f>
        <v>#N/A</v>
      </c>
      <c r="Q677" s="92">
        <f>'MC 114+220'!R678</f>
        <v>0</v>
      </c>
      <c r="R677" s="106">
        <f t="shared" si="138"/>
        <v>0</v>
      </c>
      <c r="S677" s="94" t="e">
        <f>VLOOKUP(B677,'MC 114+220'!$B$14:$AB$786,22,FALSE)</f>
        <v>#N/A</v>
      </c>
      <c r="T677" s="103" t="e">
        <f>VLOOKUP(B677,'MC 114+220'!$B$15:$AB$786,6,FALSE)</f>
        <v>#N/A</v>
      </c>
      <c r="U677" s="105" t="e">
        <f t="shared" si="134"/>
        <v>#N/A</v>
      </c>
      <c r="V677" s="128" t="e">
        <f>VLOOKUP(B677,'MC 114+220'!$B$15:$AB$786,15,FALSE)</f>
        <v>#N/A</v>
      </c>
      <c r="W677" s="96">
        <f>'MC 114+220'!S678</f>
        <v>0</v>
      </c>
      <c r="X677" s="106">
        <f t="shared" si="139"/>
        <v>0</v>
      </c>
      <c r="Y677" s="108" t="e">
        <f t="shared" si="143"/>
        <v>#N/A</v>
      </c>
      <c r="Z677" s="99" t="e">
        <f t="shared" si="140"/>
        <v>#N/A</v>
      </c>
      <c r="AA677" s="100" t="e">
        <f t="shared" si="141"/>
        <v>#N/A</v>
      </c>
      <c r="AB677" s="109" t="e">
        <f t="shared" si="142"/>
        <v>#N/A</v>
      </c>
    </row>
    <row r="678" spans="2:28">
      <c r="B678" s="86">
        <f>'MC 114+220'!B679</f>
        <v>0</v>
      </c>
      <c r="C678" s="101">
        <f t="shared" si="135"/>
        <v>0</v>
      </c>
      <c r="D678" s="102">
        <f t="shared" si="136"/>
        <v>842</v>
      </c>
      <c r="E678" s="89" t="e">
        <f>VLOOKUP(B678,'MC 114+220'!B679:AB1066,3,FALSE)</f>
        <v>#N/A</v>
      </c>
      <c r="F678" s="103" t="e">
        <f t="shared" si="131"/>
        <v>#N/A</v>
      </c>
      <c r="G678" s="104" t="e">
        <f>VLOOKUP(B678,'MC 114+220'!$B$15:$AB$786,20,FALSE)</f>
        <v>#N/A</v>
      </c>
      <c r="H678" s="104" t="e">
        <f>VLOOKUP(B678,'MC 114+220'!$B$15:$AB$786,4,FALSE)</f>
        <v>#N/A</v>
      </c>
      <c r="I678" s="105" t="e">
        <f t="shared" si="132"/>
        <v>#N/A</v>
      </c>
      <c r="J678" s="127" t="e">
        <f>VLOOKUP(B678,'MC 114+220'!$B$15:$AB$786,13,FALSE)</f>
        <v>#N/A</v>
      </c>
      <c r="K678" s="92">
        <f>'MC 114+220'!Q679</f>
        <v>0</v>
      </c>
      <c r="L678" s="106">
        <f t="shared" si="137"/>
        <v>0</v>
      </c>
      <c r="M678" s="94" t="e">
        <f>VLOOKUP(B678,'MC 114+220'!$B$14:$AB$786,21,FALSE)</f>
        <v>#N/A</v>
      </c>
      <c r="N678" s="103" t="e">
        <f>VLOOKUP(B678,'MC 114+220'!$B$15:$AB$786,5,FALSE)</f>
        <v>#N/A</v>
      </c>
      <c r="O678" s="105" t="e">
        <f t="shared" si="133"/>
        <v>#N/A</v>
      </c>
      <c r="P678" s="127" t="e">
        <f>VLOOKUP(B678,'MC 114+220'!$B$15:$AB$786,14,FALSE)</f>
        <v>#N/A</v>
      </c>
      <c r="Q678" s="92">
        <f>'MC 114+220'!R679</f>
        <v>0</v>
      </c>
      <c r="R678" s="106">
        <f t="shared" si="138"/>
        <v>0</v>
      </c>
      <c r="S678" s="94" t="e">
        <f>VLOOKUP(B678,'MC 114+220'!$B$14:$AB$786,22,FALSE)</f>
        <v>#N/A</v>
      </c>
      <c r="T678" s="103" t="e">
        <f>VLOOKUP(B678,'MC 114+220'!$B$15:$AB$786,6,FALSE)</f>
        <v>#N/A</v>
      </c>
      <c r="U678" s="105" t="e">
        <f t="shared" si="134"/>
        <v>#N/A</v>
      </c>
      <c r="V678" s="128" t="e">
        <f>VLOOKUP(B678,'MC 114+220'!$B$15:$AB$786,15,FALSE)</f>
        <v>#N/A</v>
      </c>
      <c r="W678" s="96">
        <f>'MC 114+220'!S679</f>
        <v>0</v>
      </c>
      <c r="X678" s="106">
        <f t="shared" si="139"/>
        <v>0</v>
      </c>
      <c r="Y678" s="108" t="e">
        <f t="shared" si="143"/>
        <v>#N/A</v>
      </c>
      <c r="Z678" s="99" t="e">
        <f t="shared" si="140"/>
        <v>#N/A</v>
      </c>
      <c r="AA678" s="100" t="e">
        <f t="shared" si="141"/>
        <v>#N/A</v>
      </c>
      <c r="AB678" s="109" t="e">
        <f t="shared" si="142"/>
        <v>#N/A</v>
      </c>
    </row>
    <row r="679" spans="2:28">
      <c r="B679" s="86">
        <f>'MC 114+220'!B680</f>
        <v>0</v>
      </c>
      <c r="C679" s="101">
        <f t="shared" si="135"/>
        <v>0</v>
      </c>
      <c r="D679" s="102">
        <f t="shared" si="136"/>
        <v>842</v>
      </c>
      <c r="E679" s="89" t="e">
        <f>VLOOKUP(B679,'MC 114+220'!B680:AB1067,3,FALSE)</f>
        <v>#N/A</v>
      </c>
      <c r="F679" s="103" t="e">
        <f t="shared" si="131"/>
        <v>#N/A</v>
      </c>
      <c r="G679" s="104" t="e">
        <f>VLOOKUP(B679,'MC 114+220'!$B$15:$AB$786,20,FALSE)</f>
        <v>#N/A</v>
      </c>
      <c r="H679" s="104" t="e">
        <f>VLOOKUP(B679,'MC 114+220'!$B$15:$AB$786,4,FALSE)</f>
        <v>#N/A</v>
      </c>
      <c r="I679" s="105" t="e">
        <f t="shared" si="132"/>
        <v>#N/A</v>
      </c>
      <c r="J679" s="127" t="e">
        <f>VLOOKUP(B679,'MC 114+220'!$B$15:$AB$786,13,FALSE)</f>
        <v>#N/A</v>
      </c>
      <c r="K679" s="92">
        <f>'MC 114+220'!Q680</f>
        <v>0</v>
      </c>
      <c r="L679" s="106">
        <f t="shared" si="137"/>
        <v>0</v>
      </c>
      <c r="M679" s="94" t="e">
        <f>VLOOKUP(B679,'MC 114+220'!$B$14:$AB$786,21,FALSE)</f>
        <v>#N/A</v>
      </c>
      <c r="N679" s="103" t="e">
        <f>VLOOKUP(B679,'MC 114+220'!$B$15:$AB$786,5,FALSE)</f>
        <v>#N/A</v>
      </c>
      <c r="O679" s="105" t="e">
        <f t="shared" si="133"/>
        <v>#N/A</v>
      </c>
      <c r="P679" s="127" t="e">
        <f>VLOOKUP(B679,'MC 114+220'!$B$15:$AB$786,14,FALSE)</f>
        <v>#N/A</v>
      </c>
      <c r="Q679" s="92">
        <f>'MC 114+220'!R680</f>
        <v>0</v>
      </c>
      <c r="R679" s="106">
        <f t="shared" si="138"/>
        <v>0</v>
      </c>
      <c r="S679" s="94" t="e">
        <f>VLOOKUP(B679,'MC 114+220'!$B$14:$AB$786,22,FALSE)</f>
        <v>#N/A</v>
      </c>
      <c r="T679" s="103" t="e">
        <f>VLOOKUP(B679,'MC 114+220'!$B$15:$AB$786,6,FALSE)</f>
        <v>#N/A</v>
      </c>
      <c r="U679" s="105" t="e">
        <f t="shared" si="134"/>
        <v>#N/A</v>
      </c>
      <c r="V679" s="128" t="e">
        <f>VLOOKUP(B679,'MC 114+220'!$B$15:$AB$786,15,FALSE)</f>
        <v>#N/A</v>
      </c>
      <c r="W679" s="96">
        <f>'MC 114+220'!S680</f>
        <v>0</v>
      </c>
      <c r="X679" s="106">
        <f t="shared" si="139"/>
        <v>0</v>
      </c>
      <c r="Y679" s="108" t="e">
        <f t="shared" si="143"/>
        <v>#N/A</v>
      </c>
      <c r="Z679" s="99" t="e">
        <f t="shared" si="140"/>
        <v>#N/A</v>
      </c>
      <c r="AA679" s="100" t="e">
        <f t="shared" si="141"/>
        <v>#N/A</v>
      </c>
      <c r="AB679" s="109" t="e">
        <f t="shared" si="142"/>
        <v>#N/A</v>
      </c>
    </row>
    <row r="680" spans="2:28">
      <c r="B680" s="86">
        <f>'MC 114+220'!B681</f>
        <v>0</v>
      </c>
      <c r="C680" s="101">
        <f t="shared" si="135"/>
        <v>0</v>
      </c>
      <c r="D680" s="102">
        <f t="shared" si="136"/>
        <v>842</v>
      </c>
      <c r="E680" s="89" t="e">
        <f>VLOOKUP(B680,'MC 114+220'!B681:AB1068,3,FALSE)</f>
        <v>#N/A</v>
      </c>
      <c r="F680" s="103" t="e">
        <f t="shared" si="131"/>
        <v>#N/A</v>
      </c>
      <c r="G680" s="104" t="e">
        <f>VLOOKUP(B680,'MC 114+220'!$B$15:$AB$786,20,FALSE)</f>
        <v>#N/A</v>
      </c>
      <c r="H680" s="104" t="e">
        <f>VLOOKUP(B680,'MC 114+220'!$B$15:$AB$786,4,FALSE)</f>
        <v>#N/A</v>
      </c>
      <c r="I680" s="105" t="e">
        <f t="shared" si="132"/>
        <v>#N/A</v>
      </c>
      <c r="J680" s="127" t="e">
        <f>VLOOKUP(B680,'MC 114+220'!$B$15:$AB$786,13,FALSE)</f>
        <v>#N/A</v>
      </c>
      <c r="K680" s="92">
        <f>'MC 114+220'!Q681</f>
        <v>0</v>
      </c>
      <c r="L680" s="106">
        <f t="shared" si="137"/>
        <v>0</v>
      </c>
      <c r="M680" s="94" t="e">
        <f>VLOOKUP(B680,'MC 114+220'!$B$14:$AB$786,21,FALSE)</f>
        <v>#N/A</v>
      </c>
      <c r="N680" s="103" t="e">
        <f>VLOOKUP(B680,'MC 114+220'!$B$15:$AB$786,5,FALSE)</f>
        <v>#N/A</v>
      </c>
      <c r="O680" s="105" t="e">
        <f t="shared" si="133"/>
        <v>#N/A</v>
      </c>
      <c r="P680" s="127" t="e">
        <f>VLOOKUP(B680,'MC 114+220'!$B$15:$AB$786,14,FALSE)</f>
        <v>#N/A</v>
      </c>
      <c r="Q680" s="92">
        <f>'MC 114+220'!R681</f>
        <v>0</v>
      </c>
      <c r="R680" s="106">
        <f t="shared" si="138"/>
        <v>0</v>
      </c>
      <c r="S680" s="94" t="e">
        <f>VLOOKUP(B680,'MC 114+220'!$B$14:$AB$786,22,FALSE)</f>
        <v>#N/A</v>
      </c>
      <c r="T680" s="103" t="e">
        <f>VLOOKUP(B680,'MC 114+220'!$B$15:$AB$786,6,FALSE)</f>
        <v>#N/A</v>
      </c>
      <c r="U680" s="105" t="e">
        <f t="shared" si="134"/>
        <v>#N/A</v>
      </c>
      <c r="V680" s="128" t="e">
        <f>VLOOKUP(B680,'MC 114+220'!$B$15:$AB$786,15,FALSE)</f>
        <v>#N/A</v>
      </c>
      <c r="W680" s="96">
        <f>'MC 114+220'!S681</f>
        <v>0</v>
      </c>
      <c r="X680" s="106">
        <f t="shared" si="139"/>
        <v>0</v>
      </c>
      <c r="Y680" s="108" t="e">
        <f t="shared" si="143"/>
        <v>#N/A</v>
      </c>
      <c r="Z680" s="99" t="e">
        <f t="shared" si="140"/>
        <v>#N/A</v>
      </c>
      <c r="AA680" s="100" t="e">
        <f t="shared" si="141"/>
        <v>#N/A</v>
      </c>
      <c r="AB680" s="109" t="e">
        <f t="shared" si="142"/>
        <v>#N/A</v>
      </c>
    </row>
    <row r="681" spans="2:28">
      <c r="B681" s="86">
        <f>'MC 114+220'!B682</f>
        <v>0</v>
      </c>
      <c r="C681" s="101">
        <f t="shared" si="135"/>
        <v>0</v>
      </c>
      <c r="D681" s="102">
        <f t="shared" si="136"/>
        <v>842</v>
      </c>
      <c r="E681" s="89" t="e">
        <f>VLOOKUP(B681,'MC 114+220'!B682:AB1069,3,FALSE)</f>
        <v>#N/A</v>
      </c>
      <c r="F681" s="103" t="e">
        <f t="shared" si="131"/>
        <v>#N/A</v>
      </c>
      <c r="G681" s="104" t="e">
        <f>VLOOKUP(B681,'MC 114+220'!$B$15:$AB$786,20,FALSE)</f>
        <v>#N/A</v>
      </c>
      <c r="H681" s="104" t="e">
        <f>VLOOKUP(B681,'MC 114+220'!$B$15:$AB$786,4,FALSE)</f>
        <v>#N/A</v>
      </c>
      <c r="I681" s="105" t="e">
        <f t="shared" si="132"/>
        <v>#N/A</v>
      </c>
      <c r="J681" s="127" t="e">
        <f>VLOOKUP(B681,'MC 114+220'!$B$15:$AB$786,13,FALSE)</f>
        <v>#N/A</v>
      </c>
      <c r="K681" s="92">
        <f>'MC 114+220'!Q682</f>
        <v>0</v>
      </c>
      <c r="L681" s="106">
        <f t="shared" si="137"/>
        <v>0</v>
      </c>
      <c r="M681" s="94" t="e">
        <f>VLOOKUP(B681,'MC 114+220'!$B$14:$AB$786,21,FALSE)</f>
        <v>#N/A</v>
      </c>
      <c r="N681" s="103" t="e">
        <f>VLOOKUP(B681,'MC 114+220'!$B$15:$AB$786,5,FALSE)</f>
        <v>#N/A</v>
      </c>
      <c r="O681" s="105" t="e">
        <f t="shared" si="133"/>
        <v>#N/A</v>
      </c>
      <c r="P681" s="127" t="e">
        <f>VLOOKUP(B681,'MC 114+220'!$B$15:$AB$786,14,FALSE)</f>
        <v>#N/A</v>
      </c>
      <c r="Q681" s="92">
        <f>'MC 114+220'!R682</f>
        <v>0</v>
      </c>
      <c r="R681" s="106">
        <f t="shared" si="138"/>
        <v>0</v>
      </c>
      <c r="S681" s="94" t="e">
        <f>VLOOKUP(B681,'MC 114+220'!$B$14:$AB$786,22,FALSE)</f>
        <v>#N/A</v>
      </c>
      <c r="T681" s="103" t="e">
        <f>VLOOKUP(B681,'MC 114+220'!$B$15:$AB$786,6,FALSE)</f>
        <v>#N/A</v>
      </c>
      <c r="U681" s="105" t="e">
        <f t="shared" si="134"/>
        <v>#N/A</v>
      </c>
      <c r="V681" s="128" t="e">
        <f>VLOOKUP(B681,'MC 114+220'!$B$15:$AB$786,15,FALSE)</f>
        <v>#N/A</v>
      </c>
      <c r="W681" s="96">
        <f>'MC 114+220'!S682</f>
        <v>0</v>
      </c>
      <c r="X681" s="106">
        <f t="shared" si="139"/>
        <v>0</v>
      </c>
      <c r="Y681" s="108" t="e">
        <f t="shared" si="143"/>
        <v>#N/A</v>
      </c>
      <c r="Z681" s="99" t="e">
        <f t="shared" si="140"/>
        <v>#N/A</v>
      </c>
      <c r="AA681" s="100" t="e">
        <f t="shared" si="141"/>
        <v>#N/A</v>
      </c>
      <c r="AB681" s="109" t="e">
        <f t="shared" si="142"/>
        <v>#N/A</v>
      </c>
    </row>
    <row r="682" spans="2:28">
      <c r="B682" s="86">
        <f>'MC 114+220'!B683</f>
        <v>0</v>
      </c>
      <c r="C682" s="101">
        <f t="shared" si="135"/>
        <v>0</v>
      </c>
      <c r="D682" s="102">
        <f t="shared" si="136"/>
        <v>842</v>
      </c>
      <c r="E682" s="89" t="e">
        <f>VLOOKUP(B682,'MC 114+220'!B683:AB1070,3,FALSE)</f>
        <v>#N/A</v>
      </c>
      <c r="F682" s="103" t="e">
        <f t="shared" si="131"/>
        <v>#N/A</v>
      </c>
      <c r="G682" s="104" t="e">
        <f>VLOOKUP(B682,'MC 114+220'!$B$15:$AB$786,20,FALSE)</f>
        <v>#N/A</v>
      </c>
      <c r="H682" s="104" t="e">
        <f>VLOOKUP(B682,'MC 114+220'!$B$15:$AB$786,4,FALSE)</f>
        <v>#N/A</v>
      </c>
      <c r="I682" s="105" t="e">
        <f t="shared" si="132"/>
        <v>#N/A</v>
      </c>
      <c r="J682" s="127" t="e">
        <f>VLOOKUP(B682,'MC 114+220'!$B$15:$AB$786,13,FALSE)</f>
        <v>#N/A</v>
      </c>
      <c r="K682" s="92">
        <f>'MC 114+220'!Q683</f>
        <v>0</v>
      </c>
      <c r="L682" s="106">
        <f t="shared" si="137"/>
        <v>0</v>
      </c>
      <c r="M682" s="94" t="e">
        <f>VLOOKUP(B682,'MC 114+220'!$B$14:$AB$786,21,FALSE)</f>
        <v>#N/A</v>
      </c>
      <c r="N682" s="103" t="e">
        <f>VLOOKUP(B682,'MC 114+220'!$B$15:$AB$786,5,FALSE)</f>
        <v>#N/A</v>
      </c>
      <c r="O682" s="105" t="e">
        <f t="shared" si="133"/>
        <v>#N/A</v>
      </c>
      <c r="P682" s="127" t="e">
        <f>VLOOKUP(B682,'MC 114+220'!$B$15:$AB$786,14,FALSE)</f>
        <v>#N/A</v>
      </c>
      <c r="Q682" s="92">
        <f>'MC 114+220'!R683</f>
        <v>0</v>
      </c>
      <c r="R682" s="106">
        <f t="shared" si="138"/>
        <v>0</v>
      </c>
      <c r="S682" s="94" t="e">
        <f>VLOOKUP(B682,'MC 114+220'!$B$14:$AB$786,22,FALSE)</f>
        <v>#N/A</v>
      </c>
      <c r="T682" s="103" t="e">
        <f>VLOOKUP(B682,'MC 114+220'!$B$15:$AB$786,6,FALSE)</f>
        <v>#N/A</v>
      </c>
      <c r="U682" s="105" t="e">
        <f t="shared" si="134"/>
        <v>#N/A</v>
      </c>
      <c r="V682" s="128" t="e">
        <f>VLOOKUP(B682,'MC 114+220'!$B$15:$AB$786,15,FALSE)</f>
        <v>#N/A</v>
      </c>
      <c r="W682" s="96">
        <f>'MC 114+220'!S683</f>
        <v>0</v>
      </c>
      <c r="X682" s="106">
        <f t="shared" si="139"/>
        <v>0</v>
      </c>
      <c r="Y682" s="108" t="e">
        <f t="shared" si="143"/>
        <v>#N/A</v>
      </c>
      <c r="Z682" s="99" t="e">
        <f t="shared" si="140"/>
        <v>#N/A</v>
      </c>
      <c r="AA682" s="100" t="e">
        <f t="shared" si="141"/>
        <v>#N/A</v>
      </c>
      <c r="AB682" s="109" t="e">
        <f t="shared" si="142"/>
        <v>#N/A</v>
      </c>
    </row>
    <row r="683" spans="2:28">
      <c r="B683" s="86">
        <f>'MC 114+220'!B684</f>
        <v>0</v>
      </c>
      <c r="C683" s="101">
        <f t="shared" si="135"/>
        <v>0</v>
      </c>
      <c r="D683" s="102">
        <f t="shared" si="136"/>
        <v>842</v>
      </c>
      <c r="E683" s="89" t="e">
        <f>VLOOKUP(B683,'MC 114+220'!B684:AB1071,3,FALSE)</f>
        <v>#N/A</v>
      </c>
      <c r="F683" s="103" t="e">
        <f t="shared" si="131"/>
        <v>#N/A</v>
      </c>
      <c r="G683" s="104" t="e">
        <f>VLOOKUP(B683,'MC 114+220'!$B$15:$AB$786,20,FALSE)</f>
        <v>#N/A</v>
      </c>
      <c r="H683" s="104" t="e">
        <f>VLOOKUP(B683,'MC 114+220'!$B$15:$AB$786,4,FALSE)</f>
        <v>#N/A</v>
      </c>
      <c r="I683" s="105" t="e">
        <f t="shared" si="132"/>
        <v>#N/A</v>
      </c>
      <c r="J683" s="127" t="e">
        <f>VLOOKUP(B683,'MC 114+220'!$B$15:$AB$786,13,FALSE)</f>
        <v>#N/A</v>
      </c>
      <c r="K683" s="92">
        <f>'MC 114+220'!Q684</f>
        <v>0</v>
      </c>
      <c r="L683" s="106">
        <f t="shared" si="137"/>
        <v>0</v>
      </c>
      <c r="M683" s="94" t="e">
        <f>VLOOKUP(B683,'MC 114+220'!$B$14:$AB$786,21,FALSE)</f>
        <v>#N/A</v>
      </c>
      <c r="N683" s="103" t="e">
        <f>VLOOKUP(B683,'MC 114+220'!$B$15:$AB$786,5,FALSE)</f>
        <v>#N/A</v>
      </c>
      <c r="O683" s="105" t="e">
        <f t="shared" si="133"/>
        <v>#N/A</v>
      </c>
      <c r="P683" s="127" t="e">
        <f>VLOOKUP(B683,'MC 114+220'!$B$15:$AB$786,14,FALSE)</f>
        <v>#N/A</v>
      </c>
      <c r="Q683" s="92">
        <f>'MC 114+220'!R684</f>
        <v>0</v>
      </c>
      <c r="R683" s="106">
        <f t="shared" si="138"/>
        <v>0</v>
      </c>
      <c r="S683" s="94" t="e">
        <f>VLOOKUP(B683,'MC 114+220'!$B$14:$AB$786,22,FALSE)</f>
        <v>#N/A</v>
      </c>
      <c r="T683" s="103" t="e">
        <f>VLOOKUP(B683,'MC 114+220'!$B$15:$AB$786,6,FALSE)</f>
        <v>#N/A</v>
      </c>
      <c r="U683" s="105" t="e">
        <f t="shared" si="134"/>
        <v>#N/A</v>
      </c>
      <c r="V683" s="128" t="e">
        <f>VLOOKUP(B683,'MC 114+220'!$B$15:$AB$786,15,FALSE)</f>
        <v>#N/A</v>
      </c>
      <c r="W683" s="96">
        <f>'MC 114+220'!S684</f>
        <v>0</v>
      </c>
      <c r="X683" s="106">
        <f t="shared" si="139"/>
        <v>0</v>
      </c>
      <c r="Y683" s="108" t="e">
        <f t="shared" si="143"/>
        <v>#N/A</v>
      </c>
      <c r="Z683" s="99" t="e">
        <f t="shared" si="140"/>
        <v>#N/A</v>
      </c>
      <c r="AA683" s="100" t="e">
        <f t="shared" si="141"/>
        <v>#N/A</v>
      </c>
      <c r="AB683" s="109" t="e">
        <f t="shared" si="142"/>
        <v>#N/A</v>
      </c>
    </row>
    <row r="684" spans="2:28">
      <c r="B684" s="86">
        <f>'MC 114+220'!B685</f>
        <v>0</v>
      </c>
      <c r="C684" s="101">
        <f t="shared" si="135"/>
        <v>0</v>
      </c>
      <c r="D684" s="102">
        <f t="shared" si="136"/>
        <v>842</v>
      </c>
      <c r="E684" s="89" t="e">
        <f>VLOOKUP(B684,'MC 114+220'!B685:AB1072,3,FALSE)</f>
        <v>#N/A</v>
      </c>
      <c r="F684" s="103" t="e">
        <f t="shared" si="131"/>
        <v>#N/A</v>
      </c>
      <c r="G684" s="104" t="e">
        <f>VLOOKUP(B684,'MC 114+220'!$B$15:$AB$786,20,FALSE)</f>
        <v>#N/A</v>
      </c>
      <c r="H684" s="104" t="e">
        <f>VLOOKUP(B684,'MC 114+220'!$B$15:$AB$786,4,FALSE)</f>
        <v>#N/A</v>
      </c>
      <c r="I684" s="105" t="e">
        <f t="shared" si="132"/>
        <v>#N/A</v>
      </c>
      <c r="J684" s="127" t="e">
        <f>VLOOKUP(B684,'MC 114+220'!$B$15:$AB$786,13,FALSE)</f>
        <v>#N/A</v>
      </c>
      <c r="K684" s="92">
        <f>'MC 114+220'!Q685</f>
        <v>0</v>
      </c>
      <c r="L684" s="106">
        <f t="shared" si="137"/>
        <v>0</v>
      </c>
      <c r="M684" s="94" t="e">
        <f>VLOOKUP(B684,'MC 114+220'!$B$14:$AB$786,21,FALSE)</f>
        <v>#N/A</v>
      </c>
      <c r="N684" s="103" t="e">
        <f>VLOOKUP(B684,'MC 114+220'!$B$15:$AB$786,5,FALSE)</f>
        <v>#N/A</v>
      </c>
      <c r="O684" s="105" t="e">
        <f t="shared" si="133"/>
        <v>#N/A</v>
      </c>
      <c r="P684" s="127" t="e">
        <f>VLOOKUP(B684,'MC 114+220'!$B$15:$AB$786,14,FALSE)</f>
        <v>#N/A</v>
      </c>
      <c r="Q684" s="92">
        <f>'MC 114+220'!R685</f>
        <v>0</v>
      </c>
      <c r="R684" s="106">
        <f t="shared" si="138"/>
        <v>0</v>
      </c>
      <c r="S684" s="94" t="e">
        <f>VLOOKUP(B684,'MC 114+220'!$B$14:$AB$786,22,FALSE)</f>
        <v>#N/A</v>
      </c>
      <c r="T684" s="103" t="e">
        <f>VLOOKUP(B684,'MC 114+220'!$B$15:$AB$786,6,FALSE)</f>
        <v>#N/A</v>
      </c>
      <c r="U684" s="105" t="e">
        <f t="shared" si="134"/>
        <v>#N/A</v>
      </c>
      <c r="V684" s="128" t="e">
        <f>VLOOKUP(B684,'MC 114+220'!$B$15:$AB$786,15,FALSE)</f>
        <v>#N/A</v>
      </c>
      <c r="W684" s="96">
        <f>'MC 114+220'!S685</f>
        <v>0</v>
      </c>
      <c r="X684" s="106">
        <f t="shared" si="139"/>
        <v>0</v>
      </c>
      <c r="Y684" s="108" t="e">
        <f t="shared" si="143"/>
        <v>#N/A</v>
      </c>
      <c r="Z684" s="99" t="e">
        <f t="shared" si="140"/>
        <v>#N/A</v>
      </c>
      <c r="AA684" s="100" t="e">
        <f t="shared" si="141"/>
        <v>#N/A</v>
      </c>
      <c r="AB684" s="109" t="e">
        <f t="shared" si="142"/>
        <v>#N/A</v>
      </c>
    </row>
    <row r="685" spans="2:28">
      <c r="B685" s="86">
        <f>'MC 114+220'!B686</f>
        <v>0</v>
      </c>
      <c r="C685" s="101">
        <f t="shared" si="135"/>
        <v>0</v>
      </c>
      <c r="D685" s="102">
        <f t="shared" si="136"/>
        <v>842</v>
      </c>
      <c r="E685" s="89" t="e">
        <f>VLOOKUP(B685,'MC 114+220'!B686:AB1073,3,FALSE)</f>
        <v>#N/A</v>
      </c>
      <c r="F685" s="103" t="e">
        <f t="shared" si="131"/>
        <v>#N/A</v>
      </c>
      <c r="G685" s="104" t="e">
        <f>VLOOKUP(B685,'MC 114+220'!$B$15:$AB$786,20,FALSE)</f>
        <v>#N/A</v>
      </c>
      <c r="H685" s="104" t="e">
        <f>VLOOKUP(B685,'MC 114+220'!$B$15:$AB$786,4,FALSE)</f>
        <v>#N/A</v>
      </c>
      <c r="I685" s="105" t="e">
        <f t="shared" si="132"/>
        <v>#N/A</v>
      </c>
      <c r="J685" s="127" t="e">
        <f>VLOOKUP(B685,'MC 114+220'!$B$15:$AB$786,13,FALSE)</f>
        <v>#N/A</v>
      </c>
      <c r="K685" s="92">
        <f>'MC 114+220'!Q686</f>
        <v>0</v>
      </c>
      <c r="L685" s="106">
        <f t="shared" si="137"/>
        <v>0</v>
      </c>
      <c r="M685" s="94" t="e">
        <f>VLOOKUP(B685,'MC 114+220'!$B$14:$AB$786,21,FALSE)</f>
        <v>#N/A</v>
      </c>
      <c r="N685" s="103" t="e">
        <f>VLOOKUP(B685,'MC 114+220'!$B$15:$AB$786,5,FALSE)</f>
        <v>#N/A</v>
      </c>
      <c r="O685" s="105" t="e">
        <f t="shared" si="133"/>
        <v>#N/A</v>
      </c>
      <c r="P685" s="127" t="e">
        <f>VLOOKUP(B685,'MC 114+220'!$B$15:$AB$786,14,FALSE)</f>
        <v>#N/A</v>
      </c>
      <c r="Q685" s="92">
        <f>'MC 114+220'!R686</f>
        <v>0</v>
      </c>
      <c r="R685" s="106">
        <f t="shared" si="138"/>
        <v>0</v>
      </c>
      <c r="S685" s="94" t="e">
        <f>VLOOKUP(B685,'MC 114+220'!$B$14:$AB$786,22,FALSE)</f>
        <v>#N/A</v>
      </c>
      <c r="T685" s="103" t="e">
        <f>VLOOKUP(B685,'MC 114+220'!$B$15:$AB$786,6,FALSE)</f>
        <v>#N/A</v>
      </c>
      <c r="U685" s="105" t="e">
        <f t="shared" si="134"/>
        <v>#N/A</v>
      </c>
      <c r="V685" s="128" t="e">
        <f>VLOOKUP(B685,'MC 114+220'!$B$15:$AB$786,15,FALSE)</f>
        <v>#N/A</v>
      </c>
      <c r="W685" s="96">
        <f>'MC 114+220'!S686</f>
        <v>0</v>
      </c>
      <c r="X685" s="106">
        <f t="shared" si="139"/>
        <v>0</v>
      </c>
      <c r="Y685" s="108" t="e">
        <f t="shared" si="143"/>
        <v>#N/A</v>
      </c>
      <c r="Z685" s="99" t="e">
        <f t="shared" si="140"/>
        <v>#N/A</v>
      </c>
      <c r="AA685" s="100" t="e">
        <f t="shared" si="141"/>
        <v>#N/A</v>
      </c>
      <c r="AB685" s="109" t="e">
        <f t="shared" si="142"/>
        <v>#N/A</v>
      </c>
    </row>
    <row r="686" spans="2:28">
      <c r="B686" s="86">
        <f>'MC 114+220'!B687</f>
        <v>0</v>
      </c>
      <c r="C686" s="101">
        <f t="shared" si="135"/>
        <v>0</v>
      </c>
      <c r="D686" s="102">
        <f t="shared" si="136"/>
        <v>842</v>
      </c>
      <c r="E686" s="89" t="e">
        <f>VLOOKUP(B686,'MC 114+220'!B687:AB1074,3,FALSE)</f>
        <v>#N/A</v>
      </c>
      <c r="F686" s="103" t="e">
        <f t="shared" si="131"/>
        <v>#N/A</v>
      </c>
      <c r="G686" s="104" t="e">
        <f>VLOOKUP(B686,'MC 114+220'!$B$15:$AB$786,20,FALSE)</f>
        <v>#N/A</v>
      </c>
      <c r="H686" s="104" t="e">
        <f>VLOOKUP(B686,'MC 114+220'!$B$15:$AB$786,4,FALSE)</f>
        <v>#N/A</v>
      </c>
      <c r="I686" s="105" t="e">
        <f t="shared" si="132"/>
        <v>#N/A</v>
      </c>
      <c r="J686" s="127" t="e">
        <f>VLOOKUP(B686,'MC 114+220'!$B$15:$AB$786,13,FALSE)</f>
        <v>#N/A</v>
      </c>
      <c r="K686" s="92">
        <f>'MC 114+220'!Q687</f>
        <v>0</v>
      </c>
      <c r="L686" s="106">
        <f t="shared" si="137"/>
        <v>0</v>
      </c>
      <c r="M686" s="94" t="e">
        <f>VLOOKUP(B686,'MC 114+220'!$B$14:$AB$786,21,FALSE)</f>
        <v>#N/A</v>
      </c>
      <c r="N686" s="103" t="e">
        <f>VLOOKUP(B686,'MC 114+220'!$B$15:$AB$786,5,FALSE)</f>
        <v>#N/A</v>
      </c>
      <c r="O686" s="105" t="e">
        <f t="shared" si="133"/>
        <v>#N/A</v>
      </c>
      <c r="P686" s="127" t="e">
        <f>VLOOKUP(B686,'MC 114+220'!$B$15:$AB$786,14,FALSE)</f>
        <v>#N/A</v>
      </c>
      <c r="Q686" s="92">
        <f>'MC 114+220'!R687</f>
        <v>0</v>
      </c>
      <c r="R686" s="106">
        <f t="shared" si="138"/>
        <v>0</v>
      </c>
      <c r="S686" s="94" t="e">
        <f>VLOOKUP(B686,'MC 114+220'!$B$14:$AB$786,22,FALSE)</f>
        <v>#N/A</v>
      </c>
      <c r="T686" s="103" t="e">
        <f>VLOOKUP(B686,'MC 114+220'!$B$15:$AB$786,6,FALSE)</f>
        <v>#N/A</v>
      </c>
      <c r="U686" s="105" t="e">
        <f t="shared" si="134"/>
        <v>#N/A</v>
      </c>
      <c r="V686" s="128" t="e">
        <f>VLOOKUP(B686,'MC 114+220'!$B$15:$AB$786,15,FALSE)</f>
        <v>#N/A</v>
      </c>
      <c r="W686" s="96">
        <f>'MC 114+220'!S687</f>
        <v>0</v>
      </c>
      <c r="X686" s="106">
        <f t="shared" si="139"/>
        <v>0</v>
      </c>
      <c r="Y686" s="108" t="e">
        <f t="shared" si="143"/>
        <v>#N/A</v>
      </c>
      <c r="Z686" s="99" t="e">
        <f t="shared" si="140"/>
        <v>#N/A</v>
      </c>
      <c r="AA686" s="100" t="e">
        <f t="shared" si="141"/>
        <v>#N/A</v>
      </c>
      <c r="AB686" s="109" t="e">
        <f t="shared" si="142"/>
        <v>#N/A</v>
      </c>
    </row>
    <row r="687" spans="2:28">
      <c r="B687" s="86">
        <f>'MC 114+220'!B688</f>
        <v>0</v>
      </c>
      <c r="C687" s="101">
        <f t="shared" si="135"/>
        <v>0</v>
      </c>
      <c r="D687" s="102">
        <f t="shared" si="136"/>
        <v>842</v>
      </c>
      <c r="E687" s="89" t="e">
        <f>VLOOKUP(B687,'MC 114+220'!B688:AB1075,3,FALSE)</f>
        <v>#N/A</v>
      </c>
      <c r="F687" s="103" t="e">
        <f t="shared" si="131"/>
        <v>#N/A</v>
      </c>
      <c r="G687" s="104" t="e">
        <f>VLOOKUP(B687,'MC 114+220'!$B$15:$AB$786,20,FALSE)</f>
        <v>#N/A</v>
      </c>
      <c r="H687" s="104" t="e">
        <f>VLOOKUP(B687,'MC 114+220'!$B$15:$AB$786,4,FALSE)</f>
        <v>#N/A</v>
      </c>
      <c r="I687" s="105" t="e">
        <f t="shared" si="132"/>
        <v>#N/A</v>
      </c>
      <c r="J687" s="127" t="e">
        <f>VLOOKUP(B687,'MC 114+220'!$B$15:$AB$786,13,FALSE)</f>
        <v>#N/A</v>
      </c>
      <c r="K687" s="92">
        <f>'MC 114+220'!Q688</f>
        <v>0</v>
      </c>
      <c r="L687" s="106">
        <f t="shared" si="137"/>
        <v>0</v>
      </c>
      <c r="M687" s="94" t="e">
        <f>VLOOKUP(B687,'MC 114+220'!$B$14:$AB$786,21,FALSE)</f>
        <v>#N/A</v>
      </c>
      <c r="N687" s="103" t="e">
        <f>VLOOKUP(B687,'MC 114+220'!$B$15:$AB$786,5,FALSE)</f>
        <v>#N/A</v>
      </c>
      <c r="O687" s="105" t="e">
        <f t="shared" si="133"/>
        <v>#N/A</v>
      </c>
      <c r="P687" s="127" t="e">
        <f>VLOOKUP(B687,'MC 114+220'!$B$15:$AB$786,14,FALSE)</f>
        <v>#N/A</v>
      </c>
      <c r="Q687" s="92">
        <f>'MC 114+220'!R688</f>
        <v>0</v>
      </c>
      <c r="R687" s="106">
        <f t="shared" si="138"/>
        <v>0</v>
      </c>
      <c r="S687" s="94" t="e">
        <f>VLOOKUP(B687,'MC 114+220'!$B$14:$AB$786,22,FALSE)</f>
        <v>#N/A</v>
      </c>
      <c r="T687" s="103" t="e">
        <f>VLOOKUP(B687,'MC 114+220'!$B$15:$AB$786,6,FALSE)</f>
        <v>#N/A</v>
      </c>
      <c r="U687" s="105" t="e">
        <f t="shared" si="134"/>
        <v>#N/A</v>
      </c>
      <c r="V687" s="128" t="e">
        <f>VLOOKUP(B687,'MC 114+220'!$B$15:$AB$786,15,FALSE)</f>
        <v>#N/A</v>
      </c>
      <c r="W687" s="96">
        <f>'MC 114+220'!S688</f>
        <v>0</v>
      </c>
      <c r="X687" s="106">
        <f t="shared" si="139"/>
        <v>0</v>
      </c>
      <c r="Y687" s="108" t="e">
        <f t="shared" si="143"/>
        <v>#N/A</v>
      </c>
      <c r="Z687" s="99" t="e">
        <f t="shared" si="140"/>
        <v>#N/A</v>
      </c>
      <c r="AA687" s="100" t="e">
        <f t="shared" si="141"/>
        <v>#N/A</v>
      </c>
      <c r="AB687" s="109" t="e">
        <f t="shared" si="142"/>
        <v>#N/A</v>
      </c>
    </row>
    <row r="688" spans="2:28">
      <c r="B688" s="86">
        <f>'MC 114+220'!B689</f>
        <v>0</v>
      </c>
      <c r="C688" s="101">
        <f t="shared" si="135"/>
        <v>0</v>
      </c>
      <c r="D688" s="102">
        <f t="shared" si="136"/>
        <v>842</v>
      </c>
      <c r="E688" s="89" t="e">
        <f>VLOOKUP(B688,'MC 114+220'!B689:AB1076,3,FALSE)</f>
        <v>#N/A</v>
      </c>
      <c r="F688" s="103" t="e">
        <f t="shared" si="131"/>
        <v>#N/A</v>
      </c>
      <c r="G688" s="104" t="e">
        <f>VLOOKUP(B688,'MC 114+220'!$B$15:$AB$786,20,FALSE)</f>
        <v>#N/A</v>
      </c>
      <c r="H688" s="104" t="e">
        <f>VLOOKUP(B688,'MC 114+220'!$B$15:$AB$786,4,FALSE)</f>
        <v>#N/A</v>
      </c>
      <c r="I688" s="105" t="e">
        <f t="shared" si="132"/>
        <v>#N/A</v>
      </c>
      <c r="J688" s="127" t="e">
        <f>VLOOKUP(B688,'MC 114+220'!$B$15:$AB$786,13,FALSE)</f>
        <v>#N/A</v>
      </c>
      <c r="K688" s="92">
        <f>'MC 114+220'!Q689</f>
        <v>0</v>
      </c>
      <c r="L688" s="106">
        <f t="shared" si="137"/>
        <v>0</v>
      </c>
      <c r="M688" s="94" t="e">
        <f>VLOOKUP(B688,'MC 114+220'!$B$14:$AB$786,21,FALSE)</f>
        <v>#N/A</v>
      </c>
      <c r="N688" s="103" t="e">
        <f>VLOOKUP(B688,'MC 114+220'!$B$15:$AB$786,5,FALSE)</f>
        <v>#N/A</v>
      </c>
      <c r="O688" s="105" t="e">
        <f t="shared" si="133"/>
        <v>#N/A</v>
      </c>
      <c r="P688" s="127" t="e">
        <f>VLOOKUP(B688,'MC 114+220'!$B$15:$AB$786,14,FALSE)</f>
        <v>#N/A</v>
      </c>
      <c r="Q688" s="92">
        <f>'MC 114+220'!R689</f>
        <v>0</v>
      </c>
      <c r="R688" s="106">
        <f t="shared" si="138"/>
        <v>0</v>
      </c>
      <c r="S688" s="94" t="e">
        <f>VLOOKUP(B688,'MC 114+220'!$B$14:$AB$786,22,FALSE)</f>
        <v>#N/A</v>
      </c>
      <c r="T688" s="103" t="e">
        <f>VLOOKUP(B688,'MC 114+220'!$B$15:$AB$786,6,FALSE)</f>
        <v>#N/A</v>
      </c>
      <c r="U688" s="105" t="e">
        <f t="shared" si="134"/>
        <v>#N/A</v>
      </c>
      <c r="V688" s="128" t="e">
        <f>VLOOKUP(B688,'MC 114+220'!$B$15:$AB$786,15,FALSE)</f>
        <v>#N/A</v>
      </c>
      <c r="W688" s="96">
        <f>'MC 114+220'!S689</f>
        <v>0</v>
      </c>
      <c r="X688" s="106">
        <f t="shared" si="139"/>
        <v>0</v>
      </c>
      <c r="Y688" s="108" t="e">
        <f t="shared" si="143"/>
        <v>#N/A</v>
      </c>
      <c r="Z688" s="99" t="e">
        <f t="shared" si="140"/>
        <v>#N/A</v>
      </c>
      <c r="AA688" s="100" t="e">
        <f t="shared" si="141"/>
        <v>#N/A</v>
      </c>
      <c r="AB688" s="109" t="e">
        <f t="shared" si="142"/>
        <v>#N/A</v>
      </c>
    </row>
    <row r="689" spans="2:28">
      <c r="B689" s="86">
        <f>'MC 114+220'!B690</f>
        <v>0</v>
      </c>
      <c r="C689" s="101">
        <f t="shared" si="135"/>
        <v>0</v>
      </c>
      <c r="D689" s="102">
        <f t="shared" si="136"/>
        <v>842</v>
      </c>
      <c r="E689" s="89" t="e">
        <f>VLOOKUP(B689,'MC 114+220'!B690:AB1077,3,FALSE)</f>
        <v>#N/A</v>
      </c>
      <c r="F689" s="103" t="e">
        <f t="shared" si="131"/>
        <v>#N/A</v>
      </c>
      <c r="G689" s="104" t="e">
        <f>VLOOKUP(B689,'MC 114+220'!$B$15:$AB$786,20,FALSE)</f>
        <v>#N/A</v>
      </c>
      <c r="H689" s="104" t="e">
        <f>VLOOKUP(B689,'MC 114+220'!$B$15:$AB$786,4,FALSE)</f>
        <v>#N/A</v>
      </c>
      <c r="I689" s="105" t="e">
        <f t="shared" si="132"/>
        <v>#N/A</v>
      </c>
      <c r="J689" s="127" t="e">
        <f>VLOOKUP(B689,'MC 114+220'!$B$15:$AB$786,13,FALSE)</f>
        <v>#N/A</v>
      </c>
      <c r="K689" s="92">
        <f>'MC 114+220'!Q690</f>
        <v>0</v>
      </c>
      <c r="L689" s="106">
        <f t="shared" si="137"/>
        <v>0</v>
      </c>
      <c r="M689" s="94" t="e">
        <f>VLOOKUP(B689,'MC 114+220'!$B$14:$AB$786,21,FALSE)</f>
        <v>#N/A</v>
      </c>
      <c r="N689" s="103" t="e">
        <f>VLOOKUP(B689,'MC 114+220'!$B$15:$AB$786,5,FALSE)</f>
        <v>#N/A</v>
      </c>
      <c r="O689" s="105" t="e">
        <f t="shared" si="133"/>
        <v>#N/A</v>
      </c>
      <c r="P689" s="127" t="e">
        <f>VLOOKUP(B689,'MC 114+220'!$B$15:$AB$786,14,FALSE)</f>
        <v>#N/A</v>
      </c>
      <c r="Q689" s="92">
        <f>'MC 114+220'!R690</f>
        <v>0</v>
      </c>
      <c r="R689" s="106">
        <f t="shared" si="138"/>
        <v>0</v>
      </c>
      <c r="S689" s="94" t="e">
        <f>VLOOKUP(B689,'MC 114+220'!$B$14:$AB$786,22,FALSE)</f>
        <v>#N/A</v>
      </c>
      <c r="T689" s="103" t="e">
        <f>VLOOKUP(B689,'MC 114+220'!$B$15:$AB$786,6,FALSE)</f>
        <v>#N/A</v>
      </c>
      <c r="U689" s="105" t="e">
        <f t="shared" si="134"/>
        <v>#N/A</v>
      </c>
      <c r="V689" s="128" t="e">
        <f>VLOOKUP(B689,'MC 114+220'!$B$15:$AB$786,15,FALSE)</f>
        <v>#N/A</v>
      </c>
      <c r="W689" s="96">
        <f>'MC 114+220'!S690</f>
        <v>0</v>
      </c>
      <c r="X689" s="106">
        <f t="shared" si="139"/>
        <v>0</v>
      </c>
      <c r="Y689" s="108" t="e">
        <f t="shared" si="143"/>
        <v>#N/A</v>
      </c>
      <c r="Z689" s="99" t="e">
        <f t="shared" si="140"/>
        <v>#N/A</v>
      </c>
      <c r="AA689" s="100" t="e">
        <f t="shared" si="141"/>
        <v>#N/A</v>
      </c>
      <c r="AB689" s="109" t="e">
        <f t="shared" si="142"/>
        <v>#N/A</v>
      </c>
    </row>
    <row r="690" spans="2:28">
      <c r="B690" s="86">
        <f>'MC 114+220'!B691</f>
        <v>0</v>
      </c>
      <c r="C690" s="101">
        <f t="shared" si="135"/>
        <v>0</v>
      </c>
      <c r="D690" s="102">
        <f t="shared" si="136"/>
        <v>842</v>
      </c>
      <c r="E690" s="89" t="e">
        <f>VLOOKUP(B690,'MC 114+220'!B691:AB1078,3,FALSE)</f>
        <v>#N/A</v>
      </c>
      <c r="F690" s="103" t="e">
        <f t="shared" si="131"/>
        <v>#N/A</v>
      </c>
      <c r="G690" s="104" t="e">
        <f>VLOOKUP(B690,'MC 114+220'!$B$15:$AB$786,20,FALSE)</f>
        <v>#N/A</v>
      </c>
      <c r="H690" s="104" t="e">
        <f>VLOOKUP(B690,'MC 114+220'!$B$15:$AB$786,4,FALSE)</f>
        <v>#N/A</v>
      </c>
      <c r="I690" s="105" t="e">
        <f t="shared" si="132"/>
        <v>#N/A</v>
      </c>
      <c r="J690" s="127" t="e">
        <f>VLOOKUP(B690,'MC 114+220'!$B$15:$AB$786,13,FALSE)</f>
        <v>#N/A</v>
      </c>
      <c r="K690" s="92">
        <f>'MC 114+220'!Q691</f>
        <v>0</v>
      </c>
      <c r="L690" s="106">
        <f t="shared" si="137"/>
        <v>0</v>
      </c>
      <c r="M690" s="94" t="e">
        <f>VLOOKUP(B690,'MC 114+220'!$B$14:$AB$786,21,FALSE)</f>
        <v>#N/A</v>
      </c>
      <c r="N690" s="103" t="e">
        <f>VLOOKUP(B690,'MC 114+220'!$B$15:$AB$786,5,FALSE)</f>
        <v>#N/A</v>
      </c>
      <c r="O690" s="105" t="e">
        <f t="shared" si="133"/>
        <v>#N/A</v>
      </c>
      <c r="P690" s="127" t="e">
        <f>VLOOKUP(B690,'MC 114+220'!$B$15:$AB$786,14,FALSE)</f>
        <v>#N/A</v>
      </c>
      <c r="Q690" s="92">
        <f>'MC 114+220'!R691</f>
        <v>0</v>
      </c>
      <c r="R690" s="106">
        <f t="shared" si="138"/>
        <v>0</v>
      </c>
      <c r="S690" s="94" t="e">
        <f>VLOOKUP(B690,'MC 114+220'!$B$14:$AB$786,22,FALSE)</f>
        <v>#N/A</v>
      </c>
      <c r="T690" s="103" t="e">
        <f>VLOOKUP(B690,'MC 114+220'!$B$15:$AB$786,6,FALSE)</f>
        <v>#N/A</v>
      </c>
      <c r="U690" s="105" t="e">
        <f t="shared" si="134"/>
        <v>#N/A</v>
      </c>
      <c r="V690" s="128" t="e">
        <f>VLOOKUP(B690,'MC 114+220'!$B$15:$AB$786,15,FALSE)</f>
        <v>#N/A</v>
      </c>
      <c r="W690" s="96">
        <f>'MC 114+220'!S691</f>
        <v>0</v>
      </c>
      <c r="X690" s="106">
        <f t="shared" si="139"/>
        <v>0</v>
      </c>
      <c r="Y690" s="108" t="e">
        <f t="shared" si="143"/>
        <v>#N/A</v>
      </c>
      <c r="Z690" s="99" t="e">
        <f t="shared" si="140"/>
        <v>#N/A</v>
      </c>
      <c r="AA690" s="100" t="e">
        <f t="shared" si="141"/>
        <v>#N/A</v>
      </c>
      <c r="AB690" s="109" t="e">
        <f t="shared" si="142"/>
        <v>#N/A</v>
      </c>
    </row>
    <row r="691" spans="2:28">
      <c r="B691" s="86">
        <f>'MC 114+220'!B692</f>
        <v>0</v>
      </c>
      <c r="C691" s="101">
        <f t="shared" si="135"/>
        <v>0</v>
      </c>
      <c r="D691" s="102">
        <f t="shared" si="136"/>
        <v>842</v>
      </c>
      <c r="E691" s="89" t="e">
        <f>VLOOKUP(B691,'MC 114+220'!B692:AB1079,3,FALSE)</f>
        <v>#N/A</v>
      </c>
      <c r="F691" s="103" t="e">
        <f t="shared" si="131"/>
        <v>#N/A</v>
      </c>
      <c r="G691" s="104" t="e">
        <f>VLOOKUP(B691,'MC 114+220'!$B$15:$AB$786,20,FALSE)</f>
        <v>#N/A</v>
      </c>
      <c r="H691" s="104" t="e">
        <f>VLOOKUP(B691,'MC 114+220'!$B$15:$AB$786,4,FALSE)</f>
        <v>#N/A</v>
      </c>
      <c r="I691" s="105" t="e">
        <f t="shared" si="132"/>
        <v>#N/A</v>
      </c>
      <c r="J691" s="127" t="e">
        <f>VLOOKUP(B691,'MC 114+220'!$B$15:$AB$786,13,FALSE)</f>
        <v>#N/A</v>
      </c>
      <c r="K691" s="92">
        <f>'MC 114+220'!Q692</f>
        <v>0</v>
      </c>
      <c r="L691" s="106">
        <f t="shared" si="137"/>
        <v>0</v>
      </c>
      <c r="M691" s="94" t="e">
        <f>VLOOKUP(B691,'MC 114+220'!$B$14:$AB$786,21,FALSE)</f>
        <v>#N/A</v>
      </c>
      <c r="N691" s="103" t="e">
        <f>VLOOKUP(B691,'MC 114+220'!$B$15:$AB$786,5,FALSE)</f>
        <v>#N/A</v>
      </c>
      <c r="O691" s="105" t="e">
        <f t="shared" si="133"/>
        <v>#N/A</v>
      </c>
      <c r="P691" s="127" t="e">
        <f>VLOOKUP(B691,'MC 114+220'!$B$15:$AB$786,14,FALSE)</f>
        <v>#N/A</v>
      </c>
      <c r="Q691" s="92">
        <f>'MC 114+220'!R692</f>
        <v>0</v>
      </c>
      <c r="R691" s="106">
        <f t="shared" si="138"/>
        <v>0</v>
      </c>
      <c r="S691" s="94" t="e">
        <f>VLOOKUP(B691,'MC 114+220'!$B$14:$AB$786,22,FALSE)</f>
        <v>#N/A</v>
      </c>
      <c r="T691" s="103" t="e">
        <f>VLOOKUP(B691,'MC 114+220'!$B$15:$AB$786,6,FALSE)</f>
        <v>#N/A</v>
      </c>
      <c r="U691" s="105" t="e">
        <f t="shared" si="134"/>
        <v>#N/A</v>
      </c>
      <c r="V691" s="128" t="e">
        <f>VLOOKUP(B691,'MC 114+220'!$B$15:$AB$786,15,FALSE)</f>
        <v>#N/A</v>
      </c>
      <c r="W691" s="96">
        <f>'MC 114+220'!S692</f>
        <v>0</v>
      </c>
      <c r="X691" s="106">
        <f t="shared" si="139"/>
        <v>0</v>
      </c>
      <c r="Y691" s="108" t="e">
        <f t="shared" si="143"/>
        <v>#N/A</v>
      </c>
      <c r="Z691" s="99" t="e">
        <f t="shared" si="140"/>
        <v>#N/A</v>
      </c>
      <c r="AA691" s="100" t="e">
        <f t="shared" si="141"/>
        <v>#N/A</v>
      </c>
      <c r="AB691" s="109" t="e">
        <f t="shared" si="142"/>
        <v>#N/A</v>
      </c>
    </row>
    <row r="692" spans="2:28">
      <c r="B692" s="86">
        <f>'MC 114+220'!B693</f>
        <v>0</v>
      </c>
      <c r="C692" s="101">
        <f t="shared" si="135"/>
        <v>0</v>
      </c>
      <c r="D692" s="102">
        <f t="shared" si="136"/>
        <v>842</v>
      </c>
      <c r="E692" s="89" t="e">
        <f>VLOOKUP(B692,'MC 114+220'!B693:AB1080,3,FALSE)</f>
        <v>#N/A</v>
      </c>
      <c r="F692" s="103" t="e">
        <f t="shared" si="131"/>
        <v>#N/A</v>
      </c>
      <c r="G692" s="104" t="e">
        <f>VLOOKUP(B692,'MC 114+220'!$B$15:$AB$786,20,FALSE)</f>
        <v>#N/A</v>
      </c>
      <c r="H692" s="104" t="e">
        <f>VLOOKUP(B692,'MC 114+220'!$B$15:$AB$786,4,FALSE)</f>
        <v>#N/A</v>
      </c>
      <c r="I692" s="105" t="e">
        <f t="shared" si="132"/>
        <v>#N/A</v>
      </c>
      <c r="J692" s="127" t="e">
        <f>VLOOKUP(B692,'MC 114+220'!$B$15:$AB$786,13,FALSE)</f>
        <v>#N/A</v>
      </c>
      <c r="K692" s="92">
        <f>'MC 114+220'!Q693</f>
        <v>0</v>
      </c>
      <c r="L692" s="106">
        <f t="shared" si="137"/>
        <v>0</v>
      </c>
      <c r="M692" s="94" t="e">
        <f>VLOOKUP(B692,'MC 114+220'!$B$14:$AB$786,21,FALSE)</f>
        <v>#N/A</v>
      </c>
      <c r="N692" s="103" t="e">
        <f>VLOOKUP(B692,'MC 114+220'!$B$15:$AB$786,5,FALSE)</f>
        <v>#N/A</v>
      </c>
      <c r="O692" s="105" t="e">
        <f t="shared" si="133"/>
        <v>#N/A</v>
      </c>
      <c r="P692" s="127" t="e">
        <f>VLOOKUP(B692,'MC 114+220'!$B$15:$AB$786,14,FALSE)</f>
        <v>#N/A</v>
      </c>
      <c r="Q692" s="92">
        <f>'MC 114+220'!R693</f>
        <v>0</v>
      </c>
      <c r="R692" s="106">
        <f t="shared" si="138"/>
        <v>0</v>
      </c>
      <c r="S692" s="94" t="e">
        <f>VLOOKUP(B692,'MC 114+220'!$B$14:$AB$786,22,FALSE)</f>
        <v>#N/A</v>
      </c>
      <c r="T692" s="103" t="e">
        <f>VLOOKUP(B692,'MC 114+220'!$B$15:$AB$786,6,FALSE)</f>
        <v>#N/A</v>
      </c>
      <c r="U692" s="105" t="e">
        <f t="shared" si="134"/>
        <v>#N/A</v>
      </c>
      <c r="V692" s="128" t="e">
        <f>VLOOKUP(B692,'MC 114+220'!$B$15:$AB$786,15,FALSE)</f>
        <v>#N/A</v>
      </c>
      <c r="W692" s="96">
        <f>'MC 114+220'!S693</f>
        <v>0</v>
      </c>
      <c r="X692" s="106">
        <f t="shared" si="139"/>
        <v>0</v>
      </c>
      <c r="Y692" s="108" t="e">
        <f t="shared" si="143"/>
        <v>#N/A</v>
      </c>
      <c r="Z692" s="99" t="e">
        <f t="shared" si="140"/>
        <v>#N/A</v>
      </c>
      <c r="AA692" s="100" t="e">
        <f t="shared" si="141"/>
        <v>#N/A</v>
      </c>
      <c r="AB692" s="109" t="e">
        <f t="shared" si="142"/>
        <v>#N/A</v>
      </c>
    </row>
    <row r="693" spans="2:28">
      <c r="B693" s="86">
        <f>'MC 114+220'!B694</f>
        <v>0</v>
      </c>
      <c r="C693" s="101">
        <f t="shared" si="135"/>
        <v>0</v>
      </c>
      <c r="D693" s="102">
        <f t="shared" si="136"/>
        <v>842</v>
      </c>
      <c r="E693" s="89" t="e">
        <f>VLOOKUP(B693,'MC 114+220'!B694:AB1081,3,FALSE)</f>
        <v>#N/A</v>
      </c>
      <c r="F693" s="103" t="e">
        <f t="shared" si="131"/>
        <v>#N/A</v>
      </c>
      <c r="G693" s="104" t="e">
        <f>VLOOKUP(B693,'MC 114+220'!$B$15:$AB$786,20,FALSE)</f>
        <v>#N/A</v>
      </c>
      <c r="H693" s="104" t="e">
        <f>VLOOKUP(B693,'MC 114+220'!$B$15:$AB$786,4,FALSE)</f>
        <v>#N/A</v>
      </c>
      <c r="I693" s="105" t="e">
        <f t="shared" si="132"/>
        <v>#N/A</v>
      </c>
      <c r="J693" s="127" t="e">
        <f>VLOOKUP(B693,'MC 114+220'!$B$15:$AB$786,13,FALSE)</f>
        <v>#N/A</v>
      </c>
      <c r="K693" s="92">
        <f>'MC 114+220'!Q694</f>
        <v>0</v>
      </c>
      <c r="L693" s="106">
        <f t="shared" si="137"/>
        <v>0</v>
      </c>
      <c r="M693" s="94" t="e">
        <f>VLOOKUP(B693,'MC 114+220'!$B$14:$AB$786,21,FALSE)</f>
        <v>#N/A</v>
      </c>
      <c r="N693" s="103" t="e">
        <f>VLOOKUP(B693,'MC 114+220'!$B$15:$AB$786,5,FALSE)</f>
        <v>#N/A</v>
      </c>
      <c r="O693" s="105" t="e">
        <f t="shared" si="133"/>
        <v>#N/A</v>
      </c>
      <c r="P693" s="127" t="e">
        <f>VLOOKUP(B693,'MC 114+220'!$B$15:$AB$786,14,FALSE)</f>
        <v>#N/A</v>
      </c>
      <c r="Q693" s="92">
        <f>'MC 114+220'!R694</f>
        <v>0</v>
      </c>
      <c r="R693" s="106">
        <f t="shared" si="138"/>
        <v>0</v>
      </c>
      <c r="S693" s="94" t="e">
        <f>VLOOKUP(B693,'MC 114+220'!$B$14:$AB$786,22,FALSE)</f>
        <v>#N/A</v>
      </c>
      <c r="T693" s="103" t="e">
        <f>VLOOKUP(B693,'MC 114+220'!$B$15:$AB$786,6,FALSE)</f>
        <v>#N/A</v>
      </c>
      <c r="U693" s="105" t="e">
        <f t="shared" si="134"/>
        <v>#N/A</v>
      </c>
      <c r="V693" s="128" t="e">
        <f>VLOOKUP(B693,'MC 114+220'!$B$15:$AB$786,15,FALSE)</f>
        <v>#N/A</v>
      </c>
      <c r="W693" s="96">
        <f>'MC 114+220'!S694</f>
        <v>0</v>
      </c>
      <c r="X693" s="106">
        <f t="shared" si="139"/>
        <v>0</v>
      </c>
      <c r="Y693" s="108" t="e">
        <f t="shared" si="143"/>
        <v>#N/A</v>
      </c>
      <c r="Z693" s="99" t="e">
        <f t="shared" si="140"/>
        <v>#N/A</v>
      </c>
      <c r="AA693" s="100" t="e">
        <f t="shared" si="141"/>
        <v>#N/A</v>
      </c>
      <c r="AB693" s="109" t="e">
        <f t="shared" si="142"/>
        <v>#N/A</v>
      </c>
    </row>
    <row r="694" spans="2:28">
      <c r="B694" s="86">
        <f>'MC 114+220'!B695</f>
        <v>0</v>
      </c>
      <c r="C694" s="101">
        <f t="shared" si="135"/>
        <v>0</v>
      </c>
      <c r="D694" s="102">
        <f t="shared" si="136"/>
        <v>842</v>
      </c>
      <c r="E694" s="89" t="e">
        <f>VLOOKUP(B694,'MC 114+220'!B695:AB1082,3,FALSE)</f>
        <v>#N/A</v>
      </c>
      <c r="F694" s="103" t="e">
        <f t="shared" si="131"/>
        <v>#N/A</v>
      </c>
      <c r="G694" s="104" t="e">
        <f>VLOOKUP(B694,'MC 114+220'!$B$15:$AB$786,20,FALSE)</f>
        <v>#N/A</v>
      </c>
      <c r="H694" s="104" t="e">
        <f>VLOOKUP(B694,'MC 114+220'!$B$15:$AB$786,4,FALSE)</f>
        <v>#N/A</v>
      </c>
      <c r="I694" s="105" t="e">
        <f t="shared" si="132"/>
        <v>#N/A</v>
      </c>
      <c r="J694" s="127" t="e">
        <f>VLOOKUP(B694,'MC 114+220'!$B$15:$AB$786,13,FALSE)</f>
        <v>#N/A</v>
      </c>
      <c r="K694" s="92">
        <f>'MC 114+220'!Q695</f>
        <v>0</v>
      </c>
      <c r="L694" s="106">
        <f t="shared" si="137"/>
        <v>0</v>
      </c>
      <c r="M694" s="94" t="e">
        <f>VLOOKUP(B694,'MC 114+220'!$B$14:$AB$786,21,FALSE)</f>
        <v>#N/A</v>
      </c>
      <c r="N694" s="103" t="e">
        <f>VLOOKUP(B694,'MC 114+220'!$B$15:$AB$786,5,FALSE)</f>
        <v>#N/A</v>
      </c>
      <c r="O694" s="105" t="e">
        <f t="shared" si="133"/>
        <v>#N/A</v>
      </c>
      <c r="P694" s="127" t="e">
        <f>VLOOKUP(B694,'MC 114+220'!$B$15:$AB$786,14,FALSE)</f>
        <v>#N/A</v>
      </c>
      <c r="Q694" s="92">
        <f>'MC 114+220'!R695</f>
        <v>0</v>
      </c>
      <c r="R694" s="106">
        <f t="shared" si="138"/>
        <v>0</v>
      </c>
      <c r="S694" s="94" t="e">
        <f>VLOOKUP(B694,'MC 114+220'!$B$14:$AB$786,22,FALSE)</f>
        <v>#N/A</v>
      </c>
      <c r="T694" s="103" t="e">
        <f>VLOOKUP(B694,'MC 114+220'!$B$15:$AB$786,6,FALSE)</f>
        <v>#N/A</v>
      </c>
      <c r="U694" s="105" t="e">
        <f t="shared" si="134"/>
        <v>#N/A</v>
      </c>
      <c r="V694" s="128" t="e">
        <f>VLOOKUP(B694,'MC 114+220'!$B$15:$AB$786,15,FALSE)</f>
        <v>#N/A</v>
      </c>
      <c r="W694" s="96">
        <f>'MC 114+220'!S695</f>
        <v>0</v>
      </c>
      <c r="X694" s="106">
        <f t="shared" si="139"/>
        <v>0</v>
      </c>
      <c r="Y694" s="108" t="e">
        <f t="shared" si="143"/>
        <v>#N/A</v>
      </c>
      <c r="Z694" s="99" t="e">
        <f t="shared" si="140"/>
        <v>#N/A</v>
      </c>
      <c r="AA694" s="100" t="e">
        <f t="shared" si="141"/>
        <v>#N/A</v>
      </c>
      <c r="AB694" s="109" t="e">
        <f t="shared" si="142"/>
        <v>#N/A</v>
      </c>
    </row>
    <row r="695" spans="2:28">
      <c r="B695" s="86">
        <f>'MC 114+220'!B696</f>
        <v>0</v>
      </c>
      <c r="C695" s="101">
        <f t="shared" si="135"/>
        <v>0</v>
      </c>
      <c r="D695" s="102">
        <f t="shared" si="136"/>
        <v>842</v>
      </c>
      <c r="E695" s="89" t="e">
        <f>VLOOKUP(B695,'MC 114+220'!B696:AB1083,3,FALSE)</f>
        <v>#N/A</v>
      </c>
      <c r="F695" s="103" t="e">
        <f t="shared" si="131"/>
        <v>#N/A</v>
      </c>
      <c r="G695" s="104" t="e">
        <f>VLOOKUP(B695,'MC 114+220'!$B$15:$AB$786,20,FALSE)</f>
        <v>#N/A</v>
      </c>
      <c r="H695" s="104" t="e">
        <f>VLOOKUP(B695,'MC 114+220'!$B$15:$AB$786,4,FALSE)</f>
        <v>#N/A</v>
      </c>
      <c r="I695" s="105" t="e">
        <f t="shared" si="132"/>
        <v>#N/A</v>
      </c>
      <c r="J695" s="127" t="e">
        <f>VLOOKUP(B695,'MC 114+220'!$B$15:$AB$786,13,FALSE)</f>
        <v>#N/A</v>
      </c>
      <c r="K695" s="92">
        <f>'MC 114+220'!Q696</f>
        <v>0</v>
      </c>
      <c r="L695" s="106">
        <f t="shared" si="137"/>
        <v>0</v>
      </c>
      <c r="M695" s="94" t="e">
        <f>VLOOKUP(B695,'MC 114+220'!$B$14:$AB$786,21,FALSE)</f>
        <v>#N/A</v>
      </c>
      <c r="N695" s="103" t="e">
        <f>VLOOKUP(B695,'MC 114+220'!$B$15:$AB$786,5,FALSE)</f>
        <v>#N/A</v>
      </c>
      <c r="O695" s="105" t="e">
        <f t="shared" si="133"/>
        <v>#N/A</v>
      </c>
      <c r="P695" s="127" t="e">
        <f>VLOOKUP(B695,'MC 114+220'!$B$15:$AB$786,14,FALSE)</f>
        <v>#N/A</v>
      </c>
      <c r="Q695" s="92">
        <f>'MC 114+220'!R696</f>
        <v>0</v>
      </c>
      <c r="R695" s="106">
        <f t="shared" si="138"/>
        <v>0</v>
      </c>
      <c r="S695" s="94" t="e">
        <f>VLOOKUP(B695,'MC 114+220'!$B$14:$AB$786,22,FALSE)</f>
        <v>#N/A</v>
      </c>
      <c r="T695" s="103" t="e">
        <f>VLOOKUP(B695,'MC 114+220'!$B$15:$AB$786,6,FALSE)</f>
        <v>#N/A</v>
      </c>
      <c r="U695" s="105" t="e">
        <f t="shared" si="134"/>
        <v>#N/A</v>
      </c>
      <c r="V695" s="128" t="e">
        <f>VLOOKUP(B695,'MC 114+220'!$B$15:$AB$786,15,FALSE)</f>
        <v>#N/A</v>
      </c>
      <c r="W695" s="96">
        <f>'MC 114+220'!S696</f>
        <v>0</v>
      </c>
      <c r="X695" s="106">
        <f t="shared" si="139"/>
        <v>0</v>
      </c>
      <c r="Y695" s="108" t="e">
        <f t="shared" si="143"/>
        <v>#N/A</v>
      </c>
      <c r="Z695" s="99" t="e">
        <f t="shared" si="140"/>
        <v>#N/A</v>
      </c>
      <c r="AA695" s="100" t="e">
        <f t="shared" si="141"/>
        <v>#N/A</v>
      </c>
      <c r="AB695" s="109" t="e">
        <f t="shared" si="142"/>
        <v>#N/A</v>
      </c>
    </row>
    <row r="696" spans="2:28">
      <c r="B696" s="86">
        <f>'MC 114+220'!B697</f>
        <v>0</v>
      </c>
      <c r="C696" s="101">
        <f t="shared" si="135"/>
        <v>0</v>
      </c>
      <c r="D696" s="102">
        <f t="shared" si="136"/>
        <v>842</v>
      </c>
      <c r="E696" s="89" t="e">
        <f>VLOOKUP(B696,'MC 114+220'!B697:AB1084,3,FALSE)</f>
        <v>#N/A</v>
      </c>
      <c r="F696" s="103" t="e">
        <f t="shared" si="131"/>
        <v>#N/A</v>
      </c>
      <c r="G696" s="104" t="e">
        <f>VLOOKUP(B696,'MC 114+220'!$B$15:$AB$786,20,FALSE)</f>
        <v>#N/A</v>
      </c>
      <c r="H696" s="104" t="e">
        <f>VLOOKUP(B696,'MC 114+220'!$B$15:$AB$786,4,FALSE)</f>
        <v>#N/A</v>
      </c>
      <c r="I696" s="105" t="e">
        <f t="shared" si="132"/>
        <v>#N/A</v>
      </c>
      <c r="J696" s="127" t="e">
        <f>VLOOKUP(B696,'MC 114+220'!$B$15:$AB$786,13,FALSE)</f>
        <v>#N/A</v>
      </c>
      <c r="K696" s="92">
        <f>'MC 114+220'!Q697</f>
        <v>0</v>
      </c>
      <c r="L696" s="106">
        <f t="shared" si="137"/>
        <v>0</v>
      </c>
      <c r="M696" s="94" t="e">
        <f>VLOOKUP(B696,'MC 114+220'!$B$14:$AB$786,21,FALSE)</f>
        <v>#N/A</v>
      </c>
      <c r="N696" s="103" t="e">
        <f>VLOOKUP(B696,'MC 114+220'!$B$15:$AB$786,5,FALSE)</f>
        <v>#N/A</v>
      </c>
      <c r="O696" s="105" t="e">
        <f t="shared" si="133"/>
        <v>#N/A</v>
      </c>
      <c r="P696" s="127" t="e">
        <f>VLOOKUP(B696,'MC 114+220'!$B$15:$AB$786,14,FALSE)</f>
        <v>#N/A</v>
      </c>
      <c r="Q696" s="92">
        <f>'MC 114+220'!R697</f>
        <v>0</v>
      </c>
      <c r="R696" s="106">
        <f t="shared" si="138"/>
        <v>0</v>
      </c>
      <c r="S696" s="94" t="e">
        <f>VLOOKUP(B696,'MC 114+220'!$B$14:$AB$786,22,FALSE)</f>
        <v>#N/A</v>
      </c>
      <c r="T696" s="103" t="e">
        <f>VLOOKUP(B696,'MC 114+220'!$B$15:$AB$786,6,FALSE)</f>
        <v>#N/A</v>
      </c>
      <c r="U696" s="105" t="e">
        <f t="shared" si="134"/>
        <v>#N/A</v>
      </c>
      <c r="V696" s="128" t="e">
        <f>VLOOKUP(B696,'MC 114+220'!$B$15:$AB$786,15,FALSE)</f>
        <v>#N/A</v>
      </c>
      <c r="W696" s="96">
        <f>'MC 114+220'!S697</f>
        <v>0</v>
      </c>
      <c r="X696" s="106">
        <f t="shared" si="139"/>
        <v>0</v>
      </c>
      <c r="Y696" s="108" t="e">
        <f t="shared" si="143"/>
        <v>#N/A</v>
      </c>
      <c r="Z696" s="99" t="e">
        <f t="shared" si="140"/>
        <v>#N/A</v>
      </c>
      <c r="AA696" s="100" t="e">
        <f t="shared" si="141"/>
        <v>#N/A</v>
      </c>
      <c r="AB696" s="109" t="e">
        <f t="shared" si="142"/>
        <v>#N/A</v>
      </c>
    </row>
    <row r="697" spans="2:28">
      <c r="B697" s="86">
        <f>'MC 114+220'!B698</f>
        <v>0</v>
      </c>
      <c r="C697" s="101">
        <f t="shared" si="135"/>
        <v>0</v>
      </c>
      <c r="D697" s="102">
        <f t="shared" si="136"/>
        <v>842</v>
      </c>
      <c r="E697" s="89" t="e">
        <f>VLOOKUP(B697,'MC 114+220'!B698:AB1085,3,FALSE)</f>
        <v>#N/A</v>
      </c>
      <c r="F697" s="103" t="e">
        <f t="shared" si="131"/>
        <v>#N/A</v>
      </c>
      <c r="G697" s="104" t="e">
        <f>VLOOKUP(B697,'MC 114+220'!$B$15:$AB$786,20,FALSE)</f>
        <v>#N/A</v>
      </c>
      <c r="H697" s="104" t="e">
        <f>VLOOKUP(B697,'MC 114+220'!$B$15:$AB$786,4,FALSE)</f>
        <v>#N/A</v>
      </c>
      <c r="I697" s="105" t="e">
        <f t="shared" si="132"/>
        <v>#N/A</v>
      </c>
      <c r="J697" s="127" t="e">
        <f>VLOOKUP(B697,'MC 114+220'!$B$15:$AB$786,13,FALSE)</f>
        <v>#N/A</v>
      </c>
      <c r="K697" s="92">
        <f>'MC 114+220'!Q698</f>
        <v>0</v>
      </c>
      <c r="L697" s="106">
        <f t="shared" si="137"/>
        <v>0</v>
      </c>
      <c r="M697" s="94" t="e">
        <f>VLOOKUP(B697,'MC 114+220'!$B$14:$AB$786,21,FALSE)</f>
        <v>#N/A</v>
      </c>
      <c r="N697" s="103" t="e">
        <f>VLOOKUP(B697,'MC 114+220'!$B$15:$AB$786,5,FALSE)</f>
        <v>#N/A</v>
      </c>
      <c r="O697" s="105" t="e">
        <f t="shared" si="133"/>
        <v>#N/A</v>
      </c>
      <c r="P697" s="127" t="e">
        <f>VLOOKUP(B697,'MC 114+220'!$B$15:$AB$786,14,FALSE)</f>
        <v>#N/A</v>
      </c>
      <c r="Q697" s="92">
        <f>'MC 114+220'!R698</f>
        <v>0</v>
      </c>
      <c r="R697" s="106">
        <f t="shared" si="138"/>
        <v>0</v>
      </c>
      <c r="S697" s="94" t="e">
        <f>VLOOKUP(B697,'MC 114+220'!$B$14:$AB$786,22,FALSE)</f>
        <v>#N/A</v>
      </c>
      <c r="T697" s="103" t="e">
        <f>VLOOKUP(B697,'MC 114+220'!$B$15:$AB$786,6,FALSE)</f>
        <v>#N/A</v>
      </c>
      <c r="U697" s="105" t="e">
        <f t="shared" si="134"/>
        <v>#N/A</v>
      </c>
      <c r="V697" s="128" t="e">
        <f>VLOOKUP(B697,'MC 114+220'!$B$15:$AB$786,15,FALSE)</f>
        <v>#N/A</v>
      </c>
      <c r="W697" s="96">
        <f>'MC 114+220'!S698</f>
        <v>0</v>
      </c>
      <c r="X697" s="106">
        <f t="shared" si="139"/>
        <v>0</v>
      </c>
      <c r="Y697" s="108" t="e">
        <f t="shared" si="143"/>
        <v>#N/A</v>
      </c>
      <c r="Z697" s="99" t="e">
        <f t="shared" si="140"/>
        <v>#N/A</v>
      </c>
      <c r="AA697" s="100" t="e">
        <f t="shared" si="141"/>
        <v>#N/A</v>
      </c>
      <c r="AB697" s="109" t="e">
        <f t="shared" si="142"/>
        <v>#N/A</v>
      </c>
    </row>
    <row r="698" spans="2:28">
      <c r="B698" s="86">
        <f>'MC 114+220'!B699</f>
        <v>0</v>
      </c>
      <c r="C698" s="101">
        <f t="shared" si="135"/>
        <v>0</v>
      </c>
      <c r="D698" s="102">
        <f t="shared" si="136"/>
        <v>842</v>
      </c>
      <c r="E698" s="89" t="e">
        <f>VLOOKUP(B698,'MC 114+220'!B699:AB1086,3,FALSE)</f>
        <v>#N/A</v>
      </c>
      <c r="F698" s="103" t="e">
        <f t="shared" si="131"/>
        <v>#N/A</v>
      </c>
      <c r="G698" s="104" t="e">
        <f>VLOOKUP(B698,'MC 114+220'!$B$15:$AB$786,20,FALSE)</f>
        <v>#N/A</v>
      </c>
      <c r="H698" s="104" t="e">
        <f>VLOOKUP(B698,'MC 114+220'!$B$15:$AB$786,4,FALSE)</f>
        <v>#N/A</v>
      </c>
      <c r="I698" s="105" t="e">
        <f t="shared" si="132"/>
        <v>#N/A</v>
      </c>
      <c r="J698" s="127" t="e">
        <f>VLOOKUP(B698,'MC 114+220'!$B$15:$AB$786,13,FALSE)</f>
        <v>#N/A</v>
      </c>
      <c r="K698" s="92">
        <f>'MC 114+220'!Q699</f>
        <v>0</v>
      </c>
      <c r="L698" s="106">
        <f t="shared" si="137"/>
        <v>0</v>
      </c>
      <c r="M698" s="94" t="e">
        <f>VLOOKUP(B698,'MC 114+220'!$B$14:$AB$786,21,FALSE)</f>
        <v>#N/A</v>
      </c>
      <c r="N698" s="103" t="e">
        <f>VLOOKUP(B698,'MC 114+220'!$B$15:$AB$786,5,FALSE)</f>
        <v>#N/A</v>
      </c>
      <c r="O698" s="105" t="e">
        <f t="shared" si="133"/>
        <v>#N/A</v>
      </c>
      <c r="P698" s="127" t="e">
        <f>VLOOKUP(B698,'MC 114+220'!$B$15:$AB$786,14,FALSE)</f>
        <v>#N/A</v>
      </c>
      <c r="Q698" s="92">
        <f>'MC 114+220'!R699</f>
        <v>0</v>
      </c>
      <c r="R698" s="106">
        <f t="shared" si="138"/>
        <v>0</v>
      </c>
      <c r="S698" s="94" t="e">
        <f>VLOOKUP(B698,'MC 114+220'!$B$14:$AB$786,22,FALSE)</f>
        <v>#N/A</v>
      </c>
      <c r="T698" s="103" t="e">
        <f>VLOOKUP(B698,'MC 114+220'!$B$15:$AB$786,6,FALSE)</f>
        <v>#N/A</v>
      </c>
      <c r="U698" s="105" t="e">
        <f t="shared" si="134"/>
        <v>#N/A</v>
      </c>
      <c r="V698" s="128" t="e">
        <f>VLOOKUP(B698,'MC 114+220'!$B$15:$AB$786,15,FALSE)</f>
        <v>#N/A</v>
      </c>
      <c r="W698" s="96">
        <f>'MC 114+220'!S699</f>
        <v>0</v>
      </c>
      <c r="X698" s="106">
        <f t="shared" si="139"/>
        <v>0</v>
      </c>
      <c r="Y698" s="108" t="e">
        <f t="shared" si="143"/>
        <v>#N/A</v>
      </c>
      <c r="Z698" s="99" t="e">
        <f t="shared" si="140"/>
        <v>#N/A</v>
      </c>
      <c r="AA698" s="100" t="e">
        <f t="shared" si="141"/>
        <v>#N/A</v>
      </c>
      <c r="AB698" s="109" t="e">
        <f t="shared" si="142"/>
        <v>#N/A</v>
      </c>
    </row>
    <row r="699" spans="2:28">
      <c r="B699" s="86">
        <f>'MC 114+220'!B700</f>
        <v>0</v>
      </c>
      <c r="C699" s="101">
        <f t="shared" si="135"/>
        <v>0</v>
      </c>
      <c r="D699" s="102">
        <f t="shared" si="136"/>
        <v>842</v>
      </c>
      <c r="E699" s="89" t="e">
        <f>VLOOKUP(B699,'MC 114+220'!B700:AB1087,3,FALSE)</f>
        <v>#N/A</v>
      </c>
      <c r="F699" s="103" t="e">
        <f t="shared" si="131"/>
        <v>#N/A</v>
      </c>
      <c r="G699" s="104" t="e">
        <f>VLOOKUP(B699,'MC 114+220'!$B$15:$AB$786,20,FALSE)</f>
        <v>#N/A</v>
      </c>
      <c r="H699" s="104" t="e">
        <f>VLOOKUP(B699,'MC 114+220'!$B$15:$AB$786,4,FALSE)</f>
        <v>#N/A</v>
      </c>
      <c r="I699" s="105" t="e">
        <f t="shared" si="132"/>
        <v>#N/A</v>
      </c>
      <c r="J699" s="127" t="e">
        <f>VLOOKUP(B699,'MC 114+220'!$B$15:$AB$786,13,FALSE)</f>
        <v>#N/A</v>
      </c>
      <c r="K699" s="92">
        <f>'MC 114+220'!Q700</f>
        <v>0</v>
      </c>
      <c r="L699" s="106">
        <f t="shared" si="137"/>
        <v>0</v>
      </c>
      <c r="M699" s="94" t="e">
        <f>VLOOKUP(B699,'MC 114+220'!$B$14:$AB$786,21,FALSE)</f>
        <v>#N/A</v>
      </c>
      <c r="N699" s="103" t="e">
        <f>VLOOKUP(B699,'MC 114+220'!$B$15:$AB$786,5,FALSE)</f>
        <v>#N/A</v>
      </c>
      <c r="O699" s="105" t="e">
        <f t="shared" si="133"/>
        <v>#N/A</v>
      </c>
      <c r="P699" s="127" t="e">
        <f>VLOOKUP(B699,'MC 114+220'!$B$15:$AB$786,14,FALSE)</f>
        <v>#N/A</v>
      </c>
      <c r="Q699" s="92">
        <f>'MC 114+220'!R700</f>
        <v>0</v>
      </c>
      <c r="R699" s="106">
        <f t="shared" si="138"/>
        <v>0</v>
      </c>
      <c r="S699" s="94" t="e">
        <f>VLOOKUP(B699,'MC 114+220'!$B$14:$AB$786,22,FALSE)</f>
        <v>#N/A</v>
      </c>
      <c r="T699" s="103" t="e">
        <f>VLOOKUP(B699,'MC 114+220'!$B$15:$AB$786,6,FALSE)</f>
        <v>#N/A</v>
      </c>
      <c r="U699" s="105" t="e">
        <f t="shared" si="134"/>
        <v>#N/A</v>
      </c>
      <c r="V699" s="128" t="e">
        <f>VLOOKUP(B699,'MC 114+220'!$B$15:$AB$786,15,FALSE)</f>
        <v>#N/A</v>
      </c>
      <c r="W699" s="96">
        <f>'MC 114+220'!S700</f>
        <v>0</v>
      </c>
      <c r="X699" s="106">
        <f t="shared" si="139"/>
        <v>0</v>
      </c>
      <c r="Y699" s="108" t="e">
        <f t="shared" si="143"/>
        <v>#N/A</v>
      </c>
      <c r="Z699" s="99" t="e">
        <f t="shared" si="140"/>
        <v>#N/A</v>
      </c>
      <c r="AA699" s="100" t="e">
        <f t="shared" si="141"/>
        <v>#N/A</v>
      </c>
      <c r="AB699" s="109" t="e">
        <f t="shared" si="142"/>
        <v>#N/A</v>
      </c>
    </row>
    <row r="700" spans="2:28">
      <c r="B700" s="86">
        <f>'MC 114+220'!B701</f>
        <v>0</v>
      </c>
      <c r="C700" s="101">
        <f t="shared" si="135"/>
        <v>0</v>
      </c>
      <c r="D700" s="102">
        <f t="shared" si="136"/>
        <v>842</v>
      </c>
      <c r="E700" s="89" t="e">
        <f>VLOOKUP(B700,'MC 114+220'!B701:AB1088,3,FALSE)</f>
        <v>#N/A</v>
      </c>
      <c r="F700" s="103" t="e">
        <f t="shared" si="131"/>
        <v>#N/A</v>
      </c>
      <c r="G700" s="104" t="e">
        <f>VLOOKUP(B700,'MC 114+220'!$B$15:$AB$786,20,FALSE)</f>
        <v>#N/A</v>
      </c>
      <c r="H700" s="104" t="e">
        <f>VLOOKUP(B700,'MC 114+220'!$B$15:$AB$786,4,FALSE)</f>
        <v>#N/A</v>
      </c>
      <c r="I700" s="105" t="e">
        <f t="shared" si="132"/>
        <v>#N/A</v>
      </c>
      <c r="J700" s="127" t="e">
        <f>VLOOKUP(B700,'MC 114+220'!$B$15:$AB$786,13,FALSE)</f>
        <v>#N/A</v>
      </c>
      <c r="K700" s="92">
        <f>'MC 114+220'!Q701</f>
        <v>0</v>
      </c>
      <c r="L700" s="106">
        <f t="shared" si="137"/>
        <v>0</v>
      </c>
      <c r="M700" s="94" t="e">
        <f>VLOOKUP(B700,'MC 114+220'!$B$14:$AB$786,21,FALSE)</f>
        <v>#N/A</v>
      </c>
      <c r="N700" s="103" t="e">
        <f>VLOOKUP(B700,'MC 114+220'!$B$15:$AB$786,5,FALSE)</f>
        <v>#N/A</v>
      </c>
      <c r="O700" s="105" t="e">
        <f t="shared" si="133"/>
        <v>#N/A</v>
      </c>
      <c r="P700" s="127" t="e">
        <f>VLOOKUP(B700,'MC 114+220'!$B$15:$AB$786,14,FALSE)</f>
        <v>#N/A</v>
      </c>
      <c r="Q700" s="92">
        <f>'MC 114+220'!R701</f>
        <v>0</v>
      </c>
      <c r="R700" s="106">
        <f t="shared" si="138"/>
        <v>0</v>
      </c>
      <c r="S700" s="94" t="e">
        <f>VLOOKUP(B700,'MC 114+220'!$B$14:$AB$786,22,FALSE)</f>
        <v>#N/A</v>
      </c>
      <c r="T700" s="103" t="e">
        <f>VLOOKUP(B700,'MC 114+220'!$B$15:$AB$786,6,FALSE)</f>
        <v>#N/A</v>
      </c>
      <c r="U700" s="105" t="e">
        <f t="shared" si="134"/>
        <v>#N/A</v>
      </c>
      <c r="V700" s="128" t="e">
        <f>VLOOKUP(B700,'MC 114+220'!$B$15:$AB$786,15,FALSE)</f>
        <v>#N/A</v>
      </c>
      <c r="W700" s="96">
        <f>'MC 114+220'!S701</f>
        <v>0</v>
      </c>
      <c r="X700" s="106">
        <f t="shared" si="139"/>
        <v>0</v>
      </c>
      <c r="Y700" s="108" t="e">
        <f t="shared" si="143"/>
        <v>#N/A</v>
      </c>
      <c r="Z700" s="99" t="e">
        <f t="shared" si="140"/>
        <v>#N/A</v>
      </c>
      <c r="AA700" s="100" t="e">
        <f t="shared" si="141"/>
        <v>#N/A</v>
      </c>
      <c r="AB700" s="109" t="e">
        <f t="shared" si="142"/>
        <v>#N/A</v>
      </c>
    </row>
    <row r="701" spans="2:28">
      <c r="B701" s="86">
        <f>'MC 114+220'!B702</f>
        <v>0</v>
      </c>
      <c r="C701" s="101">
        <f t="shared" si="135"/>
        <v>0</v>
      </c>
      <c r="D701" s="102">
        <f t="shared" si="136"/>
        <v>842</v>
      </c>
      <c r="E701" s="89" t="e">
        <f>VLOOKUP(B701,'MC 114+220'!B702:AB1089,3,FALSE)</f>
        <v>#N/A</v>
      </c>
      <c r="F701" s="103" t="e">
        <f t="shared" si="131"/>
        <v>#N/A</v>
      </c>
      <c r="G701" s="104" t="e">
        <f>VLOOKUP(B701,'MC 114+220'!$B$15:$AB$786,20,FALSE)</f>
        <v>#N/A</v>
      </c>
      <c r="H701" s="104" t="e">
        <f>VLOOKUP(B701,'MC 114+220'!$B$15:$AB$786,4,FALSE)</f>
        <v>#N/A</v>
      </c>
      <c r="I701" s="105" t="e">
        <f t="shared" si="132"/>
        <v>#N/A</v>
      </c>
      <c r="J701" s="127" t="e">
        <f>VLOOKUP(B701,'MC 114+220'!$B$15:$AB$786,13,FALSE)</f>
        <v>#N/A</v>
      </c>
      <c r="K701" s="92">
        <f>'MC 114+220'!Q702</f>
        <v>0</v>
      </c>
      <c r="L701" s="106">
        <f t="shared" si="137"/>
        <v>0</v>
      </c>
      <c r="M701" s="94" t="e">
        <f>VLOOKUP(B701,'MC 114+220'!$B$14:$AB$786,21,FALSE)</f>
        <v>#N/A</v>
      </c>
      <c r="N701" s="103" t="e">
        <f>VLOOKUP(B701,'MC 114+220'!$B$15:$AB$786,5,FALSE)</f>
        <v>#N/A</v>
      </c>
      <c r="O701" s="105" t="e">
        <f t="shared" si="133"/>
        <v>#N/A</v>
      </c>
      <c r="P701" s="127" t="e">
        <f>VLOOKUP(B701,'MC 114+220'!$B$15:$AB$786,14,FALSE)</f>
        <v>#N/A</v>
      </c>
      <c r="Q701" s="92">
        <f>'MC 114+220'!R702</f>
        <v>0</v>
      </c>
      <c r="R701" s="106">
        <f t="shared" si="138"/>
        <v>0</v>
      </c>
      <c r="S701" s="94" t="e">
        <f>VLOOKUP(B701,'MC 114+220'!$B$14:$AB$786,22,FALSE)</f>
        <v>#N/A</v>
      </c>
      <c r="T701" s="103" t="e">
        <f>VLOOKUP(B701,'MC 114+220'!$B$15:$AB$786,6,FALSE)</f>
        <v>#N/A</v>
      </c>
      <c r="U701" s="105" t="e">
        <f t="shared" si="134"/>
        <v>#N/A</v>
      </c>
      <c r="V701" s="128" t="e">
        <f>VLOOKUP(B701,'MC 114+220'!$B$15:$AB$786,15,FALSE)</f>
        <v>#N/A</v>
      </c>
      <c r="W701" s="96">
        <f>'MC 114+220'!S702</f>
        <v>0</v>
      </c>
      <c r="X701" s="106">
        <f t="shared" si="139"/>
        <v>0</v>
      </c>
      <c r="Y701" s="108" t="e">
        <f t="shared" si="143"/>
        <v>#N/A</v>
      </c>
      <c r="Z701" s="99" t="e">
        <f t="shared" si="140"/>
        <v>#N/A</v>
      </c>
      <c r="AA701" s="100" t="e">
        <f t="shared" si="141"/>
        <v>#N/A</v>
      </c>
      <c r="AB701" s="109" t="e">
        <f t="shared" si="142"/>
        <v>#N/A</v>
      </c>
    </row>
    <row r="702" spans="2:28">
      <c r="B702" s="86">
        <f>'MC 114+220'!B703</f>
        <v>0</v>
      </c>
      <c r="C702" s="101">
        <f t="shared" si="135"/>
        <v>0</v>
      </c>
      <c r="D702" s="102">
        <f t="shared" si="136"/>
        <v>842</v>
      </c>
      <c r="E702" s="89" t="e">
        <f>VLOOKUP(B702,'MC 114+220'!B703:AB1090,3,FALSE)</f>
        <v>#N/A</v>
      </c>
      <c r="F702" s="103" t="e">
        <f t="shared" si="131"/>
        <v>#N/A</v>
      </c>
      <c r="G702" s="104" t="e">
        <f>VLOOKUP(B702,'MC 114+220'!$B$15:$AB$786,20,FALSE)</f>
        <v>#N/A</v>
      </c>
      <c r="H702" s="104" t="e">
        <f>VLOOKUP(B702,'MC 114+220'!$B$15:$AB$786,4,FALSE)</f>
        <v>#N/A</v>
      </c>
      <c r="I702" s="105" t="e">
        <f t="shared" si="132"/>
        <v>#N/A</v>
      </c>
      <c r="J702" s="127" t="e">
        <f>VLOOKUP(B702,'MC 114+220'!$B$15:$AB$786,13,FALSE)</f>
        <v>#N/A</v>
      </c>
      <c r="K702" s="92">
        <f>'MC 114+220'!Q703</f>
        <v>0</v>
      </c>
      <c r="L702" s="106">
        <f t="shared" si="137"/>
        <v>0</v>
      </c>
      <c r="M702" s="94" t="e">
        <f>VLOOKUP(B702,'MC 114+220'!$B$14:$AB$786,21,FALSE)</f>
        <v>#N/A</v>
      </c>
      <c r="N702" s="103" t="e">
        <f>VLOOKUP(B702,'MC 114+220'!$B$15:$AB$786,5,FALSE)</f>
        <v>#N/A</v>
      </c>
      <c r="O702" s="105" t="e">
        <f t="shared" si="133"/>
        <v>#N/A</v>
      </c>
      <c r="P702" s="127" t="e">
        <f>VLOOKUP(B702,'MC 114+220'!$B$15:$AB$786,14,FALSE)</f>
        <v>#N/A</v>
      </c>
      <c r="Q702" s="92">
        <f>'MC 114+220'!R703</f>
        <v>0</v>
      </c>
      <c r="R702" s="106">
        <f t="shared" si="138"/>
        <v>0</v>
      </c>
      <c r="S702" s="94" t="e">
        <f>VLOOKUP(B702,'MC 114+220'!$B$14:$AB$786,22,FALSE)</f>
        <v>#N/A</v>
      </c>
      <c r="T702" s="103" t="e">
        <f>VLOOKUP(B702,'MC 114+220'!$B$15:$AB$786,6,FALSE)</f>
        <v>#N/A</v>
      </c>
      <c r="U702" s="105" t="e">
        <f t="shared" si="134"/>
        <v>#N/A</v>
      </c>
      <c r="V702" s="128" t="e">
        <f>VLOOKUP(B702,'MC 114+220'!$B$15:$AB$786,15,FALSE)</f>
        <v>#N/A</v>
      </c>
      <c r="W702" s="96">
        <f>'MC 114+220'!S703</f>
        <v>0</v>
      </c>
      <c r="X702" s="106">
        <f t="shared" si="139"/>
        <v>0</v>
      </c>
      <c r="Y702" s="108" t="e">
        <f t="shared" si="143"/>
        <v>#N/A</v>
      </c>
      <c r="Z702" s="99" t="e">
        <f t="shared" si="140"/>
        <v>#N/A</v>
      </c>
      <c r="AA702" s="100" t="e">
        <f t="shared" si="141"/>
        <v>#N/A</v>
      </c>
      <c r="AB702" s="109" t="e">
        <f t="shared" si="142"/>
        <v>#N/A</v>
      </c>
    </row>
    <row r="703" spans="2:28">
      <c r="B703" s="86">
        <f>'MC 114+220'!B704</f>
        <v>0</v>
      </c>
      <c r="C703" s="101">
        <f t="shared" si="135"/>
        <v>0</v>
      </c>
      <c r="D703" s="102">
        <f t="shared" si="136"/>
        <v>842</v>
      </c>
      <c r="E703" s="89" t="e">
        <f>VLOOKUP(B703,'MC 114+220'!B704:AB1091,3,FALSE)</f>
        <v>#N/A</v>
      </c>
      <c r="F703" s="103" t="e">
        <f t="shared" si="131"/>
        <v>#N/A</v>
      </c>
      <c r="G703" s="104" t="e">
        <f>VLOOKUP(B703,'MC 114+220'!$B$15:$AB$786,20,FALSE)</f>
        <v>#N/A</v>
      </c>
      <c r="H703" s="104" t="e">
        <f>VLOOKUP(B703,'MC 114+220'!$B$15:$AB$786,4,FALSE)</f>
        <v>#N/A</v>
      </c>
      <c r="I703" s="105" t="e">
        <f t="shared" si="132"/>
        <v>#N/A</v>
      </c>
      <c r="J703" s="127" t="e">
        <f>VLOOKUP(B703,'MC 114+220'!$B$15:$AB$786,13,FALSE)</f>
        <v>#N/A</v>
      </c>
      <c r="K703" s="92">
        <f>'MC 114+220'!Q704</f>
        <v>0</v>
      </c>
      <c r="L703" s="106">
        <f t="shared" si="137"/>
        <v>0</v>
      </c>
      <c r="M703" s="94" t="e">
        <f>VLOOKUP(B703,'MC 114+220'!$B$14:$AB$786,21,FALSE)</f>
        <v>#N/A</v>
      </c>
      <c r="N703" s="103" t="e">
        <f>VLOOKUP(B703,'MC 114+220'!$B$15:$AB$786,5,FALSE)</f>
        <v>#N/A</v>
      </c>
      <c r="O703" s="105" t="e">
        <f t="shared" si="133"/>
        <v>#N/A</v>
      </c>
      <c r="P703" s="127" t="e">
        <f>VLOOKUP(B703,'MC 114+220'!$B$15:$AB$786,14,FALSE)</f>
        <v>#N/A</v>
      </c>
      <c r="Q703" s="92">
        <f>'MC 114+220'!R704</f>
        <v>0</v>
      </c>
      <c r="R703" s="106">
        <f t="shared" si="138"/>
        <v>0</v>
      </c>
      <c r="S703" s="94" t="e">
        <f>VLOOKUP(B703,'MC 114+220'!$B$14:$AB$786,22,FALSE)</f>
        <v>#N/A</v>
      </c>
      <c r="T703" s="103" t="e">
        <f>VLOOKUP(B703,'MC 114+220'!$B$15:$AB$786,6,FALSE)</f>
        <v>#N/A</v>
      </c>
      <c r="U703" s="105" t="e">
        <f t="shared" si="134"/>
        <v>#N/A</v>
      </c>
      <c r="V703" s="128" t="e">
        <f>VLOOKUP(B703,'MC 114+220'!$B$15:$AB$786,15,FALSE)</f>
        <v>#N/A</v>
      </c>
      <c r="W703" s="96">
        <f>'MC 114+220'!S704</f>
        <v>0</v>
      </c>
      <c r="X703" s="106">
        <f t="shared" si="139"/>
        <v>0</v>
      </c>
      <c r="Y703" s="108" t="e">
        <f t="shared" si="143"/>
        <v>#N/A</v>
      </c>
      <c r="Z703" s="99" t="e">
        <f t="shared" si="140"/>
        <v>#N/A</v>
      </c>
      <c r="AA703" s="100" t="e">
        <f t="shared" si="141"/>
        <v>#N/A</v>
      </c>
      <c r="AB703" s="109" t="e">
        <f t="shared" si="142"/>
        <v>#N/A</v>
      </c>
    </row>
    <row r="704" spans="2:28">
      <c r="B704" s="86">
        <f>'MC 114+220'!B705</f>
        <v>0</v>
      </c>
      <c r="C704" s="101">
        <f t="shared" si="135"/>
        <v>0</v>
      </c>
      <c r="D704" s="102">
        <f t="shared" si="136"/>
        <v>842</v>
      </c>
      <c r="E704" s="89" t="e">
        <f>VLOOKUP(B704,'MC 114+220'!B705:AB1092,3,FALSE)</f>
        <v>#N/A</v>
      </c>
      <c r="F704" s="103" t="e">
        <f t="shared" si="131"/>
        <v>#N/A</v>
      </c>
      <c r="G704" s="104" t="e">
        <f>VLOOKUP(B704,'MC 114+220'!$B$15:$AB$786,20,FALSE)</f>
        <v>#N/A</v>
      </c>
      <c r="H704" s="104" t="e">
        <f>VLOOKUP(B704,'MC 114+220'!$B$15:$AB$786,4,FALSE)</f>
        <v>#N/A</v>
      </c>
      <c r="I704" s="105" t="e">
        <f t="shared" si="132"/>
        <v>#N/A</v>
      </c>
      <c r="J704" s="127" t="e">
        <f>VLOOKUP(B704,'MC 114+220'!$B$15:$AB$786,13,FALSE)</f>
        <v>#N/A</v>
      </c>
      <c r="K704" s="92">
        <f>'MC 114+220'!Q705</f>
        <v>0</v>
      </c>
      <c r="L704" s="106">
        <f t="shared" si="137"/>
        <v>0</v>
      </c>
      <c r="M704" s="94" t="e">
        <f>VLOOKUP(B704,'MC 114+220'!$B$14:$AB$786,21,FALSE)</f>
        <v>#N/A</v>
      </c>
      <c r="N704" s="103" t="e">
        <f>VLOOKUP(B704,'MC 114+220'!$B$15:$AB$786,5,FALSE)</f>
        <v>#N/A</v>
      </c>
      <c r="O704" s="105" t="e">
        <f t="shared" si="133"/>
        <v>#N/A</v>
      </c>
      <c r="P704" s="127" t="e">
        <f>VLOOKUP(B704,'MC 114+220'!$B$15:$AB$786,14,FALSE)</f>
        <v>#N/A</v>
      </c>
      <c r="Q704" s="92">
        <f>'MC 114+220'!R705</f>
        <v>0</v>
      </c>
      <c r="R704" s="106">
        <f t="shared" si="138"/>
        <v>0</v>
      </c>
      <c r="S704" s="94" t="e">
        <f>VLOOKUP(B704,'MC 114+220'!$B$14:$AB$786,22,FALSE)</f>
        <v>#N/A</v>
      </c>
      <c r="T704" s="103" t="e">
        <f>VLOOKUP(B704,'MC 114+220'!$B$15:$AB$786,6,FALSE)</f>
        <v>#N/A</v>
      </c>
      <c r="U704" s="105" t="e">
        <f t="shared" si="134"/>
        <v>#N/A</v>
      </c>
      <c r="V704" s="128" t="e">
        <f>VLOOKUP(B704,'MC 114+220'!$B$15:$AB$786,15,FALSE)</f>
        <v>#N/A</v>
      </c>
      <c r="W704" s="96">
        <f>'MC 114+220'!S705</f>
        <v>0</v>
      </c>
      <c r="X704" s="106">
        <f t="shared" si="139"/>
        <v>0</v>
      </c>
      <c r="Y704" s="108" t="e">
        <f t="shared" si="143"/>
        <v>#N/A</v>
      </c>
      <c r="Z704" s="99" t="e">
        <f t="shared" si="140"/>
        <v>#N/A</v>
      </c>
      <c r="AA704" s="100" t="e">
        <f t="shared" si="141"/>
        <v>#N/A</v>
      </c>
      <c r="AB704" s="109" t="e">
        <f t="shared" si="142"/>
        <v>#N/A</v>
      </c>
    </row>
    <row r="705" spans="2:28">
      <c r="B705" s="86">
        <f>'MC 114+220'!B706</f>
        <v>0</v>
      </c>
      <c r="C705" s="101">
        <f t="shared" si="135"/>
        <v>0</v>
      </c>
      <c r="D705" s="102">
        <f t="shared" si="136"/>
        <v>842</v>
      </c>
      <c r="E705" s="89" t="e">
        <f>VLOOKUP(B705,'MC 114+220'!B706:AB1093,3,FALSE)</f>
        <v>#N/A</v>
      </c>
      <c r="F705" s="103" t="e">
        <f t="shared" si="131"/>
        <v>#N/A</v>
      </c>
      <c r="G705" s="104" t="e">
        <f>VLOOKUP(B705,'MC 114+220'!$B$15:$AB$786,20,FALSE)</f>
        <v>#N/A</v>
      </c>
      <c r="H705" s="104" t="e">
        <f>VLOOKUP(B705,'MC 114+220'!$B$15:$AB$786,4,FALSE)</f>
        <v>#N/A</v>
      </c>
      <c r="I705" s="105" t="e">
        <f t="shared" si="132"/>
        <v>#N/A</v>
      </c>
      <c r="J705" s="127" t="e">
        <f>VLOOKUP(B705,'MC 114+220'!$B$15:$AB$786,13,FALSE)</f>
        <v>#N/A</v>
      </c>
      <c r="K705" s="92">
        <f>'MC 114+220'!Q706</f>
        <v>0</v>
      </c>
      <c r="L705" s="106">
        <f t="shared" si="137"/>
        <v>0</v>
      </c>
      <c r="M705" s="94" t="e">
        <f>VLOOKUP(B705,'MC 114+220'!$B$14:$AB$786,21,FALSE)</f>
        <v>#N/A</v>
      </c>
      <c r="N705" s="103" t="e">
        <f>VLOOKUP(B705,'MC 114+220'!$B$15:$AB$786,5,FALSE)</f>
        <v>#N/A</v>
      </c>
      <c r="O705" s="105" t="e">
        <f t="shared" si="133"/>
        <v>#N/A</v>
      </c>
      <c r="P705" s="127" t="e">
        <f>VLOOKUP(B705,'MC 114+220'!$B$15:$AB$786,14,FALSE)</f>
        <v>#N/A</v>
      </c>
      <c r="Q705" s="92">
        <f>'MC 114+220'!R706</f>
        <v>0</v>
      </c>
      <c r="R705" s="106">
        <f t="shared" si="138"/>
        <v>0</v>
      </c>
      <c r="S705" s="94" t="e">
        <f>VLOOKUP(B705,'MC 114+220'!$B$14:$AB$786,22,FALSE)</f>
        <v>#N/A</v>
      </c>
      <c r="T705" s="103" t="e">
        <f>VLOOKUP(B705,'MC 114+220'!$B$15:$AB$786,6,FALSE)</f>
        <v>#N/A</v>
      </c>
      <c r="U705" s="105" t="e">
        <f t="shared" si="134"/>
        <v>#N/A</v>
      </c>
      <c r="V705" s="128" t="e">
        <f>VLOOKUP(B705,'MC 114+220'!$B$15:$AB$786,15,FALSE)</f>
        <v>#N/A</v>
      </c>
      <c r="W705" s="96">
        <f>'MC 114+220'!S706</f>
        <v>0</v>
      </c>
      <c r="X705" s="106">
        <f t="shared" si="139"/>
        <v>0</v>
      </c>
      <c r="Y705" s="108" t="e">
        <f t="shared" si="143"/>
        <v>#N/A</v>
      </c>
      <c r="Z705" s="99" t="e">
        <f t="shared" si="140"/>
        <v>#N/A</v>
      </c>
      <c r="AA705" s="100" t="e">
        <f t="shared" si="141"/>
        <v>#N/A</v>
      </c>
      <c r="AB705" s="109" t="e">
        <f t="shared" si="142"/>
        <v>#N/A</v>
      </c>
    </row>
    <row r="706" spans="2:28">
      <c r="B706" s="86">
        <f>'MC 114+220'!B707</f>
        <v>0</v>
      </c>
      <c r="C706" s="101">
        <f t="shared" si="135"/>
        <v>0</v>
      </c>
      <c r="D706" s="102">
        <f t="shared" si="136"/>
        <v>842</v>
      </c>
      <c r="E706" s="89" t="e">
        <f>VLOOKUP(B706,'MC 114+220'!B707:AB1094,3,FALSE)</f>
        <v>#N/A</v>
      </c>
      <c r="F706" s="103" t="e">
        <f t="shared" si="131"/>
        <v>#N/A</v>
      </c>
      <c r="G706" s="104" t="e">
        <f>VLOOKUP(B706,'MC 114+220'!$B$15:$AB$786,20,FALSE)</f>
        <v>#N/A</v>
      </c>
      <c r="H706" s="104" t="e">
        <f>VLOOKUP(B706,'MC 114+220'!$B$15:$AB$786,4,FALSE)</f>
        <v>#N/A</v>
      </c>
      <c r="I706" s="105" t="e">
        <f t="shared" si="132"/>
        <v>#N/A</v>
      </c>
      <c r="J706" s="127" t="e">
        <f>VLOOKUP(B706,'MC 114+220'!$B$15:$AB$786,13,FALSE)</f>
        <v>#N/A</v>
      </c>
      <c r="K706" s="92">
        <f>'MC 114+220'!Q707</f>
        <v>0</v>
      </c>
      <c r="L706" s="106">
        <f t="shared" si="137"/>
        <v>0</v>
      </c>
      <c r="M706" s="94" t="e">
        <f>VLOOKUP(B706,'MC 114+220'!$B$14:$AB$786,21,FALSE)</f>
        <v>#N/A</v>
      </c>
      <c r="N706" s="103" t="e">
        <f>VLOOKUP(B706,'MC 114+220'!$B$15:$AB$786,5,FALSE)</f>
        <v>#N/A</v>
      </c>
      <c r="O706" s="105" t="e">
        <f t="shared" si="133"/>
        <v>#N/A</v>
      </c>
      <c r="P706" s="127" t="e">
        <f>VLOOKUP(B706,'MC 114+220'!$B$15:$AB$786,14,FALSE)</f>
        <v>#N/A</v>
      </c>
      <c r="Q706" s="92">
        <f>'MC 114+220'!R707</f>
        <v>0</v>
      </c>
      <c r="R706" s="106">
        <f t="shared" si="138"/>
        <v>0</v>
      </c>
      <c r="S706" s="94" t="e">
        <f>VLOOKUP(B706,'MC 114+220'!$B$14:$AB$786,22,FALSE)</f>
        <v>#N/A</v>
      </c>
      <c r="T706" s="103" t="e">
        <f>VLOOKUP(B706,'MC 114+220'!$B$15:$AB$786,6,FALSE)</f>
        <v>#N/A</v>
      </c>
      <c r="U706" s="105" t="e">
        <f t="shared" si="134"/>
        <v>#N/A</v>
      </c>
      <c r="V706" s="128" t="e">
        <f>VLOOKUP(B706,'MC 114+220'!$B$15:$AB$786,15,FALSE)</f>
        <v>#N/A</v>
      </c>
      <c r="W706" s="96">
        <f>'MC 114+220'!S707</f>
        <v>0</v>
      </c>
      <c r="X706" s="106">
        <f t="shared" si="139"/>
        <v>0</v>
      </c>
      <c r="Y706" s="108" t="e">
        <f t="shared" si="143"/>
        <v>#N/A</v>
      </c>
      <c r="Z706" s="99" t="e">
        <f t="shared" si="140"/>
        <v>#N/A</v>
      </c>
      <c r="AA706" s="100" t="e">
        <f t="shared" si="141"/>
        <v>#N/A</v>
      </c>
      <c r="AB706" s="109" t="e">
        <f t="shared" si="142"/>
        <v>#N/A</v>
      </c>
    </row>
    <row r="707" spans="2:28">
      <c r="B707" s="86">
        <f>'MC 114+220'!B708</f>
        <v>0</v>
      </c>
      <c r="C707" s="101">
        <f t="shared" si="135"/>
        <v>0</v>
      </c>
      <c r="D707" s="102">
        <f t="shared" si="136"/>
        <v>842</v>
      </c>
      <c r="E707" s="89" t="e">
        <f>VLOOKUP(B707,'MC 114+220'!B708:AB1095,3,FALSE)</f>
        <v>#N/A</v>
      </c>
      <c r="F707" s="103" t="e">
        <f t="shared" si="131"/>
        <v>#N/A</v>
      </c>
      <c r="G707" s="104" t="e">
        <f>VLOOKUP(B707,'MC 114+220'!$B$15:$AB$786,20,FALSE)</f>
        <v>#N/A</v>
      </c>
      <c r="H707" s="104" t="e">
        <f>VLOOKUP(B707,'MC 114+220'!$B$15:$AB$786,4,FALSE)</f>
        <v>#N/A</v>
      </c>
      <c r="I707" s="105" t="e">
        <f t="shared" si="132"/>
        <v>#N/A</v>
      </c>
      <c r="J707" s="127" t="e">
        <f>VLOOKUP(B707,'MC 114+220'!$B$15:$AB$786,13,FALSE)</f>
        <v>#N/A</v>
      </c>
      <c r="K707" s="92">
        <f>'MC 114+220'!Q708</f>
        <v>0</v>
      </c>
      <c r="L707" s="106">
        <f t="shared" si="137"/>
        <v>0</v>
      </c>
      <c r="M707" s="94" t="e">
        <f>VLOOKUP(B707,'MC 114+220'!$B$14:$AB$786,21,FALSE)</f>
        <v>#N/A</v>
      </c>
      <c r="N707" s="103" t="e">
        <f>VLOOKUP(B707,'MC 114+220'!$B$15:$AB$786,5,FALSE)</f>
        <v>#N/A</v>
      </c>
      <c r="O707" s="105" t="e">
        <f t="shared" si="133"/>
        <v>#N/A</v>
      </c>
      <c r="P707" s="127" t="e">
        <f>VLOOKUP(B707,'MC 114+220'!$B$15:$AB$786,14,FALSE)</f>
        <v>#N/A</v>
      </c>
      <c r="Q707" s="92">
        <f>'MC 114+220'!R708</f>
        <v>0</v>
      </c>
      <c r="R707" s="106">
        <f t="shared" si="138"/>
        <v>0</v>
      </c>
      <c r="S707" s="94" t="e">
        <f>VLOOKUP(B707,'MC 114+220'!$B$14:$AB$786,22,FALSE)</f>
        <v>#N/A</v>
      </c>
      <c r="T707" s="103" t="e">
        <f>VLOOKUP(B707,'MC 114+220'!$B$15:$AB$786,6,FALSE)</f>
        <v>#N/A</v>
      </c>
      <c r="U707" s="105" t="e">
        <f t="shared" si="134"/>
        <v>#N/A</v>
      </c>
      <c r="V707" s="128" t="e">
        <f>VLOOKUP(B707,'MC 114+220'!$B$15:$AB$786,15,FALSE)</f>
        <v>#N/A</v>
      </c>
      <c r="W707" s="96">
        <f>'MC 114+220'!S708</f>
        <v>0</v>
      </c>
      <c r="X707" s="106">
        <f t="shared" si="139"/>
        <v>0</v>
      </c>
      <c r="Y707" s="108" t="e">
        <f t="shared" si="143"/>
        <v>#N/A</v>
      </c>
      <c r="Z707" s="99" t="e">
        <f t="shared" si="140"/>
        <v>#N/A</v>
      </c>
      <c r="AA707" s="100" t="e">
        <f t="shared" si="141"/>
        <v>#N/A</v>
      </c>
      <c r="AB707" s="109" t="e">
        <f t="shared" si="142"/>
        <v>#N/A</v>
      </c>
    </row>
    <row r="708" spans="2:28">
      <c r="B708" s="86">
        <f>'MC 114+220'!B709</f>
        <v>0</v>
      </c>
      <c r="C708" s="101">
        <f t="shared" si="135"/>
        <v>0</v>
      </c>
      <c r="D708" s="102">
        <f t="shared" si="136"/>
        <v>842</v>
      </c>
      <c r="E708" s="89" t="e">
        <f>VLOOKUP(B708,'MC 114+220'!B709:AB1096,3,FALSE)</f>
        <v>#N/A</v>
      </c>
      <c r="F708" s="103" t="e">
        <f t="shared" si="131"/>
        <v>#N/A</v>
      </c>
      <c r="G708" s="104" t="e">
        <f>VLOOKUP(B708,'MC 114+220'!$B$15:$AB$786,20,FALSE)</f>
        <v>#N/A</v>
      </c>
      <c r="H708" s="104" t="e">
        <f>VLOOKUP(B708,'MC 114+220'!$B$15:$AB$786,4,FALSE)</f>
        <v>#N/A</v>
      </c>
      <c r="I708" s="105" t="e">
        <f t="shared" si="132"/>
        <v>#N/A</v>
      </c>
      <c r="J708" s="127" t="e">
        <f>VLOOKUP(B708,'MC 114+220'!$B$15:$AB$786,13,FALSE)</f>
        <v>#N/A</v>
      </c>
      <c r="K708" s="92">
        <f>'MC 114+220'!Q709</f>
        <v>0</v>
      </c>
      <c r="L708" s="106">
        <f t="shared" si="137"/>
        <v>0</v>
      </c>
      <c r="M708" s="94" t="e">
        <f>VLOOKUP(B708,'MC 114+220'!$B$14:$AB$786,21,FALSE)</f>
        <v>#N/A</v>
      </c>
      <c r="N708" s="103" t="e">
        <f>VLOOKUP(B708,'MC 114+220'!$B$15:$AB$786,5,FALSE)</f>
        <v>#N/A</v>
      </c>
      <c r="O708" s="105" t="e">
        <f t="shared" si="133"/>
        <v>#N/A</v>
      </c>
      <c r="P708" s="127" t="e">
        <f>VLOOKUP(B708,'MC 114+220'!$B$15:$AB$786,14,FALSE)</f>
        <v>#N/A</v>
      </c>
      <c r="Q708" s="92">
        <f>'MC 114+220'!R709</f>
        <v>0</v>
      </c>
      <c r="R708" s="106">
        <f t="shared" si="138"/>
        <v>0</v>
      </c>
      <c r="S708" s="94" t="e">
        <f>VLOOKUP(B708,'MC 114+220'!$B$14:$AB$786,22,FALSE)</f>
        <v>#N/A</v>
      </c>
      <c r="T708" s="103" t="e">
        <f>VLOOKUP(B708,'MC 114+220'!$B$15:$AB$786,6,FALSE)</f>
        <v>#N/A</v>
      </c>
      <c r="U708" s="105" t="e">
        <f t="shared" si="134"/>
        <v>#N/A</v>
      </c>
      <c r="V708" s="128" t="e">
        <f>VLOOKUP(B708,'MC 114+220'!$B$15:$AB$786,15,FALSE)</f>
        <v>#N/A</v>
      </c>
      <c r="W708" s="96">
        <f>'MC 114+220'!S709</f>
        <v>0</v>
      </c>
      <c r="X708" s="106">
        <f t="shared" si="139"/>
        <v>0</v>
      </c>
      <c r="Y708" s="108" t="e">
        <f t="shared" si="143"/>
        <v>#N/A</v>
      </c>
      <c r="Z708" s="99" t="e">
        <f t="shared" si="140"/>
        <v>#N/A</v>
      </c>
      <c r="AA708" s="100" t="e">
        <f t="shared" si="141"/>
        <v>#N/A</v>
      </c>
      <c r="AB708" s="109" t="e">
        <f t="shared" si="142"/>
        <v>#N/A</v>
      </c>
    </row>
    <row r="709" spans="2:28">
      <c r="B709" s="86">
        <f>'MC 114+220'!B710</f>
        <v>0</v>
      </c>
      <c r="C709" s="101">
        <f t="shared" si="135"/>
        <v>0</v>
      </c>
      <c r="D709" s="102">
        <f t="shared" si="136"/>
        <v>842</v>
      </c>
      <c r="E709" s="89" t="e">
        <f>VLOOKUP(B709,'MC 114+220'!B710:AB1097,3,FALSE)</f>
        <v>#N/A</v>
      </c>
      <c r="F709" s="103" t="e">
        <f t="shared" si="131"/>
        <v>#N/A</v>
      </c>
      <c r="G709" s="104" t="e">
        <f>VLOOKUP(B709,'MC 114+220'!$B$15:$AB$786,20,FALSE)</f>
        <v>#N/A</v>
      </c>
      <c r="H709" s="104" t="e">
        <f>VLOOKUP(B709,'MC 114+220'!$B$15:$AB$786,4,FALSE)</f>
        <v>#N/A</v>
      </c>
      <c r="I709" s="105" t="e">
        <f t="shared" si="132"/>
        <v>#N/A</v>
      </c>
      <c r="J709" s="127" t="e">
        <f>VLOOKUP(B709,'MC 114+220'!$B$15:$AB$786,13,FALSE)</f>
        <v>#N/A</v>
      </c>
      <c r="K709" s="92">
        <f>'MC 114+220'!Q710</f>
        <v>0</v>
      </c>
      <c r="L709" s="106">
        <f t="shared" si="137"/>
        <v>0</v>
      </c>
      <c r="M709" s="94" t="e">
        <f>VLOOKUP(B709,'MC 114+220'!$B$14:$AB$786,21,FALSE)</f>
        <v>#N/A</v>
      </c>
      <c r="N709" s="103" t="e">
        <f>VLOOKUP(B709,'MC 114+220'!$B$15:$AB$786,5,FALSE)</f>
        <v>#N/A</v>
      </c>
      <c r="O709" s="105" t="e">
        <f t="shared" si="133"/>
        <v>#N/A</v>
      </c>
      <c r="P709" s="127" t="e">
        <f>VLOOKUP(B709,'MC 114+220'!$B$15:$AB$786,14,FALSE)</f>
        <v>#N/A</v>
      </c>
      <c r="Q709" s="92">
        <f>'MC 114+220'!R710</f>
        <v>0</v>
      </c>
      <c r="R709" s="106">
        <f t="shared" si="138"/>
        <v>0</v>
      </c>
      <c r="S709" s="94" t="e">
        <f>VLOOKUP(B709,'MC 114+220'!$B$14:$AB$786,22,FALSE)</f>
        <v>#N/A</v>
      </c>
      <c r="T709" s="103" t="e">
        <f>VLOOKUP(B709,'MC 114+220'!$B$15:$AB$786,6,FALSE)</f>
        <v>#N/A</v>
      </c>
      <c r="U709" s="105" t="e">
        <f t="shared" si="134"/>
        <v>#N/A</v>
      </c>
      <c r="V709" s="128" t="e">
        <f>VLOOKUP(B709,'MC 114+220'!$B$15:$AB$786,15,FALSE)</f>
        <v>#N/A</v>
      </c>
      <c r="W709" s="96">
        <f>'MC 114+220'!S710</f>
        <v>0</v>
      </c>
      <c r="X709" s="106">
        <f t="shared" si="139"/>
        <v>0</v>
      </c>
      <c r="Y709" s="108" t="e">
        <f t="shared" si="143"/>
        <v>#N/A</v>
      </c>
      <c r="Z709" s="99" t="e">
        <f t="shared" si="140"/>
        <v>#N/A</v>
      </c>
      <c r="AA709" s="100" t="e">
        <f t="shared" si="141"/>
        <v>#N/A</v>
      </c>
      <c r="AB709" s="109" t="e">
        <f t="shared" si="142"/>
        <v>#N/A</v>
      </c>
    </row>
    <row r="710" spans="2:28">
      <c r="B710" s="86">
        <f>'MC 114+220'!B711</f>
        <v>0</v>
      </c>
      <c r="C710" s="101">
        <f t="shared" si="135"/>
        <v>0</v>
      </c>
      <c r="D710" s="102">
        <f t="shared" si="136"/>
        <v>842</v>
      </c>
      <c r="E710" s="89" t="e">
        <f>VLOOKUP(B710,'MC 114+220'!B711:AB1098,3,FALSE)</f>
        <v>#N/A</v>
      </c>
      <c r="F710" s="103" t="e">
        <f t="shared" si="131"/>
        <v>#N/A</v>
      </c>
      <c r="G710" s="104" t="e">
        <f>VLOOKUP(B710,'MC 114+220'!$B$15:$AB$786,20,FALSE)</f>
        <v>#N/A</v>
      </c>
      <c r="H710" s="104" t="e">
        <f>VLOOKUP(B710,'MC 114+220'!$B$15:$AB$786,4,FALSE)</f>
        <v>#N/A</v>
      </c>
      <c r="I710" s="105" t="e">
        <f t="shared" si="132"/>
        <v>#N/A</v>
      </c>
      <c r="J710" s="127" t="e">
        <f>VLOOKUP(B710,'MC 114+220'!$B$15:$AB$786,13,FALSE)</f>
        <v>#N/A</v>
      </c>
      <c r="K710" s="92">
        <f>'MC 114+220'!Q711</f>
        <v>0</v>
      </c>
      <c r="L710" s="106">
        <f t="shared" si="137"/>
        <v>0</v>
      </c>
      <c r="M710" s="94" t="e">
        <f>VLOOKUP(B710,'MC 114+220'!$B$14:$AB$786,21,FALSE)</f>
        <v>#N/A</v>
      </c>
      <c r="N710" s="103" t="e">
        <f>VLOOKUP(B710,'MC 114+220'!$B$15:$AB$786,5,FALSE)</f>
        <v>#N/A</v>
      </c>
      <c r="O710" s="105" t="e">
        <f t="shared" si="133"/>
        <v>#N/A</v>
      </c>
      <c r="P710" s="127" t="e">
        <f>VLOOKUP(B710,'MC 114+220'!$B$15:$AB$786,14,FALSE)</f>
        <v>#N/A</v>
      </c>
      <c r="Q710" s="92">
        <f>'MC 114+220'!R711</f>
        <v>0</v>
      </c>
      <c r="R710" s="106">
        <f t="shared" si="138"/>
        <v>0</v>
      </c>
      <c r="S710" s="94" t="e">
        <f>VLOOKUP(B710,'MC 114+220'!$B$14:$AB$786,22,FALSE)</f>
        <v>#N/A</v>
      </c>
      <c r="T710" s="103" t="e">
        <f>VLOOKUP(B710,'MC 114+220'!$B$15:$AB$786,6,FALSE)</f>
        <v>#N/A</v>
      </c>
      <c r="U710" s="105" t="e">
        <f t="shared" si="134"/>
        <v>#N/A</v>
      </c>
      <c r="V710" s="128" t="e">
        <f>VLOOKUP(B710,'MC 114+220'!$B$15:$AB$786,15,FALSE)</f>
        <v>#N/A</v>
      </c>
      <c r="W710" s="96">
        <f>'MC 114+220'!S711</f>
        <v>0</v>
      </c>
      <c r="X710" s="106">
        <f t="shared" si="139"/>
        <v>0</v>
      </c>
      <c r="Y710" s="108" t="e">
        <f t="shared" si="143"/>
        <v>#N/A</v>
      </c>
      <c r="Z710" s="99" t="e">
        <f t="shared" si="140"/>
        <v>#N/A</v>
      </c>
      <c r="AA710" s="100" t="e">
        <f t="shared" si="141"/>
        <v>#N/A</v>
      </c>
      <c r="AB710" s="109" t="e">
        <f t="shared" si="142"/>
        <v>#N/A</v>
      </c>
    </row>
    <row r="711" spans="2:28">
      <c r="B711" s="86">
        <f>'MC 114+220'!B712</f>
        <v>0</v>
      </c>
      <c r="C711" s="101">
        <f t="shared" si="135"/>
        <v>0</v>
      </c>
      <c r="D711" s="102">
        <f t="shared" si="136"/>
        <v>842</v>
      </c>
      <c r="E711" s="89" t="e">
        <f>VLOOKUP(B711,'MC 114+220'!B712:AB1099,3,FALSE)</f>
        <v>#N/A</v>
      </c>
      <c r="F711" s="103" t="e">
        <f t="shared" si="131"/>
        <v>#N/A</v>
      </c>
      <c r="G711" s="104" t="e">
        <f>VLOOKUP(B711,'MC 114+220'!$B$15:$AB$786,20,FALSE)</f>
        <v>#N/A</v>
      </c>
      <c r="H711" s="104" t="e">
        <f>VLOOKUP(B711,'MC 114+220'!$B$15:$AB$786,4,FALSE)</f>
        <v>#N/A</v>
      </c>
      <c r="I711" s="105" t="e">
        <f t="shared" si="132"/>
        <v>#N/A</v>
      </c>
      <c r="J711" s="127" t="e">
        <f>VLOOKUP(B711,'MC 114+220'!$B$15:$AB$786,13,FALSE)</f>
        <v>#N/A</v>
      </c>
      <c r="K711" s="92">
        <f>'MC 114+220'!Q712</f>
        <v>0</v>
      </c>
      <c r="L711" s="106">
        <f t="shared" si="137"/>
        <v>0</v>
      </c>
      <c r="M711" s="94" t="e">
        <f>VLOOKUP(B711,'MC 114+220'!$B$14:$AB$786,21,FALSE)</f>
        <v>#N/A</v>
      </c>
      <c r="N711" s="103" t="e">
        <f>VLOOKUP(B711,'MC 114+220'!$B$15:$AB$786,5,FALSE)</f>
        <v>#N/A</v>
      </c>
      <c r="O711" s="105" t="e">
        <f t="shared" si="133"/>
        <v>#N/A</v>
      </c>
      <c r="P711" s="127" t="e">
        <f>VLOOKUP(B711,'MC 114+220'!$B$15:$AB$786,14,FALSE)</f>
        <v>#N/A</v>
      </c>
      <c r="Q711" s="92">
        <f>'MC 114+220'!R712</f>
        <v>0</v>
      </c>
      <c r="R711" s="106">
        <f t="shared" si="138"/>
        <v>0</v>
      </c>
      <c r="S711" s="94" t="e">
        <f>VLOOKUP(B711,'MC 114+220'!$B$14:$AB$786,22,FALSE)</f>
        <v>#N/A</v>
      </c>
      <c r="T711" s="103" t="e">
        <f>VLOOKUP(B711,'MC 114+220'!$B$15:$AB$786,6,FALSE)</f>
        <v>#N/A</v>
      </c>
      <c r="U711" s="105" t="e">
        <f t="shared" si="134"/>
        <v>#N/A</v>
      </c>
      <c r="V711" s="128" t="e">
        <f>VLOOKUP(B711,'MC 114+220'!$B$15:$AB$786,15,FALSE)</f>
        <v>#N/A</v>
      </c>
      <c r="W711" s="96">
        <f>'MC 114+220'!S712</f>
        <v>0</v>
      </c>
      <c r="X711" s="106">
        <f t="shared" si="139"/>
        <v>0</v>
      </c>
      <c r="Y711" s="108" t="e">
        <f t="shared" si="143"/>
        <v>#N/A</v>
      </c>
      <c r="Z711" s="99" t="e">
        <f t="shared" si="140"/>
        <v>#N/A</v>
      </c>
      <c r="AA711" s="100" t="e">
        <f t="shared" si="141"/>
        <v>#N/A</v>
      </c>
      <c r="AB711" s="109" t="e">
        <f t="shared" si="142"/>
        <v>#N/A</v>
      </c>
    </row>
    <row r="712" spans="2:28">
      <c r="B712" s="86">
        <f>'MC 114+220'!B713</f>
        <v>0</v>
      </c>
      <c r="C712" s="101">
        <f t="shared" si="135"/>
        <v>0</v>
      </c>
      <c r="D712" s="102">
        <f t="shared" si="136"/>
        <v>842</v>
      </c>
      <c r="E712" s="89" t="e">
        <f>VLOOKUP(B712,'MC 114+220'!B713:AB1100,3,FALSE)</f>
        <v>#N/A</v>
      </c>
      <c r="F712" s="103" t="e">
        <f t="shared" si="131"/>
        <v>#N/A</v>
      </c>
      <c r="G712" s="104" t="e">
        <f>VLOOKUP(B712,'MC 114+220'!$B$15:$AB$786,20,FALSE)</f>
        <v>#N/A</v>
      </c>
      <c r="H712" s="104" t="e">
        <f>VLOOKUP(B712,'MC 114+220'!$B$15:$AB$786,4,FALSE)</f>
        <v>#N/A</v>
      </c>
      <c r="I712" s="105" t="e">
        <f t="shared" si="132"/>
        <v>#N/A</v>
      </c>
      <c r="J712" s="127" t="e">
        <f>VLOOKUP(B712,'MC 114+220'!$B$15:$AB$786,13,FALSE)</f>
        <v>#N/A</v>
      </c>
      <c r="K712" s="92">
        <f>'MC 114+220'!Q713</f>
        <v>0</v>
      </c>
      <c r="L712" s="106">
        <f t="shared" si="137"/>
        <v>0</v>
      </c>
      <c r="M712" s="94" t="e">
        <f>VLOOKUP(B712,'MC 114+220'!$B$14:$AB$786,21,FALSE)</f>
        <v>#N/A</v>
      </c>
      <c r="N712" s="103" t="e">
        <f>VLOOKUP(B712,'MC 114+220'!$B$15:$AB$786,5,FALSE)</f>
        <v>#N/A</v>
      </c>
      <c r="O712" s="105" t="e">
        <f t="shared" si="133"/>
        <v>#N/A</v>
      </c>
      <c r="P712" s="127" t="e">
        <f>VLOOKUP(B712,'MC 114+220'!$B$15:$AB$786,14,FALSE)</f>
        <v>#N/A</v>
      </c>
      <c r="Q712" s="92">
        <f>'MC 114+220'!R713</f>
        <v>0</v>
      </c>
      <c r="R712" s="106">
        <f t="shared" si="138"/>
        <v>0</v>
      </c>
      <c r="S712" s="94" t="e">
        <f>VLOOKUP(B712,'MC 114+220'!$B$14:$AB$786,22,FALSE)</f>
        <v>#N/A</v>
      </c>
      <c r="T712" s="103" t="e">
        <f>VLOOKUP(B712,'MC 114+220'!$B$15:$AB$786,6,FALSE)</f>
        <v>#N/A</v>
      </c>
      <c r="U712" s="105" t="e">
        <f t="shared" si="134"/>
        <v>#N/A</v>
      </c>
      <c r="V712" s="128" t="e">
        <f>VLOOKUP(B712,'MC 114+220'!$B$15:$AB$786,15,FALSE)</f>
        <v>#N/A</v>
      </c>
      <c r="W712" s="96">
        <f>'MC 114+220'!S713</f>
        <v>0</v>
      </c>
      <c r="X712" s="106">
        <f t="shared" si="139"/>
        <v>0</v>
      </c>
      <c r="Y712" s="108" t="e">
        <f t="shared" si="143"/>
        <v>#N/A</v>
      </c>
      <c r="Z712" s="99" t="e">
        <f t="shared" si="140"/>
        <v>#N/A</v>
      </c>
      <c r="AA712" s="100" t="e">
        <f t="shared" si="141"/>
        <v>#N/A</v>
      </c>
      <c r="AB712" s="109" t="e">
        <f t="shared" si="142"/>
        <v>#N/A</v>
      </c>
    </row>
    <row r="713" spans="2:28">
      <c r="B713" s="86">
        <f>'MC 114+220'!B714</f>
        <v>0</v>
      </c>
      <c r="C713" s="101">
        <f t="shared" si="135"/>
        <v>0</v>
      </c>
      <c r="D713" s="102">
        <f t="shared" si="136"/>
        <v>842</v>
      </c>
      <c r="E713" s="89" t="e">
        <f>VLOOKUP(B713,'MC 114+220'!B714:AB1101,3,FALSE)</f>
        <v>#N/A</v>
      </c>
      <c r="F713" s="103" t="e">
        <f t="shared" si="131"/>
        <v>#N/A</v>
      </c>
      <c r="G713" s="104" t="e">
        <f>VLOOKUP(B713,'MC 114+220'!$B$15:$AB$786,20,FALSE)</f>
        <v>#N/A</v>
      </c>
      <c r="H713" s="104" t="e">
        <f>VLOOKUP(B713,'MC 114+220'!$B$15:$AB$786,4,FALSE)</f>
        <v>#N/A</v>
      </c>
      <c r="I713" s="105" t="e">
        <f t="shared" si="132"/>
        <v>#N/A</v>
      </c>
      <c r="J713" s="127" t="e">
        <f>VLOOKUP(B713,'MC 114+220'!$B$15:$AB$786,13,FALSE)</f>
        <v>#N/A</v>
      </c>
      <c r="K713" s="92">
        <f>'MC 114+220'!Q714</f>
        <v>0</v>
      </c>
      <c r="L713" s="106">
        <f t="shared" si="137"/>
        <v>0</v>
      </c>
      <c r="M713" s="94" t="e">
        <f>VLOOKUP(B713,'MC 114+220'!$B$14:$AB$786,21,FALSE)</f>
        <v>#N/A</v>
      </c>
      <c r="N713" s="103" t="e">
        <f>VLOOKUP(B713,'MC 114+220'!$B$15:$AB$786,5,FALSE)</f>
        <v>#N/A</v>
      </c>
      <c r="O713" s="105" t="e">
        <f t="shared" si="133"/>
        <v>#N/A</v>
      </c>
      <c r="P713" s="127" t="e">
        <f>VLOOKUP(B713,'MC 114+220'!$B$15:$AB$786,14,FALSE)</f>
        <v>#N/A</v>
      </c>
      <c r="Q713" s="92">
        <f>'MC 114+220'!R714</f>
        <v>0</v>
      </c>
      <c r="R713" s="106">
        <f t="shared" si="138"/>
        <v>0</v>
      </c>
      <c r="S713" s="94" t="e">
        <f>VLOOKUP(B713,'MC 114+220'!$B$14:$AB$786,22,FALSE)</f>
        <v>#N/A</v>
      </c>
      <c r="T713" s="103" t="e">
        <f>VLOOKUP(B713,'MC 114+220'!$B$15:$AB$786,6,FALSE)</f>
        <v>#N/A</v>
      </c>
      <c r="U713" s="105" t="e">
        <f t="shared" si="134"/>
        <v>#N/A</v>
      </c>
      <c r="V713" s="128" t="e">
        <f>VLOOKUP(B713,'MC 114+220'!$B$15:$AB$786,15,FALSE)</f>
        <v>#N/A</v>
      </c>
      <c r="W713" s="96">
        <f>'MC 114+220'!S714</f>
        <v>0</v>
      </c>
      <c r="X713" s="106">
        <f t="shared" si="139"/>
        <v>0</v>
      </c>
      <c r="Y713" s="108" t="e">
        <f t="shared" si="143"/>
        <v>#N/A</v>
      </c>
      <c r="Z713" s="99" t="e">
        <f t="shared" si="140"/>
        <v>#N/A</v>
      </c>
      <c r="AA713" s="100" t="e">
        <f t="shared" si="141"/>
        <v>#N/A</v>
      </c>
      <c r="AB713" s="109" t="e">
        <f t="shared" si="142"/>
        <v>#N/A</v>
      </c>
    </row>
    <row r="714" spans="2:28">
      <c r="B714" s="86">
        <f>'MC 114+220'!B715</f>
        <v>0</v>
      </c>
      <c r="C714" s="101">
        <f t="shared" si="135"/>
        <v>0</v>
      </c>
      <c r="D714" s="102">
        <f t="shared" si="136"/>
        <v>842</v>
      </c>
      <c r="E714" s="89" t="e">
        <f>VLOOKUP(B714,'MC 114+220'!B715:AB1102,3,FALSE)</f>
        <v>#N/A</v>
      </c>
      <c r="F714" s="103" t="e">
        <f t="shared" si="131"/>
        <v>#N/A</v>
      </c>
      <c r="G714" s="104" t="e">
        <f>VLOOKUP(B714,'MC 114+220'!$B$15:$AB$786,20,FALSE)</f>
        <v>#N/A</v>
      </c>
      <c r="H714" s="104" t="e">
        <f>VLOOKUP(B714,'MC 114+220'!$B$15:$AB$786,4,FALSE)</f>
        <v>#N/A</v>
      </c>
      <c r="I714" s="105" t="e">
        <f t="shared" si="132"/>
        <v>#N/A</v>
      </c>
      <c r="J714" s="127" t="e">
        <f>VLOOKUP(B714,'MC 114+220'!$B$15:$AB$786,13,FALSE)</f>
        <v>#N/A</v>
      </c>
      <c r="K714" s="92">
        <f>'MC 114+220'!Q715</f>
        <v>0</v>
      </c>
      <c r="L714" s="106">
        <f t="shared" si="137"/>
        <v>0</v>
      </c>
      <c r="M714" s="94" t="e">
        <f>VLOOKUP(B714,'MC 114+220'!$B$14:$AB$786,21,FALSE)</f>
        <v>#N/A</v>
      </c>
      <c r="N714" s="103" t="e">
        <f>VLOOKUP(B714,'MC 114+220'!$B$15:$AB$786,5,FALSE)</f>
        <v>#N/A</v>
      </c>
      <c r="O714" s="105" t="e">
        <f t="shared" si="133"/>
        <v>#N/A</v>
      </c>
      <c r="P714" s="127" t="e">
        <f>VLOOKUP(B714,'MC 114+220'!$B$15:$AB$786,14,FALSE)</f>
        <v>#N/A</v>
      </c>
      <c r="Q714" s="92">
        <f>'MC 114+220'!R715</f>
        <v>0</v>
      </c>
      <c r="R714" s="106">
        <f t="shared" si="138"/>
        <v>0</v>
      </c>
      <c r="S714" s="94" t="e">
        <f>VLOOKUP(B714,'MC 114+220'!$B$14:$AB$786,22,FALSE)</f>
        <v>#N/A</v>
      </c>
      <c r="T714" s="103" t="e">
        <f>VLOOKUP(B714,'MC 114+220'!$B$15:$AB$786,6,FALSE)</f>
        <v>#N/A</v>
      </c>
      <c r="U714" s="105" t="e">
        <f t="shared" si="134"/>
        <v>#N/A</v>
      </c>
      <c r="V714" s="128" t="e">
        <f>VLOOKUP(B714,'MC 114+220'!$B$15:$AB$786,15,FALSE)</f>
        <v>#N/A</v>
      </c>
      <c r="W714" s="96">
        <f>'MC 114+220'!S715</f>
        <v>0</v>
      </c>
      <c r="X714" s="106">
        <f t="shared" si="139"/>
        <v>0</v>
      </c>
      <c r="Y714" s="108" t="e">
        <f t="shared" si="143"/>
        <v>#N/A</v>
      </c>
      <c r="Z714" s="99" t="e">
        <f t="shared" si="140"/>
        <v>#N/A</v>
      </c>
      <c r="AA714" s="100" t="e">
        <f t="shared" si="141"/>
        <v>#N/A</v>
      </c>
      <c r="AB714" s="109" t="e">
        <f t="shared" si="142"/>
        <v>#N/A</v>
      </c>
    </row>
    <row r="715" spans="2:28">
      <c r="B715" s="86">
        <f>'MC 114+220'!B716</f>
        <v>0</v>
      </c>
      <c r="C715" s="101">
        <f t="shared" si="135"/>
        <v>0</v>
      </c>
      <c r="D715" s="102">
        <f t="shared" si="136"/>
        <v>842</v>
      </c>
      <c r="E715" s="89" t="e">
        <f>VLOOKUP(B715,'MC 114+220'!B716:AB1103,3,FALSE)</f>
        <v>#N/A</v>
      </c>
      <c r="F715" s="103" t="e">
        <f t="shared" si="131"/>
        <v>#N/A</v>
      </c>
      <c r="G715" s="104" t="e">
        <f>VLOOKUP(B715,'MC 114+220'!$B$15:$AB$786,20,FALSE)</f>
        <v>#N/A</v>
      </c>
      <c r="H715" s="104" t="e">
        <f>VLOOKUP(B715,'MC 114+220'!$B$15:$AB$786,4,FALSE)</f>
        <v>#N/A</v>
      </c>
      <c r="I715" s="105" t="e">
        <f t="shared" si="132"/>
        <v>#N/A</v>
      </c>
      <c r="J715" s="127" t="e">
        <f>VLOOKUP(B715,'MC 114+220'!$B$15:$AB$786,13,FALSE)</f>
        <v>#N/A</v>
      </c>
      <c r="K715" s="92">
        <f>'MC 114+220'!Q716</f>
        <v>0</v>
      </c>
      <c r="L715" s="106">
        <f t="shared" si="137"/>
        <v>0</v>
      </c>
      <c r="M715" s="94" t="e">
        <f>VLOOKUP(B715,'MC 114+220'!$B$14:$AB$786,21,FALSE)</f>
        <v>#N/A</v>
      </c>
      <c r="N715" s="103" t="e">
        <f>VLOOKUP(B715,'MC 114+220'!$B$15:$AB$786,5,FALSE)</f>
        <v>#N/A</v>
      </c>
      <c r="O715" s="105" t="e">
        <f t="shared" si="133"/>
        <v>#N/A</v>
      </c>
      <c r="P715" s="127" t="e">
        <f>VLOOKUP(B715,'MC 114+220'!$B$15:$AB$786,14,FALSE)</f>
        <v>#N/A</v>
      </c>
      <c r="Q715" s="92">
        <f>'MC 114+220'!R716</f>
        <v>0</v>
      </c>
      <c r="R715" s="106">
        <f t="shared" si="138"/>
        <v>0</v>
      </c>
      <c r="S715" s="94" t="e">
        <f>VLOOKUP(B715,'MC 114+220'!$B$14:$AB$786,22,FALSE)</f>
        <v>#N/A</v>
      </c>
      <c r="T715" s="103" t="e">
        <f>VLOOKUP(B715,'MC 114+220'!$B$15:$AB$786,6,FALSE)</f>
        <v>#N/A</v>
      </c>
      <c r="U715" s="105" t="e">
        <f t="shared" si="134"/>
        <v>#N/A</v>
      </c>
      <c r="V715" s="128" t="e">
        <f>VLOOKUP(B715,'MC 114+220'!$B$15:$AB$786,15,FALSE)</f>
        <v>#N/A</v>
      </c>
      <c r="W715" s="96">
        <f>'MC 114+220'!S716</f>
        <v>0</v>
      </c>
      <c r="X715" s="106">
        <f t="shared" si="139"/>
        <v>0</v>
      </c>
      <c r="Y715" s="108" t="e">
        <f t="shared" si="143"/>
        <v>#N/A</v>
      </c>
      <c r="Z715" s="99" t="e">
        <f t="shared" si="140"/>
        <v>#N/A</v>
      </c>
      <c r="AA715" s="100" t="e">
        <f t="shared" si="141"/>
        <v>#N/A</v>
      </c>
      <c r="AB715" s="109" t="e">
        <f t="shared" si="142"/>
        <v>#N/A</v>
      </c>
    </row>
    <row r="716" spans="2:28">
      <c r="B716" s="86">
        <f>'MC 114+220'!B717</f>
        <v>0</v>
      </c>
      <c r="C716" s="101">
        <f t="shared" si="135"/>
        <v>0</v>
      </c>
      <c r="D716" s="102">
        <f t="shared" si="136"/>
        <v>842</v>
      </c>
      <c r="E716" s="89" t="e">
        <f>VLOOKUP(B716,'MC 114+220'!B717:AB1104,3,FALSE)</f>
        <v>#N/A</v>
      </c>
      <c r="F716" s="103" t="e">
        <f t="shared" si="131"/>
        <v>#N/A</v>
      </c>
      <c r="G716" s="104" t="e">
        <f>VLOOKUP(B716,'MC 114+220'!$B$15:$AB$786,20,FALSE)</f>
        <v>#N/A</v>
      </c>
      <c r="H716" s="104" t="e">
        <f>VLOOKUP(B716,'MC 114+220'!$B$15:$AB$786,4,FALSE)</f>
        <v>#N/A</v>
      </c>
      <c r="I716" s="105" t="e">
        <f t="shared" si="132"/>
        <v>#N/A</v>
      </c>
      <c r="J716" s="127" t="e">
        <f>VLOOKUP(B716,'MC 114+220'!$B$15:$AB$786,13,FALSE)</f>
        <v>#N/A</v>
      </c>
      <c r="K716" s="92">
        <f>'MC 114+220'!Q717</f>
        <v>0</v>
      </c>
      <c r="L716" s="106">
        <f t="shared" si="137"/>
        <v>0</v>
      </c>
      <c r="M716" s="94" t="e">
        <f>VLOOKUP(B716,'MC 114+220'!$B$14:$AB$786,21,FALSE)</f>
        <v>#N/A</v>
      </c>
      <c r="N716" s="103" t="e">
        <f>VLOOKUP(B716,'MC 114+220'!$B$15:$AB$786,5,FALSE)</f>
        <v>#N/A</v>
      </c>
      <c r="O716" s="105" t="e">
        <f t="shared" si="133"/>
        <v>#N/A</v>
      </c>
      <c r="P716" s="127" t="e">
        <f>VLOOKUP(B716,'MC 114+220'!$B$15:$AB$786,14,FALSE)</f>
        <v>#N/A</v>
      </c>
      <c r="Q716" s="92">
        <f>'MC 114+220'!R717</f>
        <v>0</v>
      </c>
      <c r="R716" s="106">
        <f t="shared" si="138"/>
        <v>0</v>
      </c>
      <c r="S716" s="94" t="e">
        <f>VLOOKUP(B716,'MC 114+220'!$B$14:$AB$786,22,FALSE)</f>
        <v>#N/A</v>
      </c>
      <c r="T716" s="103" t="e">
        <f>VLOOKUP(B716,'MC 114+220'!$B$15:$AB$786,6,FALSE)</f>
        <v>#N/A</v>
      </c>
      <c r="U716" s="105" t="e">
        <f t="shared" si="134"/>
        <v>#N/A</v>
      </c>
      <c r="V716" s="128" t="e">
        <f>VLOOKUP(B716,'MC 114+220'!$B$15:$AB$786,15,FALSE)</f>
        <v>#N/A</v>
      </c>
      <c r="W716" s="96">
        <f>'MC 114+220'!S717</f>
        <v>0</v>
      </c>
      <c r="X716" s="106">
        <f t="shared" si="139"/>
        <v>0</v>
      </c>
      <c r="Y716" s="108" t="e">
        <f t="shared" si="143"/>
        <v>#N/A</v>
      </c>
      <c r="Z716" s="99" t="e">
        <f t="shared" si="140"/>
        <v>#N/A</v>
      </c>
      <c r="AA716" s="100" t="e">
        <f t="shared" si="141"/>
        <v>#N/A</v>
      </c>
      <c r="AB716" s="109" t="e">
        <f t="shared" si="142"/>
        <v>#N/A</v>
      </c>
    </row>
    <row r="717" spans="2:28">
      <c r="B717" s="86">
        <f>'MC 114+220'!B718</f>
        <v>0</v>
      </c>
      <c r="C717" s="101">
        <f t="shared" si="135"/>
        <v>0</v>
      </c>
      <c r="D717" s="102">
        <f t="shared" si="136"/>
        <v>842</v>
      </c>
      <c r="E717" s="89" t="e">
        <f>VLOOKUP(B717,'MC 114+220'!B718:AB1105,3,FALSE)</f>
        <v>#N/A</v>
      </c>
      <c r="F717" s="103" t="e">
        <f t="shared" ref="F717:F729" si="144">D717+E717</f>
        <v>#N/A</v>
      </c>
      <c r="G717" s="104" t="e">
        <f>VLOOKUP(B717,'MC 114+220'!$B$15:$AB$786,20,FALSE)</f>
        <v>#N/A</v>
      </c>
      <c r="H717" s="104" t="e">
        <f>VLOOKUP(B717,'MC 114+220'!$B$15:$AB$786,4,FALSE)</f>
        <v>#N/A</v>
      </c>
      <c r="I717" s="105" t="e">
        <f t="shared" ref="I717:I729" si="145">F717-H717</f>
        <v>#N/A</v>
      </c>
      <c r="J717" s="127" t="e">
        <f>VLOOKUP(B717,'MC 114+220'!$B$15:$AB$786,13,FALSE)</f>
        <v>#N/A</v>
      </c>
      <c r="K717" s="92">
        <f>'MC 114+220'!Q718</f>
        <v>0</v>
      </c>
      <c r="L717" s="106">
        <f t="shared" si="137"/>
        <v>0</v>
      </c>
      <c r="M717" s="94" t="e">
        <f>VLOOKUP(B717,'MC 114+220'!$B$14:$AB$786,21,FALSE)</f>
        <v>#N/A</v>
      </c>
      <c r="N717" s="103" t="e">
        <f>VLOOKUP(B717,'MC 114+220'!$B$15:$AB$786,5,FALSE)</f>
        <v>#N/A</v>
      </c>
      <c r="O717" s="105" t="e">
        <f t="shared" ref="O717:O729" si="146">F717-N717</f>
        <v>#N/A</v>
      </c>
      <c r="P717" s="127" t="e">
        <f>VLOOKUP(B717,'MC 114+220'!$B$15:$AB$786,14,FALSE)</f>
        <v>#N/A</v>
      </c>
      <c r="Q717" s="92">
        <f>'MC 114+220'!R718</f>
        <v>0</v>
      </c>
      <c r="R717" s="106">
        <f t="shared" si="138"/>
        <v>0</v>
      </c>
      <c r="S717" s="94" t="e">
        <f>VLOOKUP(B717,'MC 114+220'!$B$14:$AB$786,22,FALSE)</f>
        <v>#N/A</v>
      </c>
      <c r="T717" s="103" t="e">
        <f>VLOOKUP(B717,'MC 114+220'!$B$15:$AB$786,6,FALSE)</f>
        <v>#N/A</v>
      </c>
      <c r="U717" s="105" t="e">
        <f t="shared" ref="U717:U729" si="147">F717-T717</f>
        <v>#N/A</v>
      </c>
      <c r="V717" s="128" t="e">
        <f>VLOOKUP(B717,'MC 114+220'!$B$15:$AB$786,15,FALSE)</f>
        <v>#N/A</v>
      </c>
      <c r="W717" s="96">
        <f>'MC 114+220'!S718</f>
        <v>0</v>
      </c>
      <c r="X717" s="106">
        <f t="shared" si="139"/>
        <v>0</v>
      </c>
      <c r="Y717" s="108" t="e">
        <f t="shared" si="143"/>
        <v>#N/A</v>
      </c>
      <c r="Z717" s="99" t="e">
        <f t="shared" si="140"/>
        <v>#N/A</v>
      </c>
      <c r="AA717" s="100" t="e">
        <f t="shared" si="141"/>
        <v>#N/A</v>
      </c>
      <c r="AB717" s="109" t="e">
        <f t="shared" si="142"/>
        <v>#N/A</v>
      </c>
    </row>
    <row r="718" spans="2:28">
      <c r="B718" s="86">
        <f>'MC 114+220'!B719</f>
        <v>0</v>
      </c>
      <c r="C718" s="101">
        <f t="shared" ref="C718:C729" si="148">B718-B717</f>
        <v>0</v>
      </c>
      <c r="D718" s="102">
        <f t="shared" ref="D718:D729" si="149">D717</f>
        <v>842</v>
      </c>
      <c r="E718" s="89" t="e">
        <f>VLOOKUP(B718,'MC 114+220'!B719:AB1106,3,FALSE)</f>
        <v>#N/A</v>
      </c>
      <c r="F718" s="103" t="e">
        <f t="shared" si="144"/>
        <v>#N/A</v>
      </c>
      <c r="G718" s="104" t="e">
        <f>VLOOKUP(B718,'MC 114+220'!$B$15:$AB$786,20,FALSE)</f>
        <v>#N/A</v>
      </c>
      <c r="H718" s="104" t="e">
        <f>VLOOKUP(B718,'MC 114+220'!$B$15:$AB$786,4,FALSE)</f>
        <v>#N/A</v>
      </c>
      <c r="I718" s="105" t="e">
        <f t="shared" si="145"/>
        <v>#N/A</v>
      </c>
      <c r="J718" s="127" t="e">
        <f>VLOOKUP(B718,'MC 114+220'!$B$15:$AB$786,13,FALSE)</f>
        <v>#N/A</v>
      </c>
      <c r="K718" s="92">
        <f>'MC 114+220'!Q719</f>
        <v>0</v>
      </c>
      <c r="L718" s="106">
        <f t="shared" ref="L718:L729" si="150">+K718+L717</f>
        <v>0</v>
      </c>
      <c r="M718" s="94" t="e">
        <f>VLOOKUP(B718,'MC 114+220'!$B$14:$AB$786,21,FALSE)</f>
        <v>#N/A</v>
      </c>
      <c r="N718" s="103" t="e">
        <f>VLOOKUP(B718,'MC 114+220'!$B$15:$AB$786,5,FALSE)</f>
        <v>#N/A</v>
      </c>
      <c r="O718" s="105" t="e">
        <f t="shared" si="146"/>
        <v>#N/A</v>
      </c>
      <c r="P718" s="127" t="e">
        <f>VLOOKUP(B718,'MC 114+220'!$B$15:$AB$786,14,FALSE)</f>
        <v>#N/A</v>
      </c>
      <c r="Q718" s="92">
        <f>'MC 114+220'!R719</f>
        <v>0</v>
      </c>
      <c r="R718" s="106">
        <f t="shared" ref="R718:R729" si="151">+Q718+R717</f>
        <v>0</v>
      </c>
      <c r="S718" s="94" t="e">
        <f>VLOOKUP(B718,'MC 114+220'!$B$14:$AB$786,22,FALSE)</f>
        <v>#N/A</v>
      </c>
      <c r="T718" s="103" t="e">
        <f>VLOOKUP(B718,'MC 114+220'!$B$15:$AB$786,6,FALSE)</f>
        <v>#N/A</v>
      </c>
      <c r="U718" s="105" t="e">
        <f t="shared" si="147"/>
        <v>#N/A</v>
      </c>
      <c r="V718" s="128" t="e">
        <f>VLOOKUP(B718,'MC 114+220'!$B$15:$AB$786,15,FALSE)</f>
        <v>#N/A</v>
      </c>
      <c r="W718" s="96">
        <f>'MC 114+220'!S719</f>
        <v>0</v>
      </c>
      <c r="X718" s="106">
        <f t="shared" ref="X718:X729" si="152">+W718+X717</f>
        <v>0</v>
      </c>
      <c r="Y718" s="108" t="e">
        <f t="shared" si="143"/>
        <v>#N/A</v>
      </c>
      <c r="Z718" s="99" t="e">
        <f t="shared" ref="Z718:Z729" si="153">IF(Y718&gt;0,Y718,0)/1000</f>
        <v>#N/A</v>
      </c>
      <c r="AA718" s="100" t="e">
        <f t="shared" ref="AA718:AA729" si="154">AA717+Z718</f>
        <v>#N/A</v>
      </c>
      <c r="AB718" s="109" t="e">
        <f t="shared" ref="AB718:AB729" si="155">(M718-$M$14-R718)/1000</f>
        <v>#N/A</v>
      </c>
    </row>
    <row r="719" spans="2:28">
      <c r="B719" s="86">
        <f>'MC 114+220'!B720</f>
        <v>0</v>
      </c>
      <c r="C719" s="101">
        <f t="shared" si="148"/>
        <v>0</v>
      </c>
      <c r="D719" s="102">
        <f t="shared" si="149"/>
        <v>842</v>
      </c>
      <c r="E719" s="89" t="e">
        <f>VLOOKUP(B719,'MC 114+220'!B720:AB1107,3,FALSE)</f>
        <v>#N/A</v>
      </c>
      <c r="F719" s="103" t="e">
        <f t="shared" si="144"/>
        <v>#N/A</v>
      </c>
      <c r="G719" s="104" t="e">
        <f>VLOOKUP(B719,'MC 114+220'!$B$15:$AB$786,20,FALSE)</f>
        <v>#N/A</v>
      </c>
      <c r="H719" s="104" t="e">
        <f>VLOOKUP(B719,'MC 114+220'!$B$15:$AB$786,4,FALSE)</f>
        <v>#N/A</v>
      </c>
      <c r="I719" s="105" t="e">
        <f t="shared" si="145"/>
        <v>#N/A</v>
      </c>
      <c r="J719" s="127" t="e">
        <f>VLOOKUP(B719,'MC 114+220'!$B$15:$AB$786,13,FALSE)</f>
        <v>#N/A</v>
      </c>
      <c r="K719" s="92">
        <f>'MC 114+220'!Q720</f>
        <v>0</v>
      </c>
      <c r="L719" s="106">
        <f t="shared" si="150"/>
        <v>0</v>
      </c>
      <c r="M719" s="94" t="e">
        <f>VLOOKUP(B719,'MC 114+220'!$B$14:$AB$786,21,FALSE)</f>
        <v>#N/A</v>
      </c>
      <c r="N719" s="103" t="e">
        <f>VLOOKUP(B719,'MC 114+220'!$B$15:$AB$786,5,FALSE)</f>
        <v>#N/A</v>
      </c>
      <c r="O719" s="105" t="e">
        <f t="shared" si="146"/>
        <v>#N/A</v>
      </c>
      <c r="P719" s="127" t="e">
        <f>VLOOKUP(B719,'MC 114+220'!$B$15:$AB$786,14,FALSE)</f>
        <v>#N/A</v>
      </c>
      <c r="Q719" s="92">
        <f>'MC 114+220'!R720</f>
        <v>0</v>
      </c>
      <c r="R719" s="106">
        <f t="shared" si="151"/>
        <v>0</v>
      </c>
      <c r="S719" s="94" t="e">
        <f>VLOOKUP(B719,'MC 114+220'!$B$14:$AB$786,22,FALSE)</f>
        <v>#N/A</v>
      </c>
      <c r="T719" s="103" t="e">
        <f>VLOOKUP(B719,'MC 114+220'!$B$15:$AB$786,6,FALSE)</f>
        <v>#N/A</v>
      </c>
      <c r="U719" s="105" t="e">
        <f t="shared" si="147"/>
        <v>#N/A</v>
      </c>
      <c r="V719" s="128" t="e">
        <f>VLOOKUP(B719,'MC 114+220'!$B$15:$AB$786,15,FALSE)</f>
        <v>#N/A</v>
      </c>
      <c r="W719" s="96">
        <f>'MC 114+220'!S720</f>
        <v>0</v>
      </c>
      <c r="X719" s="106">
        <f t="shared" si="152"/>
        <v>0</v>
      </c>
      <c r="Y719" s="108" t="e">
        <f t="shared" ref="Y719:Y729" si="156">M719-M718</f>
        <v>#N/A</v>
      </c>
      <c r="Z719" s="99" t="e">
        <f t="shared" si="153"/>
        <v>#N/A</v>
      </c>
      <c r="AA719" s="100" t="e">
        <f t="shared" si="154"/>
        <v>#N/A</v>
      </c>
      <c r="AB719" s="109" t="e">
        <f t="shared" si="155"/>
        <v>#N/A</v>
      </c>
    </row>
    <row r="720" spans="2:28">
      <c r="B720" s="86">
        <f>'MC 114+220'!B721</f>
        <v>0</v>
      </c>
      <c r="C720" s="101">
        <f t="shared" si="148"/>
        <v>0</v>
      </c>
      <c r="D720" s="102">
        <f t="shared" si="149"/>
        <v>842</v>
      </c>
      <c r="E720" s="89" t="e">
        <f>VLOOKUP(B720,'MC 114+220'!B721:AB1108,3,FALSE)</f>
        <v>#N/A</v>
      </c>
      <c r="F720" s="103" t="e">
        <f t="shared" si="144"/>
        <v>#N/A</v>
      </c>
      <c r="G720" s="104" t="e">
        <f>VLOOKUP(B720,'MC 114+220'!$B$15:$AB$786,20,FALSE)</f>
        <v>#N/A</v>
      </c>
      <c r="H720" s="104" t="e">
        <f>VLOOKUP(B720,'MC 114+220'!$B$15:$AB$786,4,FALSE)</f>
        <v>#N/A</v>
      </c>
      <c r="I720" s="105" t="e">
        <f t="shared" si="145"/>
        <v>#N/A</v>
      </c>
      <c r="J720" s="127" t="e">
        <f>VLOOKUP(B720,'MC 114+220'!$B$15:$AB$786,13,FALSE)</f>
        <v>#N/A</v>
      </c>
      <c r="K720" s="92">
        <f>'MC 114+220'!Q721</f>
        <v>0</v>
      </c>
      <c r="L720" s="106">
        <f t="shared" si="150"/>
        <v>0</v>
      </c>
      <c r="M720" s="94" t="e">
        <f>VLOOKUP(B720,'MC 114+220'!$B$14:$AB$786,21,FALSE)</f>
        <v>#N/A</v>
      </c>
      <c r="N720" s="103" t="e">
        <f>VLOOKUP(B720,'MC 114+220'!$B$15:$AB$786,5,FALSE)</f>
        <v>#N/A</v>
      </c>
      <c r="O720" s="105" t="e">
        <f t="shared" si="146"/>
        <v>#N/A</v>
      </c>
      <c r="P720" s="127" t="e">
        <f>VLOOKUP(B720,'MC 114+220'!$B$15:$AB$786,14,FALSE)</f>
        <v>#N/A</v>
      </c>
      <c r="Q720" s="92">
        <f>'MC 114+220'!R721</f>
        <v>0</v>
      </c>
      <c r="R720" s="106">
        <f t="shared" si="151"/>
        <v>0</v>
      </c>
      <c r="S720" s="94" t="e">
        <f>VLOOKUP(B720,'MC 114+220'!$B$14:$AB$786,22,FALSE)</f>
        <v>#N/A</v>
      </c>
      <c r="T720" s="103" t="e">
        <f>VLOOKUP(B720,'MC 114+220'!$B$15:$AB$786,6,FALSE)</f>
        <v>#N/A</v>
      </c>
      <c r="U720" s="105" t="e">
        <f t="shared" si="147"/>
        <v>#N/A</v>
      </c>
      <c r="V720" s="128" t="e">
        <f>VLOOKUP(B720,'MC 114+220'!$B$15:$AB$786,15,FALSE)</f>
        <v>#N/A</v>
      </c>
      <c r="W720" s="96">
        <f>'MC 114+220'!S721</f>
        <v>0</v>
      </c>
      <c r="X720" s="106">
        <f t="shared" si="152"/>
        <v>0</v>
      </c>
      <c r="Y720" s="108" t="e">
        <f t="shared" si="156"/>
        <v>#N/A</v>
      </c>
      <c r="Z720" s="99" t="e">
        <f t="shared" si="153"/>
        <v>#N/A</v>
      </c>
      <c r="AA720" s="100" t="e">
        <f t="shared" si="154"/>
        <v>#N/A</v>
      </c>
      <c r="AB720" s="109" t="e">
        <f t="shared" si="155"/>
        <v>#N/A</v>
      </c>
    </row>
    <row r="721" spans="2:28">
      <c r="B721" s="86">
        <f>'MC 114+220'!B722</f>
        <v>0</v>
      </c>
      <c r="C721" s="101">
        <f t="shared" si="148"/>
        <v>0</v>
      </c>
      <c r="D721" s="102">
        <f t="shared" si="149"/>
        <v>842</v>
      </c>
      <c r="E721" s="89" t="e">
        <f>VLOOKUP(B721,'MC 114+220'!B722:AB1109,3,FALSE)</f>
        <v>#N/A</v>
      </c>
      <c r="F721" s="103" t="e">
        <f t="shared" si="144"/>
        <v>#N/A</v>
      </c>
      <c r="G721" s="104" t="e">
        <f>VLOOKUP(B721,'MC 114+220'!$B$15:$AB$786,20,FALSE)</f>
        <v>#N/A</v>
      </c>
      <c r="H721" s="104" t="e">
        <f>VLOOKUP(B721,'MC 114+220'!$B$15:$AB$786,4,FALSE)</f>
        <v>#N/A</v>
      </c>
      <c r="I721" s="105" t="e">
        <f t="shared" si="145"/>
        <v>#N/A</v>
      </c>
      <c r="J721" s="127" t="e">
        <f>VLOOKUP(B721,'MC 114+220'!$B$15:$AB$786,13,FALSE)</f>
        <v>#N/A</v>
      </c>
      <c r="K721" s="92">
        <f>'MC 114+220'!Q722</f>
        <v>0</v>
      </c>
      <c r="L721" s="106">
        <f t="shared" si="150"/>
        <v>0</v>
      </c>
      <c r="M721" s="94" t="e">
        <f>VLOOKUP(B721,'MC 114+220'!$B$14:$AB$786,21,FALSE)</f>
        <v>#N/A</v>
      </c>
      <c r="N721" s="103" t="e">
        <f>VLOOKUP(B721,'MC 114+220'!$B$15:$AB$786,5,FALSE)</f>
        <v>#N/A</v>
      </c>
      <c r="O721" s="105" t="e">
        <f t="shared" si="146"/>
        <v>#N/A</v>
      </c>
      <c r="P721" s="127" t="e">
        <f>VLOOKUP(B721,'MC 114+220'!$B$15:$AB$786,14,FALSE)</f>
        <v>#N/A</v>
      </c>
      <c r="Q721" s="92">
        <f>'MC 114+220'!R722</f>
        <v>0</v>
      </c>
      <c r="R721" s="106">
        <f t="shared" si="151"/>
        <v>0</v>
      </c>
      <c r="S721" s="94" t="e">
        <f>VLOOKUP(B721,'MC 114+220'!$B$14:$AB$786,22,FALSE)</f>
        <v>#N/A</v>
      </c>
      <c r="T721" s="103" t="e">
        <f>VLOOKUP(B721,'MC 114+220'!$B$15:$AB$786,6,FALSE)</f>
        <v>#N/A</v>
      </c>
      <c r="U721" s="105" t="e">
        <f t="shared" si="147"/>
        <v>#N/A</v>
      </c>
      <c r="V721" s="128" t="e">
        <f>VLOOKUP(B721,'MC 114+220'!$B$15:$AB$786,15,FALSE)</f>
        <v>#N/A</v>
      </c>
      <c r="W721" s="96">
        <f>'MC 114+220'!S722</f>
        <v>0</v>
      </c>
      <c r="X721" s="106">
        <f t="shared" si="152"/>
        <v>0</v>
      </c>
      <c r="Y721" s="108" t="e">
        <f t="shared" si="156"/>
        <v>#N/A</v>
      </c>
      <c r="Z721" s="99" t="e">
        <f t="shared" si="153"/>
        <v>#N/A</v>
      </c>
      <c r="AA721" s="100" t="e">
        <f t="shared" si="154"/>
        <v>#N/A</v>
      </c>
      <c r="AB721" s="109" t="e">
        <f t="shared" si="155"/>
        <v>#N/A</v>
      </c>
    </row>
    <row r="722" spans="2:28">
      <c r="B722" s="86">
        <f>'MC 114+220'!B723</f>
        <v>0</v>
      </c>
      <c r="C722" s="101">
        <f t="shared" si="148"/>
        <v>0</v>
      </c>
      <c r="D722" s="102">
        <f t="shared" si="149"/>
        <v>842</v>
      </c>
      <c r="E722" s="89" t="e">
        <f>VLOOKUP(B722,'MC 114+220'!B723:AB1110,3,FALSE)</f>
        <v>#N/A</v>
      </c>
      <c r="F722" s="103" t="e">
        <f t="shared" si="144"/>
        <v>#N/A</v>
      </c>
      <c r="G722" s="104" t="e">
        <f>VLOOKUP(B722,'MC 114+220'!$B$15:$AB$786,20,FALSE)</f>
        <v>#N/A</v>
      </c>
      <c r="H722" s="104" t="e">
        <f>VLOOKUP(B722,'MC 114+220'!$B$15:$AB$786,4,FALSE)</f>
        <v>#N/A</v>
      </c>
      <c r="I722" s="105" t="e">
        <f t="shared" si="145"/>
        <v>#N/A</v>
      </c>
      <c r="J722" s="127" t="e">
        <f>VLOOKUP(B722,'MC 114+220'!$B$15:$AB$786,13,FALSE)</f>
        <v>#N/A</v>
      </c>
      <c r="K722" s="92">
        <f>'MC 114+220'!Q723</f>
        <v>0</v>
      </c>
      <c r="L722" s="106">
        <f t="shared" si="150"/>
        <v>0</v>
      </c>
      <c r="M722" s="94" t="e">
        <f>VLOOKUP(B722,'MC 114+220'!$B$14:$AB$786,21,FALSE)</f>
        <v>#N/A</v>
      </c>
      <c r="N722" s="103" t="e">
        <f>VLOOKUP(B722,'MC 114+220'!$B$15:$AB$786,5,FALSE)</f>
        <v>#N/A</v>
      </c>
      <c r="O722" s="105" t="e">
        <f t="shared" si="146"/>
        <v>#N/A</v>
      </c>
      <c r="P722" s="127" t="e">
        <f>VLOOKUP(B722,'MC 114+220'!$B$15:$AB$786,14,FALSE)</f>
        <v>#N/A</v>
      </c>
      <c r="Q722" s="92">
        <f>'MC 114+220'!R723</f>
        <v>0</v>
      </c>
      <c r="R722" s="106">
        <f t="shared" si="151"/>
        <v>0</v>
      </c>
      <c r="S722" s="94" t="e">
        <f>VLOOKUP(B722,'MC 114+220'!$B$14:$AB$786,22,FALSE)</f>
        <v>#N/A</v>
      </c>
      <c r="T722" s="103" t="e">
        <f>VLOOKUP(B722,'MC 114+220'!$B$15:$AB$786,6,FALSE)</f>
        <v>#N/A</v>
      </c>
      <c r="U722" s="105" t="e">
        <f t="shared" si="147"/>
        <v>#N/A</v>
      </c>
      <c r="V722" s="128" t="e">
        <f>VLOOKUP(B722,'MC 114+220'!$B$15:$AB$786,15,FALSE)</f>
        <v>#N/A</v>
      </c>
      <c r="W722" s="96">
        <f>'MC 114+220'!S723</f>
        <v>0</v>
      </c>
      <c r="X722" s="106">
        <f t="shared" si="152"/>
        <v>0</v>
      </c>
      <c r="Y722" s="108" t="e">
        <f t="shared" si="156"/>
        <v>#N/A</v>
      </c>
      <c r="Z722" s="99" t="e">
        <f t="shared" si="153"/>
        <v>#N/A</v>
      </c>
      <c r="AA722" s="100" t="e">
        <f t="shared" si="154"/>
        <v>#N/A</v>
      </c>
      <c r="AB722" s="109" t="e">
        <f t="shared" si="155"/>
        <v>#N/A</v>
      </c>
    </row>
    <row r="723" spans="2:28">
      <c r="B723" s="86">
        <f>'MC 114+220'!B724</f>
        <v>0</v>
      </c>
      <c r="C723" s="101">
        <f t="shared" si="148"/>
        <v>0</v>
      </c>
      <c r="D723" s="102">
        <f t="shared" si="149"/>
        <v>842</v>
      </c>
      <c r="E723" s="89" t="e">
        <f>VLOOKUP(B723,'MC 114+220'!B724:AB1111,3,FALSE)</f>
        <v>#N/A</v>
      </c>
      <c r="F723" s="103" t="e">
        <f t="shared" si="144"/>
        <v>#N/A</v>
      </c>
      <c r="G723" s="104" t="e">
        <f>VLOOKUP(B723,'MC 114+220'!$B$15:$AB$786,20,FALSE)</f>
        <v>#N/A</v>
      </c>
      <c r="H723" s="104" t="e">
        <f>VLOOKUP(B723,'MC 114+220'!$B$15:$AB$786,4,FALSE)</f>
        <v>#N/A</v>
      </c>
      <c r="I723" s="105" t="e">
        <f t="shared" si="145"/>
        <v>#N/A</v>
      </c>
      <c r="J723" s="127" t="e">
        <f>VLOOKUP(B723,'MC 114+220'!$B$15:$AB$786,13,FALSE)</f>
        <v>#N/A</v>
      </c>
      <c r="K723" s="92">
        <f>'MC 114+220'!Q724</f>
        <v>0</v>
      </c>
      <c r="L723" s="106">
        <f t="shared" si="150"/>
        <v>0</v>
      </c>
      <c r="M723" s="94" t="e">
        <f>VLOOKUP(B723,'MC 114+220'!$B$14:$AB$786,21,FALSE)</f>
        <v>#N/A</v>
      </c>
      <c r="N723" s="103" t="e">
        <f>VLOOKUP(B723,'MC 114+220'!$B$15:$AB$786,5,FALSE)</f>
        <v>#N/A</v>
      </c>
      <c r="O723" s="105" t="e">
        <f t="shared" si="146"/>
        <v>#N/A</v>
      </c>
      <c r="P723" s="127" t="e">
        <f>VLOOKUP(B723,'MC 114+220'!$B$15:$AB$786,14,FALSE)</f>
        <v>#N/A</v>
      </c>
      <c r="Q723" s="92">
        <f>'MC 114+220'!R724</f>
        <v>0</v>
      </c>
      <c r="R723" s="106">
        <f t="shared" si="151"/>
        <v>0</v>
      </c>
      <c r="S723" s="94" t="e">
        <f>VLOOKUP(B723,'MC 114+220'!$B$14:$AB$786,22,FALSE)</f>
        <v>#N/A</v>
      </c>
      <c r="T723" s="103" t="e">
        <f>VLOOKUP(B723,'MC 114+220'!$B$15:$AB$786,6,FALSE)</f>
        <v>#N/A</v>
      </c>
      <c r="U723" s="105" t="e">
        <f t="shared" si="147"/>
        <v>#N/A</v>
      </c>
      <c r="V723" s="128" t="e">
        <f>VLOOKUP(B723,'MC 114+220'!$B$15:$AB$786,15,FALSE)</f>
        <v>#N/A</v>
      </c>
      <c r="W723" s="96">
        <f>'MC 114+220'!S724</f>
        <v>0</v>
      </c>
      <c r="X723" s="106">
        <f t="shared" si="152"/>
        <v>0</v>
      </c>
      <c r="Y723" s="108" t="e">
        <f t="shared" si="156"/>
        <v>#N/A</v>
      </c>
      <c r="Z723" s="99" t="e">
        <f t="shared" si="153"/>
        <v>#N/A</v>
      </c>
      <c r="AA723" s="100" t="e">
        <f t="shared" si="154"/>
        <v>#N/A</v>
      </c>
      <c r="AB723" s="109" t="e">
        <f t="shared" si="155"/>
        <v>#N/A</v>
      </c>
    </row>
    <row r="724" spans="2:28">
      <c r="B724" s="86">
        <f>'MC 114+220'!B725</f>
        <v>0</v>
      </c>
      <c r="C724" s="101">
        <f t="shared" si="148"/>
        <v>0</v>
      </c>
      <c r="D724" s="102">
        <f t="shared" si="149"/>
        <v>842</v>
      </c>
      <c r="E724" s="89" t="e">
        <f>VLOOKUP(B724,'MC 114+220'!B725:AB1112,3,FALSE)</f>
        <v>#N/A</v>
      </c>
      <c r="F724" s="103" t="e">
        <f t="shared" si="144"/>
        <v>#N/A</v>
      </c>
      <c r="G724" s="104" t="e">
        <f>VLOOKUP(B724,'MC 114+220'!$B$15:$AB$786,20,FALSE)</f>
        <v>#N/A</v>
      </c>
      <c r="H724" s="104" t="e">
        <f>VLOOKUP(B724,'MC 114+220'!$B$15:$AB$786,4,FALSE)</f>
        <v>#N/A</v>
      </c>
      <c r="I724" s="105" t="e">
        <f t="shared" si="145"/>
        <v>#N/A</v>
      </c>
      <c r="J724" s="127" t="e">
        <f>VLOOKUP(B724,'MC 114+220'!$B$15:$AB$786,13,FALSE)</f>
        <v>#N/A</v>
      </c>
      <c r="K724" s="92">
        <f>'MC 114+220'!Q725</f>
        <v>0</v>
      </c>
      <c r="L724" s="106">
        <f t="shared" si="150"/>
        <v>0</v>
      </c>
      <c r="M724" s="94" t="e">
        <f>VLOOKUP(B724,'MC 114+220'!$B$14:$AB$786,21,FALSE)</f>
        <v>#N/A</v>
      </c>
      <c r="N724" s="103" t="e">
        <f>VLOOKUP(B724,'MC 114+220'!$B$15:$AB$786,5,FALSE)</f>
        <v>#N/A</v>
      </c>
      <c r="O724" s="105" t="e">
        <f t="shared" si="146"/>
        <v>#N/A</v>
      </c>
      <c r="P724" s="127" t="e">
        <f>VLOOKUP(B724,'MC 114+220'!$B$15:$AB$786,14,FALSE)</f>
        <v>#N/A</v>
      </c>
      <c r="Q724" s="92">
        <f>'MC 114+220'!R725</f>
        <v>0</v>
      </c>
      <c r="R724" s="106">
        <f t="shared" si="151"/>
        <v>0</v>
      </c>
      <c r="S724" s="94" t="e">
        <f>VLOOKUP(B724,'MC 114+220'!$B$14:$AB$786,22,FALSE)</f>
        <v>#N/A</v>
      </c>
      <c r="T724" s="103" t="e">
        <f>VLOOKUP(B724,'MC 114+220'!$B$15:$AB$786,6,FALSE)</f>
        <v>#N/A</v>
      </c>
      <c r="U724" s="105" t="e">
        <f t="shared" si="147"/>
        <v>#N/A</v>
      </c>
      <c r="V724" s="128" t="e">
        <f>VLOOKUP(B724,'MC 114+220'!$B$15:$AB$786,15,FALSE)</f>
        <v>#N/A</v>
      </c>
      <c r="W724" s="96">
        <f>'MC 114+220'!S725</f>
        <v>0</v>
      </c>
      <c r="X724" s="106">
        <f t="shared" si="152"/>
        <v>0</v>
      </c>
      <c r="Y724" s="108" t="e">
        <f t="shared" si="156"/>
        <v>#N/A</v>
      </c>
      <c r="Z724" s="99" t="e">
        <f t="shared" si="153"/>
        <v>#N/A</v>
      </c>
      <c r="AA724" s="100" t="e">
        <f t="shared" si="154"/>
        <v>#N/A</v>
      </c>
      <c r="AB724" s="109" t="e">
        <f t="shared" si="155"/>
        <v>#N/A</v>
      </c>
    </row>
    <row r="725" spans="2:28">
      <c r="B725" s="86">
        <f>'MC 114+220'!B726</f>
        <v>0</v>
      </c>
      <c r="C725" s="101">
        <f t="shared" si="148"/>
        <v>0</v>
      </c>
      <c r="D725" s="102">
        <f t="shared" si="149"/>
        <v>842</v>
      </c>
      <c r="E725" s="89" t="e">
        <f>VLOOKUP(B725,'MC 114+220'!B726:AB1113,3,FALSE)</f>
        <v>#N/A</v>
      </c>
      <c r="F725" s="103" t="e">
        <f t="shared" si="144"/>
        <v>#N/A</v>
      </c>
      <c r="G725" s="104" t="e">
        <f>VLOOKUP(B725,'MC 114+220'!$B$15:$AB$786,20,FALSE)</f>
        <v>#N/A</v>
      </c>
      <c r="H725" s="104" t="e">
        <f>VLOOKUP(B725,'MC 114+220'!$B$15:$AB$786,4,FALSE)</f>
        <v>#N/A</v>
      </c>
      <c r="I725" s="105" t="e">
        <f t="shared" si="145"/>
        <v>#N/A</v>
      </c>
      <c r="J725" s="127" t="e">
        <f>VLOOKUP(B725,'MC 114+220'!$B$15:$AB$786,13,FALSE)</f>
        <v>#N/A</v>
      </c>
      <c r="K725" s="92">
        <f>'MC 114+220'!Q726</f>
        <v>0</v>
      </c>
      <c r="L725" s="106">
        <f t="shared" si="150"/>
        <v>0</v>
      </c>
      <c r="M725" s="94" t="e">
        <f>VLOOKUP(B725,'MC 114+220'!$B$14:$AB$786,21,FALSE)</f>
        <v>#N/A</v>
      </c>
      <c r="N725" s="103" t="e">
        <f>VLOOKUP(B725,'MC 114+220'!$B$15:$AB$786,5,FALSE)</f>
        <v>#N/A</v>
      </c>
      <c r="O725" s="105" t="e">
        <f t="shared" si="146"/>
        <v>#N/A</v>
      </c>
      <c r="P725" s="127" t="e">
        <f>VLOOKUP(B725,'MC 114+220'!$B$15:$AB$786,14,FALSE)</f>
        <v>#N/A</v>
      </c>
      <c r="Q725" s="92">
        <f>'MC 114+220'!R726</f>
        <v>0</v>
      </c>
      <c r="R725" s="106">
        <f t="shared" si="151"/>
        <v>0</v>
      </c>
      <c r="S725" s="94" t="e">
        <f>VLOOKUP(B725,'MC 114+220'!$B$14:$AB$786,22,FALSE)</f>
        <v>#N/A</v>
      </c>
      <c r="T725" s="103" t="e">
        <f>VLOOKUP(B725,'MC 114+220'!$B$15:$AB$786,6,FALSE)</f>
        <v>#N/A</v>
      </c>
      <c r="U725" s="105" t="e">
        <f t="shared" si="147"/>
        <v>#N/A</v>
      </c>
      <c r="V725" s="128" t="e">
        <f>VLOOKUP(B725,'MC 114+220'!$B$15:$AB$786,15,FALSE)</f>
        <v>#N/A</v>
      </c>
      <c r="W725" s="96">
        <f>'MC 114+220'!S726</f>
        <v>0</v>
      </c>
      <c r="X725" s="106">
        <f t="shared" si="152"/>
        <v>0</v>
      </c>
      <c r="Y725" s="108" t="e">
        <f t="shared" si="156"/>
        <v>#N/A</v>
      </c>
      <c r="Z725" s="99" t="e">
        <f t="shared" si="153"/>
        <v>#N/A</v>
      </c>
      <c r="AA725" s="100" t="e">
        <f t="shared" si="154"/>
        <v>#N/A</v>
      </c>
      <c r="AB725" s="109" t="e">
        <f t="shared" si="155"/>
        <v>#N/A</v>
      </c>
    </row>
    <row r="726" spans="2:28">
      <c r="B726" s="86">
        <f>'MC 114+220'!B727</f>
        <v>0</v>
      </c>
      <c r="C726" s="101">
        <f t="shared" si="148"/>
        <v>0</v>
      </c>
      <c r="D726" s="102">
        <f t="shared" si="149"/>
        <v>842</v>
      </c>
      <c r="E726" s="89" t="e">
        <f>VLOOKUP(B726,'MC 114+220'!B727:AB1114,3,FALSE)</f>
        <v>#N/A</v>
      </c>
      <c r="F726" s="103" t="e">
        <f t="shared" si="144"/>
        <v>#N/A</v>
      </c>
      <c r="G726" s="104" t="e">
        <f>VLOOKUP(B726,'MC 114+220'!$B$15:$AB$786,20,FALSE)</f>
        <v>#N/A</v>
      </c>
      <c r="H726" s="104" t="e">
        <f>VLOOKUP(B726,'MC 114+220'!$B$15:$AB$786,4,FALSE)</f>
        <v>#N/A</v>
      </c>
      <c r="I726" s="105" t="e">
        <f t="shared" si="145"/>
        <v>#N/A</v>
      </c>
      <c r="J726" s="127" t="e">
        <f>VLOOKUP(B726,'MC 114+220'!$B$15:$AB$786,13,FALSE)</f>
        <v>#N/A</v>
      </c>
      <c r="K726" s="92">
        <f>'MC 114+220'!Q727</f>
        <v>0</v>
      </c>
      <c r="L726" s="106">
        <f t="shared" si="150"/>
        <v>0</v>
      </c>
      <c r="M726" s="94" t="e">
        <f>VLOOKUP(B726,'MC 114+220'!$B$14:$AB$786,21,FALSE)</f>
        <v>#N/A</v>
      </c>
      <c r="N726" s="103" t="e">
        <f>VLOOKUP(B726,'MC 114+220'!$B$15:$AB$786,5,FALSE)</f>
        <v>#N/A</v>
      </c>
      <c r="O726" s="105" t="e">
        <f t="shared" si="146"/>
        <v>#N/A</v>
      </c>
      <c r="P726" s="127" t="e">
        <f>VLOOKUP(B726,'MC 114+220'!$B$15:$AB$786,14,FALSE)</f>
        <v>#N/A</v>
      </c>
      <c r="Q726" s="92">
        <f>'MC 114+220'!R727</f>
        <v>0</v>
      </c>
      <c r="R726" s="106">
        <f t="shared" si="151"/>
        <v>0</v>
      </c>
      <c r="S726" s="94" t="e">
        <f>VLOOKUP(B726,'MC 114+220'!$B$14:$AB$786,22,FALSE)</f>
        <v>#N/A</v>
      </c>
      <c r="T726" s="103" t="e">
        <f>VLOOKUP(B726,'MC 114+220'!$B$15:$AB$786,6,FALSE)</f>
        <v>#N/A</v>
      </c>
      <c r="U726" s="105" t="e">
        <f t="shared" si="147"/>
        <v>#N/A</v>
      </c>
      <c r="V726" s="128" t="e">
        <f>VLOOKUP(B726,'MC 114+220'!$B$15:$AB$786,15,FALSE)</f>
        <v>#N/A</v>
      </c>
      <c r="W726" s="96">
        <f>'MC 114+220'!S727</f>
        <v>0</v>
      </c>
      <c r="X726" s="106">
        <f t="shared" si="152"/>
        <v>0</v>
      </c>
      <c r="Y726" s="108" t="e">
        <f t="shared" si="156"/>
        <v>#N/A</v>
      </c>
      <c r="Z726" s="99" t="e">
        <f t="shared" si="153"/>
        <v>#N/A</v>
      </c>
      <c r="AA726" s="100" t="e">
        <f t="shared" si="154"/>
        <v>#N/A</v>
      </c>
      <c r="AB726" s="109" t="e">
        <f t="shared" si="155"/>
        <v>#N/A</v>
      </c>
    </row>
    <row r="727" spans="2:28">
      <c r="B727" s="86">
        <f>'MC 114+220'!B728</f>
        <v>0</v>
      </c>
      <c r="C727" s="101">
        <f t="shared" si="148"/>
        <v>0</v>
      </c>
      <c r="D727" s="102">
        <f t="shared" si="149"/>
        <v>842</v>
      </c>
      <c r="E727" s="89" t="e">
        <f>VLOOKUP(B727,'MC 114+220'!B728:AB1115,3,FALSE)</f>
        <v>#N/A</v>
      </c>
      <c r="F727" s="103" t="e">
        <f t="shared" si="144"/>
        <v>#N/A</v>
      </c>
      <c r="G727" s="104" t="e">
        <f>VLOOKUP(B727,'MC 114+220'!$B$15:$AB$786,20,FALSE)</f>
        <v>#N/A</v>
      </c>
      <c r="H727" s="104" t="e">
        <f>VLOOKUP(B727,'MC 114+220'!$B$15:$AB$786,4,FALSE)</f>
        <v>#N/A</v>
      </c>
      <c r="I727" s="105" t="e">
        <f t="shared" si="145"/>
        <v>#N/A</v>
      </c>
      <c r="J727" s="127" t="e">
        <f>VLOOKUP(B727,'MC 114+220'!$B$15:$AB$786,13,FALSE)</f>
        <v>#N/A</v>
      </c>
      <c r="K727" s="92">
        <f>'MC 114+220'!Q728</f>
        <v>0</v>
      </c>
      <c r="L727" s="106">
        <f t="shared" si="150"/>
        <v>0</v>
      </c>
      <c r="M727" s="94" t="e">
        <f>VLOOKUP(B727,'MC 114+220'!$B$14:$AB$786,21,FALSE)</f>
        <v>#N/A</v>
      </c>
      <c r="N727" s="103" t="e">
        <f>VLOOKUP(B727,'MC 114+220'!$B$15:$AB$786,5,FALSE)</f>
        <v>#N/A</v>
      </c>
      <c r="O727" s="105" t="e">
        <f t="shared" si="146"/>
        <v>#N/A</v>
      </c>
      <c r="P727" s="127" t="e">
        <f>VLOOKUP(B727,'MC 114+220'!$B$15:$AB$786,14,FALSE)</f>
        <v>#N/A</v>
      </c>
      <c r="Q727" s="92">
        <f>'MC 114+220'!R728</f>
        <v>0</v>
      </c>
      <c r="R727" s="106">
        <f t="shared" si="151"/>
        <v>0</v>
      </c>
      <c r="S727" s="94" t="e">
        <f>VLOOKUP(B727,'MC 114+220'!$B$14:$AB$786,22,FALSE)</f>
        <v>#N/A</v>
      </c>
      <c r="T727" s="103" t="e">
        <f>VLOOKUP(B727,'MC 114+220'!$B$15:$AB$786,6,FALSE)</f>
        <v>#N/A</v>
      </c>
      <c r="U727" s="105" t="e">
        <f t="shared" si="147"/>
        <v>#N/A</v>
      </c>
      <c r="V727" s="128" t="e">
        <f>VLOOKUP(B727,'MC 114+220'!$B$15:$AB$786,15,FALSE)</f>
        <v>#N/A</v>
      </c>
      <c r="W727" s="96">
        <f>'MC 114+220'!S728</f>
        <v>0</v>
      </c>
      <c r="X727" s="106">
        <f t="shared" si="152"/>
        <v>0</v>
      </c>
      <c r="Y727" s="108" t="e">
        <f t="shared" si="156"/>
        <v>#N/A</v>
      </c>
      <c r="Z727" s="99" t="e">
        <f t="shared" si="153"/>
        <v>#N/A</v>
      </c>
      <c r="AA727" s="100" t="e">
        <f t="shared" si="154"/>
        <v>#N/A</v>
      </c>
      <c r="AB727" s="109" t="e">
        <f t="shared" si="155"/>
        <v>#N/A</v>
      </c>
    </row>
    <row r="728" spans="2:28">
      <c r="B728" s="86">
        <f>'MC 114+220'!B729</f>
        <v>0</v>
      </c>
      <c r="C728" s="101">
        <f t="shared" si="148"/>
        <v>0</v>
      </c>
      <c r="D728" s="102">
        <f t="shared" si="149"/>
        <v>842</v>
      </c>
      <c r="E728" s="89" t="e">
        <f>VLOOKUP(B728,'MC 114+220'!B729:AB1116,3,FALSE)</f>
        <v>#N/A</v>
      </c>
      <c r="F728" s="103" t="e">
        <f t="shared" si="144"/>
        <v>#N/A</v>
      </c>
      <c r="G728" s="104" t="e">
        <f>VLOOKUP(B728,'MC 114+220'!$B$15:$AB$786,20,FALSE)</f>
        <v>#N/A</v>
      </c>
      <c r="H728" s="104" t="e">
        <f>VLOOKUP(B728,'MC 114+220'!$B$15:$AB$786,4,FALSE)</f>
        <v>#N/A</v>
      </c>
      <c r="I728" s="105" t="e">
        <f t="shared" si="145"/>
        <v>#N/A</v>
      </c>
      <c r="J728" s="127" t="e">
        <f>VLOOKUP(B728,'MC 114+220'!$B$15:$AB$786,13,FALSE)</f>
        <v>#N/A</v>
      </c>
      <c r="K728" s="92">
        <f>'MC 114+220'!Q729</f>
        <v>0</v>
      </c>
      <c r="L728" s="106">
        <f t="shared" si="150"/>
        <v>0</v>
      </c>
      <c r="M728" s="94" t="e">
        <f>VLOOKUP(B728,'MC 114+220'!$B$14:$AB$786,21,FALSE)</f>
        <v>#N/A</v>
      </c>
      <c r="N728" s="103" t="e">
        <f>VLOOKUP(B728,'MC 114+220'!$B$15:$AB$786,5,FALSE)</f>
        <v>#N/A</v>
      </c>
      <c r="O728" s="105" t="e">
        <f t="shared" si="146"/>
        <v>#N/A</v>
      </c>
      <c r="P728" s="127" t="e">
        <f>VLOOKUP(B728,'MC 114+220'!$B$15:$AB$786,14,FALSE)</f>
        <v>#N/A</v>
      </c>
      <c r="Q728" s="92">
        <f>'MC 114+220'!R729</f>
        <v>0</v>
      </c>
      <c r="R728" s="106">
        <f t="shared" si="151"/>
        <v>0</v>
      </c>
      <c r="S728" s="94" t="e">
        <f>VLOOKUP(B728,'MC 114+220'!$B$14:$AB$786,22,FALSE)</f>
        <v>#N/A</v>
      </c>
      <c r="T728" s="103" t="e">
        <f>VLOOKUP(B728,'MC 114+220'!$B$15:$AB$786,6,FALSE)</f>
        <v>#N/A</v>
      </c>
      <c r="U728" s="105" t="e">
        <f t="shared" si="147"/>
        <v>#N/A</v>
      </c>
      <c r="V728" s="128" t="e">
        <f>VLOOKUP(B728,'MC 114+220'!$B$15:$AB$786,15,FALSE)</f>
        <v>#N/A</v>
      </c>
      <c r="W728" s="96">
        <f>'MC 114+220'!S729</f>
        <v>0</v>
      </c>
      <c r="X728" s="106">
        <f t="shared" si="152"/>
        <v>0</v>
      </c>
      <c r="Y728" s="108" t="e">
        <f t="shared" si="156"/>
        <v>#N/A</v>
      </c>
      <c r="Z728" s="99" t="e">
        <f t="shared" si="153"/>
        <v>#N/A</v>
      </c>
      <c r="AA728" s="100" t="e">
        <f t="shared" si="154"/>
        <v>#N/A</v>
      </c>
      <c r="AB728" s="109" t="e">
        <f t="shared" si="155"/>
        <v>#N/A</v>
      </c>
    </row>
    <row r="729" spans="2:28">
      <c r="B729" s="86">
        <f>'MC 114+220'!B730</f>
        <v>0</v>
      </c>
      <c r="C729" s="101">
        <f t="shared" si="148"/>
        <v>0</v>
      </c>
      <c r="D729" s="102">
        <f t="shared" si="149"/>
        <v>842</v>
      </c>
      <c r="E729" s="89" t="e">
        <f>VLOOKUP(B729,'MC 114+220'!B730:AB1117,3,FALSE)</f>
        <v>#N/A</v>
      </c>
      <c r="F729" s="103" t="e">
        <f t="shared" si="144"/>
        <v>#N/A</v>
      </c>
      <c r="G729" s="104" t="e">
        <f>VLOOKUP(B729,'MC 114+220'!$B$15:$AB$786,20,FALSE)</f>
        <v>#N/A</v>
      </c>
      <c r="H729" s="104" t="e">
        <f>VLOOKUP(B729,'MC 114+220'!$B$15:$AB$786,4,FALSE)</f>
        <v>#N/A</v>
      </c>
      <c r="I729" s="105" t="e">
        <f t="shared" si="145"/>
        <v>#N/A</v>
      </c>
      <c r="J729" s="127" t="e">
        <f>VLOOKUP(B729,'MC 114+220'!$B$15:$AB$786,13,FALSE)</f>
        <v>#N/A</v>
      </c>
      <c r="K729" s="92">
        <f>'MC 114+220'!Q730</f>
        <v>0</v>
      </c>
      <c r="L729" s="106">
        <f t="shared" si="150"/>
        <v>0</v>
      </c>
      <c r="M729" s="94" t="e">
        <f>VLOOKUP(B729,'MC 114+220'!$B$14:$AB$786,21,FALSE)</f>
        <v>#N/A</v>
      </c>
      <c r="N729" s="103" t="e">
        <f>VLOOKUP(B729,'MC 114+220'!$B$15:$AB$786,5,FALSE)</f>
        <v>#N/A</v>
      </c>
      <c r="O729" s="105" t="e">
        <f t="shared" si="146"/>
        <v>#N/A</v>
      </c>
      <c r="P729" s="127" t="e">
        <f>VLOOKUP(B729,'MC 114+220'!$B$15:$AB$786,14,FALSE)</f>
        <v>#N/A</v>
      </c>
      <c r="Q729" s="92">
        <f>'MC 114+220'!R730</f>
        <v>0</v>
      </c>
      <c r="R729" s="106">
        <f t="shared" si="151"/>
        <v>0</v>
      </c>
      <c r="S729" s="94" t="e">
        <f>VLOOKUP(B729,'MC 114+220'!$B$14:$AB$786,22,FALSE)</f>
        <v>#N/A</v>
      </c>
      <c r="T729" s="103" t="e">
        <f>VLOOKUP(B729,'MC 114+220'!$B$15:$AB$786,6,FALSE)</f>
        <v>#N/A</v>
      </c>
      <c r="U729" s="105" t="e">
        <f t="shared" si="147"/>
        <v>#N/A</v>
      </c>
      <c r="V729" s="128" t="e">
        <f>VLOOKUP(B729,'MC 114+220'!$B$15:$AB$786,15,FALSE)</f>
        <v>#N/A</v>
      </c>
      <c r="W729" s="96">
        <f>'MC 114+220'!S730</f>
        <v>0</v>
      </c>
      <c r="X729" s="106">
        <f t="shared" si="152"/>
        <v>0</v>
      </c>
      <c r="Y729" s="108" t="e">
        <f t="shared" si="156"/>
        <v>#N/A</v>
      </c>
      <c r="Z729" s="99" t="e">
        <f t="shared" si="153"/>
        <v>#N/A</v>
      </c>
      <c r="AA729" s="100" t="e">
        <f t="shared" si="154"/>
        <v>#N/A</v>
      </c>
      <c r="AB729" s="109" t="e">
        <f t="shared" si="155"/>
        <v>#N/A</v>
      </c>
    </row>
  </sheetData>
  <mergeCells count="23">
    <mergeCell ref="AB11:AB12"/>
    <mergeCell ref="G11:L11"/>
    <mergeCell ref="M11:R11"/>
    <mergeCell ref="S11:X11"/>
    <mergeCell ref="Y11:Y12"/>
    <mergeCell ref="Z11:Z12"/>
    <mergeCell ref="AA11:AA12"/>
    <mergeCell ref="B5:I5"/>
    <mergeCell ref="J5:S5"/>
    <mergeCell ref="T5:AB5"/>
    <mergeCell ref="B6:AB6"/>
    <mergeCell ref="N9:O9"/>
    <mergeCell ref="B11:B12"/>
    <mergeCell ref="C11:C12"/>
    <mergeCell ref="D11:D12"/>
    <mergeCell ref="E11:E12"/>
    <mergeCell ref="F11:F12"/>
    <mergeCell ref="B1:AB1"/>
    <mergeCell ref="B2:AB2"/>
    <mergeCell ref="B3:AB3"/>
    <mergeCell ref="B4:I4"/>
    <mergeCell ref="J4:S4"/>
    <mergeCell ref="T4:AB4"/>
  </mergeCells>
  <printOptions horizontalCentered="1"/>
  <pageMargins left="0.39370078740157483" right="0.39370078740157483" top="0.78740157480314965" bottom="0.39370078740157483" header="0.31496062992125984" footer="0.31496062992125984"/>
  <pageSetup paperSize="9" scale="60" fitToHeight="0" orientation="landscape" blackAndWhite="1"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7F103-3A32-434A-B204-910086851190}">
  <sheetPr>
    <tabColor theme="7" tint="0.39997558519241921"/>
  </sheetPr>
  <dimension ref="A1:AA938"/>
  <sheetViews>
    <sheetView view="pageBreakPreview" topLeftCell="B6" zoomScale="115" zoomScaleNormal="85" zoomScaleSheetLayoutView="115" workbookViewId="0">
      <selection activeCell="J28" sqref="J28"/>
    </sheetView>
  </sheetViews>
  <sheetFormatPr defaultColWidth="9.140625" defaultRowHeight="14.25"/>
  <cols>
    <col min="1" max="1" width="11.5703125" style="167" customWidth="1"/>
    <col min="2" max="2" width="6.85546875" style="168" customWidth="1"/>
    <col min="3" max="11" width="9" style="169" customWidth="1"/>
    <col min="12" max="12" width="9.28515625" style="168" customWidth="1"/>
    <col min="13" max="13" width="8.7109375" style="168" customWidth="1"/>
    <col min="14" max="14" width="8.7109375" style="170" customWidth="1"/>
    <col min="15" max="15" width="10.42578125" style="170" customWidth="1"/>
    <col min="16" max="18" width="9.140625" style="141"/>
    <col min="19" max="19" width="12.140625" style="141" customWidth="1"/>
    <col min="20" max="20" width="9.140625" style="141"/>
    <col min="21" max="21" width="0" style="141" hidden="1" customWidth="1"/>
    <col min="22" max="22" width="10.28515625" style="147" customWidth="1"/>
    <col min="23" max="16384" width="9.140625" style="141"/>
  </cols>
  <sheetData>
    <row r="1" spans="1:27" ht="17.25" hidden="1" customHeight="1">
      <c r="A1" s="307"/>
      <c r="B1" s="307"/>
      <c r="C1" s="307"/>
      <c r="D1" s="307"/>
      <c r="E1" s="307"/>
      <c r="F1" s="307"/>
      <c r="G1" s="307"/>
      <c r="H1" s="307"/>
      <c r="I1" s="307"/>
      <c r="J1" s="307"/>
      <c r="K1" s="307"/>
      <c r="L1" s="307"/>
      <c r="M1" s="307"/>
      <c r="N1" s="307"/>
      <c r="O1" s="307"/>
      <c r="P1" s="139"/>
      <c r="Q1" s="139"/>
      <c r="R1" s="139"/>
      <c r="S1" s="139"/>
      <c r="T1" s="139"/>
      <c r="U1" s="139"/>
      <c r="V1" s="139"/>
      <c r="W1" s="139"/>
      <c r="X1" s="139"/>
      <c r="Y1" s="139"/>
      <c r="Z1" s="139"/>
      <c r="AA1" s="140"/>
    </row>
    <row r="2" spans="1:27" ht="17.25" hidden="1" customHeight="1">
      <c r="A2" s="307"/>
      <c r="B2" s="307"/>
      <c r="C2" s="307"/>
      <c r="D2" s="307"/>
      <c r="E2" s="307"/>
      <c r="F2" s="307"/>
      <c r="G2" s="307"/>
      <c r="H2" s="307"/>
      <c r="I2" s="307"/>
      <c r="J2" s="307"/>
      <c r="K2" s="307"/>
      <c r="L2" s="307"/>
      <c r="M2" s="307"/>
      <c r="N2" s="307"/>
      <c r="O2" s="307"/>
      <c r="P2" s="142"/>
      <c r="Q2" s="142"/>
      <c r="R2" s="142"/>
      <c r="S2" s="142"/>
      <c r="T2" s="142"/>
      <c r="U2" s="142"/>
      <c r="V2" s="142"/>
      <c r="W2" s="142"/>
      <c r="X2" s="142"/>
      <c r="Y2" s="142"/>
      <c r="Z2" s="142"/>
      <c r="AA2" s="143"/>
    </row>
    <row r="3" spans="1:27" ht="29.25" hidden="1" customHeight="1">
      <c r="A3" s="308"/>
      <c r="B3" s="309"/>
      <c r="C3" s="309"/>
      <c r="D3" s="309"/>
      <c r="E3" s="309"/>
      <c r="F3" s="309"/>
      <c r="G3" s="309"/>
      <c r="H3" s="309"/>
      <c r="I3" s="309"/>
      <c r="J3" s="309"/>
      <c r="K3" s="309"/>
      <c r="L3" s="309"/>
      <c r="M3" s="309"/>
      <c r="N3" s="309"/>
      <c r="O3" s="310"/>
      <c r="P3" s="144"/>
      <c r="Q3" s="144"/>
      <c r="R3" s="144"/>
      <c r="S3" s="144"/>
      <c r="T3" s="144"/>
      <c r="U3" s="144"/>
      <c r="V3" s="144"/>
      <c r="W3" s="144"/>
      <c r="X3" s="144"/>
      <c r="Y3" s="144"/>
      <c r="Z3" s="144"/>
      <c r="AA3" s="145"/>
    </row>
    <row r="4" spans="1:27" ht="14.25" hidden="1" customHeight="1">
      <c r="A4" s="249" t="s">
        <v>2</v>
      </c>
      <c r="B4" s="250"/>
      <c r="C4" s="250"/>
      <c r="D4" s="250"/>
      <c r="E4" s="251"/>
      <c r="F4" s="286" t="s">
        <v>3</v>
      </c>
      <c r="G4" s="286"/>
      <c r="H4" s="286"/>
      <c r="I4" s="286"/>
      <c r="J4" s="287"/>
      <c r="K4" s="285" t="s">
        <v>4</v>
      </c>
      <c r="L4" s="286"/>
      <c r="M4" s="286"/>
      <c r="N4" s="286"/>
      <c r="O4" s="287"/>
      <c r="Q4" s="146"/>
    </row>
    <row r="5" spans="1:27" ht="57" hidden="1" customHeight="1">
      <c r="A5" s="258"/>
      <c r="B5" s="259"/>
      <c r="C5" s="259"/>
      <c r="D5" s="259"/>
      <c r="E5" s="260"/>
      <c r="F5" s="292"/>
      <c r="G5" s="292"/>
      <c r="H5" s="292"/>
      <c r="I5" s="292"/>
      <c r="J5" s="293"/>
      <c r="K5" s="291"/>
      <c r="L5" s="292"/>
      <c r="M5" s="292"/>
      <c r="N5" s="292"/>
      <c r="O5" s="293"/>
      <c r="Q5" s="146"/>
    </row>
    <row r="6" spans="1:27" ht="24.75" customHeight="1">
      <c r="A6" s="267" t="s">
        <v>7</v>
      </c>
      <c r="B6" s="268"/>
      <c r="C6" s="268"/>
      <c r="D6" s="268"/>
      <c r="E6" s="268"/>
      <c r="F6" s="268"/>
      <c r="G6" s="268"/>
      <c r="H6" s="268"/>
      <c r="I6" s="268"/>
      <c r="J6" s="268"/>
      <c r="K6" s="268"/>
      <c r="L6" s="268"/>
      <c r="M6" s="268"/>
      <c r="N6" s="268"/>
      <c r="O6" s="269"/>
      <c r="P6" s="148"/>
    </row>
    <row r="7" spans="1:27" ht="15.75">
      <c r="A7" s="3" t="s">
        <v>8</v>
      </c>
      <c r="B7" s="4">
        <v>0</v>
      </c>
      <c r="C7" s="4"/>
      <c r="D7" s="4"/>
      <c r="E7" s="4"/>
      <c r="F7" s="4"/>
      <c r="G7" s="4"/>
      <c r="H7" s="4"/>
      <c r="I7" s="4"/>
      <c r="J7" s="5"/>
      <c r="K7" s="5" t="s">
        <v>9</v>
      </c>
      <c r="L7" s="5"/>
      <c r="M7" s="5">
        <v>0</v>
      </c>
      <c r="N7" s="5"/>
      <c r="O7" s="149"/>
      <c r="P7" s="150"/>
      <c r="S7" s="151"/>
    </row>
    <row r="8" spans="1:27" ht="15.75">
      <c r="A8" s="8" t="s">
        <v>10</v>
      </c>
      <c r="B8" s="9" t="s">
        <v>126</v>
      </c>
      <c r="C8" s="9"/>
      <c r="D8" s="9"/>
      <c r="E8" s="9"/>
      <c r="F8" s="9"/>
      <c r="G8" s="9"/>
      <c r="H8" s="9"/>
      <c r="I8" s="9"/>
      <c r="J8" s="10"/>
      <c r="K8" s="10" t="s">
        <v>12</v>
      </c>
      <c r="L8" s="10"/>
      <c r="M8" s="11">
        <f>'MC 114+220'!M9</f>
        <v>842</v>
      </c>
      <c r="N8" s="10"/>
      <c r="O8" s="152"/>
      <c r="P8" s="150"/>
      <c r="S8" s="151"/>
    </row>
    <row r="9" spans="1:27" ht="15.75">
      <c r="A9" s="64" t="s">
        <v>13</v>
      </c>
      <c r="B9" s="65" t="str">
        <f>'MC 114+220'!C10</f>
        <v>Km114+220</v>
      </c>
      <c r="C9" s="65"/>
      <c r="D9" s="65"/>
      <c r="E9" s="65"/>
      <c r="F9" s="65"/>
      <c r="G9" s="65"/>
      <c r="H9" s="65"/>
      <c r="I9" s="65"/>
      <c r="J9" s="66"/>
      <c r="K9" s="66" t="s">
        <v>15</v>
      </c>
      <c r="L9" s="66"/>
      <c r="M9" s="311">
        <f>'MC 114+220'!M10</f>
        <v>45043</v>
      </c>
      <c r="N9" s="312"/>
      <c r="O9" s="153"/>
      <c r="P9" s="150"/>
      <c r="Q9" s="154"/>
      <c r="R9" s="155"/>
      <c r="S9" s="146"/>
      <c r="T9" s="146"/>
    </row>
    <row r="10" spans="1:27" ht="14.25" customHeight="1">
      <c r="A10" s="156"/>
      <c r="B10" s="157"/>
      <c r="C10" s="157"/>
      <c r="D10" s="157"/>
      <c r="E10" s="157"/>
      <c r="F10" s="157"/>
      <c r="G10" s="157"/>
      <c r="H10" s="157"/>
      <c r="I10" s="157"/>
      <c r="J10" s="158"/>
      <c r="K10" s="158"/>
      <c r="L10" s="158"/>
      <c r="M10" s="158"/>
      <c r="N10" s="158"/>
      <c r="O10" s="157"/>
      <c r="P10" s="159"/>
      <c r="Q10" s="159"/>
      <c r="R10" s="159"/>
      <c r="S10" s="159"/>
      <c r="T10" s="159"/>
      <c r="U10" s="160"/>
      <c r="V10" s="160"/>
      <c r="W10" s="160"/>
      <c r="X10" s="160"/>
      <c r="Y10" s="160"/>
      <c r="Z10" s="55"/>
      <c r="AA10" s="55"/>
    </row>
    <row r="11" spans="1:27" ht="26.45" customHeight="1">
      <c r="A11" s="306" t="s">
        <v>55</v>
      </c>
      <c r="B11" s="306"/>
      <c r="C11" s="306"/>
      <c r="D11" s="306"/>
      <c r="E11" s="306"/>
      <c r="F11" s="306"/>
      <c r="G11" s="306"/>
      <c r="H11" s="306"/>
      <c r="I11" s="306"/>
      <c r="J11" s="306"/>
      <c r="K11" s="306"/>
      <c r="L11" s="306"/>
      <c r="M11" s="306"/>
      <c r="N11" s="306"/>
      <c r="O11" s="306"/>
      <c r="Q11" s="146"/>
    </row>
    <row r="12" spans="1:27" ht="28.9" customHeight="1">
      <c r="A12" s="314" t="s">
        <v>56</v>
      </c>
      <c r="B12" s="315" t="s">
        <v>57</v>
      </c>
      <c r="C12" s="316" t="s">
        <v>58</v>
      </c>
      <c r="D12" s="316" t="s">
        <v>43</v>
      </c>
      <c r="E12" s="316" t="s">
        <v>59</v>
      </c>
      <c r="F12" s="318" t="s">
        <v>32</v>
      </c>
      <c r="G12" s="318"/>
      <c r="H12" s="318" t="s">
        <v>60</v>
      </c>
      <c r="I12" s="318"/>
      <c r="J12" s="318" t="s">
        <v>34</v>
      </c>
      <c r="K12" s="318"/>
      <c r="L12" s="315" t="s">
        <v>127</v>
      </c>
      <c r="M12" s="315" t="s">
        <v>61</v>
      </c>
      <c r="N12" s="315" t="s">
        <v>62</v>
      </c>
      <c r="O12" s="313" t="s">
        <v>63</v>
      </c>
      <c r="Q12" s="146"/>
    </row>
    <row r="13" spans="1:27" ht="38.25">
      <c r="A13" s="314"/>
      <c r="B13" s="315"/>
      <c r="C13" s="317"/>
      <c r="D13" s="317"/>
      <c r="E13" s="317"/>
      <c r="F13" s="246" t="s">
        <v>64</v>
      </c>
      <c r="G13" s="246" t="s">
        <v>65</v>
      </c>
      <c r="H13" s="246" t="s">
        <v>64</v>
      </c>
      <c r="I13" s="246" t="s">
        <v>65</v>
      </c>
      <c r="J13" s="246" t="s">
        <v>64</v>
      </c>
      <c r="K13" s="246" t="s">
        <v>65</v>
      </c>
      <c r="L13" s="315"/>
      <c r="M13" s="315"/>
      <c r="N13" s="315"/>
      <c r="O13" s="313"/>
      <c r="P13" s="148"/>
    </row>
    <row r="14" spans="1:27">
      <c r="A14" s="162">
        <f>'BC 114+220'!B13</f>
        <v>45043</v>
      </c>
      <c r="B14" s="161">
        <v>0</v>
      </c>
      <c r="C14" s="163">
        <f>'BC 114+220'!M13/1000</f>
        <v>1E-3</v>
      </c>
      <c r="D14" s="163">
        <f>'BC 114+220'!AA13</f>
        <v>0</v>
      </c>
      <c r="E14" s="164">
        <f>'BC 114+220'!AB13</f>
        <v>0</v>
      </c>
      <c r="F14" s="163">
        <f>VLOOKUP($A14,'BC 114+220'!$B$13:$X$489,8,0)/1000</f>
        <v>2.0019999999999998</v>
      </c>
      <c r="G14" s="163">
        <f>VLOOKUP($A14,'BC 114+220'!$B$13:$X$489,9,0)/1000</f>
        <v>2E-3</v>
      </c>
      <c r="H14" s="163">
        <f>VLOOKUP($A14,'BC 114+220'!$B$13:$X$489,14,0)/1000</f>
        <v>2.0009999999999999</v>
      </c>
      <c r="I14" s="163">
        <f>VLOOKUP($A14,'BC 114+220'!$B$13:$X$489,15,0)/1000</f>
        <v>1E-3</v>
      </c>
      <c r="J14" s="163">
        <f>VLOOKUP($A14,'BC 114+220'!$B$13:$X$489,20,0)/1000</f>
        <v>2.0009999999999999</v>
      </c>
      <c r="K14" s="163">
        <f>VLOOKUP($A14,'BC 114+220'!$B$13:$X$489,21,0)/1000</f>
        <v>1E-3</v>
      </c>
      <c r="L14" s="161">
        <f t="shared" ref="L14:L77" si="0">(G14-$G$14)*1000</f>
        <v>0</v>
      </c>
      <c r="M14" s="161">
        <f t="shared" ref="M14:M77" si="1">(I14-$I$14)*1000</f>
        <v>0</v>
      </c>
      <c r="N14" s="161">
        <v>0</v>
      </c>
      <c r="O14" s="161"/>
      <c r="P14" s="150"/>
      <c r="S14" s="151"/>
    </row>
    <row r="15" spans="1:27">
      <c r="A15" s="162">
        <f>'BC 114+220'!B14</f>
        <v>0</v>
      </c>
      <c r="B15" s="161">
        <v>1</v>
      </c>
      <c r="C15" s="163" t="e">
        <f>'BC 114+220'!M14/1000</f>
        <v>#N/A</v>
      </c>
      <c r="D15" s="163" t="e">
        <f>'BC 114+220'!AA14</f>
        <v>#N/A</v>
      </c>
      <c r="E15" s="164" t="e">
        <f>'BC 114+220'!AB14</f>
        <v>#N/A</v>
      </c>
      <c r="F15" s="163" t="e">
        <f>VLOOKUP($A15,'BC 114+220'!$B$13:$X$489,8,0)/1000</f>
        <v>#N/A</v>
      </c>
      <c r="G15" s="163" t="e">
        <f>VLOOKUP($A15,'BC 114+220'!$B$13:$X$489,9,0)/1000</f>
        <v>#N/A</v>
      </c>
      <c r="H15" s="163" t="e">
        <f>VLOOKUP($A15,'BC 114+220'!$B$13:$X$489,14,0)/1000</f>
        <v>#N/A</v>
      </c>
      <c r="I15" s="163" t="e">
        <f>VLOOKUP($A15,'BC 114+220'!$B$13:$X$489,15,0)/1000</f>
        <v>#N/A</v>
      </c>
      <c r="J15" s="163" t="e">
        <f>VLOOKUP($A15,'BC 114+220'!$B$13:$X$489,20,0)/1000</f>
        <v>#N/A</v>
      </c>
      <c r="K15" s="163" t="e">
        <f>VLOOKUP($A15,'BC 114+220'!$B$13:$X$489,21,0)/1000</f>
        <v>#N/A</v>
      </c>
      <c r="L15" s="161" t="e">
        <f t="shared" si="0"/>
        <v>#N/A</v>
      </c>
      <c r="M15" s="165" t="e">
        <f t="shared" si="1"/>
        <v>#N/A</v>
      </c>
      <c r="N15" s="161" t="e">
        <f t="shared" ref="N15:N78" si="2">(K15-$K$14)*1000</f>
        <v>#N/A</v>
      </c>
      <c r="O15" s="161"/>
      <c r="P15" s="150"/>
      <c r="S15" s="151"/>
    </row>
    <row r="16" spans="1:27">
      <c r="A16" s="162">
        <f>'BC 114+220'!B15</f>
        <v>0</v>
      </c>
      <c r="B16" s="161">
        <f t="shared" ref="B16:B79" si="3">+B15+1</f>
        <v>2</v>
      </c>
      <c r="C16" s="163" t="e">
        <f>'BC 114+220'!M15/1000</f>
        <v>#N/A</v>
      </c>
      <c r="D16" s="163" t="e">
        <f>'BC 114+220'!AA15</f>
        <v>#N/A</v>
      </c>
      <c r="E16" s="164" t="e">
        <f>'BC 114+220'!AB15</f>
        <v>#N/A</v>
      </c>
      <c r="F16" s="163" t="e">
        <f>VLOOKUP($A16,'BC 114+220'!$B$13:$X$489,8,0)/1000</f>
        <v>#N/A</v>
      </c>
      <c r="G16" s="163" t="e">
        <f>VLOOKUP($A16,'BC 114+220'!$B$13:$X$489,9,0)/1000</f>
        <v>#N/A</v>
      </c>
      <c r="H16" s="163" t="e">
        <f>VLOOKUP($A16,'BC 114+220'!$B$13:$X$489,14,0)/1000</f>
        <v>#N/A</v>
      </c>
      <c r="I16" s="163" t="e">
        <f>VLOOKUP($A16,'BC 114+220'!$B$13:$X$489,15,0)/1000</f>
        <v>#N/A</v>
      </c>
      <c r="J16" s="163" t="e">
        <f>VLOOKUP($A16,'BC 114+220'!$B$13:$X$489,20,0)/1000</f>
        <v>#N/A</v>
      </c>
      <c r="K16" s="163" t="e">
        <f>VLOOKUP($A16,'BC 114+220'!$B$13:$X$489,21,0)/1000</f>
        <v>#N/A</v>
      </c>
      <c r="L16" s="161" t="e">
        <f t="shared" si="0"/>
        <v>#N/A</v>
      </c>
      <c r="M16" s="165" t="e">
        <f t="shared" si="1"/>
        <v>#N/A</v>
      </c>
      <c r="N16" s="161" t="e">
        <f t="shared" si="2"/>
        <v>#N/A</v>
      </c>
      <c r="O16" s="161"/>
      <c r="P16" s="150"/>
      <c r="Q16" s="154"/>
      <c r="R16" s="155"/>
      <c r="S16" s="146"/>
      <c r="T16" s="146"/>
    </row>
    <row r="17" spans="1:20">
      <c r="A17" s="162">
        <f>'BC 114+220'!B16</f>
        <v>0</v>
      </c>
      <c r="B17" s="161">
        <f t="shared" si="3"/>
        <v>3</v>
      </c>
      <c r="C17" s="163" t="e">
        <f>'BC 114+220'!M16/1000</f>
        <v>#N/A</v>
      </c>
      <c r="D17" s="163" t="e">
        <f>'BC 114+220'!AA16</f>
        <v>#N/A</v>
      </c>
      <c r="E17" s="164" t="e">
        <f>'BC 114+220'!AB16</f>
        <v>#N/A</v>
      </c>
      <c r="F17" s="163" t="e">
        <f>VLOOKUP($A17,'BC 114+220'!$B$13:$X$489,8,0)/1000</f>
        <v>#N/A</v>
      </c>
      <c r="G17" s="163" t="e">
        <f>VLOOKUP($A17,'BC 114+220'!$B$13:$X$489,9,0)/1000</f>
        <v>#N/A</v>
      </c>
      <c r="H17" s="163" t="e">
        <f>VLOOKUP($A17,'BC 114+220'!$B$13:$X$489,14,0)/1000</f>
        <v>#N/A</v>
      </c>
      <c r="I17" s="163" t="e">
        <f>VLOOKUP($A17,'BC 114+220'!$B$13:$X$489,15,0)/1000</f>
        <v>#N/A</v>
      </c>
      <c r="J17" s="163" t="e">
        <f>VLOOKUP($A17,'BC 114+220'!$B$13:$X$489,20,0)/1000</f>
        <v>#N/A</v>
      </c>
      <c r="K17" s="163" t="e">
        <f>VLOOKUP($A17,'BC 114+220'!$B$13:$X$489,21,0)/1000</f>
        <v>#N/A</v>
      </c>
      <c r="L17" s="161" t="e">
        <f t="shared" si="0"/>
        <v>#N/A</v>
      </c>
      <c r="M17" s="165" t="e">
        <f t="shared" si="1"/>
        <v>#N/A</v>
      </c>
      <c r="N17" s="161" t="e">
        <f t="shared" si="2"/>
        <v>#N/A</v>
      </c>
      <c r="O17" s="161"/>
      <c r="P17" s="150"/>
      <c r="Q17" s="154"/>
      <c r="R17" s="155"/>
      <c r="S17" s="146"/>
      <c r="T17" s="146"/>
    </row>
    <row r="18" spans="1:20">
      <c r="A18" s="162">
        <f>'BC 114+220'!B17</f>
        <v>0</v>
      </c>
      <c r="B18" s="161">
        <f t="shared" si="3"/>
        <v>4</v>
      </c>
      <c r="C18" s="163" t="e">
        <f>'BC 114+220'!M17/1000</f>
        <v>#N/A</v>
      </c>
      <c r="D18" s="163" t="e">
        <f>'BC 114+220'!AA17</f>
        <v>#N/A</v>
      </c>
      <c r="E18" s="164" t="e">
        <f>'BC 114+220'!AB17</f>
        <v>#N/A</v>
      </c>
      <c r="F18" s="163" t="e">
        <f>VLOOKUP($A18,'BC 114+220'!$B$13:$X$489,8,0)/1000</f>
        <v>#N/A</v>
      </c>
      <c r="G18" s="163" t="e">
        <f>VLOOKUP($A18,'BC 114+220'!$B$13:$X$489,9,0)/1000</f>
        <v>#N/A</v>
      </c>
      <c r="H18" s="163" t="e">
        <f>VLOOKUP($A18,'BC 114+220'!$B$13:$X$489,14,0)/1000</f>
        <v>#N/A</v>
      </c>
      <c r="I18" s="163" t="e">
        <f>VLOOKUP($A18,'BC 114+220'!$B$13:$X$489,15,0)/1000</f>
        <v>#N/A</v>
      </c>
      <c r="J18" s="163" t="e">
        <f>VLOOKUP($A18,'BC 114+220'!$B$13:$X$489,20,0)/1000</f>
        <v>#N/A</v>
      </c>
      <c r="K18" s="163" t="e">
        <f>VLOOKUP($A18,'BC 114+220'!$B$13:$X$489,21,0)/1000</f>
        <v>#N/A</v>
      </c>
      <c r="L18" s="161" t="e">
        <f t="shared" si="0"/>
        <v>#N/A</v>
      </c>
      <c r="M18" s="165" t="e">
        <f t="shared" si="1"/>
        <v>#N/A</v>
      </c>
      <c r="N18" s="161" t="e">
        <f t="shared" si="2"/>
        <v>#N/A</v>
      </c>
      <c r="O18" s="161"/>
      <c r="P18" s="150"/>
      <c r="Q18" s="154"/>
      <c r="R18" s="155"/>
      <c r="S18" s="146"/>
      <c r="T18" s="146"/>
    </row>
    <row r="19" spans="1:20">
      <c r="A19" s="162">
        <f>'BC 114+220'!B18</f>
        <v>0</v>
      </c>
      <c r="B19" s="161">
        <f t="shared" si="3"/>
        <v>5</v>
      </c>
      <c r="C19" s="163" t="e">
        <f>'BC 114+220'!M18/1000</f>
        <v>#N/A</v>
      </c>
      <c r="D19" s="163" t="e">
        <f>'BC 114+220'!AA18</f>
        <v>#N/A</v>
      </c>
      <c r="E19" s="164" t="e">
        <f>'BC 114+220'!AB18</f>
        <v>#N/A</v>
      </c>
      <c r="F19" s="163" t="e">
        <f>VLOOKUP($A19,'BC 114+220'!$B$13:$X$489,8,0)/1000</f>
        <v>#N/A</v>
      </c>
      <c r="G19" s="163" t="e">
        <f>VLOOKUP($A19,'BC 114+220'!$B$13:$X$489,9,0)/1000</f>
        <v>#N/A</v>
      </c>
      <c r="H19" s="163" t="e">
        <f>VLOOKUP($A19,'BC 114+220'!$B$13:$X$489,14,0)/1000</f>
        <v>#N/A</v>
      </c>
      <c r="I19" s="163" t="e">
        <f>VLOOKUP($A19,'BC 114+220'!$B$13:$X$489,15,0)/1000</f>
        <v>#N/A</v>
      </c>
      <c r="J19" s="163" t="e">
        <f>VLOOKUP($A19,'BC 114+220'!$B$13:$X$489,20,0)/1000</f>
        <v>#N/A</v>
      </c>
      <c r="K19" s="163" t="e">
        <f>VLOOKUP($A19,'BC 114+220'!$B$13:$X$489,21,0)/1000</f>
        <v>#N/A</v>
      </c>
      <c r="L19" s="161" t="e">
        <f t="shared" si="0"/>
        <v>#N/A</v>
      </c>
      <c r="M19" s="165" t="e">
        <f t="shared" si="1"/>
        <v>#N/A</v>
      </c>
      <c r="N19" s="161" t="e">
        <f t="shared" si="2"/>
        <v>#N/A</v>
      </c>
      <c r="O19" s="161"/>
      <c r="P19" s="150"/>
      <c r="Q19" s="154"/>
      <c r="R19" s="155"/>
      <c r="S19" s="146"/>
      <c r="T19" s="146"/>
    </row>
    <row r="20" spans="1:20">
      <c r="A20" s="162">
        <f>'BC 114+220'!B19</f>
        <v>0</v>
      </c>
      <c r="B20" s="161">
        <f t="shared" si="3"/>
        <v>6</v>
      </c>
      <c r="C20" s="163" t="e">
        <f>'BC 114+220'!M19/1000</f>
        <v>#N/A</v>
      </c>
      <c r="D20" s="163" t="e">
        <f>'BC 114+220'!AA19</f>
        <v>#N/A</v>
      </c>
      <c r="E20" s="164" t="e">
        <f>'BC 114+220'!AB19</f>
        <v>#N/A</v>
      </c>
      <c r="F20" s="163" t="e">
        <f>VLOOKUP($A20,'BC 114+220'!$B$13:$X$489,8,0)/1000</f>
        <v>#N/A</v>
      </c>
      <c r="G20" s="163" t="e">
        <f>VLOOKUP($A20,'BC 114+220'!$B$13:$X$489,9,0)/1000</f>
        <v>#N/A</v>
      </c>
      <c r="H20" s="163" t="e">
        <f>VLOOKUP($A20,'BC 114+220'!$B$13:$X$489,14,0)/1000</f>
        <v>#N/A</v>
      </c>
      <c r="I20" s="163" t="e">
        <f>VLOOKUP($A20,'BC 114+220'!$B$13:$X$489,15,0)/1000</f>
        <v>#N/A</v>
      </c>
      <c r="J20" s="163" t="e">
        <f>VLOOKUP($A20,'BC 114+220'!$B$13:$X$489,20,0)/1000</f>
        <v>#N/A</v>
      </c>
      <c r="K20" s="163" t="e">
        <f>VLOOKUP($A20,'BC 114+220'!$B$13:$X$489,21,0)/1000</f>
        <v>#N/A</v>
      </c>
      <c r="L20" s="161" t="e">
        <f t="shared" si="0"/>
        <v>#N/A</v>
      </c>
      <c r="M20" s="165" t="e">
        <f t="shared" si="1"/>
        <v>#N/A</v>
      </c>
      <c r="N20" s="161" t="e">
        <f t="shared" si="2"/>
        <v>#N/A</v>
      </c>
      <c r="O20" s="161"/>
      <c r="P20" s="150"/>
      <c r="Q20" s="154"/>
      <c r="R20" s="155"/>
      <c r="S20" s="146"/>
      <c r="T20" s="146"/>
    </row>
    <row r="21" spans="1:20">
      <c r="A21" s="162">
        <f>'BC 114+220'!B20</f>
        <v>0</v>
      </c>
      <c r="B21" s="161">
        <f t="shared" si="3"/>
        <v>7</v>
      </c>
      <c r="C21" s="163" t="e">
        <f>'BC 114+220'!M20/1000</f>
        <v>#N/A</v>
      </c>
      <c r="D21" s="163" t="e">
        <f>'BC 114+220'!AA20</f>
        <v>#N/A</v>
      </c>
      <c r="E21" s="164" t="e">
        <f>'BC 114+220'!AB20</f>
        <v>#N/A</v>
      </c>
      <c r="F21" s="163" t="e">
        <f>VLOOKUP($A21,'BC 114+220'!$B$13:$X$489,8,0)/1000</f>
        <v>#N/A</v>
      </c>
      <c r="G21" s="163" t="e">
        <f>VLOOKUP($A21,'BC 114+220'!$B$13:$X$489,9,0)/1000</f>
        <v>#N/A</v>
      </c>
      <c r="H21" s="163" t="e">
        <f>VLOOKUP($A21,'BC 114+220'!$B$13:$X$489,14,0)/1000</f>
        <v>#N/A</v>
      </c>
      <c r="I21" s="163" t="e">
        <f>VLOOKUP($A21,'BC 114+220'!$B$13:$X$489,15,0)/1000</f>
        <v>#N/A</v>
      </c>
      <c r="J21" s="163" t="e">
        <f>VLOOKUP($A21,'BC 114+220'!$B$13:$X$489,20,0)/1000</f>
        <v>#N/A</v>
      </c>
      <c r="K21" s="163" t="e">
        <f>VLOOKUP($A21,'BC 114+220'!$B$13:$X$489,21,0)/1000</f>
        <v>#N/A</v>
      </c>
      <c r="L21" s="161" t="e">
        <f t="shared" si="0"/>
        <v>#N/A</v>
      </c>
      <c r="M21" s="165" t="e">
        <f t="shared" si="1"/>
        <v>#N/A</v>
      </c>
      <c r="N21" s="161" t="e">
        <f t="shared" si="2"/>
        <v>#N/A</v>
      </c>
      <c r="O21" s="161"/>
      <c r="P21" s="150"/>
      <c r="Q21" s="154"/>
      <c r="R21" s="155"/>
      <c r="S21" s="146"/>
      <c r="T21" s="146"/>
    </row>
    <row r="22" spans="1:20">
      <c r="A22" s="162">
        <f>'BC 114+220'!B21</f>
        <v>0</v>
      </c>
      <c r="B22" s="161">
        <f t="shared" si="3"/>
        <v>8</v>
      </c>
      <c r="C22" s="163" t="e">
        <f>'BC 114+220'!M21/1000</f>
        <v>#N/A</v>
      </c>
      <c r="D22" s="163" t="e">
        <f>'BC 114+220'!AA21</f>
        <v>#N/A</v>
      </c>
      <c r="E22" s="164" t="e">
        <f>'BC 114+220'!AB21</f>
        <v>#N/A</v>
      </c>
      <c r="F22" s="163" t="e">
        <f>VLOOKUP($A22,'BC 114+220'!$B$13:$X$489,8,0)/1000</f>
        <v>#N/A</v>
      </c>
      <c r="G22" s="163" t="e">
        <f>VLOOKUP($A22,'BC 114+220'!$B$13:$X$489,9,0)/1000</f>
        <v>#N/A</v>
      </c>
      <c r="H22" s="163" t="e">
        <f>VLOOKUP($A22,'BC 114+220'!$B$13:$X$489,14,0)/1000</f>
        <v>#N/A</v>
      </c>
      <c r="I22" s="163" t="e">
        <f>VLOOKUP($A22,'BC 114+220'!$B$13:$X$489,15,0)/1000</f>
        <v>#N/A</v>
      </c>
      <c r="J22" s="163" t="e">
        <f>VLOOKUP($A22,'BC 114+220'!$B$13:$X$489,20,0)/1000</f>
        <v>#N/A</v>
      </c>
      <c r="K22" s="163" t="e">
        <f>VLOOKUP($A22,'BC 114+220'!$B$13:$X$489,21,0)/1000</f>
        <v>#N/A</v>
      </c>
      <c r="L22" s="161" t="e">
        <f t="shared" si="0"/>
        <v>#N/A</v>
      </c>
      <c r="M22" s="165" t="e">
        <f t="shared" si="1"/>
        <v>#N/A</v>
      </c>
      <c r="N22" s="161" t="e">
        <f t="shared" si="2"/>
        <v>#N/A</v>
      </c>
      <c r="O22" s="161"/>
      <c r="P22" s="150"/>
      <c r="Q22" s="154"/>
      <c r="R22" s="155"/>
      <c r="S22" s="146"/>
      <c r="T22" s="146"/>
    </row>
    <row r="23" spans="1:20">
      <c r="A23" s="162">
        <f>'BC 114+220'!B22</f>
        <v>0</v>
      </c>
      <c r="B23" s="161">
        <f t="shared" si="3"/>
        <v>9</v>
      </c>
      <c r="C23" s="163" t="e">
        <f>'BC 114+220'!M22/1000</f>
        <v>#N/A</v>
      </c>
      <c r="D23" s="163" t="e">
        <f>'BC 114+220'!AA22</f>
        <v>#N/A</v>
      </c>
      <c r="E23" s="164" t="e">
        <f>'BC 114+220'!AB22</f>
        <v>#N/A</v>
      </c>
      <c r="F23" s="163" t="e">
        <f>VLOOKUP($A23,'BC 114+220'!$B$13:$X$489,8,0)/1000</f>
        <v>#N/A</v>
      </c>
      <c r="G23" s="163" t="e">
        <f>VLOOKUP($A23,'BC 114+220'!$B$13:$X$489,9,0)/1000</f>
        <v>#N/A</v>
      </c>
      <c r="H23" s="163" t="e">
        <f>VLOOKUP($A23,'BC 114+220'!$B$13:$X$489,14,0)/1000</f>
        <v>#N/A</v>
      </c>
      <c r="I23" s="163" t="e">
        <f>VLOOKUP($A23,'BC 114+220'!$B$13:$X$489,15,0)/1000</f>
        <v>#N/A</v>
      </c>
      <c r="J23" s="163" t="e">
        <f>VLOOKUP($A23,'BC 114+220'!$B$13:$X$489,20,0)/1000</f>
        <v>#N/A</v>
      </c>
      <c r="K23" s="163" t="e">
        <f>VLOOKUP($A23,'BC 114+220'!$B$13:$X$489,21,0)/1000</f>
        <v>#N/A</v>
      </c>
      <c r="L23" s="161" t="e">
        <f t="shared" si="0"/>
        <v>#N/A</v>
      </c>
      <c r="M23" s="165" t="e">
        <f t="shared" si="1"/>
        <v>#N/A</v>
      </c>
      <c r="N23" s="161" t="e">
        <f t="shared" si="2"/>
        <v>#N/A</v>
      </c>
      <c r="O23" s="161"/>
      <c r="P23" s="150"/>
      <c r="Q23" s="154"/>
      <c r="R23" s="155"/>
      <c r="S23" s="146"/>
      <c r="T23" s="146"/>
    </row>
    <row r="24" spans="1:20">
      <c r="A24" s="162">
        <f>'BC 114+220'!B23</f>
        <v>0</v>
      </c>
      <c r="B24" s="161">
        <f t="shared" si="3"/>
        <v>10</v>
      </c>
      <c r="C24" s="163" t="e">
        <f>'BC 114+220'!M23/1000</f>
        <v>#N/A</v>
      </c>
      <c r="D24" s="163" t="e">
        <f>'BC 114+220'!AA23</f>
        <v>#N/A</v>
      </c>
      <c r="E24" s="164" t="e">
        <f>'BC 114+220'!AB23</f>
        <v>#N/A</v>
      </c>
      <c r="F24" s="163" t="e">
        <f>VLOOKUP($A24,'BC 114+220'!$B$13:$X$489,8,0)/1000</f>
        <v>#N/A</v>
      </c>
      <c r="G24" s="163" t="e">
        <f>VLOOKUP($A24,'BC 114+220'!$B$13:$X$489,9,0)/1000</f>
        <v>#N/A</v>
      </c>
      <c r="H24" s="163" t="e">
        <f>VLOOKUP($A24,'BC 114+220'!$B$13:$X$489,14,0)/1000</f>
        <v>#N/A</v>
      </c>
      <c r="I24" s="163" t="e">
        <f>VLOOKUP($A24,'BC 114+220'!$B$13:$X$489,15,0)/1000</f>
        <v>#N/A</v>
      </c>
      <c r="J24" s="163" t="e">
        <f>VLOOKUP($A24,'BC 114+220'!$B$13:$X$489,20,0)/1000</f>
        <v>#N/A</v>
      </c>
      <c r="K24" s="163" t="e">
        <f>VLOOKUP($A24,'BC 114+220'!$B$13:$X$489,21,0)/1000</f>
        <v>#N/A</v>
      </c>
      <c r="L24" s="161" t="e">
        <f t="shared" si="0"/>
        <v>#N/A</v>
      </c>
      <c r="M24" s="165" t="e">
        <f t="shared" si="1"/>
        <v>#N/A</v>
      </c>
      <c r="N24" s="161" t="e">
        <f t="shared" si="2"/>
        <v>#N/A</v>
      </c>
      <c r="O24" s="161"/>
      <c r="P24" s="150"/>
      <c r="Q24" s="154"/>
      <c r="R24" s="155"/>
      <c r="S24" s="146"/>
      <c r="T24" s="146"/>
    </row>
    <row r="25" spans="1:20">
      <c r="A25" s="162">
        <f>'BC 114+220'!B24</f>
        <v>0</v>
      </c>
      <c r="B25" s="161">
        <f t="shared" si="3"/>
        <v>11</v>
      </c>
      <c r="C25" s="163" t="e">
        <f>'BC 114+220'!M24/1000</f>
        <v>#N/A</v>
      </c>
      <c r="D25" s="163" t="e">
        <f>'BC 114+220'!AA24</f>
        <v>#N/A</v>
      </c>
      <c r="E25" s="164" t="e">
        <f>'BC 114+220'!AB24</f>
        <v>#N/A</v>
      </c>
      <c r="F25" s="163" t="e">
        <f>VLOOKUP($A25,'BC 114+220'!$B$13:$X$489,8,0)/1000</f>
        <v>#N/A</v>
      </c>
      <c r="G25" s="163" t="e">
        <f>VLOOKUP($A25,'BC 114+220'!$B$13:$X$489,9,0)/1000</f>
        <v>#N/A</v>
      </c>
      <c r="H25" s="163" t="e">
        <f>VLOOKUP($A25,'BC 114+220'!$B$13:$X$489,14,0)/1000</f>
        <v>#N/A</v>
      </c>
      <c r="I25" s="163" t="e">
        <f>VLOOKUP($A25,'BC 114+220'!$B$13:$X$489,15,0)/1000</f>
        <v>#N/A</v>
      </c>
      <c r="J25" s="163" t="e">
        <f>VLOOKUP($A25,'BC 114+220'!$B$13:$X$489,20,0)/1000</f>
        <v>#N/A</v>
      </c>
      <c r="K25" s="163" t="e">
        <f>VLOOKUP($A25,'BC 114+220'!$B$13:$X$489,21,0)/1000</f>
        <v>#N/A</v>
      </c>
      <c r="L25" s="161" t="e">
        <f t="shared" si="0"/>
        <v>#N/A</v>
      </c>
      <c r="M25" s="165" t="e">
        <f t="shared" si="1"/>
        <v>#N/A</v>
      </c>
      <c r="N25" s="161" t="e">
        <f t="shared" si="2"/>
        <v>#N/A</v>
      </c>
      <c r="O25" s="161"/>
      <c r="P25" s="150"/>
      <c r="Q25" s="154"/>
      <c r="R25" s="155"/>
      <c r="S25" s="146"/>
      <c r="T25" s="146"/>
    </row>
    <row r="26" spans="1:20">
      <c r="A26" s="162">
        <f>'BC 114+220'!B25</f>
        <v>0</v>
      </c>
      <c r="B26" s="161">
        <f t="shared" si="3"/>
        <v>12</v>
      </c>
      <c r="C26" s="163" t="e">
        <f>'BC 114+220'!M25/1000</f>
        <v>#N/A</v>
      </c>
      <c r="D26" s="163" t="e">
        <f>'BC 114+220'!AA25</f>
        <v>#N/A</v>
      </c>
      <c r="E26" s="164" t="e">
        <f>'BC 114+220'!AB25</f>
        <v>#N/A</v>
      </c>
      <c r="F26" s="163" t="e">
        <f>VLOOKUP($A26,'BC 114+220'!$B$13:$X$489,8,0)/1000</f>
        <v>#N/A</v>
      </c>
      <c r="G26" s="163" t="e">
        <f>VLOOKUP($A26,'BC 114+220'!$B$13:$X$489,9,0)/1000</f>
        <v>#N/A</v>
      </c>
      <c r="H26" s="163" t="e">
        <f>VLOOKUP($A26,'BC 114+220'!$B$13:$X$489,14,0)/1000</f>
        <v>#N/A</v>
      </c>
      <c r="I26" s="163" t="e">
        <f>VLOOKUP($A26,'BC 114+220'!$B$13:$X$489,15,0)/1000</f>
        <v>#N/A</v>
      </c>
      <c r="J26" s="163" t="e">
        <f>VLOOKUP($A26,'BC 114+220'!$B$13:$X$489,20,0)/1000</f>
        <v>#N/A</v>
      </c>
      <c r="K26" s="163" t="e">
        <f>VLOOKUP($A26,'BC 114+220'!$B$13:$X$489,21,0)/1000</f>
        <v>#N/A</v>
      </c>
      <c r="L26" s="161" t="e">
        <f t="shared" si="0"/>
        <v>#N/A</v>
      </c>
      <c r="M26" s="165" t="e">
        <f t="shared" si="1"/>
        <v>#N/A</v>
      </c>
      <c r="N26" s="161" t="e">
        <f t="shared" si="2"/>
        <v>#N/A</v>
      </c>
      <c r="O26" s="161"/>
      <c r="P26" s="150"/>
      <c r="Q26" s="154"/>
      <c r="R26" s="155"/>
      <c r="S26" s="146"/>
      <c r="T26" s="146"/>
    </row>
    <row r="27" spans="1:20">
      <c r="A27" s="162">
        <f>'BC 114+220'!B26</f>
        <v>0</v>
      </c>
      <c r="B27" s="161">
        <f t="shared" si="3"/>
        <v>13</v>
      </c>
      <c r="C27" s="163" t="e">
        <f>'BC 114+220'!M26/1000</f>
        <v>#N/A</v>
      </c>
      <c r="D27" s="163" t="e">
        <f>'BC 114+220'!AA26</f>
        <v>#N/A</v>
      </c>
      <c r="E27" s="164" t="e">
        <f>'BC 114+220'!AB26</f>
        <v>#N/A</v>
      </c>
      <c r="F27" s="163" t="e">
        <f>VLOOKUP($A27,'BC 114+220'!$B$13:$X$489,8,0)/1000</f>
        <v>#N/A</v>
      </c>
      <c r="G27" s="163" t="e">
        <f>VLOOKUP($A27,'BC 114+220'!$B$13:$X$489,9,0)/1000</f>
        <v>#N/A</v>
      </c>
      <c r="H27" s="163" t="e">
        <f>VLOOKUP($A27,'BC 114+220'!$B$13:$X$489,14,0)/1000</f>
        <v>#N/A</v>
      </c>
      <c r="I27" s="163" t="e">
        <f>VLOOKUP($A27,'BC 114+220'!$B$13:$X$489,15,0)/1000</f>
        <v>#N/A</v>
      </c>
      <c r="J27" s="163" t="e">
        <f>VLOOKUP($A27,'BC 114+220'!$B$13:$X$489,20,0)/1000</f>
        <v>#N/A</v>
      </c>
      <c r="K27" s="163" t="e">
        <f>VLOOKUP($A27,'BC 114+220'!$B$13:$X$489,21,0)/1000</f>
        <v>#N/A</v>
      </c>
      <c r="L27" s="161" t="e">
        <f t="shared" si="0"/>
        <v>#N/A</v>
      </c>
      <c r="M27" s="165" t="e">
        <f t="shared" si="1"/>
        <v>#N/A</v>
      </c>
      <c r="N27" s="161" t="e">
        <f t="shared" si="2"/>
        <v>#N/A</v>
      </c>
      <c r="O27" s="161"/>
      <c r="P27" s="150"/>
      <c r="Q27" s="154"/>
      <c r="R27" s="155"/>
      <c r="S27" s="146"/>
      <c r="T27" s="146"/>
    </row>
    <row r="28" spans="1:20">
      <c r="A28" s="162">
        <f>'BC 114+220'!B27</f>
        <v>0</v>
      </c>
      <c r="B28" s="161">
        <f t="shared" si="3"/>
        <v>14</v>
      </c>
      <c r="C28" s="163" t="e">
        <f>'BC 114+220'!M27/1000</f>
        <v>#N/A</v>
      </c>
      <c r="D28" s="163" t="e">
        <f>'BC 114+220'!AA27</f>
        <v>#N/A</v>
      </c>
      <c r="E28" s="164" t="e">
        <f>'BC 114+220'!AB27</f>
        <v>#N/A</v>
      </c>
      <c r="F28" s="163" t="e">
        <f>VLOOKUP($A28,'BC 114+220'!$B$13:$X$489,8,0)/1000</f>
        <v>#N/A</v>
      </c>
      <c r="G28" s="163" t="e">
        <f>VLOOKUP($A28,'BC 114+220'!$B$13:$X$489,9,0)/1000</f>
        <v>#N/A</v>
      </c>
      <c r="H28" s="163" t="e">
        <f>VLOOKUP($A28,'BC 114+220'!$B$13:$X$489,14,0)/1000</f>
        <v>#N/A</v>
      </c>
      <c r="I28" s="163" t="e">
        <f>VLOOKUP($A28,'BC 114+220'!$B$13:$X$489,15,0)/1000</f>
        <v>#N/A</v>
      </c>
      <c r="J28" s="163" t="e">
        <f>VLOOKUP($A28,'BC 114+220'!$B$13:$X$489,20,0)/1000</f>
        <v>#N/A</v>
      </c>
      <c r="K28" s="163" t="e">
        <f>VLOOKUP($A28,'BC 114+220'!$B$13:$X$489,21,0)/1000</f>
        <v>#N/A</v>
      </c>
      <c r="L28" s="161" t="e">
        <f t="shared" si="0"/>
        <v>#N/A</v>
      </c>
      <c r="M28" s="165" t="e">
        <f t="shared" si="1"/>
        <v>#N/A</v>
      </c>
      <c r="N28" s="161" t="e">
        <f t="shared" si="2"/>
        <v>#N/A</v>
      </c>
      <c r="O28" s="161"/>
      <c r="P28" s="150"/>
      <c r="Q28" s="154"/>
      <c r="R28" s="155"/>
      <c r="S28" s="146"/>
      <c r="T28" s="146"/>
    </row>
    <row r="29" spans="1:20">
      <c r="A29" s="162">
        <f>'BC 114+220'!B28</f>
        <v>0</v>
      </c>
      <c r="B29" s="161">
        <f t="shared" si="3"/>
        <v>15</v>
      </c>
      <c r="C29" s="163" t="e">
        <f>'BC 114+220'!M28/1000</f>
        <v>#N/A</v>
      </c>
      <c r="D29" s="163" t="e">
        <f>'BC 114+220'!AA28</f>
        <v>#N/A</v>
      </c>
      <c r="E29" s="164" t="e">
        <f>'BC 114+220'!AB28</f>
        <v>#N/A</v>
      </c>
      <c r="F29" s="163" t="e">
        <f>VLOOKUP($A29,'BC 114+220'!$B$13:$X$489,8,0)/1000</f>
        <v>#N/A</v>
      </c>
      <c r="G29" s="163" t="e">
        <f>VLOOKUP($A29,'BC 114+220'!$B$13:$X$489,9,0)/1000</f>
        <v>#N/A</v>
      </c>
      <c r="H29" s="163" t="e">
        <f>VLOOKUP($A29,'BC 114+220'!$B$13:$X$489,14,0)/1000</f>
        <v>#N/A</v>
      </c>
      <c r="I29" s="163" t="e">
        <f>VLOOKUP($A29,'BC 114+220'!$B$13:$X$489,15,0)/1000</f>
        <v>#N/A</v>
      </c>
      <c r="J29" s="163" t="e">
        <f>VLOOKUP($A29,'BC 114+220'!$B$13:$X$489,20,0)/1000</f>
        <v>#N/A</v>
      </c>
      <c r="K29" s="163" t="e">
        <f>VLOOKUP($A29,'BC 114+220'!$B$13:$X$489,21,0)/1000</f>
        <v>#N/A</v>
      </c>
      <c r="L29" s="161" t="e">
        <f t="shared" si="0"/>
        <v>#N/A</v>
      </c>
      <c r="M29" s="165" t="e">
        <f t="shared" si="1"/>
        <v>#N/A</v>
      </c>
      <c r="N29" s="161" t="e">
        <f t="shared" si="2"/>
        <v>#N/A</v>
      </c>
      <c r="O29" s="161"/>
      <c r="P29" s="150"/>
      <c r="Q29" s="154"/>
      <c r="R29" s="155"/>
      <c r="S29" s="146"/>
      <c r="T29" s="146"/>
    </row>
    <row r="30" spans="1:20">
      <c r="A30" s="162">
        <f>'BC 114+220'!B29</f>
        <v>0</v>
      </c>
      <c r="B30" s="161">
        <f t="shared" si="3"/>
        <v>16</v>
      </c>
      <c r="C30" s="163" t="e">
        <f>'BC 114+220'!M29/1000</f>
        <v>#N/A</v>
      </c>
      <c r="D30" s="163" t="e">
        <f>'BC 114+220'!AA29</f>
        <v>#N/A</v>
      </c>
      <c r="E30" s="164" t="e">
        <f>'BC 114+220'!AB29</f>
        <v>#N/A</v>
      </c>
      <c r="F30" s="163" t="e">
        <f>VLOOKUP($A30,'BC 114+220'!$B$13:$X$489,8,0)/1000</f>
        <v>#N/A</v>
      </c>
      <c r="G30" s="163" t="e">
        <f>VLOOKUP($A30,'BC 114+220'!$B$13:$X$489,9,0)/1000</f>
        <v>#N/A</v>
      </c>
      <c r="H30" s="163" t="e">
        <f>VLOOKUP($A30,'BC 114+220'!$B$13:$X$489,14,0)/1000</f>
        <v>#N/A</v>
      </c>
      <c r="I30" s="163" t="e">
        <f>VLOOKUP($A30,'BC 114+220'!$B$13:$X$489,15,0)/1000</f>
        <v>#N/A</v>
      </c>
      <c r="J30" s="163" t="e">
        <f>VLOOKUP($A30,'BC 114+220'!$B$13:$X$489,20,0)/1000</f>
        <v>#N/A</v>
      </c>
      <c r="K30" s="163" t="e">
        <f>VLOOKUP($A30,'BC 114+220'!$B$13:$X$489,21,0)/1000</f>
        <v>#N/A</v>
      </c>
      <c r="L30" s="161" t="e">
        <f t="shared" si="0"/>
        <v>#N/A</v>
      </c>
      <c r="M30" s="165" t="e">
        <f t="shared" si="1"/>
        <v>#N/A</v>
      </c>
      <c r="N30" s="161" t="e">
        <f t="shared" si="2"/>
        <v>#N/A</v>
      </c>
      <c r="O30" s="161"/>
      <c r="P30" s="150"/>
      <c r="Q30" s="154"/>
      <c r="R30" s="155"/>
      <c r="S30" s="146"/>
      <c r="T30" s="146"/>
    </row>
    <row r="31" spans="1:20">
      <c r="A31" s="162">
        <f>'BC 114+220'!B30</f>
        <v>0</v>
      </c>
      <c r="B31" s="161">
        <f t="shared" si="3"/>
        <v>17</v>
      </c>
      <c r="C31" s="163" t="e">
        <f>'BC 114+220'!M30/1000</f>
        <v>#N/A</v>
      </c>
      <c r="D31" s="163" t="e">
        <f>'BC 114+220'!AA30</f>
        <v>#N/A</v>
      </c>
      <c r="E31" s="164" t="e">
        <f>'BC 114+220'!AB30</f>
        <v>#N/A</v>
      </c>
      <c r="F31" s="163" t="e">
        <f>VLOOKUP($A31,'BC 114+220'!$B$13:$X$489,8,0)/1000</f>
        <v>#N/A</v>
      </c>
      <c r="G31" s="163" t="e">
        <f>VLOOKUP($A31,'BC 114+220'!$B$13:$X$489,9,0)/1000</f>
        <v>#N/A</v>
      </c>
      <c r="H31" s="163" t="e">
        <f>VLOOKUP($A31,'BC 114+220'!$B$13:$X$489,14,0)/1000</f>
        <v>#N/A</v>
      </c>
      <c r="I31" s="163" t="e">
        <f>VLOOKUP($A31,'BC 114+220'!$B$13:$X$489,15,0)/1000</f>
        <v>#N/A</v>
      </c>
      <c r="J31" s="163" t="e">
        <f>VLOOKUP($A31,'BC 114+220'!$B$13:$X$489,20,0)/1000</f>
        <v>#N/A</v>
      </c>
      <c r="K31" s="163" t="e">
        <f>VLOOKUP($A31,'BC 114+220'!$B$13:$X$489,21,0)/1000</f>
        <v>#N/A</v>
      </c>
      <c r="L31" s="161" t="e">
        <f t="shared" si="0"/>
        <v>#N/A</v>
      </c>
      <c r="M31" s="165" t="e">
        <f t="shared" si="1"/>
        <v>#N/A</v>
      </c>
      <c r="N31" s="161" t="e">
        <f t="shared" si="2"/>
        <v>#N/A</v>
      </c>
      <c r="O31" s="161"/>
      <c r="P31" s="150"/>
      <c r="Q31" s="154"/>
      <c r="R31" s="155"/>
      <c r="S31" s="146"/>
      <c r="T31" s="146"/>
    </row>
    <row r="32" spans="1:20">
      <c r="A32" s="162">
        <f>'BC 114+220'!B31</f>
        <v>0</v>
      </c>
      <c r="B32" s="161">
        <f t="shared" si="3"/>
        <v>18</v>
      </c>
      <c r="C32" s="163" t="e">
        <f>'BC 114+220'!M31/1000</f>
        <v>#N/A</v>
      </c>
      <c r="D32" s="163" t="e">
        <f>'BC 114+220'!AA31</f>
        <v>#N/A</v>
      </c>
      <c r="E32" s="164" t="e">
        <f>'BC 114+220'!AB31</f>
        <v>#N/A</v>
      </c>
      <c r="F32" s="163" t="e">
        <f>VLOOKUP($A32,'BC 114+220'!$B$13:$X$489,8,0)/1000</f>
        <v>#N/A</v>
      </c>
      <c r="G32" s="163" t="e">
        <f>VLOOKUP($A32,'BC 114+220'!$B$13:$X$489,9,0)/1000</f>
        <v>#N/A</v>
      </c>
      <c r="H32" s="163" t="e">
        <f>VLOOKUP($A32,'BC 114+220'!$B$13:$X$489,14,0)/1000</f>
        <v>#N/A</v>
      </c>
      <c r="I32" s="163" t="e">
        <f>VLOOKUP($A32,'BC 114+220'!$B$13:$X$489,15,0)/1000</f>
        <v>#N/A</v>
      </c>
      <c r="J32" s="163" t="e">
        <f>VLOOKUP($A32,'BC 114+220'!$B$13:$X$489,20,0)/1000</f>
        <v>#N/A</v>
      </c>
      <c r="K32" s="163" t="e">
        <f>VLOOKUP($A32,'BC 114+220'!$B$13:$X$489,21,0)/1000</f>
        <v>#N/A</v>
      </c>
      <c r="L32" s="161" t="e">
        <f t="shared" si="0"/>
        <v>#N/A</v>
      </c>
      <c r="M32" s="165" t="e">
        <f t="shared" si="1"/>
        <v>#N/A</v>
      </c>
      <c r="N32" s="161" t="e">
        <f t="shared" si="2"/>
        <v>#N/A</v>
      </c>
      <c r="O32" s="161"/>
      <c r="P32" s="150"/>
      <c r="Q32" s="154"/>
      <c r="R32" s="155"/>
      <c r="S32" s="146"/>
      <c r="T32" s="146"/>
    </row>
    <row r="33" spans="1:20">
      <c r="A33" s="162">
        <f>'BC 114+220'!B32</f>
        <v>0</v>
      </c>
      <c r="B33" s="161">
        <f t="shared" si="3"/>
        <v>19</v>
      </c>
      <c r="C33" s="163" t="e">
        <f>'BC 114+220'!M32/1000</f>
        <v>#N/A</v>
      </c>
      <c r="D33" s="163" t="e">
        <f>'BC 114+220'!AA32</f>
        <v>#N/A</v>
      </c>
      <c r="E33" s="164" t="e">
        <f>'BC 114+220'!AB32</f>
        <v>#N/A</v>
      </c>
      <c r="F33" s="163" t="e">
        <f>VLOOKUP($A33,'BC 114+220'!$B$13:$X$489,8,0)/1000</f>
        <v>#N/A</v>
      </c>
      <c r="G33" s="163" t="e">
        <f>VLOOKUP($A33,'BC 114+220'!$B$13:$X$489,9,0)/1000</f>
        <v>#N/A</v>
      </c>
      <c r="H33" s="163" t="e">
        <f>VLOOKUP($A33,'BC 114+220'!$B$13:$X$489,14,0)/1000</f>
        <v>#N/A</v>
      </c>
      <c r="I33" s="163" t="e">
        <f>VLOOKUP($A33,'BC 114+220'!$B$13:$X$489,15,0)/1000</f>
        <v>#N/A</v>
      </c>
      <c r="J33" s="163" t="e">
        <f>VLOOKUP($A33,'BC 114+220'!$B$13:$X$489,20,0)/1000</f>
        <v>#N/A</v>
      </c>
      <c r="K33" s="163" t="e">
        <f>VLOOKUP($A33,'BC 114+220'!$B$13:$X$489,21,0)/1000</f>
        <v>#N/A</v>
      </c>
      <c r="L33" s="161" t="e">
        <f t="shared" si="0"/>
        <v>#N/A</v>
      </c>
      <c r="M33" s="165" t="e">
        <f t="shared" si="1"/>
        <v>#N/A</v>
      </c>
      <c r="N33" s="161" t="e">
        <f t="shared" si="2"/>
        <v>#N/A</v>
      </c>
      <c r="O33" s="161"/>
      <c r="P33" s="150"/>
      <c r="Q33" s="154"/>
      <c r="R33" s="155"/>
      <c r="S33" s="146"/>
      <c r="T33" s="146"/>
    </row>
    <row r="34" spans="1:20">
      <c r="A34" s="162">
        <f>'BC 114+220'!B33</f>
        <v>0</v>
      </c>
      <c r="B34" s="161">
        <f t="shared" si="3"/>
        <v>20</v>
      </c>
      <c r="C34" s="163" t="e">
        <f>'BC 114+220'!M33/1000</f>
        <v>#N/A</v>
      </c>
      <c r="D34" s="163" t="e">
        <f>'BC 114+220'!AA33</f>
        <v>#N/A</v>
      </c>
      <c r="E34" s="164" t="e">
        <f>'BC 114+220'!AB33</f>
        <v>#N/A</v>
      </c>
      <c r="F34" s="163" t="e">
        <f>VLOOKUP($A34,'BC 114+220'!$B$13:$X$489,8,0)/1000</f>
        <v>#N/A</v>
      </c>
      <c r="G34" s="163" t="e">
        <f>VLOOKUP($A34,'BC 114+220'!$B$13:$X$489,9,0)/1000</f>
        <v>#N/A</v>
      </c>
      <c r="H34" s="163" t="e">
        <f>VLOOKUP($A34,'BC 114+220'!$B$13:$X$489,14,0)/1000</f>
        <v>#N/A</v>
      </c>
      <c r="I34" s="163" t="e">
        <f>VLOOKUP($A34,'BC 114+220'!$B$13:$X$489,15,0)/1000</f>
        <v>#N/A</v>
      </c>
      <c r="J34" s="163" t="e">
        <f>VLOOKUP($A34,'BC 114+220'!$B$13:$X$489,20,0)/1000</f>
        <v>#N/A</v>
      </c>
      <c r="K34" s="163" t="e">
        <f>VLOOKUP($A34,'BC 114+220'!$B$13:$X$489,21,0)/1000</f>
        <v>#N/A</v>
      </c>
      <c r="L34" s="161" t="e">
        <f t="shared" si="0"/>
        <v>#N/A</v>
      </c>
      <c r="M34" s="165" t="e">
        <f t="shared" si="1"/>
        <v>#N/A</v>
      </c>
      <c r="N34" s="161" t="e">
        <f t="shared" si="2"/>
        <v>#N/A</v>
      </c>
      <c r="O34" s="161"/>
      <c r="P34" s="150"/>
      <c r="Q34" s="154"/>
      <c r="R34" s="155"/>
      <c r="S34" s="146"/>
      <c r="T34" s="146"/>
    </row>
    <row r="35" spans="1:20">
      <c r="A35" s="162">
        <f>'BC 114+220'!B34</f>
        <v>0</v>
      </c>
      <c r="B35" s="161">
        <f t="shared" si="3"/>
        <v>21</v>
      </c>
      <c r="C35" s="163" t="e">
        <f>'BC 114+220'!M34/1000</f>
        <v>#N/A</v>
      </c>
      <c r="D35" s="163" t="e">
        <f>'BC 114+220'!AA34</f>
        <v>#N/A</v>
      </c>
      <c r="E35" s="164" t="e">
        <f>'BC 114+220'!AB34</f>
        <v>#N/A</v>
      </c>
      <c r="F35" s="163" t="e">
        <f>VLOOKUP($A35,'BC 114+220'!$B$13:$X$489,8,0)/1000</f>
        <v>#N/A</v>
      </c>
      <c r="G35" s="163" t="e">
        <f>VLOOKUP($A35,'BC 114+220'!$B$13:$X$489,9,0)/1000</f>
        <v>#N/A</v>
      </c>
      <c r="H35" s="163" t="e">
        <f>VLOOKUP($A35,'BC 114+220'!$B$13:$X$489,14,0)/1000</f>
        <v>#N/A</v>
      </c>
      <c r="I35" s="163" t="e">
        <f>VLOOKUP($A35,'BC 114+220'!$B$13:$X$489,15,0)/1000</f>
        <v>#N/A</v>
      </c>
      <c r="J35" s="163" t="e">
        <f>VLOOKUP($A35,'BC 114+220'!$B$13:$X$489,20,0)/1000</f>
        <v>#N/A</v>
      </c>
      <c r="K35" s="163" t="e">
        <f>VLOOKUP($A35,'BC 114+220'!$B$13:$X$489,21,0)/1000</f>
        <v>#N/A</v>
      </c>
      <c r="L35" s="161" t="e">
        <f t="shared" si="0"/>
        <v>#N/A</v>
      </c>
      <c r="M35" s="165" t="e">
        <f t="shared" si="1"/>
        <v>#N/A</v>
      </c>
      <c r="N35" s="161" t="e">
        <f t="shared" si="2"/>
        <v>#N/A</v>
      </c>
      <c r="O35" s="161"/>
      <c r="P35" s="150"/>
      <c r="Q35" s="154"/>
      <c r="R35" s="155"/>
      <c r="S35" s="146"/>
      <c r="T35" s="146"/>
    </row>
    <row r="36" spans="1:20">
      <c r="A36" s="162">
        <f>'BC 114+220'!B35</f>
        <v>0</v>
      </c>
      <c r="B36" s="161">
        <f t="shared" si="3"/>
        <v>22</v>
      </c>
      <c r="C36" s="163" t="e">
        <f>'BC 114+220'!M35/1000</f>
        <v>#N/A</v>
      </c>
      <c r="D36" s="163" t="e">
        <f>'BC 114+220'!AA35</f>
        <v>#N/A</v>
      </c>
      <c r="E36" s="164" t="e">
        <f>'BC 114+220'!AB35</f>
        <v>#N/A</v>
      </c>
      <c r="F36" s="163" t="e">
        <f>VLOOKUP($A36,'BC 114+220'!$B$13:$X$489,8,0)/1000</f>
        <v>#N/A</v>
      </c>
      <c r="G36" s="163" t="e">
        <f>VLOOKUP($A36,'BC 114+220'!$B$13:$X$489,9,0)/1000</f>
        <v>#N/A</v>
      </c>
      <c r="H36" s="163" t="e">
        <f>VLOOKUP($A36,'BC 114+220'!$B$13:$X$489,14,0)/1000</f>
        <v>#N/A</v>
      </c>
      <c r="I36" s="163" t="e">
        <f>VLOOKUP($A36,'BC 114+220'!$B$13:$X$489,15,0)/1000</f>
        <v>#N/A</v>
      </c>
      <c r="J36" s="163" t="e">
        <f>VLOOKUP($A36,'BC 114+220'!$B$13:$X$489,20,0)/1000</f>
        <v>#N/A</v>
      </c>
      <c r="K36" s="163" t="e">
        <f>VLOOKUP($A36,'BC 114+220'!$B$13:$X$489,21,0)/1000</f>
        <v>#N/A</v>
      </c>
      <c r="L36" s="161" t="e">
        <f t="shared" si="0"/>
        <v>#N/A</v>
      </c>
      <c r="M36" s="165" t="e">
        <f t="shared" si="1"/>
        <v>#N/A</v>
      </c>
      <c r="N36" s="161" t="e">
        <f t="shared" si="2"/>
        <v>#N/A</v>
      </c>
      <c r="O36" s="161"/>
      <c r="P36" s="150"/>
      <c r="Q36" s="154"/>
      <c r="R36" s="155"/>
      <c r="S36" s="146"/>
      <c r="T36" s="146"/>
    </row>
    <row r="37" spans="1:20">
      <c r="A37" s="162">
        <f>'BC 114+220'!B36</f>
        <v>0</v>
      </c>
      <c r="B37" s="161">
        <f t="shared" si="3"/>
        <v>23</v>
      </c>
      <c r="C37" s="163" t="e">
        <f>'BC 114+220'!M36/1000</f>
        <v>#N/A</v>
      </c>
      <c r="D37" s="163" t="e">
        <f>'BC 114+220'!AA36</f>
        <v>#N/A</v>
      </c>
      <c r="E37" s="164" t="e">
        <f>'BC 114+220'!AB36</f>
        <v>#N/A</v>
      </c>
      <c r="F37" s="163" t="e">
        <f>VLOOKUP($A37,'BC 114+220'!$B$13:$X$489,8,0)/1000</f>
        <v>#N/A</v>
      </c>
      <c r="G37" s="163" t="e">
        <f>VLOOKUP($A37,'BC 114+220'!$B$13:$X$489,9,0)/1000</f>
        <v>#N/A</v>
      </c>
      <c r="H37" s="163" t="e">
        <f>VLOOKUP($A37,'BC 114+220'!$B$13:$X$489,14,0)/1000</f>
        <v>#N/A</v>
      </c>
      <c r="I37" s="163" t="e">
        <f>VLOOKUP($A37,'BC 114+220'!$B$13:$X$489,15,0)/1000</f>
        <v>#N/A</v>
      </c>
      <c r="J37" s="163" t="e">
        <f>VLOOKUP($A37,'BC 114+220'!$B$13:$X$489,20,0)/1000</f>
        <v>#N/A</v>
      </c>
      <c r="K37" s="163" t="e">
        <f>VLOOKUP($A37,'BC 114+220'!$B$13:$X$489,21,0)/1000</f>
        <v>#N/A</v>
      </c>
      <c r="L37" s="161" t="e">
        <f t="shared" si="0"/>
        <v>#N/A</v>
      </c>
      <c r="M37" s="165" t="e">
        <f t="shared" si="1"/>
        <v>#N/A</v>
      </c>
      <c r="N37" s="161" t="e">
        <f t="shared" si="2"/>
        <v>#N/A</v>
      </c>
      <c r="O37" s="161"/>
      <c r="P37" s="150"/>
      <c r="Q37" s="154"/>
      <c r="R37" s="155"/>
      <c r="S37" s="146"/>
      <c r="T37" s="146"/>
    </row>
    <row r="38" spans="1:20">
      <c r="A38" s="162">
        <f>'BC 114+220'!B37</f>
        <v>0</v>
      </c>
      <c r="B38" s="161">
        <f t="shared" si="3"/>
        <v>24</v>
      </c>
      <c r="C38" s="163" t="e">
        <f>'BC 114+220'!M37/1000</f>
        <v>#N/A</v>
      </c>
      <c r="D38" s="163" t="e">
        <f>'BC 114+220'!AA37</f>
        <v>#N/A</v>
      </c>
      <c r="E38" s="164" t="e">
        <f>'BC 114+220'!AB37</f>
        <v>#N/A</v>
      </c>
      <c r="F38" s="163" t="e">
        <f>VLOOKUP($A38,'BC 114+220'!$B$13:$X$489,8,0)/1000</f>
        <v>#N/A</v>
      </c>
      <c r="G38" s="163" t="e">
        <f>VLOOKUP($A38,'BC 114+220'!$B$13:$X$489,9,0)/1000</f>
        <v>#N/A</v>
      </c>
      <c r="H38" s="163" t="e">
        <f>VLOOKUP($A38,'BC 114+220'!$B$13:$X$489,14,0)/1000</f>
        <v>#N/A</v>
      </c>
      <c r="I38" s="163" t="e">
        <f>VLOOKUP($A38,'BC 114+220'!$B$13:$X$489,15,0)/1000</f>
        <v>#N/A</v>
      </c>
      <c r="J38" s="163" t="e">
        <f>VLOOKUP($A38,'BC 114+220'!$B$13:$X$489,20,0)/1000</f>
        <v>#N/A</v>
      </c>
      <c r="K38" s="163" t="e">
        <f>VLOOKUP($A38,'BC 114+220'!$B$13:$X$489,21,0)/1000</f>
        <v>#N/A</v>
      </c>
      <c r="L38" s="161" t="e">
        <f t="shared" si="0"/>
        <v>#N/A</v>
      </c>
      <c r="M38" s="165" t="e">
        <f t="shared" si="1"/>
        <v>#N/A</v>
      </c>
      <c r="N38" s="161" t="e">
        <f t="shared" si="2"/>
        <v>#N/A</v>
      </c>
      <c r="O38" s="161"/>
      <c r="P38" s="150"/>
      <c r="Q38" s="154"/>
      <c r="R38" s="155"/>
      <c r="S38" s="146"/>
      <c r="T38" s="146"/>
    </row>
    <row r="39" spans="1:20">
      <c r="A39" s="162">
        <f>'BC 114+220'!B38</f>
        <v>0</v>
      </c>
      <c r="B39" s="161">
        <f t="shared" si="3"/>
        <v>25</v>
      </c>
      <c r="C39" s="163" t="e">
        <f>'BC 114+220'!M38/1000</f>
        <v>#N/A</v>
      </c>
      <c r="D39" s="163" t="e">
        <f>'BC 114+220'!AA38</f>
        <v>#N/A</v>
      </c>
      <c r="E39" s="164" t="e">
        <f>'BC 114+220'!AB38</f>
        <v>#N/A</v>
      </c>
      <c r="F39" s="163" t="e">
        <f>VLOOKUP($A39,'BC 114+220'!$B$13:$X$489,8,0)/1000</f>
        <v>#N/A</v>
      </c>
      <c r="G39" s="163" t="e">
        <f>VLOOKUP($A39,'BC 114+220'!$B$13:$X$489,9,0)/1000</f>
        <v>#N/A</v>
      </c>
      <c r="H39" s="163" t="e">
        <f>VLOOKUP($A39,'BC 114+220'!$B$13:$X$489,14,0)/1000</f>
        <v>#N/A</v>
      </c>
      <c r="I39" s="163" t="e">
        <f>VLOOKUP($A39,'BC 114+220'!$B$13:$X$489,15,0)/1000</f>
        <v>#N/A</v>
      </c>
      <c r="J39" s="163" t="e">
        <f>VLOOKUP($A39,'BC 114+220'!$B$13:$X$489,20,0)/1000</f>
        <v>#N/A</v>
      </c>
      <c r="K39" s="163" t="e">
        <f>VLOOKUP($A39,'BC 114+220'!$B$13:$X$489,21,0)/1000</f>
        <v>#N/A</v>
      </c>
      <c r="L39" s="161" t="e">
        <f t="shared" si="0"/>
        <v>#N/A</v>
      </c>
      <c r="M39" s="165" t="e">
        <f t="shared" si="1"/>
        <v>#N/A</v>
      </c>
      <c r="N39" s="161" t="e">
        <f t="shared" si="2"/>
        <v>#N/A</v>
      </c>
      <c r="O39" s="161"/>
      <c r="P39" s="150"/>
      <c r="Q39" s="154"/>
      <c r="R39" s="155"/>
      <c r="S39" s="146"/>
      <c r="T39" s="146"/>
    </row>
    <row r="40" spans="1:20">
      <c r="A40" s="162">
        <f>'BC 114+220'!B39</f>
        <v>0</v>
      </c>
      <c r="B40" s="161">
        <f t="shared" si="3"/>
        <v>26</v>
      </c>
      <c r="C40" s="163" t="e">
        <f>'BC 114+220'!M39/1000</f>
        <v>#N/A</v>
      </c>
      <c r="D40" s="163" t="e">
        <f>'BC 114+220'!AA39</f>
        <v>#N/A</v>
      </c>
      <c r="E40" s="164" t="e">
        <f>'BC 114+220'!AB39</f>
        <v>#N/A</v>
      </c>
      <c r="F40" s="163" t="e">
        <f>VLOOKUP($A40,'BC 114+220'!$B$13:$X$489,8,0)/1000</f>
        <v>#N/A</v>
      </c>
      <c r="G40" s="163" t="e">
        <f>VLOOKUP($A40,'BC 114+220'!$B$13:$X$489,9,0)/1000</f>
        <v>#N/A</v>
      </c>
      <c r="H40" s="163" t="e">
        <f>VLOOKUP($A40,'BC 114+220'!$B$13:$X$489,14,0)/1000</f>
        <v>#N/A</v>
      </c>
      <c r="I40" s="163" t="e">
        <f>VLOOKUP($A40,'BC 114+220'!$B$13:$X$489,15,0)/1000</f>
        <v>#N/A</v>
      </c>
      <c r="J40" s="163" t="e">
        <f>VLOOKUP($A40,'BC 114+220'!$B$13:$X$489,20,0)/1000</f>
        <v>#N/A</v>
      </c>
      <c r="K40" s="163" t="e">
        <f>VLOOKUP($A40,'BC 114+220'!$B$13:$X$489,21,0)/1000</f>
        <v>#N/A</v>
      </c>
      <c r="L40" s="161" t="e">
        <f t="shared" si="0"/>
        <v>#N/A</v>
      </c>
      <c r="M40" s="165" t="e">
        <f t="shared" si="1"/>
        <v>#N/A</v>
      </c>
      <c r="N40" s="161" t="e">
        <f t="shared" si="2"/>
        <v>#N/A</v>
      </c>
      <c r="O40" s="161"/>
      <c r="P40" s="150"/>
      <c r="Q40" s="154"/>
      <c r="R40" s="155"/>
      <c r="S40" s="146"/>
      <c r="T40" s="146"/>
    </row>
    <row r="41" spans="1:20">
      <c r="A41" s="162">
        <f>'BC 114+220'!B40</f>
        <v>0</v>
      </c>
      <c r="B41" s="161">
        <f t="shared" si="3"/>
        <v>27</v>
      </c>
      <c r="C41" s="163" t="e">
        <f>'BC 114+220'!M40/1000</f>
        <v>#N/A</v>
      </c>
      <c r="D41" s="163" t="e">
        <f>'BC 114+220'!AA40</f>
        <v>#N/A</v>
      </c>
      <c r="E41" s="164" t="e">
        <f>'BC 114+220'!AB40</f>
        <v>#N/A</v>
      </c>
      <c r="F41" s="163" t="e">
        <f>VLOOKUP($A41,'BC 114+220'!$B$13:$X$489,8,0)/1000</f>
        <v>#N/A</v>
      </c>
      <c r="G41" s="163" t="e">
        <f>VLOOKUP($A41,'BC 114+220'!$B$13:$X$489,9,0)/1000</f>
        <v>#N/A</v>
      </c>
      <c r="H41" s="163" t="e">
        <f>VLOOKUP($A41,'BC 114+220'!$B$13:$X$489,14,0)/1000</f>
        <v>#N/A</v>
      </c>
      <c r="I41" s="163" t="e">
        <f>VLOOKUP($A41,'BC 114+220'!$B$13:$X$489,15,0)/1000</f>
        <v>#N/A</v>
      </c>
      <c r="J41" s="163" t="e">
        <f>VLOOKUP($A41,'BC 114+220'!$B$13:$X$489,20,0)/1000</f>
        <v>#N/A</v>
      </c>
      <c r="K41" s="163" t="e">
        <f>VLOOKUP($A41,'BC 114+220'!$B$13:$X$489,21,0)/1000</f>
        <v>#N/A</v>
      </c>
      <c r="L41" s="161" t="e">
        <f t="shared" si="0"/>
        <v>#N/A</v>
      </c>
      <c r="M41" s="165" t="e">
        <f t="shared" si="1"/>
        <v>#N/A</v>
      </c>
      <c r="N41" s="161" t="e">
        <f t="shared" si="2"/>
        <v>#N/A</v>
      </c>
      <c r="O41" s="161"/>
      <c r="P41" s="150"/>
      <c r="Q41" s="154"/>
      <c r="R41" s="155"/>
      <c r="S41" s="146"/>
      <c r="T41" s="146"/>
    </row>
    <row r="42" spans="1:20">
      <c r="A42" s="162">
        <f>'BC 114+220'!B41</f>
        <v>0</v>
      </c>
      <c r="B42" s="161">
        <f t="shared" si="3"/>
        <v>28</v>
      </c>
      <c r="C42" s="163" t="e">
        <f>'BC 114+220'!M41/1000</f>
        <v>#N/A</v>
      </c>
      <c r="D42" s="163" t="e">
        <f>'BC 114+220'!AA41</f>
        <v>#N/A</v>
      </c>
      <c r="E42" s="164" t="e">
        <f>'BC 114+220'!AB41</f>
        <v>#N/A</v>
      </c>
      <c r="F42" s="163" t="e">
        <f>VLOOKUP($A42,'BC 114+220'!$B$13:$X$489,8,0)/1000</f>
        <v>#N/A</v>
      </c>
      <c r="G42" s="163" t="e">
        <f>VLOOKUP($A42,'BC 114+220'!$B$13:$X$489,9,0)/1000</f>
        <v>#N/A</v>
      </c>
      <c r="H42" s="163" t="e">
        <f>VLOOKUP($A42,'BC 114+220'!$B$13:$X$489,14,0)/1000</f>
        <v>#N/A</v>
      </c>
      <c r="I42" s="163" t="e">
        <f>VLOOKUP($A42,'BC 114+220'!$B$13:$X$489,15,0)/1000</f>
        <v>#N/A</v>
      </c>
      <c r="J42" s="163" t="e">
        <f>VLOOKUP($A42,'BC 114+220'!$B$13:$X$489,20,0)/1000</f>
        <v>#N/A</v>
      </c>
      <c r="K42" s="163" t="e">
        <f>VLOOKUP($A42,'BC 114+220'!$B$13:$X$489,21,0)/1000</f>
        <v>#N/A</v>
      </c>
      <c r="L42" s="161" t="e">
        <f t="shared" si="0"/>
        <v>#N/A</v>
      </c>
      <c r="M42" s="165" t="e">
        <f t="shared" si="1"/>
        <v>#N/A</v>
      </c>
      <c r="N42" s="161" t="e">
        <f t="shared" si="2"/>
        <v>#N/A</v>
      </c>
      <c r="O42" s="161"/>
      <c r="P42" s="150"/>
      <c r="Q42" s="154"/>
      <c r="R42" s="155"/>
      <c r="S42" s="146"/>
      <c r="T42" s="146"/>
    </row>
    <row r="43" spans="1:20">
      <c r="A43" s="162">
        <f>'BC 114+220'!B42</f>
        <v>0</v>
      </c>
      <c r="B43" s="161">
        <f t="shared" si="3"/>
        <v>29</v>
      </c>
      <c r="C43" s="163" t="e">
        <f>'BC 114+220'!M42/1000</f>
        <v>#N/A</v>
      </c>
      <c r="D43" s="163" t="e">
        <f>'BC 114+220'!AA42</f>
        <v>#N/A</v>
      </c>
      <c r="E43" s="164" t="e">
        <f>'BC 114+220'!AB42</f>
        <v>#N/A</v>
      </c>
      <c r="F43" s="163" t="e">
        <f>VLOOKUP($A43,'BC 114+220'!$B$13:$X$489,8,0)/1000</f>
        <v>#N/A</v>
      </c>
      <c r="G43" s="163" t="e">
        <f>VLOOKUP($A43,'BC 114+220'!$B$13:$X$489,9,0)/1000</f>
        <v>#N/A</v>
      </c>
      <c r="H43" s="163" t="e">
        <f>VLOOKUP($A43,'BC 114+220'!$B$13:$X$489,14,0)/1000</f>
        <v>#N/A</v>
      </c>
      <c r="I43" s="163" t="e">
        <f>VLOOKUP($A43,'BC 114+220'!$B$13:$X$489,15,0)/1000</f>
        <v>#N/A</v>
      </c>
      <c r="J43" s="163" t="e">
        <f>VLOOKUP($A43,'BC 114+220'!$B$13:$X$489,20,0)/1000</f>
        <v>#N/A</v>
      </c>
      <c r="K43" s="163" t="e">
        <f>VLOOKUP($A43,'BC 114+220'!$B$13:$X$489,21,0)/1000</f>
        <v>#N/A</v>
      </c>
      <c r="L43" s="161" t="e">
        <f t="shared" si="0"/>
        <v>#N/A</v>
      </c>
      <c r="M43" s="165" t="e">
        <f t="shared" si="1"/>
        <v>#N/A</v>
      </c>
      <c r="N43" s="161" t="e">
        <f t="shared" si="2"/>
        <v>#N/A</v>
      </c>
      <c r="O43" s="161"/>
      <c r="P43" s="150"/>
      <c r="Q43" s="154"/>
      <c r="R43" s="155"/>
      <c r="S43" s="146"/>
      <c r="T43" s="146"/>
    </row>
    <row r="44" spans="1:20">
      <c r="A44" s="162">
        <f>'BC 114+220'!B43</f>
        <v>0</v>
      </c>
      <c r="B44" s="161">
        <f t="shared" si="3"/>
        <v>30</v>
      </c>
      <c r="C44" s="163" t="e">
        <f>'BC 114+220'!M43/1000</f>
        <v>#N/A</v>
      </c>
      <c r="D44" s="163" t="e">
        <f>'BC 114+220'!AA43</f>
        <v>#N/A</v>
      </c>
      <c r="E44" s="164" t="e">
        <f>'BC 114+220'!AB43</f>
        <v>#N/A</v>
      </c>
      <c r="F44" s="163" t="e">
        <f>VLOOKUP($A44,'BC 114+220'!$B$13:$X$489,8,0)/1000</f>
        <v>#N/A</v>
      </c>
      <c r="G44" s="163" t="e">
        <f>VLOOKUP($A44,'BC 114+220'!$B$13:$X$489,9,0)/1000</f>
        <v>#N/A</v>
      </c>
      <c r="H44" s="163" t="e">
        <f>VLOOKUP($A44,'BC 114+220'!$B$13:$X$489,14,0)/1000</f>
        <v>#N/A</v>
      </c>
      <c r="I44" s="163" t="e">
        <f>VLOOKUP($A44,'BC 114+220'!$B$13:$X$489,15,0)/1000</f>
        <v>#N/A</v>
      </c>
      <c r="J44" s="163" t="e">
        <f>VLOOKUP($A44,'BC 114+220'!$B$13:$X$489,20,0)/1000</f>
        <v>#N/A</v>
      </c>
      <c r="K44" s="163" t="e">
        <f>VLOOKUP($A44,'BC 114+220'!$B$13:$X$489,21,0)/1000</f>
        <v>#N/A</v>
      </c>
      <c r="L44" s="161" t="e">
        <f t="shared" si="0"/>
        <v>#N/A</v>
      </c>
      <c r="M44" s="165" t="e">
        <f t="shared" si="1"/>
        <v>#N/A</v>
      </c>
      <c r="N44" s="161" t="e">
        <f t="shared" si="2"/>
        <v>#N/A</v>
      </c>
      <c r="O44" s="161"/>
      <c r="P44" s="150"/>
      <c r="Q44" s="154"/>
      <c r="R44" s="155"/>
      <c r="S44" s="146"/>
      <c r="T44" s="146"/>
    </row>
    <row r="45" spans="1:20">
      <c r="A45" s="162">
        <f>'BC 114+220'!B44</f>
        <v>0</v>
      </c>
      <c r="B45" s="161">
        <f t="shared" si="3"/>
        <v>31</v>
      </c>
      <c r="C45" s="163" t="e">
        <f>'BC 114+220'!M44/1000</f>
        <v>#N/A</v>
      </c>
      <c r="D45" s="163" t="e">
        <f>'BC 114+220'!AA44</f>
        <v>#N/A</v>
      </c>
      <c r="E45" s="164" t="e">
        <f>'BC 114+220'!AB44</f>
        <v>#N/A</v>
      </c>
      <c r="F45" s="163" t="e">
        <f>VLOOKUP($A45,'BC 114+220'!$B$13:$X$489,8,0)/1000</f>
        <v>#N/A</v>
      </c>
      <c r="G45" s="163" t="e">
        <f>VLOOKUP($A45,'BC 114+220'!$B$13:$X$489,9,0)/1000</f>
        <v>#N/A</v>
      </c>
      <c r="H45" s="163" t="e">
        <f>VLOOKUP($A45,'BC 114+220'!$B$13:$X$489,14,0)/1000</f>
        <v>#N/A</v>
      </c>
      <c r="I45" s="163" t="e">
        <f>VLOOKUP($A45,'BC 114+220'!$B$13:$X$489,15,0)/1000</f>
        <v>#N/A</v>
      </c>
      <c r="J45" s="163" t="e">
        <f>VLOOKUP($A45,'BC 114+220'!$B$13:$X$489,20,0)/1000</f>
        <v>#N/A</v>
      </c>
      <c r="K45" s="163" t="e">
        <f>VLOOKUP($A45,'BC 114+220'!$B$13:$X$489,21,0)/1000</f>
        <v>#N/A</v>
      </c>
      <c r="L45" s="161" t="e">
        <f t="shared" si="0"/>
        <v>#N/A</v>
      </c>
      <c r="M45" s="165" t="e">
        <f t="shared" si="1"/>
        <v>#N/A</v>
      </c>
      <c r="N45" s="161" t="e">
        <f t="shared" si="2"/>
        <v>#N/A</v>
      </c>
      <c r="O45" s="161"/>
      <c r="P45" s="150"/>
      <c r="Q45" s="154"/>
      <c r="R45" s="155"/>
      <c r="S45" s="146"/>
      <c r="T45" s="146"/>
    </row>
    <row r="46" spans="1:20">
      <c r="A46" s="162">
        <f>'BC 114+220'!B45</f>
        <v>0</v>
      </c>
      <c r="B46" s="161">
        <f t="shared" si="3"/>
        <v>32</v>
      </c>
      <c r="C46" s="163" t="e">
        <f>'BC 114+220'!M45/1000</f>
        <v>#N/A</v>
      </c>
      <c r="D46" s="163" t="e">
        <f>'BC 114+220'!AA45</f>
        <v>#N/A</v>
      </c>
      <c r="E46" s="164" t="e">
        <f>'BC 114+220'!AB45</f>
        <v>#N/A</v>
      </c>
      <c r="F46" s="163" t="e">
        <f>VLOOKUP($A46,'BC 114+220'!$B$13:$X$489,8,0)/1000</f>
        <v>#N/A</v>
      </c>
      <c r="G46" s="163" t="e">
        <f>VLOOKUP($A46,'BC 114+220'!$B$13:$X$489,9,0)/1000</f>
        <v>#N/A</v>
      </c>
      <c r="H46" s="163" t="e">
        <f>VLOOKUP($A46,'BC 114+220'!$B$13:$X$489,14,0)/1000</f>
        <v>#N/A</v>
      </c>
      <c r="I46" s="163" t="e">
        <f>VLOOKUP($A46,'BC 114+220'!$B$13:$X$489,15,0)/1000</f>
        <v>#N/A</v>
      </c>
      <c r="J46" s="163" t="e">
        <f>VLOOKUP($A46,'BC 114+220'!$B$13:$X$489,20,0)/1000</f>
        <v>#N/A</v>
      </c>
      <c r="K46" s="163" t="e">
        <f>VLOOKUP($A46,'BC 114+220'!$B$13:$X$489,21,0)/1000</f>
        <v>#N/A</v>
      </c>
      <c r="L46" s="161" t="e">
        <f t="shared" si="0"/>
        <v>#N/A</v>
      </c>
      <c r="M46" s="165" t="e">
        <f t="shared" si="1"/>
        <v>#N/A</v>
      </c>
      <c r="N46" s="161" t="e">
        <f t="shared" si="2"/>
        <v>#N/A</v>
      </c>
      <c r="O46" s="161"/>
      <c r="P46" s="150"/>
      <c r="Q46" s="154"/>
      <c r="R46" s="155"/>
      <c r="S46" s="146"/>
      <c r="T46" s="146"/>
    </row>
    <row r="47" spans="1:20">
      <c r="A47" s="162">
        <f>'BC 114+220'!B46</f>
        <v>0</v>
      </c>
      <c r="B47" s="161">
        <f t="shared" si="3"/>
        <v>33</v>
      </c>
      <c r="C47" s="163" t="e">
        <f>'BC 114+220'!M46/1000</f>
        <v>#N/A</v>
      </c>
      <c r="D47" s="163" t="e">
        <f>'BC 114+220'!AA46</f>
        <v>#N/A</v>
      </c>
      <c r="E47" s="164" t="e">
        <f>'BC 114+220'!AB46</f>
        <v>#N/A</v>
      </c>
      <c r="F47" s="163" t="e">
        <f>VLOOKUP($A47,'BC 114+220'!$B$13:$X$489,8,0)/1000</f>
        <v>#N/A</v>
      </c>
      <c r="G47" s="163" t="e">
        <f>VLOOKUP($A47,'BC 114+220'!$B$13:$X$489,9,0)/1000</f>
        <v>#N/A</v>
      </c>
      <c r="H47" s="163" t="e">
        <f>VLOOKUP($A47,'BC 114+220'!$B$13:$X$489,14,0)/1000</f>
        <v>#N/A</v>
      </c>
      <c r="I47" s="163" t="e">
        <f>VLOOKUP($A47,'BC 114+220'!$B$13:$X$489,15,0)/1000</f>
        <v>#N/A</v>
      </c>
      <c r="J47" s="163" t="e">
        <f>VLOOKUP($A47,'BC 114+220'!$B$13:$X$489,20,0)/1000</f>
        <v>#N/A</v>
      </c>
      <c r="K47" s="163" t="e">
        <f>VLOOKUP($A47,'BC 114+220'!$B$13:$X$489,21,0)/1000</f>
        <v>#N/A</v>
      </c>
      <c r="L47" s="161" t="e">
        <f t="shared" si="0"/>
        <v>#N/A</v>
      </c>
      <c r="M47" s="165" t="e">
        <f t="shared" si="1"/>
        <v>#N/A</v>
      </c>
      <c r="N47" s="161" t="e">
        <f t="shared" si="2"/>
        <v>#N/A</v>
      </c>
      <c r="O47" s="161"/>
      <c r="P47" s="150"/>
      <c r="Q47" s="154"/>
      <c r="R47" s="155"/>
      <c r="S47" s="146"/>
      <c r="T47" s="146"/>
    </row>
    <row r="48" spans="1:20">
      <c r="A48" s="162">
        <f>'BC 114+220'!B47</f>
        <v>0</v>
      </c>
      <c r="B48" s="161">
        <f t="shared" si="3"/>
        <v>34</v>
      </c>
      <c r="C48" s="163" t="e">
        <f>'BC 114+220'!M47/1000</f>
        <v>#N/A</v>
      </c>
      <c r="D48" s="163" t="e">
        <f>'BC 114+220'!AA47</f>
        <v>#N/A</v>
      </c>
      <c r="E48" s="164" t="e">
        <f>'BC 114+220'!AB47</f>
        <v>#N/A</v>
      </c>
      <c r="F48" s="163" t="e">
        <f>VLOOKUP($A48,'BC 114+220'!$B$13:$X$489,8,0)/1000</f>
        <v>#N/A</v>
      </c>
      <c r="G48" s="163" t="e">
        <f>VLOOKUP($A48,'BC 114+220'!$B$13:$X$489,9,0)/1000</f>
        <v>#N/A</v>
      </c>
      <c r="H48" s="163" t="e">
        <f>VLOOKUP($A48,'BC 114+220'!$B$13:$X$489,14,0)/1000</f>
        <v>#N/A</v>
      </c>
      <c r="I48" s="163" t="e">
        <f>VLOOKUP($A48,'BC 114+220'!$B$13:$X$489,15,0)/1000</f>
        <v>#N/A</v>
      </c>
      <c r="J48" s="163" t="e">
        <f>VLOOKUP($A48,'BC 114+220'!$B$13:$X$489,20,0)/1000</f>
        <v>#N/A</v>
      </c>
      <c r="K48" s="163" t="e">
        <f>VLOOKUP($A48,'BC 114+220'!$B$13:$X$489,21,0)/1000</f>
        <v>#N/A</v>
      </c>
      <c r="L48" s="161" t="e">
        <f t="shared" si="0"/>
        <v>#N/A</v>
      </c>
      <c r="M48" s="165" t="e">
        <f t="shared" si="1"/>
        <v>#N/A</v>
      </c>
      <c r="N48" s="161" t="e">
        <f t="shared" si="2"/>
        <v>#N/A</v>
      </c>
      <c r="O48" s="161"/>
      <c r="P48" s="150"/>
      <c r="Q48" s="154"/>
      <c r="R48" s="155"/>
      <c r="S48" s="146"/>
      <c r="T48" s="146"/>
    </row>
    <row r="49" spans="1:20">
      <c r="A49" s="162">
        <f>'BC 114+220'!B48</f>
        <v>0</v>
      </c>
      <c r="B49" s="161">
        <f t="shared" si="3"/>
        <v>35</v>
      </c>
      <c r="C49" s="163" t="e">
        <f>'BC 114+220'!M48/1000</f>
        <v>#N/A</v>
      </c>
      <c r="D49" s="163" t="e">
        <f>'BC 114+220'!AA48</f>
        <v>#N/A</v>
      </c>
      <c r="E49" s="164" t="e">
        <f>'BC 114+220'!AB48</f>
        <v>#N/A</v>
      </c>
      <c r="F49" s="163" t="e">
        <f>VLOOKUP($A49,'BC 114+220'!$B$13:$X$489,8,0)/1000</f>
        <v>#N/A</v>
      </c>
      <c r="G49" s="163" t="e">
        <f>VLOOKUP($A49,'BC 114+220'!$B$13:$X$489,9,0)/1000</f>
        <v>#N/A</v>
      </c>
      <c r="H49" s="163" t="e">
        <f>VLOOKUP($A49,'BC 114+220'!$B$13:$X$489,14,0)/1000</f>
        <v>#N/A</v>
      </c>
      <c r="I49" s="163" t="e">
        <f>VLOOKUP($A49,'BC 114+220'!$B$13:$X$489,15,0)/1000</f>
        <v>#N/A</v>
      </c>
      <c r="J49" s="163" t="e">
        <f>VLOOKUP($A49,'BC 114+220'!$B$13:$X$489,20,0)/1000</f>
        <v>#N/A</v>
      </c>
      <c r="K49" s="163" t="e">
        <f>VLOOKUP($A49,'BC 114+220'!$B$13:$X$489,21,0)/1000</f>
        <v>#N/A</v>
      </c>
      <c r="L49" s="161" t="e">
        <f t="shared" si="0"/>
        <v>#N/A</v>
      </c>
      <c r="M49" s="165" t="e">
        <f t="shared" si="1"/>
        <v>#N/A</v>
      </c>
      <c r="N49" s="161" t="e">
        <f t="shared" si="2"/>
        <v>#N/A</v>
      </c>
      <c r="O49" s="161"/>
      <c r="P49" s="150"/>
      <c r="Q49" s="154"/>
      <c r="R49" s="155"/>
      <c r="S49" s="146"/>
      <c r="T49" s="146"/>
    </row>
    <row r="50" spans="1:20">
      <c r="A50" s="162">
        <f>'BC 114+220'!B49</f>
        <v>0</v>
      </c>
      <c r="B50" s="161">
        <f t="shared" si="3"/>
        <v>36</v>
      </c>
      <c r="C50" s="163" t="e">
        <f>'BC 114+220'!M49/1000</f>
        <v>#N/A</v>
      </c>
      <c r="D50" s="163" t="e">
        <f>'BC 114+220'!AA49</f>
        <v>#N/A</v>
      </c>
      <c r="E50" s="164" t="e">
        <f>'BC 114+220'!AB49</f>
        <v>#N/A</v>
      </c>
      <c r="F50" s="163" t="e">
        <f>VLOOKUP($A50,'BC 114+220'!$B$13:$X$489,8,0)/1000</f>
        <v>#N/A</v>
      </c>
      <c r="G50" s="163" t="e">
        <f>VLOOKUP($A50,'BC 114+220'!$B$13:$X$489,9,0)/1000</f>
        <v>#N/A</v>
      </c>
      <c r="H50" s="163" t="e">
        <f>VLOOKUP($A50,'BC 114+220'!$B$13:$X$489,14,0)/1000</f>
        <v>#N/A</v>
      </c>
      <c r="I50" s="163" t="e">
        <f>VLOOKUP($A50,'BC 114+220'!$B$13:$X$489,15,0)/1000</f>
        <v>#N/A</v>
      </c>
      <c r="J50" s="163" t="e">
        <f>VLOOKUP($A50,'BC 114+220'!$B$13:$X$489,20,0)/1000</f>
        <v>#N/A</v>
      </c>
      <c r="K50" s="163" t="e">
        <f>VLOOKUP($A50,'BC 114+220'!$B$13:$X$489,21,0)/1000</f>
        <v>#N/A</v>
      </c>
      <c r="L50" s="161" t="e">
        <f t="shared" si="0"/>
        <v>#N/A</v>
      </c>
      <c r="M50" s="165" t="e">
        <f t="shared" si="1"/>
        <v>#N/A</v>
      </c>
      <c r="N50" s="161" t="e">
        <f t="shared" si="2"/>
        <v>#N/A</v>
      </c>
      <c r="O50" s="161"/>
      <c r="P50" s="150"/>
      <c r="Q50" s="154"/>
      <c r="R50" s="155"/>
      <c r="S50" s="146"/>
      <c r="T50" s="146"/>
    </row>
    <row r="51" spans="1:20">
      <c r="A51" s="162">
        <f>'BC 114+220'!B50</f>
        <v>0</v>
      </c>
      <c r="B51" s="161">
        <f t="shared" si="3"/>
        <v>37</v>
      </c>
      <c r="C51" s="163" t="e">
        <f>'BC 114+220'!M50/1000</f>
        <v>#N/A</v>
      </c>
      <c r="D51" s="163" t="e">
        <f>'BC 114+220'!AA50</f>
        <v>#N/A</v>
      </c>
      <c r="E51" s="164" t="e">
        <f>'BC 114+220'!AB50</f>
        <v>#N/A</v>
      </c>
      <c r="F51" s="163" t="e">
        <f>VLOOKUP($A51,'BC 114+220'!$B$13:$X$489,8,0)/1000</f>
        <v>#N/A</v>
      </c>
      <c r="G51" s="163" t="e">
        <f>VLOOKUP($A51,'BC 114+220'!$B$13:$X$489,9,0)/1000</f>
        <v>#N/A</v>
      </c>
      <c r="H51" s="163" t="e">
        <f>VLOOKUP($A51,'BC 114+220'!$B$13:$X$489,14,0)/1000</f>
        <v>#N/A</v>
      </c>
      <c r="I51" s="163" t="e">
        <f>VLOOKUP($A51,'BC 114+220'!$B$13:$X$489,15,0)/1000</f>
        <v>#N/A</v>
      </c>
      <c r="J51" s="163" t="e">
        <f>VLOOKUP($A51,'BC 114+220'!$B$13:$X$489,20,0)/1000</f>
        <v>#N/A</v>
      </c>
      <c r="K51" s="163" t="e">
        <f>VLOOKUP($A51,'BC 114+220'!$B$13:$X$489,21,0)/1000</f>
        <v>#N/A</v>
      </c>
      <c r="L51" s="161" t="e">
        <f t="shared" si="0"/>
        <v>#N/A</v>
      </c>
      <c r="M51" s="165" t="e">
        <f t="shared" si="1"/>
        <v>#N/A</v>
      </c>
      <c r="N51" s="161" t="e">
        <f t="shared" si="2"/>
        <v>#N/A</v>
      </c>
      <c r="O51" s="161"/>
      <c r="P51" s="150"/>
      <c r="Q51" s="154"/>
      <c r="R51" s="155"/>
      <c r="S51" s="146"/>
      <c r="T51" s="146"/>
    </row>
    <row r="52" spans="1:20">
      <c r="A52" s="162">
        <f>'BC 114+220'!B51</f>
        <v>0</v>
      </c>
      <c r="B52" s="161">
        <f t="shared" si="3"/>
        <v>38</v>
      </c>
      <c r="C52" s="163" t="e">
        <f>'BC 114+220'!M51/1000</f>
        <v>#N/A</v>
      </c>
      <c r="D52" s="163" t="e">
        <f>'BC 114+220'!AA51</f>
        <v>#N/A</v>
      </c>
      <c r="E52" s="164" t="e">
        <f>'BC 114+220'!AB51</f>
        <v>#N/A</v>
      </c>
      <c r="F52" s="163" t="e">
        <f>VLOOKUP($A52,'BC 114+220'!$B$13:$X$489,8,0)/1000</f>
        <v>#N/A</v>
      </c>
      <c r="G52" s="163" t="e">
        <f>VLOOKUP($A52,'BC 114+220'!$B$13:$X$489,9,0)/1000</f>
        <v>#N/A</v>
      </c>
      <c r="H52" s="163" t="e">
        <f>VLOOKUP($A52,'BC 114+220'!$B$13:$X$489,14,0)/1000</f>
        <v>#N/A</v>
      </c>
      <c r="I52" s="163" t="e">
        <f>VLOOKUP($A52,'BC 114+220'!$B$13:$X$489,15,0)/1000</f>
        <v>#N/A</v>
      </c>
      <c r="J52" s="163" t="e">
        <f>VLOOKUP($A52,'BC 114+220'!$B$13:$X$489,20,0)/1000</f>
        <v>#N/A</v>
      </c>
      <c r="K52" s="163" t="e">
        <f>VLOOKUP($A52,'BC 114+220'!$B$13:$X$489,21,0)/1000</f>
        <v>#N/A</v>
      </c>
      <c r="L52" s="161" t="e">
        <f t="shared" si="0"/>
        <v>#N/A</v>
      </c>
      <c r="M52" s="165" t="e">
        <f t="shared" si="1"/>
        <v>#N/A</v>
      </c>
      <c r="N52" s="161" t="e">
        <f t="shared" si="2"/>
        <v>#N/A</v>
      </c>
      <c r="O52" s="161"/>
      <c r="P52" s="150"/>
      <c r="Q52" s="154"/>
      <c r="R52" s="155"/>
      <c r="S52" s="146"/>
      <c r="T52" s="146"/>
    </row>
    <row r="53" spans="1:20">
      <c r="A53" s="162">
        <f>'BC 114+220'!B52</f>
        <v>0</v>
      </c>
      <c r="B53" s="161">
        <f t="shared" si="3"/>
        <v>39</v>
      </c>
      <c r="C53" s="163" t="e">
        <f>'BC 114+220'!M52/1000</f>
        <v>#N/A</v>
      </c>
      <c r="D53" s="163" t="e">
        <f>'BC 114+220'!AA52</f>
        <v>#N/A</v>
      </c>
      <c r="E53" s="164" t="e">
        <f>'BC 114+220'!AB52</f>
        <v>#N/A</v>
      </c>
      <c r="F53" s="163" t="e">
        <f>VLOOKUP($A53,'BC 114+220'!$B$13:$X$489,8,0)/1000</f>
        <v>#N/A</v>
      </c>
      <c r="G53" s="163" t="e">
        <f>VLOOKUP($A53,'BC 114+220'!$B$13:$X$489,9,0)/1000</f>
        <v>#N/A</v>
      </c>
      <c r="H53" s="163" t="e">
        <f>VLOOKUP($A53,'BC 114+220'!$B$13:$X$489,14,0)/1000</f>
        <v>#N/A</v>
      </c>
      <c r="I53" s="163" t="e">
        <f>VLOOKUP($A53,'BC 114+220'!$B$13:$X$489,15,0)/1000</f>
        <v>#N/A</v>
      </c>
      <c r="J53" s="163" t="e">
        <f>VLOOKUP($A53,'BC 114+220'!$B$13:$X$489,20,0)/1000</f>
        <v>#N/A</v>
      </c>
      <c r="K53" s="163" t="e">
        <f>VLOOKUP($A53,'BC 114+220'!$B$13:$X$489,21,0)/1000</f>
        <v>#N/A</v>
      </c>
      <c r="L53" s="161" t="e">
        <f t="shared" si="0"/>
        <v>#N/A</v>
      </c>
      <c r="M53" s="165" t="e">
        <f t="shared" si="1"/>
        <v>#N/A</v>
      </c>
      <c r="N53" s="161" t="e">
        <f t="shared" si="2"/>
        <v>#N/A</v>
      </c>
      <c r="O53" s="161"/>
      <c r="P53" s="150"/>
      <c r="Q53" s="154"/>
      <c r="R53" s="155"/>
      <c r="S53" s="146"/>
      <c r="T53" s="146"/>
    </row>
    <row r="54" spans="1:20">
      <c r="A54" s="162">
        <f>'BC 114+220'!B53</f>
        <v>0</v>
      </c>
      <c r="B54" s="161">
        <f t="shared" si="3"/>
        <v>40</v>
      </c>
      <c r="C54" s="163" t="e">
        <f>'BC 114+220'!M53/1000</f>
        <v>#N/A</v>
      </c>
      <c r="D54" s="163" t="e">
        <f>'BC 114+220'!AA53</f>
        <v>#N/A</v>
      </c>
      <c r="E54" s="164" t="e">
        <f>'BC 114+220'!AB53</f>
        <v>#N/A</v>
      </c>
      <c r="F54" s="163" t="e">
        <f>VLOOKUP($A54,'BC 114+220'!$B$13:$X$489,8,0)/1000</f>
        <v>#N/A</v>
      </c>
      <c r="G54" s="163" t="e">
        <f>VLOOKUP($A54,'BC 114+220'!$B$13:$X$489,9,0)/1000</f>
        <v>#N/A</v>
      </c>
      <c r="H54" s="163" t="e">
        <f>VLOOKUP($A54,'BC 114+220'!$B$13:$X$489,14,0)/1000</f>
        <v>#N/A</v>
      </c>
      <c r="I54" s="163" t="e">
        <f>VLOOKUP($A54,'BC 114+220'!$B$13:$X$489,15,0)/1000</f>
        <v>#N/A</v>
      </c>
      <c r="J54" s="163" t="e">
        <f>VLOOKUP($A54,'BC 114+220'!$B$13:$X$489,20,0)/1000</f>
        <v>#N/A</v>
      </c>
      <c r="K54" s="163" t="e">
        <f>VLOOKUP($A54,'BC 114+220'!$B$13:$X$489,21,0)/1000</f>
        <v>#N/A</v>
      </c>
      <c r="L54" s="161" t="e">
        <f t="shared" si="0"/>
        <v>#N/A</v>
      </c>
      <c r="M54" s="165" t="e">
        <f t="shared" si="1"/>
        <v>#N/A</v>
      </c>
      <c r="N54" s="161" t="e">
        <f t="shared" si="2"/>
        <v>#N/A</v>
      </c>
      <c r="O54" s="161"/>
      <c r="P54" s="150"/>
      <c r="Q54" s="154"/>
      <c r="R54" s="155"/>
      <c r="S54" s="146"/>
      <c r="T54" s="146"/>
    </row>
    <row r="55" spans="1:20">
      <c r="A55" s="162">
        <f>'BC 114+220'!B54</f>
        <v>0</v>
      </c>
      <c r="B55" s="161">
        <f t="shared" si="3"/>
        <v>41</v>
      </c>
      <c r="C55" s="163" t="e">
        <f>'BC 114+220'!M54/1000</f>
        <v>#N/A</v>
      </c>
      <c r="D55" s="163" t="e">
        <f>'BC 114+220'!AA54</f>
        <v>#N/A</v>
      </c>
      <c r="E55" s="164" t="e">
        <f>'BC 114+220'!AB54</f>
        <v>#N/A</v>
      </c>
      <c r="F55" s="163" t="e">
        <f>VLOOKUP($A55,'BC 114+220'!$B$13:$X$489,8,0)/1000</f>
        <v>#N/A</v>
      </c>
      <c r="G55" s="163" t="e">
        <f>VLOOKUP($A55,'BC 114+220'!$B$13:$X$489,9,0)/1000</f>
        <v>#N/A</v>
      </c>
      <c r="H55" s="163" t="e">
        <f>VLOOKUP($A55,'BC 114+220'!$B$13:$X$489,14,0)/1000</f>
        <v>#N/A</v>
      </c>
      <c r="I55" s="163" t="e">
        <f>VLOOKUP($A55,'BC 114+220'!$B$13:$X$489,15,0)/1000</f>
        <v>#N/A</v>
      </c>
      <c r="J55" s="163" t="e">
        <f>VLOOKUP($A55,'BC 114+220'!$B$13:$X$489,20,0)/1000</f>
        <v>#N/A</v>
      </c>
      <c r="K55" s="163" t="e">
        <f>VLOOKUP($A55,'BC 114+220'!$B$13:$X$489,21,0)/1000</f>
        <v>#N/A</v>
      </c>
      <c r="L55" s="161" t="e">
        <f t="shared" si="0"/>
        <v>#N/A</v>
      </c>
      <c r="M55" s="165" t="e">
        <f t="shared" si="1"/>
        <v>#N/A</v>
      </c>
      <c r="N55" s="161" t="e">
        <f t="shared" si="2"/>
        <v>#N/A</v>
      </c>
      <c r="O55" s="161"/>
      <c r="P55" s="150"/>
      <c r="Q55" s="154"/>
      <c r="R55" s="155"/>
      <c r="S55" s="146"/>
      <c r="T55" s="146"/>
    </row>
    <row r="56" spans="1:20">
      <c r="A56" s="162">
        <f>'BC 114+220'!B55</f>
        <v>0</v>
      </c>
      <c r="B56" s="161">
        <f t="shared" si="3"/>
        <v>42</v>
      </c>
      <c r="C56" s="163" t="e">
        <f>'BC 114+220'!M55/1000</f>
        <v>#N/A</v>
      </c>
      <c r="D56" s="163" t="e">
        <f>'BC 114+220'!AA55</f>
        <v>#N/A</v>
      </c>
      <c r="E56" s="164" t="e">
        <f>'BC 114+220'!AB55</f>
        <v>#N/A</v>
      </c>
      <c r="F56" s="163" t="e">
        <f>VLOOKUP($A56,'BC 114+220'!$B$13:$X$489,8,0)/1000</f>
        <v>#N/A</v>
      </c>
      <c r="G56" s="163" t="e">
        <f>VLOOKUP($A56,'BC 114+220'!$B$13:$X$489,9,0)/1000</f>
        <v>#N/A</v>
      </c>
      <c r="H56" s="163" t="e">
        <f>VLOOKUP($A56,'BC 114+220'!$B$13:$X$489,14,0)/1000</f>
        <v>#N/A</v>
      </c>
      <c r="I56" s="163" t="e">
        <f>VLOOKUP($A56,'BC 114+220'!$B$13:$X$489,15,0)/1000</f>
        <v>#N/A</v>
      </c>
      <c r="J56" s="163" t="e">
        <f>VLOOKUP($A56,'BC 114+220'!$B$13:$X$489,20,0)/1000</f>
        <v>#N/A</v>
      </c>
      <c r="K56" s="163" t="e">
        <f>VLOOKUP($A56,'BC 114+220'!$B$13:$X$489,21,0)/1000</f>
        <v>#N/A</v>
      </c>
      <c r="L56" s="161" t="e">
        <f t="shared" si="0"/>
        <v>#N/A</v>
      </c>
      <c r="M56" s="165" t="e">
        <f t="shared" si="1"/>
        <v>#N/A</v>
      </c>
      <c r="N56" s="161" t="e">
        <f t="shared" si="2"/>
        <v>#N/A</v>
      </c>
      <c r="O56" s="161"/>
      <c r="P56" s="150"/>
      <c r="Q56" s="154"/>
      <c r="R56" s="155"/>
      <c r="S56" s="146"/>
      <c r="T56" s="146"/>
    </row>
    <row r="57" spans="1:20">
      <c r="A57" s="162">
        <f>'BC 114+220'!B56</f>
        <v>0</v>
      </c>
      <c r="B57" s="161">
        <f t="shared" si="3"/>
        <v>43</v>
      </c>
      <c r="C57" s="163" t="e">
        <f>'BC 114+220'!M56/1000</f>
        <v>#N/A</v>
      </c>
      <c r="D57" s="163" t="e">
        <f>'BC 114+220'!AA56</f>
        <v>#N/A</v>
      </c>
      <c r="E57" s="164" t="e">
        <f>'BC 114+220'!AB56</f>
        <v>#N/A</v>
      </c>
      <c r="F57" s="163" t="e">
        <f>VLOOKUP($A57,'BC 114+220'!$B$13:$X$489,8,0)/1000</f>
        <v>#N/A</v>
      </c>
      <c r="G57" s="163" t="e">
        <f>VLOOKUP($A57,'BC 114+220'!$B$13:$X$489,9,0)/1000</f>
        <v>#N/A</v>
      </c>
      <c r="H57" s="163" t="e">
        <f>VLOOKUP($A57,'BC 114+220'!$B$13:$X$489,14,0)/1000</f>
        <v>#N/A</v>
      </c>
      <c r="I57" s="163" t="e">
        <f>VLOOKUP($A57,'BC 114+220'!$B$13:$X$489,15,0)/1000</f>
        <v>#N/A</v>
      </c>
      <c r="J57" s="163" t="e">
        <f>VLOOKUP($A57,'BC 114+220'!$B$13:$X$489,20,0)/1000</f>
        <v>#N/A</v>
      </c>
      <c r="K57" s="163" t="e">
        <f>VLOOKUP($A57,'BC 114+220'!$B$13:$X$489,21,0)/1000</f>
        <v>#N/A</v>
      </c>
      <c r="L57" s="161" t="e">
        <f t="shared" si="0"/>
        <v>#N/A</v>
      </c>
      <c r="M57" s="165" t="e">
        <f t="shared" si="1"/>
        <v>#N/A</v>
      </c>
      <c r="N57" s="161" t="e">
        <f t="shared" si="2"/>
        <v>#N/A</v>
      </c>
      <c r="O57" s="161"/>
      <c r="P57" s="150"/>
      <c r="Q57" s="154"/>
      <c r="R57" s="155"/>
      <c r="S57" s="146"/>
      <c r="T57" s="146"/>
    </row>
    <row r="58" spans="1:20">
      <c r="A58" s="162">
        <f>'BC 114+220'!B57</f>
        <v>0</v>
      </c>
      <c r="B58" s="161">
        <f t="shared" si="3"/>
        <v>44</v>
      </c>
      <c r="C58" s="163" t="e">
        <f>'BC 114+220'!M57/1000</f>
        <v>#N/A</v>
      </c>
      <c r="D58" s="163" t="e">
        <f>'BC 114+220'!AA57</f>
        <v>#N/A</v>
      </c>
      <c r="E58" s="164" t="e">
        <f>'BC 114+220'!AB57</f>
        <v>#N/A</v>
      </c>
      <c r="F58" s="163" t="e">
        <f>VLOOKUP($A58,'BC 114+220'!$B$13:$X$489,8,0)/1000</f>
        <v>#N/A</v>
      </c>
      <c r="G58" s="163" t="e">
        <f>VLOOKUP($A58,'BC 114+220'!$B$13:$X$489,9,0)/1000</f>
        <v>#N/A</v>
      </c>
      <c r="H58" s="163" t="e">
        <f>VLOOKUP($A58,'BC 114+220'!$B$13:$X$489,14,0)/1000</f>
        <v>#N/A</v>
      </c>
      <c r="I58" s="163" t="e">
        <f>VLOOKUP($A58,'BC 114+220'!$B$13:$X$489,15,0)/1000</f>
        <v>#N/A</v>
      </c>
      <c r="J58" s="163" t="e">
        <f>VLOOKUP($A58,'BC 114+220'!$B$13:$X$489,20,0)/1000</f>
        <v>#N/A</v>
      </c>
      <c r="K58" s="163" t="e">
        <f>VLOOKUP($A58,'BC 114+220'!$B$13:$X$489,21,0)/1000</f>
        <v>#N/A</v>
      </c>
      <c r="L58" s="161" t="e">
        <f t="shared" si="0"/>
        <v>#N/A</v>
      </c>
      <c r="M58" s="165" t="e">
        <f t="shared" si="1"/>
        <v>#N/A</v>
      </c>
      <c r="N58" s="161" t="e">
        <f t="shared" si="2"/>
        <v>#N/A</v>
      </c>
      <c r="O58" s="161"/>
      <c r="P58" s="150"/>
      <c r="Q58" s="154"/>
      <c r="R58" s="155"/>
      <c r="S58" s="146"/>
      <c r="T58" s="146"/>
    </row>
    <row r="59" spans="1:20">
      <c r="A59" s="162">
        <f>'BC 114+220'!B58</f>
        <v>0</v>
      </c>
      <c r="B59" s="161">
        <f t="shared" si="3"/>
        <v>45</v>
      </c>
      <c r="C59" s="163" t="e">
        <f>'BC 114+220'!M58/1000</f>
        <v>#N/A</v>
      </c>
      <c r="D59" s="163" t="e">
        <f>'BC 114+220'!AA58</f>
        <v>#N/A</v>
      </c>
      <c r="E59" s="164" t="e">
        <f>'BC 114+220'!AB58</f>
        <v>#N/A</v>
      </c>
      <c r="F59" s="163" t="e">
        <f>VLOOKUP($A59,'BC 114+220'!$B$13:$X$489,8,0)/1000</f>
        <v>#N/A</v>
      </c>
      <c r="G59" s="163" t="e">
        <f>VLOOKUP($A59,'BC 114+220'!$B$13:$X$489,9,0)/1000</f>
        <v>#N/A</v>
      </c>
      <c r="H59" s="163" t="e">
        <f>VLOOKUP($A59,'BC 114+220'!$B$13:$X$489,14,0)/1000</f>
        <v>#N/A</v>
      </c>
      <c r="I59" s="163" t="e">
        <f>VLOOKUP($A59,'BC 114+220'!$B$13:$X$489,15,0)/1000</f>
        <v>#N/A</v>
      </c>
      <c r="J59" s="163" t="e">
        <f>VLOOKUP($A59,'BC 114+220'!$B$13:$X$489,20,0)/1000</f>
        <v>#N/A</v>
      </c>
      <c r="K59" s="163" t="e">
        <f>VLOOKUP($A59,'BC 114+220'!$B$13:$X$489,21,0)/1000</f>
        <v>#N/A</v>
      </c>
      <c r="L59" s="161" t="e">
        <f t="shared" si="0"/>
        <v>#N/A</v>
      </c>
      <c r="M59" s="165" t="e">
        <f t="shared" si="1"/>
        <v>#N/A</v>
      </c>
      <c r="N59" s="161" t="e">
        <f t="shared" si="2"/>
        <v>#N/A</v>
      </c>
      <c r="O59" s="161"/>
      <c r="P59" s="150"/>
      <c r="Q59" s="154"/>
      <c r="R59" s="155"/>
      <c r="S59" s="146"/>
      <c r="T59" s="146"/>
    </row>
    <row r="60" spans="1:20">
      <c r="A60" s="162">
        <f>'BC 114+220'!B59</f>
        <v>0</v>
      </c>
      <c r="B60" s="161">
        <f t="shared" si="3"/>
        <v>46</v>
      </c>
      <c r="C60" s="163" t="e">
        <f>'BC 114+220'!M59/1000</f>
        <v>#N/A</v>
      </c>
      <c r="D60" s="163" t="e">
        <f>'BC 114+220'!AA59</f>
        <v>#N/A</v>
      </c>
      <c r="E60" s="164" t="e">
        <f>'BC 114+220'!AB59</f>
        <v>#N/A</v>
      </c>
      <c r="F60" s="163" t="e">
        <f>VLOOKUP($A60,'BC 114+220'!$B$13:$X$489,8,0)/1000</f>
        <v>#N/A</v>
      </c>
      <c r="G60" s="163" t="e">
        <f>VLOOKUP($A60,'BC 114+220'!$B$13:$X$489,9,0)/1000</f>
        <v>#N/A</v>
      </c>
      <c r="H60" s="163" t="e">
        <f>VLOOKUP($A60,'BC 114+220'!$B$13:$X$489,14,0)/1000</f>
        <v>#N/A</v>
      </c>
      <c r="I60" s="163" t="e">
        <f>VLOOKUP($A60,'BC 114+220'!$B$13:$X$489,15,0)/1000</f>
        <v>#N/A</v>
      </c>
      <c r="J60" s="163" t="e">
        <f>VLOOKUP($A60,'BC 114+220'!$B$13:$X$489,20,0)/1000</f>
        <v>#N/A</v>
      </c>
      <c r="K60" s="163" t="e">
        <f>VLOOKUP($A60,'BC 114+220'!$B$13:$X$489,21,0)/1000</f>
        <v>#N/A</v>
      </c>
      <c r="L60" s="161" t="e">
        <f t="shared" si="0"/>
        <v>#N/A</v>
      </c>
      <c r="M60" s="165" t="e">
        <f t="shared" si="1"/>
        <v>#N/A</v>
      </c>
      <c r="N60" s="161" t="e">
        <f t="shared" si="2"/>
        <v>#N/A</v>
      </c>
      <c r="O60" s="161"/>
      <c r="P60" s="150"/>
      <c r="Q60" s="154"/>
      <c r="R60" s="155"/>
      <c r="S60" s="146"/>
      <c r="T60" s="146"/>
    </row>
    <row r="61" spans="1:20">
      <c r="A61" s="162">
        <f>'BC 114+220'!B60</f>
        <v>0</v>
      </c>
      <c r="B61" s="161">
        <f t="shared" si="3"/>
        <v>47</v>
      </c>
      <c r="C61" s="163" t="e">
        <f>'BC 114+220'!M60/1000</f>
        <v>#N/A</v>
      </c>
      <c r="D61" s="163" t="e">
        <f>'BC 114+220'!AA60</f>
        <v>#N/A</v>
      </c>
      <c r="E61" s="164" t="e">
        <f>'BC 114+220'!AB60</f>
        <v>#N/A</v>
      </c>
      <c r="F61" s="163" t="e">
        <f>VLOOKUP($A61,'BC 114+220'!$B$13:$X$489,8,0)/1000</f>
        <v>#N/A</v>
      </c>
      <c r="G61" s="163" t="e">
        <f>VLOOKUP($A61,'BC 114+220'!$B$13:$X$489,9,0)/1000</f>
        <v>#N/A</v>
      </c>
      <c r="H61" s="163" t="e">
        <f>VLOOKUP($A61,'BC 114+220'!$B$13:$X$489,14,0)/1000</f>
        <v>#N/A</v>
      </c>
      <c r="I61" s="163" t="e">
        <f>VLOOKUP($A61,'BC 114+220'!$B$13:$X$489,15,0)/1000</f>
        <v>#N/A</v>
      </c>
      <c r="J61" s="163" t="e">
        <f>VLOOKUP($A61,'BC 114+220'!$B$13:$X$489,20,0)/1000</f>
        <v>#N/A</v>
      </c>
      <c r="K61" s="163" t="e">
        <f>VLOOKUP($A61,'BC 114+220'!$B$13:$X$489,21,0)/1000</f>
        <v>#N/A</v>
      </c>
      <c r="L61" s="161" t="e">
        <f t="shared" si="0"/>
        <v>#N/A</v>
      </c>
      <c r="M61" s="165" t="e">
        <f t="shared" si="1"/>
        <v>#N/A</v>
      </c>
      <c r="N61" s="161" t="e">
        <f t="shared" si="2"/>
        <v>#N/A</v>
      </c>
      <c r="O61" s="161"/>
      <c r="P61" s="150"/>
      <c r="Q61" s="154"/>
      <c r="R61" s="155"/>
      <c r="S61" s="146"/>
      <c r="T61" s="146"/>
    </row>
    <row r="62" spans="1:20">
      <c r="A62" s="162">
        <f>'BC 114+220'!B61</f>
        <v>0</v>
      </c>
      <c r="B62" s="161">
        <f t="shared" si="3"/>
        <v>48</v>
      </c>
      <c r="C62" s="163" t="e">
        <f>'BC 114+220'!M61/1000</f>
        <v>#N/A</v>
      </c>
      <c r="D62" s="163" t="e">
        <f>'BC 114+220'!AA61</f>
        <v>#N/A</v>
      </c>
      <c r="E62" s="164" t="e">
        <f>'BC 114+220'!AB61</f>
        <v>#N/A</v>
      </c>
      <c r="F62" s="163" t="e">
        <f>VLOOKUP($A62,'BC 114+220'!$B$13:$X$489,8,0)/1000</f>
        <v>#N/A</v>
      </c>
      <c r="G62" s="163" t="e">
        <f>VLOOKUP($A62,'BC 114+220'!$B$13:$X$489,9,0)/1000</f>
        <v>#N/A</v>
      </c>
      <c r="H62" s="163" t="e">
        <f>VLOOKUP($A62,'BC 114+220'!$B$13:$X$489,14,0)/1000</f>
        <v>#N/A</v>
      </c>
      <c r="I62" s="163" t="e">
        <f>VLOOKUP($A62,'BC 114+220'!$B$13:$X$489,15,0)/1000</f>
        <v>#N/A</v>
      </c>
      <c r="J62" s="163" t="e">
        <f>VLOOKUP($A62,'BC 114+220'!$B$13:$X$489,20,0)/1000</f>
        <v>#N/A</v>
      </c>
      <c r="K62" s="163" t="e">
        <f>VLOOKUP($A62,'BC 114+220'!$B$13:$X$489,21,0)/1000</f>
        <v>#N/A</v>
      </c>
      <c r="L62" s="161" t="e">
        <f t="shared" si="0"/>
        <v>#N/A</v>
      </c>
      <c r="M62" s="165" t="e">
        <f t="shared" si="1"/>
        <v>#N/A</v>
      </c>
      <c r="N62" s="161" t="e">
        <f t="shared" si="2"/>
        <v>#N/A</v>
      </c>
      <c r="O62" s="161"/>
      <c r="P62" s="150"/>
      <c r="Q62" s="154"/>
      <c r="R62" s="155"/>
      <c r="S62" s="146"/>
      <c r="T62" s="146"/>
    </row>
    <row r="63" spans="1:20">
      <c r="A63" s="162">
        <f>'BC 114+220'!B62</f>
        <v>0</v>
      </c>
      <c r="B63" s="161">
        <f t="shared" si="3"/>
        <v>49</v>
      </c>
      <c r="C63" s="163" t="e">
        <f>'BC 114+220'!M62/1000</f>
        <v>#N/A</v>
      </c>
      <c r="D63" s="163" t="e">
        <f>'BC 114+220'!AA62</f>
        <v>#N/A</v>
      </c>
      <c r="E63" s="164" t="e">
        <f>'BC 114+220'!AB62</f>
        <v>#N/A</v>
      </c>
      <c r="F63" s="163" t="e">
        <f>VLOOKUP($A63,'BC 114+220'!$B$13:$X$489,8,0)/1000</f>
        <v>#N/A</v>
      </c>
      <c r="G63" s="163" t="e">
        <f>VLOOKUP($A63,'BC 114+220'!$B$13:$X$489,9,0)/1000</f>
        <v>#N/A</v>
      </c>
      <c r="H63" s="163" t="e">
        <f>VLOOKUP($A63,'BC 114+220'!$B$13:$X$489,14,0)/1000</f>
        <v>#N/A</v>
      </c>
      <c r="I63" s="163" t="e">
        <f>VLOOKUP($A63,'BC 114+220'!$B$13:$X$489,15,0)/1000</f>
        <v>#N/A</v>
      </c>
      <c r="J63" s="163" t="e">
        <f>VLOOKUP($A63,'BC 114+220'!$B$13:$X$489,20,0)/1000</f>
        <v>#N/A</v>
      </c>
      <c r="K63" s="163" t="e">
        <f>VLOOKUP($A63,'BC 114+220'!$B$13:$X$489,21,0)/1000</f>
        <v>#N/A</v>
      </c>
      <c r="L63" s="161" t="e">
        <f t="shared" si="0"/>
        <v>#N/A</v>
      </c>
      <c r="M63" s="165" t="e">
        <f t="shared" si="1"/>
        <v>#N/A</v>
      </c>
      <c r="N63" s="161" t="e">
        <f t="shared" si="2"/>
        <v>#N/A</v>
      </c>
      <c r="O63" s="161"/>
      <c r="P63" s="150"/>
      <c r="Q63" s="154"/>
      <c r="R63" s="155"/>
      <c r="S63" s="146"/>
      <c r="T63" s="146"/>
    </row>
    <row r="64" spans="1:20">
      <c r="A64" s="162">
        <f>'BC 114+220'!B63</f>
        <v>0</v>
      </c>
      <c r="B64" s="161">
        <f t="shared" si="3"/>
        <v>50</v>
      </c>
      <c r="C64" s="163" t="e">
        <f>'BC 114+220'!M63/1000</f>
        <v>#N/A</v>
      </c>
      <c r="D64" s="163" t="e">
        <f>'BC 114+220'!AA63</f>
        <v>#N/A</v>
      </c>
      <c r="E64" s="164" t="e">
        <f>'BC 114+220'!AB63</f>
        <v>#N/A</v>
      </c>
      <c r="F64" s="163" t="e">
        <f>VLOOKUP($A64,'BC 114+220'!$B$13:$X$489,8,0)/1000</f>
        <v>#N/A</v>
      </c>
      <c r="G64" s="163" t="e">
        <f>VLOOKUP($A64,'BC 114+220'!$B$13:$X$489,9,0)/1000</f>
        <v>#N/A</v>
      </c>
      <c r="H64" s="163" t="e">
        <f>VLOOKUP($A64,'BC 114+220'!$B$13:$X$489,14,0)/1000</f>
        <v>#N/A</v>
      </c>
      <c r="I64" s="163" t="e">
        <f>VLOOKUP($A64,'BC 114+220'!$B$13:$X$489,15,0)/1000</f>
        <v>#N/A</v>
      </c>
      <c r="J64" s="163" t="e">
        <f>VLOOKUP($A64,'BC 114+220'!$B$13:$X$489,20,0)/1000</f>
        <v>#N/A</v>
      </c>
      <c r="K64" s="163" t="e">
        <f>VLOOKUP($A64,'BC 114+220'!$B$13:$X$489,21,0)/1000</f>
        <v>#N/A</v>
      </c>
      <c r="L64" s="161" t="e">
        <f t="shared" si="0"/>
        <v>#N/A</v>
      </c>
      <c r="M64" s="165" t="e">
        <f t="shared" si="1"/>
        <v>#N/A</v>
      </c>
      <c r="N64" s="161" t="e">
        <f t="shared" si="2"/>
        <v>#N/A</v>
      </c>
      <c r="O64" s="161"/>
      <c r="P64" s="150"/>
      <c r="Q64" s="154"/>
      <c r="R64" s="155"/>
      <c r="S64" s="146"/>
      <c r="T64" s="146"/>
    </row>
    <row r="65" spans="1:20">
      <c r="A65" s="162">
        <f>'BC 114+220'!B64</f>
        <v>0</v>
      </c>
      <c r="B65" s="161">
        <f t="shared" si="3"/>
        <v>51</v>
      </c>
      <c r="C65" s="163" t="e">
        <f>'BC 114+220'!M64/1000</f>
        <v>#N/A</v>
      </c>
      <c r="D65" s="163" t="e">
        <f>'BC 114+220'!AA64</f>
        <v>#N/A</v>
      </c>
      <c r="E65" s="164" t="e">
        <f>'BC 114+220'!AB64</f>
        <v>#N/A</v>
      </c>
      <c r="F65" s="163" t="e">
        <f>VLOOKUP($A65,'BC 114+220'!$B$13:$X$489,8,0)/1000</f>
        <v>#N/A</v>
      </c>
      <c r="G65" s="163" t="e">
        <f>VLOOKUP($A65,'BC 114+220'!$B$13:$X$489,9,0)/1000</f>
        <v>#N/A</v>
      </c>
      <c r="H65" s="163" t="e">
        <f>VLOOKUP($A65,'BC 114+220'!$B$13:$X$489,14,0)/1000</f>
        <v>#N/A</v>
      </c>
      <c r="I65" s="163" t="e">
        <f>VLOOKUP($A65,'BC 114+220'!$B$13:$X$489,15,0)/1000</f>
        <v>#N/A</v>
      </c>
      <c r="J65" s="163" t="e">
        <f>VLOOKUP($A65,'BC 114+220'!$B$13:$X$489,20,0)/1000</f>
        <v>#N/A</v>
      </c>
      <c r="K65" s="163" t="e">
        <f>VLOOKUP($A65,'BC 114+220'!$B$13:$X$489,21,0)/1000</f>
        <v>#N/A</v>
      </c>
      <c r="L65" s="161" t="e">
        <f t="shared" si="0"/>
        <v>#N/A</v>
      </c>
      <c r="M65" s="165" t="e">
        <f t="shared" si="1"/>
        <v>#N/A</v>
      </c>
      <c r="N65" s="161" t="e">
        <f t="shared" si="2"/>
        <v>#N/A</v>
      </c>
      <c r="O65" s="161"/>
      <c r="P65" s="150"/>
      <c r="Q65" s="154"/>
      <c r="R65" s="155"/>
      <c r="S65" s="146"/>
      <c r="T65" s="146"/>
    </row>
    <row r="66" spans="1:20">
      <c r="A66" s="162">
        <f>'BC 114+220'!B65</f>
        <v>0</v>
      </c>
      <c r="B66" s="161">
        <f t="shared" si="3"/>
        <v>52</v>
      </c>
      <c r="C66" s="163" t="e">
        <f>'BC 114+220'!M65/1000</f>
        <v>#N/A</v>
      </c>
      <c r="D66" s="163" t="e">
        <f>'BC 114+220'!AA65</f>
        <v>#N/A</v>
      </c>
      <c r="E66" s="164" t="e">
        <f>'BC 114+220'!AB65</f>
        <v>#N/A</v>
      </c>
      <c r="F66" s="163" t="e">
        <f>VLOOKUP($A66,'BC 114+220'!$B$13:$X$489,8,0)/1000</f>
        <v>#N/A</v>
      </c>
      <c r="G66" s="163" t="e">
        <f>VLOOKUP($A66,'BC 114+220'!$B$13:$X$489,9,0)/1000</f>
        <v>#N/A</v>
      </c>
      <c r="H66" s="163" t="e">
        <f>VLOOKUP($A66,'BC 114+220'!$B$13:$X$489,14,0)/1000</f>
        <v>#N/A</v>
      </c>
      <c r="I66" s="163" t="e">
        <f>VLOOKUP($A66,'BC 114+220'!$B$13:$X$489,15,0)/1000</f>
        <v>#N/A</v>
      </c>
      <c r="J66" s="163" t="e">
        <f>VLOOKUP($A66,'BC 114+220'!$B$13:$X$489,20,0)/1000</f>
        <v>#N/A</v>
      </c>
      <c r="K66" s="163" t="e">
        <f>VLOOKUP($A66,'BC 114+220'!$B$13:$X$489,21,0)/1000</f>
        <v>#N/A</v>
      </c>
      <c r="L66" s="161" t="e">
        <f t="shared" si="0"/>
        <v>#N/A</v>
      </c>
      <c r="M66" s="165" t="e">
        <f t="shared" si="1"/>
        <v>#N/A</v>
      </c>
      <c r="N66" s="161" t="e">
        <f t="shared" si="2"/>
        <v>#N/A</v>
      </c>
      <c r="O66" s="161"/>
      <c r="P66" s="150"/>
      <c r="Q66" s="154"/>
      <c r="R66" s="155"/>
      <c r="S66" s="146"/>
      <c r="T66" s="146"/>
    </row>
    <row r="67" spans="1:20">
      <c r="A67" s="162">
        <f>'BC 114+220'!B66</f>
        <v>0</v>
      </c>
      <c r="B67" s="161">
        <f t="shared" si="3"/>
        <v>53</v>
      </c>
      <c r="C67" s="163" t="e">
        <f>'BC 114+220'!M66/1000</f>
        <v>#N/A</v>
      </c>
      <c r="D67" s="163" t="e">
        <f>'BC 114+220'!AA66</f>
        <v>#N/A</v>
      </c>
      <c r="E67" s="164" t="e">
        <f>'BC 114+220'!AB66</f>
        <v>#N/A</v>
      </c>
      <c r="F67" s="163" t="e">
        <f>VLOOKUP($A67,'BC 114+220'!$B$13:$X$489,8,0)/1000</f>
        <v>#N/A</v>
      </c>
      <c r="G67" s="163" t="e">
        <f>VLOOKUP($A67,'BC 114+220'!$B$13:$X$489,9,0)/1000</f>
        <v>#N/A</v>
      </c>
      <c r="H67" s="163" t="e">
        <f>VLOOKUP($A67,'BC 114+220'!$B$13:$X$489,14,0)/1000</f>
        <v>#N/A</v>
      </c>
      <c r="I67" s="163" t="e">
        <f>VLOOKUP($A67,'BC 114+220'!$B$13:$X$489,15,0)/1000</f>
        <v>#N/A</v>
      </c>
      <c r="J67" s="163" t="e">
        <f>VLOOKUP($A67,'BC 114+220'!$B$13:$X$489,20,0)/1000</f>
        <v>#N/A</v>
      </c>
      <c r="K67" s="163" t="e">
        <f>VLOOKUP($A67,'BC 114+220'!$B$13:$X$489,21,0)/1000</f>
        <v>#N/A</v>
      </c>
      <c r="L67" s="161" t="e">
        <f t="shared" si="0"/>
        <v>#N/A</v>
      </c>
      <c r="M67" s="165" t="e">
        <f t="shared" si="1"/>
        <v>#N/A</v>
      </c>
      <c r="N67" s="161" t="e">
        <f t="shared" si="2"/>
        <v>#N/A</v>
      </c>
      <c r="O67" s="161"/>
      <c r="P67" s="150"/>
      <c r="Q67" s="154"/>
      <c r="R67" s="155"/>
      <c r="S67" s="146"/>
      <c r="T67" s="146"/>
    </row>
    <row r="68" spans="1:20">
      <c r="A68" s="162">
        <f>'BC 114+220'!B67</f>
        <v>0</v>
      </c>
      <c r="B68" s="161">
        <f t="shared" si="3"/>
        <v>54</v>
      </c>
      <c r="C68" s="163" t="e">
        <f>'BC 114+220'!M67/1000</f>
        <v>#N/A</v>
      </c>
      <c r="D68" s="163" t="e">
        <f>'BC 114+220'!AA67</f>
        <v>#N/A</v>
      </c>
      <c r="E68" s="164" t="e">
        <f>'BC 114+220'!AB67</f>
        <v>#N/A</v>
      </c>
      <c r="F68" s="163" t="e">
        <f>VLOOKUP($A68,'BC 114+220'!$B$13:$X$489,8,0)/1000</f>
        <v>#N/A</v>
      </c>
      <c r="G68" s="163" t="e">
        <f>VLOOKUP($A68,'BC 114+220'!$B$13:$X$489,9,0)/1000</f>
        <v>#N/A</v>
      </c>
      <c r="H68" s="163" t="e">
        <f>VLOOKUP($A68,'BC 114+220'!$B$13:$X$489,14,0)/1000</f>
        <v>#N/A</v>
      </c>
      <c r="I68" s="163" t="e">
        <f>VLOOKUP($A68,'BC 114+220'!$B$13:$X$489,15,0)/1000</f>
        <v>#N/A</v>
      </c>
      <c r="J68" s="163" t="e">
        <f>VLOOKUP($A68,'BC 114+220'!$B$13:$X$489,20,0)/1000</f>
        <v>#N/A</v>
      </c>
      <c r="K68" s="163" t="e">
        <f>VLOOKUP($A68,'BC 114+220'!$B$13:$X$489,21,0)/1000</f>
        <v>#N/A</v>
      </c>
      <c r="L68" s="161" t="e">
        <f t="shared" si="0"/>
        <v>#N/A</v>
      </c>
      <c r="M68" s="165" t="e">
        <f t="shared" si="1"/>
        <v>#N/A</v>
      </c>
      <c r="N68" s="161" t="e">
        <f t="shared" si="2"/>
        <v>#N/A</v>
      </c>
      <c r="O68" s="161"/>
      <c r="P68" s="150"/>
      <c r="Q68" s="154"/>
      <c r="R68" s="155"/>
      <c r="S68" s="146"/>
      <c r="T68" s="146"/>
    </row>
    <row r="69" spans="1:20">
      <c r="A69" s="162">
        <f>'BC 114+220'!B68</f>
        <v>0</v>
      </c>
      <c r="B69" s="161">
        <f t="shared" si="3"/>
        <v>55</v>
      </c>
      <c r="C69" s="163" t="e">
        <f>'BC 114+220'!M68/1000</f>
        <v>#N/A</v>
      </c>
      <c r="D69" s="163" t="e">
        <f>'BC 114+220'!AA68</f>
        <v>#N/A</v>
      </c>
      <c r="E69" s="164" t="e">
        <f>'BC 114+220'!AB68</f>
        <v>#N/A</v>
      </c>
      <c r="F69" s="163" t="e">
        <f>VLOOKUP($A69,'BC 114+220'!$B$13:$X$489,8,0)/1000</f>
        <v>#N/A</v>
      </c>
      <c r="G69" s="163" t="e">
        <f>VLOOKUP($A69,'BC 114+220'!$B$13:$X$489,9,0)/1000</f>
        <v>#N/A</v>
      </c>
      <c r="H69" s="163" t="e">
        <f>VLOOKUP($A69,'BC 114+220'!$B$13:$X$489,14,0)/1000</f>
        <v>#N/A</v>
      </c>
      <c r="I69" s="163" t="e">
        <f>VLOOKUP($A69,'BC 114+220'!$B$13:$X$489,15,0)/1000</f>
        <v>#N/A</v>
      </c>
      <c r="J69" s="163" t="e">
        <f>VLOOKUP($A69,'BC 114+220'!$B$13:$X$489,20,0)/1000</f>
        <v>#N/A</v>
      </c>
      <c r="K69" s="163" t="e">
        <f>VLOOKUP($A69,'BC 114+220'!$B$13:$X$489,21,0)/1000</f>
        <v>#N/A</v>
      </c>
      <c r="L69" s="161" t="e">
        <f t="shared" si="0"/>
        <v>#N/A</v>
      </c>
      <c r="M69" s="165" t="e">
        <f t="shared" si="1"/>
        <v>#N/A</v>
      </c>
      <c r="N69" s="161" t="e">
        <f t="shared" si="2"/>
        <v>#N/A</v>
      </c>
      <c r="O69" s="161"/>
      <c r="P69" s="150"/>
      <c r="Q69" s="154"/>
      <c r="R69" s="155"/>
      <c r="S69" s="146"/>
      <c r="T69" s="146"/>
    </row>
    <row r="70" spans="1:20">
      <c r="A70" s="162">
        <f>'BC 114+220'!B69</f>
        <v>0</v>
      </c>
      <c r="B70" s="161">
        <f t="shared" si="3"/>
        <v>56</v>
      </c>
      <c r="C70" s="163" t="e">
        <f>'BC 114+220'!M69/1000</f>
        <v>#N/A</v>
      </c>
      <c r="D70" s="163" t="e">
        <f>'BC 114+220'!AA69</f>
        <v>#N/A</v>
      </c>
      <c r="E70" s="164" t="e">
        <f>'BC 114+220'!AB69</f>
        <v>#N/A</v>
      </c>
      <c r="F70" s="163" t="e">
        <f>VLOOKUP($A70,'BC 114+220'!$B$13:$X$489,8,0)/1000</f>
        <v>#N/A</v>
      </c>
      <c r="G70" s="163" t="e">
        <f>VLOOKUP($A70,'BC 114+220'!$B$13:$X$489,9,0)/1000</f>
        <v>#N/A</v>
      </c>
      <c r="H70" s="163" t="e">
        <f>VLOOKUP($A70,'BC 114+220'!$B$13:$X$489,14,0)/1000</f>
        <v>#N/A</v>
      </c>
      <c r="I70" s="163" t="e">
        <f>VLOOKUP($A70,'BC 114+220'!$B$13:$X$489,15,0)/1000</f>
        <v>#N/A</v>
      </c>
      <c r="J70" s="163" t="e">
        <f>VLOOKUP($A70,'BC 114+220'!$B$13:$X$489,20,0)/1000</f>
        <v>#N/A</v>
      </c>
      <c r="K70" s="163" t="e">
        <f>VLOOKUP($A70,'BC 114+220'!$B$13:$X$489,21,0)/1000</f>
        <v>#N/A</v>
      </c>
      <c r="L70" s="161" t="e">
        <f t="shared" si="0"/>
        <v>#N/A</v>
      </c>
      <c r="M70" s="165" t="e">
        <f t="shared" si="1"/>
        <v>#N/A</v>
      </c>
      <c r="N70" s="161" t="e">
        <f t="shared" si="2"/>
        <v>#N/A</v>
      </c>
      <c r="O70" s="161"/>
      <c r="P70" s="150"/>
      <c r="Q70" s="154"/>
      <c r="R70" s="155"/>
      <c r="S70" s="146"/>
      <c r="T70" s="146"/>
    </row>
    <row r="71" spans="1:20">
      <c r="A71" s="162">
        <f>'BC 114+220'!B70</f>
        <v>0</v>
      </c>
      <c r="B71" s="161">
        <f t="shared" si="3"/>
        <v>57</v>
      </c>
      <c r="C71" s="163" t="e">
        <f>'BC 114+220'!M70/1000</f>
        <v>#N/A</v>
      </c>
      <c r="D71" s="163" t="e">
        <f>'BC 114+220'!AA70</f>
        <v>#N/A</v>
      </c>
      <c r="E71" s="164" t="e">
        <f>'BC 114+220'!AB70</f>
        <v>#N/A</v>
      </c>
      <c r="F71" s="163" t="e">
        <f>VLOOKUP($A71,'BC 114+220'!$B$13:$X$489,8,0)/1000</f>
        <v>#N/A</v>
      </c>
      <c r="G71" s="163" t="e">
        <f>VLOOKUP($A71,'BC 114+220'!$B$13:$X$489,9,0)/1000</f>
        <v>#N/A</v>
      </c>
      <c r="H71" s="163" t="e">
        <f>VLOOKUP($A71,'BC 114+220'!$B$13:$X$489,14,0)/1000</f>
        <v>#N/A</v>
      </c>
      <c r="I71" s="163" t="e">
        <f>VLOOKUP($A71,'BC 114+220'!$B$13:$X$489,15,0)/1000</f>
        <v>#N/A</v>
      </c>
      <c r="J71" s="163" t="e">
        <f>VLOOKUP($A71,'BC 114+220'!$B$13:$X$489,20,0)/1000</f>
        <v>#N/A</v>
      </c>
      <c r="K71" s="163" t="e">
        <f>VLOOKUP($A71,'BC 114+220'!$B$13:$X$489,21,0)/1000</f>
        <v>#N/A</v>
      </c>
      <c r="L71" s="161" t="e">
        <f t="shared" si="0"/>
        <v>#N/A</v>
      </c>
      <c r="M71" s="165" t="e">
        <f t="shared" si="1"/>
        <v>#N/A</v>
      </c>
      <c r="N71" s="161" t="e">
        <f t="shared" si="2"/>
        <v>#N/A</v>
      </c>
      <c r="O71" s="161"/>
      <c r="P71" s="150"/>
      <c r="Q71" s="154"/>
      <c r="R71" s="155"/>
      <c r="S71" s="146"/>
      <c r="T71" s="146"/>
    </row>
    <row r="72" spans="1:20">
      <c r="A72" s="162">
        <f>'BC 114+220'!B71</f>
        <v>0</v>
      </c>
      <c r="B72" s="161">
        <f t="shared" si="3"/>
        <v>58</v>
      </c>
      <c r="C72" s="163" t="e">
        <f>'BC 114+220'!M71/1000</f>
        <v>#N/A</v>
      </c>
      <c r="D72" s="163" t="e">
        <f>'BC 114+220'!AA71</f>
        <v>#N/A</v>
      </c>
      <c r="E72" s="164" t="e">
        <f>'BC 114+220'!AB71</f>
        <v>#N/A</v>
      </c>
      <c r="F72" s="163" t="e">
        <f>VLOOKUP($A72,'BC 114+220'!$B$13:$X$489,8,0)/1000</f>
        <v>#N/A</v>
      </c>
      <c r="G72" s="163" t="e">
        <f>VLOOKUP($A72,'BC 114+220'!$B$13:$X$489,9,0)/1000</f>
        <v>#N/A</v>
      </c>
      <c r="H72" s="163" t="e">
        <f>VLOOKUP($A72,'BC 114+220'!$B$13:$X$489,14,0)/1000</f>
        <v>#N/A</v>
      </c>
      <c r="I72" s="163" t="e">
        <f>VLOOKUP($A72,'BC 114+220'!$B$13:$X$489,15,0)/1000</f>
        <v>#N/A</v>
      </c>
      <c r="J72" s="163" t="e">
        <f>VLOOKUP($A72,'BC 114+220'!$B$13:$X$489,20,0)/1000</f>
        <v>#N/A</v>
      </c>
      <c r="K72" s="163" t="e">
        <f>VLOOKUP($A72,'BC 114+220'!$B$13:$X$489,21,0)/1000</f>
        <v>#N/A</v>
      </c>
      <c r="L72" s="161" t="e">
        <f t="shared" si="0"/>
        <v>#N/A</v>
      </c>
      <c r="M72" s="165" t="e">
        <f t="shared" si="1"/>
        <v>#N/A</v>
      </c>
      <c r="N72" s="161" t="e">
        <f t="shared" si="2"/>
        <v>#N/A</v>
      </c>
      <c r="O72" s="161"/>
      <c r="P72" s="150"/>
      <c r="Q72" s="154"/>
      <c r="R72" s="155"/>
      <c r="S72" s="146"/>
      <c r="T72" s="146"/>
    </row>
    <row r="73" spans="1:20">
      <c r="A73" s="162">
        <f>'BC 114+220'!B72</f>
        <v>0</v>
      </c>
      <c r="B73" s="161">
        <f t="shared" si="3"/>
        <v>59</v>
      </c>
      <c r="C73" s="163" t="e">
        <f>'BC 114+220'!M72/1000</f>
        <v>#N/A</v>
      </c>
      <c r="D73" s="163" t="e">
        <f>'BC 114+220'!AA72</f>
        <v>#N/A</v>
      </c>
      <c r="E73" s="164" t="e">
        <f>'BC 114+220'!AB72</f>
        <v>#N/A</v>
      </c>
      <c r="F73" s="163" t="e">
        <f>VLOOKUP($A73,'BC 114+220'!$B$13:$X$489,8,0)/1000</f>
        <v>#N/A</v>
      </c>
      <c r="G73" s="163" t="e">
        <f>VLOOKUP($A73,'BC 114+220'!$B$13:$X$489,9,0)/1000</f>
        <v>#N/A</v>
      </c>
      <c r="H73" s="163" t="e">
        <f>VLOOKUP($A73,'BC 114+220'!$B$13:$X$489,14,0)/1000</f>
        <v>#N/A</v>
      </c>
      <c r="I73" s="163" t="e">
        <f>VLOOKUP($A73,'BC 114+220'!$B$13:$X$489,15,0)/1000</f>
        <v>#N/A</v>
      </c>
      <c r="J73" s="163" t="e">
        <f>VLOOKUP($A73,'BC 114+220'!$B$13:$X$489,20,0)/1000</f>
        <v>#N/A</v>
      </c>
      <c r="K73" s="163" t="e">
        <f>VLOOKUP($A73,'BC 114+220'!$B$13:$X$489,21,0)/1000</f>
        <v>#N/A</v>
      </c>
      <c r="L73" s="161" t="e">
        <f t="shared" si="0"/>
        <v>#N/A</v>
      </c>
      <c r="M73" s="165" t="e">
        <f t="shared" si="1"/>
        <v>#N/A</v>
      </c>
      <c r="N73" s="161" t="e">
        <f t="shared" si="2"/>
        <v>#N/A</v>
      </c>
      <c r="O73" s="161"/>
      <c r="P73" s="150"/>
      <c r="Q73" s="154"/>
      <c r="R73" s="155"/>
      <c r="S73" s="146"/>
      <c r="T73" s="146"/>
    </row>
    <row r="74" spans="1:20">
      <c r="A74" s="162">
        <f>'BC 114+220'!B73</f>
        <v>0</v>
      </c>
      <c r="B74" s="161">
        <f t="shared" si="3"/>
        <v>60</v>
      </c>
      <c r="C74" s="163" t="e">
        <f>'BC 114+220'!M73/1000</f>
        <v>#N/A</v>
      </c>
      <c r="D74" s="163" t="e">
        <f>'BC 114+220'!AA73</f>
        <v>#N/A</v>
      </c>
      <c r="E74" s="164" t="e">
        <f>'BC 114+220'!AB73</f>
        <v>#N/A</v>
      </c>
      <c r="F74" s="163" t="e">
        <f>VLOOKUP($A74,'BC 114+220'!$B$13:$X$489,8,0)/1000</f>
        <v>#N/A</v>
      </c>
      <c r="G74" s="163" t="e">
        <f>VLOOKUP($A74,'BC 114+220'!$B$13:$X$489,9,0)/1000</f>
        <v>#N/A</v>
      </c>
      <c r="H74" s="163" t="e">
        <f>VLOOKUP($A74,'BC 114+220'!$B$13:$X$489,14,0)/1000</f>
        <v>#N/A</v>
      </c>
      <c r="I74" s="163" t="e">
        <f>VLOOKUP($A74,'BC 114+220'!$B$13:$X$489,15,0)/1000</f>
        <v>#N/A</v>
      </c>
      <c r="J74" s="163" t="e">
        <f>VLOOKUP($A74,'BC 114+220'!$B$13:$X$489,20,0)/1000</f>
        <v>#N/A</v>
      </c>
      <c r="K74" s="163" t="e">
        <f>VLOOKUP($A74,'BC 114+220'!$B$13:$X$489,21,0)/1000</f>
        <v>#N/A</v>
      </c>
      <c r="L74" s="161" t="e">
        <f t="shared" si="0"/>
        <v>#N/A</v>
      </c>
      <c r="M74" s="165" t="e">
        <f t="shared" si="1"/>
        <v>#N/A</v>
      </c>
      <c r="N74" s="161" t="e">
        <f t="shared" si="2"/>
        <v>#N/A</v>
      </c>
      <c r="O74" s="161"/>
      <c r="P74" s="150"/>
      <c r="Q74" s="154"/>
      <c r="R74" s="155"/>
      <c r="S74" s="146"/>
      <c r="T74" s="146"/>
    </row>
    <row r="75" spans="1:20">
      <c r="A75" s="162">
        <f>'BC 114+220'!B74</f>
        <v>0</v>
      </c>
      <c r="B75" s="161">
        <f t="shared" si="3"/>
        <v>61</v>
      </c>
      <c r="C75" s="163" t="e">
        <f>'BC 114+220'!M74/1000</f>
        <v>#N/A</v>
      </c>
      <c r="D75" s="163" t="e">
        <f>'BC 114+220'!AA74</f>
        <v>#N/A</v>
      </c>
      <c r="E75" s="164" t="e">
        <f>'BC 114+220'!AB74</f>
        <v>#N/A</v>
      </c>
      <c r="F75" s="163" t="e">
        <f>VLOOKUP($A75,'BC 114+220'!$B$13:$X$489,8,0)/1000</f>
        <v>#N/A</v>
      </c>
      <c r="G75" s="163" t="e">
        <f>VLOOKUP($A75,'BC 114+220'!$B$13:$X$489,9,0)/1000</f>
        <v>#N/A</v>
      </c>
      <c r="H75" s="163" t="e">
        <f>VLOOKUP($A75,'BC 114+220'!$B$13:$X$489,14,0)/1000</f>
        <v>#N/A</v>
      </c>
      <c r="I75" s="163" t="e">
        <f>VLOOKUP($A75,'BC 114+220'!$B$13:$X$489,15,0)/1000</f>
        <v>#N/A</v>
      </c>
      <c r="J75" s="163" t="e">
        <f>VLOOKUP($A75,'BC 114+220'!$B$13:$X$489,20,0)/1000</f>
        <v>#N/A</v>
      </c>
      <c r="K75" s="163" t="e">
        <f>VLOOKUP($A75,'BC 114+220'!$B$13:$X$489,21,0)/1000</f>
        <v>#N/A</v>
      </c>
      <c r="L75" s="161" t="e">
        <f t="shared" si="0"/>
        <v>#N/A</v>
      </c>
      <c r="M75" s="165" t="e">
        <f t="shared" si="1"/>
        <v>#N/A</v>
      </c>
      <c r="N75" s="161" t="e">
        <f t="shared" si="2"/>
        <v>#N/A</v>
      </c>
      <c r="O75" s="161"/>
      <c r="P75" s="150"/>
      <c r="Q75" s="154"/>
      <c r="R75" s="155"/>
      <c r="S75" s="146"/>
      <c r="T75" s="146"/>
    </row>
    <row r="76" spans="1:20">
      <c r="A76" s="162">
        <f>'BC 114+220'!B75</f>
        <v>0</v>
      </c>
      <c r="B76" s="161">
        <f t="shared" si="3"/>
        <v>62</v>
      </c>
      <c r="C76" s="163" t="e">
        <f>'BC 114+220'!M75/1000</f>
        <v>#N/A</v>
      </c>
      <c r="D76" s="163" t="e">
        <f>'BC 114+220'!AA75</f>
        <v>#N/A</v>
      </c>
      <c r="E76" s="164" t="e">
        <f>'BC 114+220'!AB75</f>
        <v>#N/A</v>
      </c>
      <c r="F76" s="163" t="e">
        <f>VLOOKUP($A76,'BC 114+220'!$B$13:$X$489,8,0)/1000</f>
        <v>#N/A</v>
      </c>
      <c r="G76" s="163" t="e">
        <f>VLOOKUP($A76,'BC 114+220'!$B$13:$X$489,9,0)/1000</f>
        <v>#N/A</v>
      </c>
      <c r="H76" s="163" t="e">
        <f>VLOOKUP($A76,'BC 114+220'!$B$13:$X$489,14,0)/1000</f>
        <v>#N/A</v>
      </c>
      <c r="I76" s="163" t="e">
        <f>VLOOKUP($A76,'BC 114+220'!$B$13:$X$489,15,0)/1000</f>
        <v>#N/A</v>
      </c>
      <c r="J76" s="163" t="e">
        <f>VLOOKUP($A76,'BC 114+220'!$B$13:$X$489,20,0)/1000</f>
        <v>#N/A</v>
      </c>
      <c r="K76" s="163" t="e">
        <f>VLOOKUP($A76,'BC 114+220'!$B$13:$X$489,21,0)/1000</f>
        <v>#N/A</v>
      </c>
      <c r="L76" s="161" t="e">
        <f t="shared" si="0"/>
        <v>#N/A</v>
      </c>
      <c r="M76" s="165" t="e">
        <f t="shared" si="1"/>
        <v>#N/A</v>
      </c>
      <c r="N76" s="161" t="e">
        <f t="shared" si="2"/>
        <v>#N/A</v>
      </c>
      <c r="O76" s="161"/>
      <c r="P76" s="150"/>
      <c r="Q76" s="154"/>
      <c r="R76" s="155"/>
      <c r="S76" s="146"/>
      <c r="T76" s="146"/>
    </row>
    <row r="77" spans="1:20">
      <c r="A77" s="162">
        <f>'BC 114+220'!B76</f>
        <v>0</v>
      </c>
      <c r="B77" s="161">
        <f t="shared" si="3"/>
        <v>63</v>
      </c>
      <c r="C77" s="163" t="e">
        <f>'BC 114+220'!M76/1000</f>
        <v>#N/A</v>
      </c>
      <c r="D77" s="163" t="e">
        <f>'BC 114+220'!AA76</f>
        <v>#N/A</v>
      </c>
      <c r="E77" s="164" t="e">
        <f>'BC 114+220'!AB76</f>
        <v>#N/A</v>
      </c>
      <c r="F77" s="163" t="e">
        <f>VLOOKUP($A77,'BC 114+220'!$B$13:$X$489,8,0)/1000</f>
        <v>#N/A</v>
      </c>
      <c r="G77" s="163" t="e">
        <f>VLOOKUP($A77,'BC 114+220'!$B$13:$X$489,9,0)/1000</f>
        <v>#N/A</v>
      </c>
      <c r="H77" s="163" t="e">
        <f>VLOOKUP($A77,'BC 114+220'!$B$13:$X$489,14,0)/1000</f>
        <v>#N/A</v>
      </c>
      <c r="I77" s="163" t="e">
        <f>VLOOKUP($A77,'BC 114+220'!$B$13:$X$489,15,0)/1000</f>
        <v>#N/A</v>
      </c>
      <c r="J77" s="163" t="e">
        <f>VLOOKUP($A77,'BC 114+220'!$B$13:$X$489,20,0)/1000</f>
        <v>#N/A</v>
      </c>
      <c r="K77" s="163" t="e">
        <f>VLOOKUP($A77,'BC 114+220'!$B$13:$X$489,21,0)/1000</f>
        <v>#N/A</v>
      </c>
      <c r="L77" s="161" t="e">
        <f t="shared" si="0"/>
        <v>#N/A</v>
      </c>
      <c r="M77" s="165" t="e">
        <f t="shared" si="1"/>
        <v>#N/A</v>
      </c>
      <c r="N77" s="161" t="e">
        <f t="shared" si="2"/>
        <v>#N/A</v>
      </c>
      <c r="O77" s="161"/>
    </row>
    <row r="78" spans="1:20">
      <c r="A78" s="162">
        <f>'BC 114+220'!B77</f>
        <v>0</v>
      </c>
      <c r="B78" s="161">
        <f t="shared" si="3"/>
        <v>64</v>
      </c>
      <c r="C78" s="163" t="e">
        <f>'BC 114+220'!M77/1000</f>
        <v>#N/A</v>
      </c>
      <c r="D78" s="163" t="e">
        <f>'BC 114+220'!AA77</f>
        <v>#N/A</v>
      </c>
      <c r="E78" s="164" t="e">
        <f>'BC 114+220'!AB77</f>
        <v>#N/A</v>
      </c>
      <c r="F78" s="163" t="e">
        <f>VLOOKUP($A78,'BC 114+220'!$B$13:$X$489,8,0)/1000</f>
        <v>#N/A</v>
      </c>
      <c r="G78" s="163" t="e">
        <f>VLOOKUP($A78,'BC 114+220'!$B$13:$X$489,9,0)/1000</f>
        <v>#N/A</v>
      </c>
      <c r="H78" s="163" t="e">
        <f>VLOOKUP($A78,'BC 114+220'!$B$13:$X$489,14,0)/1000</f>
        <v>#N/A</v>
      </c>
      <c r="I78" s="163" t="e">
        <f>VLOOKUP($A78,'BC 114+220'!$B$13:$X$489,15,0)/1000</f>
        <v>#N/A</v>
      </c>
      <c r="J78" s="163" t="e">
        <f>VLOOKUP($A78,'BC 114+220'!$B$13:$X$489,20,0)/1000</f>
        <v>#N/A</v>
      </c>
      <c r="K78" s="163" t="e">
        <f>VLOOKUP($A78,'BC 114+220'!$B$13:$X$489,21,0)/1000</f>
        <v>#N/A</v>
      </c>
      <c r="L78" s="161" t="e">
        <f t="shared" ref="L78:L141" si="4">(G78-$G$14)*1000</f>
        <v>#N/A</v>
      </c>
      <c r="M78" s="165" t="e">
        <f t="shared" ref="M78:M141" si="5">(I78-$I$14)*1000</f>
        <v>#N/A</v>
      </c>
      <c r="N78" s="161" t="e">
        <f t="shared" si="2"/>
        <v>#N/A</v>
      </c>
      <c r="O78" s="161"/>
    </row>
    <row r="79" spans="1:20">
      <c r="A79" s="162">
        <f>'BC 114+220'!B78</f>
        <v>0</v>
      </c>
      <c r="B79" s="161">
        <f t="shared" si="3"/>
        <v>65</v>
      </c>
      <c r="C79" s="163" t="e">
        <f>'BC 114+220'!M78/1000</f>
        <v>#N/A</v>
      </c>
      <c r="D79" s="163" t="e">
        <f>'BC 114+220'!AA78</f>
        <v>#N/A</v>
      </c>
      <c r="E79" s="164" t="e">
        <f>'BC 114+220'!AB78</f>
        <v>#N/A</v>
      </c>
      <c r="F79" s="163" t="e">
        <f>VLOOKUP($A79,'BC 114+220'!$B$13:$X$489,8,0)/1000</f>
        <v>#N/A</v>
      </c>
      <c r="G79" s="163" t="e">
        <f>VLOOKUP($A79,'BC 114+220'!$B$13:$X$489,9,0)/1000</f>
        <v>#N/A</v>
      </c>
      <c r="H79" s="163" t="e">
        <f>VLOOKUP($A79,'BC 114+220'!$B$13:$X$489,14,0)/1000</f>
        <v>#N/A</v>
      </c>
      <c r="I79" s="163" t="e">
        <f>VLOOKUP($A79,'BC 114+220'!$B$13:$X$489,15,0)/1000</f>
        <v>#N/A</v>
      </c>
      <c r="J79" s="163" t="e">
        <f>VLOOKUP($A79,'BC 114+220'!$B$13:$X$489,20,0)/1000</f>
        <v>#N/A</v>
      </c>
      <c r="K79" s="163" t="e">
        <f>VLOOKUP($A79,'BC 114+220'!$B$13:$X$489,21,0)/1000</f>
        <v>#N/A</v>
      </c>
      <c r="L79" s="161" t="e">
        <f t="shared" si="4"/>
        <v>#N/A</v>
      </c>
      <c r="M79" s="165" t="e">
        <f t="shared" si="5"/>
        <v>#N/A</v>
      </c>
      <c r="N79" s="161" t="e">
        <f t="shared" ref="N79:N142" si="6">(K79-$K$14)*1000</f>
        <v>#N/A</v>
      </c>
      <c r="O79" s="161"/>
    </row>
    <row r="80" spans="1:20">
      <c r="A80" s="162">
        <f>'BC 114+220'!B79</f>
        <v>0</v>
      </c>
      <c r="B80" s="161">
        <f t="shared" ref="B80:B143" si="7">+B79+1</f>
        <v>66</v>
      </c>
      <c r="C80" s="163" t="e">
        <f>'BC 114+220'!M79/1000</f>
        <v>#N/A</v>
      </c>
      <c r="D80" s="163" t="e">
        <f>'BC 114+220'!AA79</f>
        <v>#N/A</v>
      </c>
      <c r="E80" s="164" t="e">
        <f>'BC 114+220'!AB79</f>
        <v>#N/A</v>
      </c>
      <c r="F80" s="163" t="e">
        <f>VLOOKUP($A80,'BC 114+220'!$B$13:$X$489,8,0)/1000</f>
        <v>#N/A</v>
      </c>
      <c r="G80" s="163" t="e">
        <f>VLOOKUP($A80,'BC 114+220'!$B$13:$X$489,9,0)/1000</f>
        <v>#N/A</v>
      </c>
      <c r="H80" s="163" t="e">
        <f>VLOOKUP($A80,'BC 114+220'!$B$13:$X$489,14,0)/1000</f>
        <v>#N/A</v>
      </c>
      <c r="I80" s="163" t="e">
        <f>VLOOKUP($A80,'BC 114+220'!$B$13:$X$489,15,0)/1000</f>
        <v>#N/A</v>
      </c>
      <c r="J80" s="163" t="e">
        <f>VLOOKUP($A80,'BC 114+220'!$B$13:$X$489,20,0)/1000</f>
        <v>#N/A</v>
      </c>
      <c r="K80" s="163" t="e">
        <f>VLOOKUP($A80,'BC 114+220'!$B$13:$X$489,21,0)/1000</f>
        <v>#N/A</v>
      </c>
      <c r="L80" s="161" t="e">
        <f t="shared" si="4"/>
        <v>#N/A</v>
      </c>
      <c r="M80" s="165" t="e">
        <f t="shared" si="5"/>
        <v>#N/A</v>
      </c>
      <c r="N80" s="161" t="e">
        <f t="shared" si="6"/>
        <v>#N/A</v>
      </c>
      <c r="O80" s="161"/>
    </row>
    <row r="81" spans="1:25">
      <c r="A81" s="162">
        <f>'BC 114+220'!B80</f>
        <v>0</v>
      </c>
      <c r="B81" s="161">
        <f t="shared" si="7"/>
        <v>67</v>
      </c>
      <c r="C81" s="163" t="e">
        <f>'BC 114+220'!M80/1000</f>
        <v>#N/A</v>
      </c>
      <c r="D81" s="163" t="e">
        <f>'BC 114+220'!AA80</f>
        <v>#N/A</v>
      </c>
      <c r="E81" s="164" t="e">
        <f>'BC 114+220'!AB80</f>
        <v>#N/A</v>
      </c>
      <c r="F81" s="163" t="e">
        <f>VLOOKUP($A81,'BC 114+220'!$B$13:$X$489,8,0)/1000</f>
        <v>#N/A</v>
      </c>
      <c r="G81" s="163" t="e">
        <f>VLOOKUP($A81,'BC 114+220'!$B$13:$X$489,9,0)/1000</f>
        <v>#N/A</v>
      </c>
      <c r="H81" s="163" t="e">
        <f>VLOOKUP($A81,'BC 114+220'!$B$13:$X$489,14,0)/1000</f>
        <v>#N/A</v>
      </c>
      <c r="I81" s="163" t="e">
        <f>VLOOKUP($A81,'BC 114+220'!$B$13:$X$489,15,0)/1000</f>
        <v>#N/A</v>
      </c>
      <c r="J81" s="163" t="e">
        <f>VLOOKUP($A81,'BC 114+220'!$B$13:$X$489,20,0)/1000</f>
        <v>#N/A</v>
      </c>
      <c r="K81" s="163" t="e">
        <f>VLOOKUP($A81,'BC 114+220'!$B$13:$X$489,21,0)/1000</f>
        <v>#N/A</v>
      </c>
      <c r="L81" s="161" t="e">
        <f t="shared" si="4"/>
        <v>#N/A</v>
      </c>
      <c r="M81" s="165" t="e">
        <f t="shared" si="5"/>
        <v>#N/A</v>
      </c>
      <c r="N81" s="161" t="e">
        <f t="shared" si="6"/>
        <v>#N/A</v>
      </c>
      <c r="O81" s="161"/>
    </row>
    <row r="82" spans="1:25">
      <c r="A82" s="162">
        <f>'BC 114+220'!B81</f>
        <v>0</v>
      </c>
      <c r="B82" s="161">
        <f t="shared" si="7"/>
        <v>68</v>
      </c>
      <c r="C82" s="163" t="e">
        <f>'BC 114+220'!M81/1000</f>
        <v>#N/A</v>
      </c>
      <c r="D82" s="163" t="e">
        <f>'BC 114+220'!AA81</f>
        <v>#N/A</v>
      </c>
      <c r="E82" s="164" t="e">
        <f>'BC 114+220'!AB81</f>
        <v>#N/A</v>
      </c>
      <c r="F82" s="163" t="e">
        <f>VLOOKUP($A82,'BC 114+220'!$B$13:$X$489,8,0)/1000</f>
        <v>#N/A</v>
      </c>
      <c r="G82" s="163" t="e">
        <f>VLOOKUP($A82,'BC 114+220'!$B$13:$X$489,9,0)/1000</f>
        <v>#N/A</v>
      </c>
      <c r="H82" s="163" t="e">
        <f>VLOOKUP($A82,'BC 114+220'!$B$13:$X$489,14,0)/1000</f>
        <v>#N/A</v>
      </c>
      <c r="I82" s="163" t="e">
        <f>VLOOKUP($A82,'BC 114+220'!$B$13:$X$489,15,0)/1000</f>
        <v>#N/A</v>
      </c>
      <c r="J82" s="163" t="e">
        <f>VLOOKUP($A82,'BC 114+220'!$B$13:$X$489,20,0)/1000</f>
        <v>#N/A</v>
      </c>
      <c r="K82" s="163" t="e">
        <f>VLOOKUP($A82,'BC 114+220'!$B$13:$X$489,21,0)/1000</f>
        <v>#N/A</v>
      </c>
      <c r="L82" s="161" t="e">
        <f t="shared" si="4"/>
        <v>#N/A</v>
      </c>
      <c r="M82" s="165" t="e">
        <f t="shared" si="5"/>
        <v>#N/A</v>
      </c>
      <c r="N82" s="161" t="e">
        <f t="shared" si="6"/>
        <v>#N/A</v>
      </c>
      <c r="O82" s="161"/>
    </row>
    <row r="83" spans="1:25">
      <c r="A83" s="162">
        <f>'BC 114+220'!B82</f>
        <v>0</v>
      </c>
      <c r="B83" s="161">
        <f t="shared" si="7"/>
        <v>69</v>
      </c>
      <c r="C83" s="163" t="e">
        <f>'BC 114+220'!M82/1000</f>
        <v>#N/A</v>
      </c>
      <c r="D83" s="163" t="e">
        <f>'BC 114+220'!AA82</f>
        <v>#N/A</v>
      </c>
      <c r="E83" s="164" t="e">
        <f>'BC 114+220'!AB82</f>
        <v>#N/A</v>
      </c>
      <c r="F83" s="163" t="e">
        <f>VLOOKUP($A83,'BC 114+220'!$B$13:$X$489,8,0)/1000</f>
        <v>#N/A</v>
      </c>
      <c r="G83" s="163" t="e">
        <f>VLOOKUP($A83,'BC 114+220'!$B$13:$X$489,9,0)/1000</f>
        <v>#N/A</v>
      </c>
      <c r="H83" s="163" t="e">
        <f>VLOOKUP($A83,'BC 114+220'!$B$13:$X$489,14,0)/1000</f>
        <v>#N/A</v>
      </c>
      <c r="I83" s="163" t="e">
        <f>VLOOKUP($A83,'BC 114+220'!$B$13:$X$489,15,0)/1000</f>
        <v>#N/A</v>
      </c>
      <c r="J83" s="163" t="e">
        <f>VLOOKUP($A83,'BC 114+220'!$B$13:$X$489,20,0)/1000</f>
        <v>#N/A</v>
      </c>
      <c r="K83" s="163" t="e">
        <f>VLOOKUP($A83,'BC 114+220'!$B$13:$X$489,21,0)/1000</f>
        <v>#N/A</v>
      </c>
      <c r="L83" s="161" t="e">
        <f t="shared" si="4"/>
        <v>#N/A</v>
      </c>
      <c r="M83" s="165" t="e">
        <f t="shared" si="5"/>
        <v>#N/A</v>
      </c>
      <c r="N83" s="161" t="e">
        <f t="shared" si="6"/>
        <v>#N/A</v>
      </c>
      <c r="O83" s="161"/>
    </row>
    <row r="84" spans="1:25">
      <c r="A84" s="162">
        <f>'BC 114+220'!B83</f>
        <v>0</v>
      </c>
      <c r="B84" s="161">
        <f t="shared" si="7"/>
        <v>70</v>
      </c>
      <c r="C84" s="163" t="e">
        <f>'BC 114+220'!M83/1000</f>
        <v>#N/A</v>
      </c>
      <c r="D84" s="163" t="e">
        <f>'BC 114+220'!AA83</f>
        <v>#N/A</v>
      </c>
      <c r="E84" s="164" t="e">
        <f>'BC 114+220'!AB83</f>
        <v>#N/A</v>
      </c>
      <c r="F84" s="163" t="e">
        <f>VLOOKUP($A84,'BC 114+220'!$B$13:$X$489,8,0)/1000</f>
        <v>#N/A</v>
      </c>
      <c r="G84" s="163" t="e">
        <f>VLOOKUP($A84,'BC 114+220'!$B$13:$X$489,9,0)/1000</f>
        <v>#N/A</v>
      </c>
      <c r="H84" s="163" t="e">
        <f>VLOOKUP($A84,'BC 114+220'!$B$13:$X$489,14,0)/1000</f>
        <v>#N/A</v>
      </c>
      <c r="I84" s="163" t="e">
        <f>VLOOKUP($A84,'BC 114+220'!$B$13:$X$489,15,0)/1000</f>
        <v>#N/A</v>
      </c>
      <c r="J84" s="163" t="e">
        <f>VLOOKUP($A84,'BC 114+220'!$B$13:$X$489,20,0)/1000</f>
        <v>#N/A</v>
      </c>
      <c r="K84" s="163" t="e">
        <f>VLOOKUP($A84,'BC 114+220'!$B$13:$X$489,21,0)/1000</f>
        <v>#N/A</v>
      </c>
      <c r="L84" s="161" t="e">
        <f t="shared" si="4"/>
        <v>#N/A</v>
      </c>
      <c r="M84" s="165" t="e">
        <f t="shared" si="5"/>
        <v>#N/A</v>
      </c>
      <c r="N84" s="161" t="e">
        <f t="shared" si="6"/>
        <v>#N/A</v>
      </c>
      <c r="O84" s="161"/>
    </row>
    <row r="85" spans="1:25">
      <c r="A85" s="162">
        <f>'BC 114+220'!B84</f>
        <v>0</v>
      </c>
      <c r="B85" s="161">
        <f t="shared" si="7"/>
        <v>71</v>
      </c>
      <c r="C85" s="163" t="e">
        <f>'BC 114+220'!M84/1000</f>
        <v>#N/A</v>
      </c>
      <c r="D85" s="163" t="e">
        <f>'BC 114+220'!AA84</f>
        <v>#N/A</v>
      </c>
      <c r="E85" s="164" t="e">
        <f>'BC 114+220'!AB84</f>
        <v>#N/A</v>
      </c>
      <c r="F85" s="163" t="e">
        <f>VLOOKUP($A85,'BC 114+220'!$B$13:$X$489,8,0)/1000</f>
        <v>#N/A</v>
      </c>
      <c r="G85" s="163" t="e">
        <f>VLOOKUP($A85,'BC 114+220'!$B$13:$X$489,9,0)/1000</f>
        <v>#N/A</v>
      </c>
      <c r="H85" s="163" t="e">
        <f>VLOOKUP($A85,'BC 114+220'!$B$13:$X$489,14,0)/1000</f>
        <v>#N/A</v>
      </c>
      <c r="I85" s="163" t="e">
        <f>VLOOKUP($A85,'BC 114+220'!$B$13:$X$489,15,0)/1000</f>
        <v>#N/A</v>
      </c>
      <c r="J85" s="163" t="e">
        <f>VLOOKUP($A85,'BC 114+220'!$B$13:$X$489,20,0)/1000</f>
        <v>#N/A</v>
      </c>
      <c r="K85" s="163" t="e">
        <f>VLOOKUP($A85,'BC 114+220'!$B$13:$X$489,21,0)/1000</f>
        <v>#N/A</v>
      </c>
      <c r="L85" s="161" t="e">
        <f t="shared" si="4"/>
        <v>#N/A</v>
      </c>
      <c r="M85" s="165" t="e">
        <f t="shared" si="5"/>
        <v>#N/A</v>
      </c>
      <c r="N85" s="161" t="e">
        <f t="shared" si="6"/>
        <v>#N/A</v>
      </c>
      <c r="O85" s="161"/>
    </row>
    <row r="86" spans="1:25">
      <c r="A86" s="162">
        <f>'BC 114+220'!B85</f>
        <v>0</v>
      </c>
      <c r="B86" s="161">
        <f t="shared" si="7"/>
        <v>72</v>
      </c>
      <c r="C86" s="163" t="e">
        <f>'BC 114+220'!M85/1000</f>
        <v>#N/A</v>
      </c>
      <c r="D86" s="163" t="e">
        <f>'BC 114+220'!AA85</f>
        <v>#N/A</v>
      </c>
      <c r="E86" s="164" t="e">
        <f>'BC 114+220'!AB85</f>
        <v>#N/A</v>
      </c>
      <c r="F86" s="163" t="e">
        <f>VLOOKUP($A86,'BC 114+220'!$B$13:$X$489,8,0)/1000</f>
        <v>#N/A</v>
      </c>
      <c r="G86" s="163" t="e">
        <f>VLOOKUP($A86,'BC 114+220'!$B$13:$X$489,9,0)/1000</f>
        <v>#N/A</v>
      </c>
      <c r="H86" s="163" t="e">
        <f>VLOOKUP($A86,'BC 114+220'!$B$13:$X$489,14,0)/1000</f>
        <v>#N/A</v>
      </c>
      <c r="I86" s="163" t="e">
        <f>VLOOKUP($A86,'BC 114+220'!$B$13:$X$489,15,0)/1000</f>
        <v>#N/A</v>
      </c>
      <c r="J86" s="163" t="e">
        <f>VLOOKUP($A86,'BC 114+220'!$B$13:$X$489,20,0)/1000</f>
        <v>#N/A</v>
      </c>
      <c r="K86" s="163" t="e">
        <f>VLOOKUP($A86,'BC 114+220'!$B$13:$X$489,21,0)/1000</f>
        <v>#N/A</v>
      </c>
      <c r="L86" s="161" t="e">
        <f t="shared" si="4"/>
        <v>#N/A</v>
      </c>
      <c r="M86" s="165" t="e">
        <f t="shared" si="5"/>
        <v>#N/A</v>
      </c>
      <c r="N86" s="161" t="e">
        <f t="shared" si="6"/>
        <v>#N/A</v>
      </c>
      <c r="O86" s="161"/>
    </row>
    <row r="87" spans="1:25">
      <c r="A87" s="162">
        <f>'BC 114+220'!B86</f>
        <v>0</v>
      </c>
      <c r="B87" s="161">
        <f t="shared" si="7"/>
        <v>73</v>
      </c>
      <c r="C87" s="163" t="e">
        <f>'BC 114+220'!M86/1000</f>
        <v>#N/A</v>
      </c>
      <c r="D87" s="163" t="e">
        <f>'BC 114+220'!AA86</f>
        <v>#N/A</v>
      </c>
      <c r="E87" s="164" t="e">
        <f>'BC 114+220'!AB86</f>
        <v>#N/A</v>
      </c>
      <c r="F87" s="163" t="e">
        <f>VLOOKUP($A87,'BC 114+220'!$B$13:$X$489,8,0)/1000</f>
        <v>#N/A</v>
      </c>
      <c r="G87" s="163" t="e">
        <f>VLOOKUP($A87,'BC 114+220'!$B$13:$X$489,9,0)/1000</f>
        <v>#N/A</v>
      </c>
      <c r="H87" s="163" t="e">
        <f>VLOOKUP($A87,'BC 114+220'!$B$13:$X$489,14,0)/1000</f>
        <v>#N/A</v>
      </c>
      <c r="I87" s="163" t="e">
        <f>VLOOKUP($A87,'BC 114+220'!$B$13:$X$489,15,0)/1000</f>
        <v>#N/A</v>
      </c>
      <c r="J87" s="163" t="e">
        <f>VLOOKUP($A87,'BC 114+220'!$B$13:$X$489,20,0)/1000</f>
        <v>#N/A</v>
      </c>
      <c r="K87" s="163" t="e">
        <f>VLOOKUP($A87,'BC 114+220'!$B$13:$X$489,21,0)/1000</f>
        <v>#N/A</v>
      </c>
      <c r="L87" s="161" t="e">
        <f t="shared" si="4"/>
        <v>#N/A</v>
      </c>
      <c r="M87" s="165" t="e">
        <f t="shared" si="5"/>
        <v>#N/A</v>
      </c>
      <c r="N87" s="161" t="e">
        <f t="shared" si="6"/>
        <v>#N/A</v>
      </c>
      <c r="O87" s="161"/>
    </row>
    <row r="88" spans="1:25">
      <c r="A88" s="162">
        <f>'BC 114+220'!B87</f>
        <v>0</v>
      </c>
      <c r="B88" s="161">
        <f t="shared" si="7"/>
        <v>74</v>
      </c>
      <c r="C88" s="163" t="e">
        <f>'BC 114+220'!M87/1000</f>
        <v>#N/A</v>
      </c>
      <c r="D88" s="163" t="e">
        <f>'BC 114+220'!AA87</f>
        <v>#N/A</v>
      </c>
      <c r="E88" s="164" t="e">
        <f>'BC 114+220'!AB87</f>
        <v>#N/A</v>
      </c>
      <c r="F88" s="163" t="e">
        <f>VLOOKUP($A88,'BC 114+220'!$B$13:$X$489,8,0)/1000</f>
        <v>#N/A</v>
      </c>
      <c r="G88" s="163" t="e">
        <f>VLOOKUP($A88,'BC 114+220'!$B$13:$X$489,9,0)/1000</f>
        <v>#N/A</v>
      </c>
      <c r="H88" s="163" t="e">
        <f>VLOOKUP($A88,'BC 114+220'!$B$13:$X$489,14,0)/1000</f>
        <v>#N/A</v>
      </c>
      <c r="I88" s="163" t="e">
        <f>VLOOKUP($A88,'BC 114+220'!$B$13:$X$489,15,0)/1000</f>
        <v>#N/A</v>
      </c>
      <c r="J88" s="163" t="e">
        <f>VLOOKUP($A88,'BC 114+220'!$B$13:$X$489,20,0)/1000</f>
        <v>#N/A</v>
      </c>
      <c r="K88" s="163" t="e">
        <f>VLOOKUP($A88,'BC 114+220'!$B$13:$X$489,21,0)/1000</f>
        <v>#N/A</v>
      </c>
      <c r="L88" s="161" t="e">
        <f t="shared" si="4"/>
        <v>#N/A</v>
      </c>
      <c r="M88" s="165" t="e">
        <f t="shared" si="5"/>
        <v>#N/A</v>
      </c>
      <c r="N88" s="161" t="e">
        <f t="shared" si="6"/>
        <v>#N/A</v>
      </c>
      <c r="O88" s="161"/>
    </row>
    <row r="89" spans="1:25">
      <c r="A89" s="162">
        <f>'BC 114+220'!B88</f>
        <v>0</v>
      </c>
      <c r="B89" s="161">
        <f t="shared" si="7"/>
        <v>75</v>
      </c>
      <c r="C89" s="163" t="e">
        <f>'BC 114+220'!M88/1000</f>
        <v>#N/A</v>
      </c>
      <c r="D89" s="163" t="e">
        <f>'BC 114+220'!AA88</f>
        <v>#N/A</v>
      </c>
      <c r="E89" s="164" t="e">
        <f>'BC 114+220'!AB88</f>
        <v>#N/A</v>
      </c>
      <c r="F89" s="163" t="e">
        <f>VLOOKUP($A89,'BC 114+220'!$B$13:$X$489,8,0)/1000</f>
        <v>#N/A</v>
      </c>
      <c r="G89" s="163" t="e">
        <f>VLOOKUP($A89,'BC 114+220'!$B$13:$X$489,9,0)/1000</f>
        <v>#N/A</v>
      </c>
      <c r="H89" s="163" t="e">
        <f>VLOOKUP($A89,'BC 114+220'!$B$13:$X$489,14,0)/1000</f>
        <v>#N/A</v>
      </c>
      <c r="I89" s="163" t="e">
        <f>VLOOKUP($A89,'BC 114+220'!$B$13:$X$489,15,0)/1000</f>
        <v>#N/A</v>
      </c>
      <c r="J89" s="163" t="e">
        <f>VLOOKUP($A89,'BC 114+220'!$B$13:$X$489,20,0)/1000</f>
        <v>#N/A</v>
      </c>
      <c r="K89" s="163" t="e">
        <f>VLOOKUP($A89,'BC 114+220'!$B$13:$X$489,21,0)/1000</f>
        <v>#N/A</v>
      </c>
      <c r="L89" s="161" t="e">
        <f t="shared" si="4"/>
        <v>#N/A</v>
      </c>
      <c r="M89" s="165" t="e">
        <f t="shared" si="5"/>
        <v>#N/A</v>
      </c>
      <c r="N89" s="161" t="e">
        <f t="shared" si="6"/>
        <v>#N/A</v>
      </c>
      <c r="O89" s="161"/>
    </row>
    <row r="90" spans="1:25">
      <c r="A90" s="162">
        <f>'BC 114+220'!B89</f>
        <v>0</v>
      </c>
      <c r="B90" s="161">
        <f t="shared" si="7"/>
        <v>76</v>
      </c>
      <c r="C90" s="163" t="e">
        <f>'BC 114+220'!M89/1000</f>
        <v>#N/A</v>
      </c>
      <c r="D90" s="163" t="e">
        <f>'BC 114+220'!AA89</f>
        <v>#N/A</v>
      </c>
      <c r="E90" s="164" t="e">
        <f>'BC 114+220'!AB89</f>
        <v>#N/A</v>
      </c>
      <c r="F90" s="163" t="e">
        <f>VLOOKUP($A90,'BC 114+220'!$B$13:$X$489,8,0)/1000</f>
        <v>#N/A</v>
      </c>
      <c r="G90" s="163" t="e">
        <f>VLOOKUP($A90,'BC 114+220'!$B$13:$X$489,9,0)/1000</f>
        <v>#N/A</v>
      </c>
      <c r="H90" s="163" t="e">
        <f>VLOOKUP($A90,'BC 114+220'!$B$13:$X$489,14,0)/1000</f>
        <v>#N/A</v>
      </c>
      <c r="I90" s="163" t="e">
        <f>VLOOKUP($A90,'BC 114+220'!$B$13:$X$489,15,0)/1000</f>
        <v>#N/A</v>
      </c>
      <c r="J90" s="163" t="e">
        <f>VLOOKUP($A90,'BC 114+220'!$B$13:$X$489,20,0)/1000</f>
        <v>#N/A</v>
      </c>
      <c r="K90" s="163" t="e">
        <f>VLOOKUP($A90,'BC 114+220'!$B$13:$X$489,21,0)/1000</f>
        <v>#N/A</v>
      </c>
      <c r="L90" s="161" t="e">
        <f t="shared" si="4"/>
        <v>#N/A</v>
      </c>
      <c r="M90" s="165" t="e">
        <f t="shared" si="5"/>
        <v>#N/A</v>
      </c>
      <c r="N90" s="161" t="e">
        <f t="shared" si="6"/>
        <v>#N/A</v>
      </c>
      <c r="O90" s="161"/>
    </row>
    <row r="91" spans="1:25">
      <c r="A91" s="162">
        <f>'BC 114+220'!B90</f>
        <v>0</v>
      </c>
      <c r="B91" s="161">
        <f t="shared" si="7"/>
        <v>77</v>
      </c>
      <c r="C91" s="163" t="e">
        <f>'BC 114+220'!M90/1000</f>
        <v>#N/A</v>
      </c>
      <c r="D91" s="163" t="e">
        <f>'BC 114+220'!AA90</f>
        <v>#N/A</v>
      </c>
      <c r="E91" s="164" t="e">
        <f>'BC 114+220'!AB90</f>
        <v>#N/A</v>
      </c>
      <c r="F91" s="163" t="e">
        <f>VLOOKUP($A91,'BC 114+220'!$B$13:$X$489,8,0)/1000</f>
        <v>#N/A</v>
      </c>
      <c r="G91" s="163" t="e">
        <f>VLOOKUP($A91,'BC 114+220'!$B$13:$X$489,9,0)/1000</f>
        <v>#N/A</v>
      </c>
      <c r="H91" s="163" t="e">
        <f>VLOOKUP($A91,'BC 114+220'!$B$13:$X$489,14,0)/1000</f>
        <v>#N/A</v>
      </c>
      <c r="I91" s="163" t="e">
        <f>VLOOKUP($A91,'BC 114+220'!$B$13:$X$489,15,0)/1000</f>
        <v>#N/A</v>
      </c>
      <c r="J91" s="163" t="e">
        <f>VLOOKUP($A91,'BC 114+220'!$B$13:$X$489,20,0)/1000</f>
        <v>#N/A</v>
      </c>
      <c r="K91" s="163" t="e">
        <f>VLOOKUP($A91,'BC 114+220'!$B$13:$X$489,21,0)/1000</f>
        <v>#N/A</v>
      </c>
      <c r="L91" s="161" t="e">
        <f t="shared" si="4"/>
        <v>#N/A</v>
      </c>
      <c r="M91" s="165" t="e">
        <f t="shared" si="5"/>
        <v>#N/A</v>
      </c>
      <c r="N91" s="161" t="e">
        <f t="shared" si="6"/>
        <v>#N/A</v>
      </c>
      <c r="O91" s="161"/>
    </row>
    <row r="92" spans="1:25">
      <c r="A92" s="162">
        <f>'BC 114+220'!B91</f>
        <v>0</v>
      </c>
      <c r="B92" s="161">
        <f t="shared" si="7"/>
        <v>78</v>
      </c>
      <c r="C92" s="163" t="e">
        <f>'BC 114+220'!M91/1000</f>
        <v>#N/A</v>
      </c>
      <c r="D92" s="163" t="e">
        <f>'BC 114+220'!AA91</f>
        <v>#N/A</v>
      </c>
      <c r="E92" s="164" t="e">
        <f>'BC 114+220'!AB91</f>
        <v>#N/A</v>
      </c>
      <c r="F92" s="163" t="e">
        <f>VLOOKUP($A92,'BC 114+220'!$B$13:$X$489,8,0)/1000</f>
        <v>#N/A</v>
      </c>
      <c r="G92" s="163" t="e">
        <f>VLOOKUP($A92,'BC 114+220'!$B$13:$X$489,9,0)/1000</f>
        <v>#N/A</v>
      </c>
      <c r="H92" s="163" t="e">
        <f>VLOOKUP($A92,'BC 114+220'!$B$13:$X$489,14,0)/1000</f>
        <v>#N/A</v>
      </c>
      <c r="I92" s="163" t="e">
        <f>VLOOKUP($A92,'BC 114+220'!$B$13:$X$489,15,0)/1000</f>
        <v>#N/A</v>
      </c>
      <c r="J92" s="163" t="e">
        <f>VLOOKUP($A92,'BC 114+220'!$B$13:$X$489,20,0)/1000</f>
        <v>#N/A</v>
      </c>
      <c r="K92" s="163" t="e">
        <f>VLOOKUP($A92,'BC 114+220'!$B$13:$X$489,21,0)/1000</f>
        <v>#N/A</v>
      </c>
      <c r="L92" s="161" t="e">
        <f t="shared" si="4"/>
        <v>#N/A</v>
      </c>
      <c r="M92" s="165" t="e">
        <f t="shared" si="5"/>
        <v>#N/A</v>
      </c>
      <c r="N92" s="161" t="e">
        <f t="shared" si="6"/>
        <v>#N/A</v>
      </c>
      <c r="O92" s="161"/>
      <c r="Y92" s="141">
        <f>A21-A14</f>
        <v>-45043</v>
      </c>
    </row>
    <row r="93" spans="1:25">
      <c r="A93" s="162">
        <f>'BC 114+220'!B92</f>
        <v>0</v>
      </c>
      <c r="B93" s="161">
        <f t="shared" si="7"/>
        <v>79</v>
      </c>
      <c r="C93" s="163" t="e">
        <f>'BC 114+220'!M92/1000</f>
        <v>#N/A</v>
      </c>
      <c r="D93" s="163" t="e">
        <f>'BC 114+220'!AA92</f>
        <v>#N/A</v>
      </c>
      <c r="E93" s="164" t="e">
        <f>'BC 114+220'!AB92</f>
        <v>#N/A</v>
      </c>
      <c r="F93" s="163" t="e">
        <f>VLOOKUP($A93,'BC 114+220'!$B$13:$X$489,8,0)/1000</f>
        <v>#N/A</v>
      </c>
      <c r="G93" s="163" t="e">
        <f>VLOOKUP($A93,'BC 114+220'!$B$13:$X$489,9,0)/1000</f>
        <v>#N/A</v>
      </c>
      <c r="H93" s="163" t="e">
        <f>VLOOKUP($A93,'BC 114+220'!$B$13:$X$489,14,0)/1000</f>
        <v>#N/A</v>
      </c>
      <c r="I93" s="163" t="e">
        <f>VLOOKUP($A93,'BC 114+220'!$B$13:$X$489,15,0)/1000</f>
        <v>#N/A</v>
      </c>
      <c r="J93" s="163" t="e">
        <f>VLOOKUP($A93,'BC 114+220'!$B$13:$X$489,20,0)/1000</f>
        <v>#N/A</v>
      </c>
      <c r="K93" s="163" t="e">
        <f>VLOOKUP($A93,'BC 114+220'!$B$13:$X$489,21,0)/1000</f>
        <v>#N/A</v>
      </c>
      <c r="L93" s="161" t="e">
        <f t="shared" si="4"/>
        <v>#N/A</v>
      </c>
      <c r="M93" s="165" t="e">
        <f t="shared" si="5"/>
        <v>#N/A</v>
      </c>
      <c r="N93" s="161" t="e">
        <f t="shared" si="6"/>
        <v>#N/A</v>
      </c>
      <c r="O93" s="161"/>
    </row>
    <row r="94" spans="1:25">
      <c r="A94" s="162">
        <f>'BC 114+220'!B93</f>
        <v>0</v>
      </c>
      <c r="B94" s="161">
        <f t="shared" si="7"/>
        <v>80</v>
      </c>
      <c r="C94" s="163" t="e">
        <f>'BC 114+220'!M93/1000</f>
        <v>#N/A</v>
      </c>
      <c r="D94" s="163" t="e">
        <f>'BC 114+220'!AA93</f>
        <v>#N/A</v>
      </c>
      <c r="E94" s="164" t="e">
        <f>'BC 114+220'!AB93</f>
        <v>#N/A</v>
      </c>
      <c r="F94" s="163" t="e">
        <f>VLOOKUP($A94,'BC 114+220'!$B$13:$X$489,8,0)/1000</f>
        <v>#N/A</v>
      </c>
      <c r="G94" s="163" t="e">
        <f>VLOOKUP($A94,'BC 114+220'!$B$13:$X$489,9,0)/1000</f>
        <v>#N/A</v>
      </c>
      <c r="H94" s="163" t="e">
        <f>VLOOKUP($A94,'BC 114+220'!$B$13:$X$489,14,0)/1000</f>
        <v>#N/A</v>
      </c>
      <c r="I94" s="163" t="e">
        <f>VLOOKUP($A94,'BC 114+220'!$B$13:$X$489,15,0)/1000</f>
        <v>#N/A</v>
      </c>
      <c r="J94" s="163" t="e">
        <f>VLOOKUP($A94,'BC 114+220'!$B$13:$X$489,20,0)/1000</f>
        <v>#N/A</v>
      </c>
      <c r="K94" s="163" t="e">
        <f>VLOOKUP($A94,'BC 114+220'!$B$13:$X$489,21,0)/1000</f>
        <v>#N/A</v>
      </c>
      <c r="L94" s="161" t="e">
        <f t="shared" si="4"/>
        <v>#N/A</v>
      </c>
      <c r="M94" s="165" t="e">
        <f t="shared" si="5"/>
        <v>#N/A</v>
      </c>
      <c r="N94" s="161" t="e">
        <f t="shared" si="6"/>
        <v>#N/A</v>
      </c>
      <c r="O94" s="161"/>
    </row>
    <row r="95" spans="1:25">
      <c r="A95" s="162">
        <f>'BC 114+220'!B94</f>
        <v>0</v>
      </c>
      <c r="B95" s="161">
        <f t="shared" si="7"/>
        <v>81</v>
      </c>
      <c r="C95" s="163" t="e">
        <f>'BC 114+220'!M94/1000</f>
        <v>#N/A</v>
      </c>
      <c r="D95" s="163" t="e">
        <f>'BC 114+220'!AA94</f>
        <v>#N/A</v>
      </c>
      <c r="E95" s="164" t="e">
        <f>'BC 114+220'!AB94</f>
        <v>#N/A</v>
      </c>
      <c r="F95" s="163" t="e">
        <f>VLOOKUP($A95,'BC 114+220'!$B$13:$X$489,8,0)/1000</f>
        <v>#N/A</v>
      </c>
      <c r="G95" s="163" t="e">
        <f>VLOOKUP($A95,'BC 114+220'!$B$13:$X$489,9,0)/1000</f>
        <v>#N/A</v>
      </c>
      <c r="H95" s="163" t="e">
        <f>VLOOKUP($A95,'BC 114+220'!$B$13:$X$489,14,0)/1000</f>
        <v>#N/A</v>
      </c>
      <c r="I95" s="163" t="e">
        <f>VLOOKUP($A95,'BC 114+220'!$B$13:$X$489,15,0)/1000</f>
        <v>#N/A</v>
      </c>
      <c r="J95" s="163" t="e">
        <f>VLOOKUP($A95,'BC 114+220'!$B$13:$X$489,20,0)/1000</f>
        <v>#N/A</v>
      </c>
      <c r="K95" s="163" t="e">
        <f>VLOOKUP($A95,'BC 114+220'!$B$13:$X$489,21,0)/1000</f>
        <v>#N/A</v>
      </c>
      <c r="L95" s="161" t="e">
        <f t="shared" si="4"/>
        <v>#N/A</v>
      </c>
      <c r="M95" s="165" t="e">
        <f t="shared" si="5"/>
        <v>#N/A</v>
      </c>
      <c r="N95" s="161" t="e">
        <f t="shared" si="6"/>
        <v>#N/A</v>
      </c>
      <c r="O95" s="161"/>
    </row>
    <row r="96" spans="1:25">
      <c r="A96" s="162">
        <f>'BC 114+220'!B95</f>
        <v>0</v>
      </c>
      <c r="B96" s="161">
        <f t="shared" si="7"/>
        <v>82</v>
      </c>
      <c r="C96" s="163" t="e">
        <f>'BC 114+220'!M95/1000</f>
        <v>#N/A</v>
      </c>
      <c r="D96" s="163" t="e">
        <f>'BC 114+220'!AA95</f>
        <v>#N/A</v>
      </c>
      <c r="E96" s="164" t="e">
        <f>'BC 114+220'!AB95</f>
        <v>#N/A</v>
      </c>
      <c r="F96" s="163" t="e">
        <f>VLOOKUP($A96,'BC 114+220'!$B$13:$X$489,8,0)/1000</f>
        <v>#N/A</v>
      </c>
      <c r="G96" s="163" t="e">
        <f>VLOOKUP($A96,'BC 114+220'!$B$13:$X$489,9,0)/1000</f>
        <v>#N/A</v>
      </c>
      <c r="H96" s="163" t="e">
        <f>VLOOKUP($A96,'BC 114+220'!$B$13:$X$489,14,0)/1000</f>
        <v>#N/A</v>
      </c>
      <c r="I96" s="163" t="e">
        <f>VLOOKUP($A96,'BC 114+220'!$B$13:$X$489,15,0)/1000</f>
        <v>#N/A</v>
      </c>
      <c r="J96" s="163" t="e">
        <f>VLOOKUP($A96,'BC 114+220'!$B$13:$X$489,20,0)/1000</f>
        <v>#N/A</v>
      </c>
      <c r="K96" s="163" t="e">
        <f>VLOOKUP($A96,'BC 114+220'!$B$13:$X$489,21,0)/1000</f>
        <v>#N/A</v>
      </c>
      <c r="L96" s="161" t="e">
        <f t="shared" si="4"/>
        <v>#N/A</v>
      </c>
      <c r="M96" s="165" t="e">
        <f t="shared" si="5"/>
        <v>#N/A</v>
      </c>
      <c r="N96" s="161" t="e">
        <f t="shared" si="6"/>
        <v>#N/A</v>
      </c>
      <c r="O96" s="161"/>
    </row>
    <row r="97" spans="1:15">
      <c r="A97" s="162">
        <f>'BC 114+220'!B96</f>
        <v>0</v>
      </c>
      <c r="B97" s="161">
        <f t="shared" si="7"/>
        <v>83</v>
      </c>
      <c r="C97" s="163" t="e">
        <f>'BC 114+220'!M96/1000</f>
        <v>#N/A</v>
      </c>
      <c r="D97" s="163" t="e">
        <f>'BC 114+220'!AA96</f>
        <v>#N/A</v>
      </c>
      <c r="E97" s="164" t="e">
        <f>'BC 114+220'!AB96</f>
        <v>#N/A</v>
      </c>
      <c r="F97" s="163" t="e">
        <f>VLOOKUP($A97,'BC 114+220'!$B$13:$X$489,8,0)/1000</f>
        <v>#N/A</v>
      </c>
      <c r="G97" s="163" t="e">
        <f>VLOOKUP($A97,'BC 114+220'!$B$13:$X$489,9,0)/1000</f>
        <v>#N/A</v>
      </c>
      <c r="H97" s="163" t="e">
        <f>VLOOKUP($A97,'BC 114+220'!$B$13:$X$489,14,0)/1000</f>
        <v>#N/A</v>
      </c>
      <c r="I97" s="163" t="e">
        <f>VLOOKUP($A97,'BC 114+220'!$B$13:$X$489,15,0)/1000</f>
        <v>#N/A</v>
      </c>
      <c r="J97" s="163" t="e">
        <f>VLOOKUP($A97,'BC 114+220'!$B$13:$X$489,20,0)/1000</f>
        <v>#N/A</v>
      </c>
      <c r="K97" s="163" t="e">
        <f>VLOOKUP($A97,'BC 114+220'!$B$13:$X$489,21,0)/1000</f>
        <v>#N/A</v>
      </c>
      <c r="L97" s="161" t="e">
        <f t="shared" si="4"/>
        <v>#N/A</v>
      </c>
      <c r="M97" s="165" t="e">
        <f t="shared" si="5"/>
        <v>#N/A</v>
      </c>
      <c r="N97" s="161" t="e">
        <f t="shared" si="6"/>
        <v>#N/A</v>
      </c>
      <c r="O97" s="161"/>
    </row>
    <row r="98" spans="1:15">
      <c r="A98" s="162">
        <f>'BC 114+220'!B97</f>
        <v>0</v>
      </c>
      <c r="B98" s="161">
        <f t="shared" si="7"/>
        <v>84</v>
      </c>
      <c r="C98" s="163" t="e">
        <f>'BC 114+220'!M97/1000</f>
        <v>#N/A</v>
      </c>
      <c r="D98" s="163" t="e">
        <f>'BC 114+220'!AA97</f>
        <v>#N/A</v>
      </c>
      <c r="E98" s="164" t="e">
        <f>'BC 114+220'!AB97</f>
        <v>#N/A</v>
      </c>
      <c r="F98" s="163" t="e">
        <f>VLOOKUP($A98,'BC 114+220'!$B$13:$X$489,8,0)/1000</f>
        <v>#N/A</v>
      </c>
      <c r="G98" s="163" t="e">
        <f>VLOOKUP($A98,'BC 114+220'!$B$13:$X$489,9,0)/1000</f>
        <v>#N/A</v>
      </c>
      <c r="H98" s="163" t="e">
        <f>VLOOKUP($A98,'BC 114+220'!$B$13:$X$489,14,0)/1000</f>
        <v>#N/A</v>
      </c>
      <c r="I98" s="163" t="e">
        <f>VLOOKUP($A98,'BC 114+220'!$B$13:$X$489,15,0)/1000</f>
        <v>#N/A</v>
      </c>
      <c r="J98" s="163" t="e">
        <f>VLOOKUP($A98,'BC 114+220'!$B$13:$X$489,20,0)/1000</f>
        <v>#N/A</v>
      </c>
      <c r="K98" s="163" t="e">
        <f>VLOOKUP($A98,'BC 114+220'!$B$13:$X$489,21,0)/1000</f>
        <v>#N/A</v>
      </c>
      <c r="L98" s="161" t="e">
        <f t="shared" si="4"/>
        <v>#N/A</v>
      </c>
      <c r="M98" s="165" t="e">
        <f t="shared" si="5"/>
        <v>#N/A</v>
      </c>
      <c r="N98" s="161" t="e">
        <f t="shared" si="6"/>
        <v>#N/A</v>
      </c>
      <c r="O98" s="161"/>
    </row>
    <row r="99" spans="1:15">
      <c r="A99" s="162">
        <f>'BC 114+220'!B98</f>
        <v>0</v>
      </c>
      <c r="B99" s="161">
        <f t="shared" si="7"/>
        <v>85</v>
      </c>
      <c r="C99" s="163" t="e">
        <f>'BC 114+220'!M98/1000</f>
        <v>#N/A</v>
      </c>
      <c r="D99" s="163" t="e">
        <f>'BC 114+220'!AA98</f>
        <v>#N/A</v>
      </c>
      <c r="E99" s="164" t="e">
        <f>'BC 114+220'!AB98</f>
        <v>#N/A</v>
      </c>
      <c r="F99" s="163" t="e">
        <f>VLOOKUP($A99,'BC 114+220'!$B$13:$X$489,8,0)/1000</f>
        <v>#N/A</v>
      </c>
      <c r="G99" s="163" t="e">
        <f>VLOOKUP($A99,'BC 114+220'!$B$13:$X$489,9,0)/1000</f>
        <v>#N/A</v>
      </c>
      <c r="H99" s="163" t="e">
        <f>VLOOKUP($A99,'BC 114+220'!$B$13:$X$489,14,0)/1000</f>
        <v>#N/A</v>
      </c>
      <c r="I99" s="163" t="e">
        <f>VLOOKUP($A99,'BC 114+220'!$B$13:$X$489,15,0)/1000</f>
        <v>#N/A</v>
      </c>
      <c r="J99" s="163" t="e">
        <f>VLOOKUP($A99,'BC 114+220'!$B$13:$X$489,20,0)/1000</f>
        <v>#N/A</v>
      </c>
      <c r="K99" s="163" t="e">
        <f>VLOOKUP($A99,'BC 114+220'!$B$13:$X$489,21,0)/1000</f>
        <v>#N/A</v>
      </c>
      <c r="L99" s="161" t="e">
        <f t="shared" si="4"/>
        <v>#N/A</v>
      </c>
      <c r="M99" s="165" t="e">
        <f t="shared" si="5"/>
        <v>#N/A</v>
      </c>
      <c r="N99" s="161" t="e">
        <f t="shared" si="6"/>
        <v>#N/A</v>
      </c>
      <c r="O99" s="161"/>
    </row>
    <row r="100" spans="1:15">
      <c r="A100" s="162">
        <f>'BC 114+220'!B99</f>
        <v>0</v>
      </c>
      <c r="B100" s="161">
        <f t="shared" si="7"/>
        <v>86</v>
      </c>
      <c r="C100" s="163" t="e">
        <f>'BC 114+220'!M99/1000</f>
        <v>#N/A</v>
      </c>
      <c r="D100" s="163" t="e">
        <f>'BC 114+220'!AA99</f>
        <v>#N/A</v>
      </c>
      <c r="E100" s="164" t="e">
        <f>'BC 114+220'!AB99</f>
        <v>#N/A</v>
      </c>
      <c r="F100" s="163" t="e">
        <f>VLOOKUP($A100,'BC 114+220'!$B$13:$X$489,8,0)/1000</f>
        <v>#N/A</v>
      </c>
      <c r="G100" s="163" t="e">
        <f>VLOOKUP($A100,'BC 114+220'!$B$13:$X$489,9,0)/1000</f>
        <v>#N/A</v>
      </c>
      <c r="H100" s="163" t="e">
        <f>VLOOKUP($A100,'BC 114+220'!$B$13:$X$489,14,0)/1000</f>
        <v>#N/A</v>
      </c>
      <c r="I100" s="163" t="e">
        <f>VLOOKUP($A100,'BC 114+220'!$B$13:$X$489,15,0)/1000</f>
        <v>#N/A</v>
      </c>
      <c r="J100" s="163" t="e">
        <f>VLOOKUP($A100,'BC 114+220'!$B$13:$X$489,20,0)/1000</f>
        <v>#N/A</v>
      </c>
      <c r="K100" s="163" t="e">
        <f>VLOOKUP($A100,'BC 114+220'!$B$13:$X$489,21,0)/1000</f>
        <v>#N/A</v>
      </c>
      <c r="L100" s="161" t="e">
        <f t="shared" si="4"/>
        <v>#N/A</v>
      </c>
      <c r="M100" s="165" t="e">
        <f t="shared" si="5"/>
        <v>#N/A</v>
      </c>
      <c r="N100" s="161" t="e">
        <f t="shared" si="6"/>
        <v>#N/A</v>
      </c>
      <c r="O100" s="161"/>
    </row>
    <row r="101" spans="1:15">
      <c r="A101" s="162">
        <f>'BC 114+220'!B100</f>
        <v>0</v>
      </c>
      <c r="B101" s="161">
        <f t="shared" si="7"/>
        <v>87</v>
      </c>
      <c r="C101" s="163" t="e">
        <f>'BC 114+220'!M100/1000</f>
        <v>#N/A</v>
      </c>
      <c r="D101" s="163" t="e">
        <f>'BC 114+220'!AA100</f>
        <v>#N/A</v>
      </c>
      <c r="E101" s="164" t="e">
        <f>'BC 114+220'!AB100</f>
        <v>#N/A</v>
      </c>
      <c r="F101" s="163" t="e">
        <f>VLOOKUP($A101,'BC 114+220'!$B$13:$X$489,8,0)/1000</f>
        <v>#N/A</v>
      </c>
      <c r="G101" s="163" t="e">
        <f>VLOOKUP($A101,'BC 114+220'!$B$13:$X$489,9,0)/1000</f>
        <v>#N/A</v>
      </c>
      <c r="H101" s="163" t="e">
        <f>VLOOKUP($A101,'BC 114+220'!$B$13:$X$489,14,0)/1000</f>
        <v>#N/A</v>
      </c>
      <c r="I101" s="163" t="e">
        <f>VLOOKUP($A101,'BC 114+220'!$B$13:$X$489,15,0)/1000</f>
        <v>#N/A</v>
      </c>
      <c r="J101" s="163" t="e">
        <f>VLOOKUP($A101,'BC 114+220'!$B$13:$X$489,20,0)/1000</f>
        <v>#N/A</v>
      </c>
      <c r="K101" s="163" t="e">
        <f>VLOOKUP($A101,'BC 114+220'!$B$13:$X$489,21,0)/1000</f>
        <v>#N/A</v>
      </c>
      <c r="L101" s="161" t="e">
        <f t="shared" si="4"/>
        <v>#N/A</v>
      </c>
      <c r="M101" s="165" t="e">
        <f t="shared" si="5"/>
        <v>#N/A</v>
      </c>
      <c r="N101" s="161" t="e">
        <f t="shared" si="6"/>
        <v>#N/A</v>
      </c>
      <c r="O101" s="161"/>
    </row>
    <row r="102" spans="1:15">
      <c r="A102" s="162">
        <f>'BC 114+220'!B101</f>
        <v>0</v>
      </c>
      <c r="B102" s="161">
        <f t="shared" si="7"/>
        <v>88</v>
      </c>
      <c r="C102" s="163" t="e">
        <f>'BC 114+220'!M101/1000</f>
        <v>#N/A</v>
      </c>
      <c r="D102" s="163" t="e">
        <f>'BC 114+220'!AA101</f>
        <v>#N/A</v>
      </c>
      <c r="E102" s="164" t="e">
        <f>'BC 114+220'!AB101</f>
        <v>#N/A</v>
      </c>
      <c r="F102" s="163" t="e">
        <f>VLOOKUP($A102,'BC 114+220'!$B$13:$X$489,8,0)/1000</f>
        <v>#N/A</v>
      </c>
      <c r="G102" s="163" t="e">
        <f>VLOOKUP($A102,'BC 114+220'!$B$13:$X$489,9,0)/1000</f>
        <v>#N/A</v>
      </c>
      <c r="H102" s="163" t="e">
        <f>VLOOKUP($A102,'BC 114+220'!$B$13:$X$489,14,0)/1000</f>
        <v>#N/A</v>
      </c>
      <c r="I102" s="163" t="e">
        <f>VLOOKUP($A102,'BC 114+220'!$B$13:$X$489,15,0)/1000</f>
        <v>#N/A</v>
      </c>
      <c r="J102" s="163" t="e">
        <f>VLOOKUP($A102,'BC 114+220'!$B$13:$X$489,20,0)/1000</f>
        <v>#N/A</v>
      </c>
      <c r="K102" s="163" t="e">
        <f>VLOOKUP($A102,'BC 114+220'!$B$13:$X$489,21,0)/1000</f>
        <v>#N/A</v>
      </c>
      <c r="L102" s="161" t="e">
        <f t="shared" si="4"/>
        <v>#N/A</v>
      </c>
      <c r="M102" s="165" t="e">
        <f t="shared" si="5"/>
        <v>#N/A</v>
      </c>
      <c r="N102" s="161" t="e">
        <f t="shared" si="6"/>
        <v>#N/A</v>
      </c>
      <c r="O102" s="161"/>
    </row>
    <row r="103" spans="1:15">
      <c r="A103" s="162">
        <f>'BC 114+220'!B102</f>
        <v>0</v>
      </c>
      <c r="B103" s="161">
        <f t="shared" si="7"/>
        <v>89</v>
      </c>
      <c r="C103" s="163" t="e">
        <f>'BC 114+220'!M102/1000</f>
        <v>#N/A</v>
      </c>
      <c r="D103" s="163" t="e">
        <f>'BC 114+220'!AA102</f>
        <v>#N/A</v>
      </c>
      <c r="E103" s="164" t="e">
        <f>'BC 114+220'!AB102</f>
        <v>#N/A</v>
      </c>
      <c r="F103" s="163" t="e">
        <f>VLOOKUP($A103,'BC 114+220'!$B$13:$X$489,8,0)/1000</f>
        <v>#N/A</v>
      </c>
      <c r="G103" s="163" t="e">
        <f>VLOOKUP($A103,'BC 114+220'!$B$13:$X$489,9,0)/1000</f>
        <v>#N/A</v>
      </c>
      <c r="H103" s="163" t="e">
        <f>VLOOKUP($A103,'BC 114+220'!$B$13:$X$489,14,0)/1000</f>
        <v>#N/A</v>
      </c>
      <c r="I103" s="163" t="e">
        <f>VLOOKUP($A103,'BC 114+220'!$B$13:$X$489,15,0)/1000</f>
        <v>#N/A</v>
      </c>
      <c r="J103" s="163" t="e">
        <f>VLOOKUP($A103,'BC 114+220'!$B$13:$X$489,20,0)/1000</f>
        <v>#N/A</v>
      </c>
      <c r="K103" s="163" t="e">
        <f>VLOOKUP($A103,'BC 114+220'!$B$13:$X$489,21,0)/1000</f>
        <v>#N/A</v>
      </c>
      <c r="L103" s="161" t="e">
        <f t="shared" si="4"/>
        <v>#N/A</v>
      </c>
      <c r="M103" s="165" t="e">
        <f t="shared" si="5"/>
        <v>#N/A</v>
      </c>
      <c r="N103" s="161" t="e">
        <f t="shared" si="6"/>
        <v>#N/A</v>
      </c>
      <c r="O103" s="161"/>
    </row>
    <row r="104" spans="1:15">
      <c r="A104" s="162">
        <f>'BC 114+220'!B103</f>
        <v>0</v>
      </c>
      <c r="B104" s="161">
        <f t="shared" si="7"/>
        <v>90</v>
      </c>
      <c r="C104" s="163" t="e">
        <f>'BC 114+220'!M103/1000</f>
        <v>#N/A</v>
      </c>
      <c r="D104" s="163" t="e">
        <f>'BC 114+220'!AA103</f>
        <v>#N/A</v>
      </c>
      <c r="E104" s="164" t="e">
        <f>'BC 114+220'!AB103</f>
        <v>#N/A</v>
      </c>
      <c r="F104" s="163" t="e">
        <f>VLOOKUP($A104,'BC 114+220'!$B$13:$X$489,8,0)/1000</f>
        <v>#N/A</v>
      </c>
      <c r="G104" s="163" t="e">
        <f>VLOOKUP($A104,'BC 114+220'!$B$13:$X$489,9,0)/1000</f>
        <v>#N/A</v>
      </c>
      <c r="H104" s="163" t="e">
        <f>VLOOKUP($A104,'BC 114+220'!$B$13:$X$489,14,0)/1000</f>
        <v>#N/A</v>
      </c>
      <c r="I104" s="163" t="e">
        <f>VLOOKUP($A104,'BC 114+220'!$B$13:$X$489,15,0)/1000</f>
        <v>#N/A</v>
      </c>
      <c r="J104" s="163" t="e">
        <f>VLOOKUP($A104,'BC 114+220'!$B$13:$X$489,20,0)/1000</f>
        <v>#N/A</v>
      </c>
      <c r="K104" s="163" t="e">
        <f>VLOOKUP($A104,'BC 114+220'!$B$13:$X$489,21,0)/1000</f>
        <v>#N/A</v>
      </c>
      <c r="L104" s="161" t="e">
        <f t="shared" si="4"/>
        <v>#N/A</v>
      </c>
      <c r="M104" s="165" t="e">
        <f t="shared" si="5"/>
        <v>#N/A</v>
      </c>
      <c r="N104" s="161" t="e">
        <f t="shared" si="6"/>
        <v>#N/A</v>
      </c>
      <c r="O104" s="161"/>
    </row>
    <row r="105" spans="1:15">
      <c r="A105" s="162">
        <f>'BC 114+220'!B104</f>
        <v>0</v>
      </c>
      <c r="B105" s="161">
        <f t="shared" si="7"/>
        <v>91</v>
      </c>
      <c r="C105" s="163" t="e">
        <f>'BC 114+220'!M104/1000</f>
        <v>#N/A</v>
      </c>
      <c r="D105" s="163" t="e">
        <f>'BC 114+220'!AA104</f>
        <v>#N/A</v>
      </c>
      <c r="E105" s="164" t="e">
        <f>'BC 114+220'!AB104</f>
        <v>#N/A</v>
      </c>
      <c r="F105" s="163" t="e">
        <f>VLOOKUP($A105,'BC 114+220'!$B$13:$X$489,8,0)/1000</f>
        <v>#N/A</v>
      </c>
      <c r="G105" s="163" t="e">
        <f>VLOOKUP($A105,'BC 114+220'!$B$13:$X$489,9,0)/1000</f>
        <v>#N/A</v>
      </c>
      <c r="H105" s="163" t="e">
        <f>VLOOKUP($A105,'BC 114+220'!$B$13:$X$489,14,0)/1000</f>
        <v>#N/A</v>
      </c>
      <c r="I105" s="163" t="e">
        <f>VLOOKUP($A105,'BC 114+220'!$B$13:$X$489,15,0)/1000</f>
        <v>#N/A</v>
      </c>
      <c r="J105" s="163" t="e">
        <f>VLOOKUP($A105,'BC 114+220'!$B$13:$X$489,20,0)/1000</f>
        <v>#N/A</v>
      </c>
      <c r="K105" s="163" t="e">
        <f>VLOOKUP($A105,'BC 114+220'!$B$13:$X$489,21,0)/1000</f>
        <v>#N/A</v>
      </c>
      <c r="L105" s="161" t="e">
        <f t="shared" si="4"/>
        <v>#N/A</v>
      </c>
      <c r="M105" s="165" t="e">
        <f t="shared" si="5"/>
        <v>#N/A</v>
      </c>
      <c r="N105" s="161" t="e">
        <f t="shared" si="6"/>
        <v>#N/A</v>
      </c>
      <c r="O105" s="161"/>
    </row>
    <row r="106" spans="1:15">
      <c r="A106" s="162">
        <f>'BC 114+220'!B105</f>
        <v>0</v>
      </c>
      <c r="B106" s="161">
        <f t="shared" si="7"/>
        <v>92</v>
      </c>
      <c r="C106" s="163" t="e">
        <f>'BC 114+220'!M105/1000</f>
        <v>#N/A</v>
      </c>
      <c r="D106" s="163" t="e">
        <f>'BC 114+220'!AA105</f>
        <v>#N/A</v>
      </c>
      <c r="E106" s="164" t="e">
        <f>'BC 114+220'!AB105</f>
        <v>#N/A</v>
      </c>
      <c r="F106" s="163" t="e">
        <f>VLOOKUP($A106,'BC 114+220'!$B$13:$X$489,8,0)/1000</f>
        <v>#N/A</v>
      </c>
      <c r="G106" s="163" t="e">
        <f>VLOOKUP($A106,'BC 114+220'!$B$13:$X$489,9,0)/1000</f>
        <v>#N/A</v>
      </c>
      <c r="H106" s="163" t="e">
        <f>VLOOKUP($A106,'BC 114+220'!$B$13:$X$489,14,0)/1000</f>
        <v>#N/A</v>
      </c>
      <c r="I106" s="163" t="e">
        <f>VLOOKUP($A106,'BC 114+220'!$B$13:$X$489,15,0)/1000</f>
        <v>#N/A</v>
      </c>
      <c r="J106" s="163" t="e">
        <f>VLOOKUP($A106,'BC 114+220'!$B$13:$X$489,20,0)/1000</f>
        <v>#N/A</v>
      </c>
      <c r="K106" s="163" t="e">
        <f>VLOOKUP($A106,'BC 114+220'!$B$13:$X$489,21,0)/1000</f>
        <v>#N/A</v>
      </c>
      <c r="L106" s="161" t="e">
        <f t="shared" si="4"/>
        <v>#N/A</v>
      </c>
      <c r="M106" s="165" t="e">
        <f t="shared" si="5"/>
        <v>#N/A</v>
      </c>
      <c r="N106" s="161" t="e">
        <f t="shared" si="6"/>
        <v>#N/A</v>
      </c>
      <c r="O106" s="161"/>
    </row>
    <row r="107" spans="1:15">
      <c r="A107" s="162">
        <f>'BC 114+220'!B106</f>
        <v>0</v>
      </c>
      <c r="B107" s="161">
        <f t="shared" si="7"/>
        <v>93</v>
      </c>
      <c r="C107" s="163" t="e">
        <f>'BC 114+220'!M106/1000</f>
        <v>#N/A</v>
      </c>
      <c r="D107" s="163" t="e">
        <f>'BC 114+220'!AA106</f>
        <v>#N/A</v>
      </c>
      <c r="E107" s="164" t="e">
        <f>'BC 114+220'!AB106</f>
        <v>#N/A</v>
      </c>
      <c r="F107" s="163" t="e">
        <f>VLOOKUP($A107,'BC 114+220'!$B$13:$X$489,8,0)/1000</f>
        <v>#N/A</v>
      </c>
      <c r="G107" s="163" t="e">
        <f>VLOOKUP($A107,'BC 114+220'!$B$13:$X$489,9,0)/1000</f>
        <v>#N/A</v>
      </c>
      <c r="H107" s="163" t="e">
        <f>VLOOKUP($A107,'BC 114+220'!$B$13:$X$489,14,0)/1000</f>
        <v>#N/A</v>
      </c>
      <c r="I107" s="163" t="e">
        <f>VLOOKUP($A107,'BC 114+220'!$B$13:$X$489,15,0)/1000</f>
        <v>#N/A</v>
      </c>
      <c r="J107" s="163" t="e">
        <f>VLOOKUP($A107,'BC 114+220'!$B$13:$X$489,20,0)/1000</f>
        <v>#N/A</v>
      </c>
      <c r="K107" s="163" t="e">
        <f>VLOOKUP($A107,'BC 114+220'!$B$13:$X$489,21,0)/1000</f>
        <v>#N/A</v>
      </c>
      <c r="L107" s="161" t="e">
        <f t="shared" si="4"/>
        <v>#N/A</v>
      </c>
      <c r="M107" s="165" t="e">
        <f t="shared" si="5"/>
        <v>#N/A</v>
      </c>
      <c r="N107" s="161" t="e">
        <f t="shared" si="6"/>
        <v>#N/A</v>
      </c>
      <c r="O107" s="161"/>
    </row>
    <row r="108" spans="1:15">
      <c r="A108" s="162">
        <f>'BC 114+220'!B107</f>
        <v>0</v>
      </c>
      <c r="B108" s="161">
        <f t="shared" si="7"/>
        <v>94</v>
      </c>
      <c r="C108" s="163" t="e">
        <f>'BC 114+220'!M107/1000</f>
        <v>#N/A</v>
      </c>
      <c r="D108" s="163" t="e">
        <f>'BC 114+220'!AA107</f>
        <v>#N/A</v>
      </c>
      <c r="E108" s="164" t="e">
        <f>'BC 114+220'!AB107</f>
        <v>#N/A</v>
      </c>
      <c r="F108" s="163" t="e">
        <f>VLOOKUP($A108,'BC 114+220'!$B$13:$X$489,8,0)/1000</f>
        <v>#N/A</v>
      </c>
      <c r="G108" s="163" t="e">
        <f>VLOOKUP($A108,'BC 114+220'!$B$13:$X$489,9,0)/1000</f>
        <v>#N/A</v>
      </c>
      <c r="H108" s="163" t="e">
        <f>VLOOKUP($A108,'BC 114+220'!$B$13:$X$489,14,0)/1000</f>
        <v>#N/A</v>
      </c>
      <c r="I108" s="163" t="e">
        <f>VLOOKUP($A108,'BC 114+220'!$B$13:$X$489,15,0)/1000</f>
        <v>#N/A</v>
      </c>
      <c r="J108" s="163" t="e">
        <f>VLOOKUP($A108,'BC 114+220'!$B$13:$X$489,20,0)/1000</f>
        <v>#N/A</v>
      </c>
      <c r="K108" s="163" t="e">
        <f>VLOOKUP($A108,'BC 114+220'!$B$13:$X$489,21,0)/1000</f>
        <v>#N/A</v>
      </c>
      <c r="L108" s="161" t="e">
        <f t="shared" si="4"/>
        <v>#N/A</v>
      </c>
      <c r="M108" s="165" t="e">
        <f t="shared" si="5"/>
        <v>#N/A</v>
      </c>
      <c r="N108" s="161" t="e">
        <f t="shared" si="6"/>
        <v>#N/A</v>
      </c>
      <c r="O108" s="161"/>
    </row>
    <row r="109" spans="1:15">
      <c r="A109" s="162">
        <f>'BC 114+220'!B108</f>
        <v>0</v>
      </c>
      <c r="B109" s="161">
        <f t="shared" si="7"/>
        <v>95</v>
      </c>
      <c r="C109" s="163" t="e">
        <f>'BC 114+220'!M108/1000</f>
        <v>#N/A</v>
      </c>
      <c r="D109" s="163" t="e">
        <f>'BC 114+220'!AA108</f>
        <v>#N/A</v>
      </c>
      <c r="E109" s="164" t="e">
        <f>'BC 114+220'!AB108</f>
        <v>#N/A</v>
      </c>
      <c r="F109" s="163" t="e">
        <f>VLOOKUP($A109,'BC 114+220'!$B$13:$X$489,8,0)/1000</f>
        <v>#N/A</v>
      </c>
      <c r="G109" s="163" t="e">
        <f>VLOOKUP($A109,'BC 114+220'!$B$13:$X$489,9,0)/1000</f>
        <v>#N/A</v>
      </c>
      <c r="H109" s="163" t="e">
        <f>VLOOKUP($A109,'BC 114+220'!$B$13:$X$489,14,0)/1000</f>
        <v>#N/A</v>
      </c>
      <c r="I109" s="163" t="e">
        <f>VLOOKUP($A109,'BC 114+220'!$B$13:$X$489,15,0)/1000</f>
        <v>#N/A</v>
      </c>
      <c r="J109" s="163" t="e">
        <f>VLOOKUP($A109,'BC 114+220'!$B$13:$X$489,20,0)/1000</f>
        <v>#N/A</v>
      </c>
      <c r="K109" s="163" t="e">
        <f>VLOOKUP($A109,'BC 114+220'!$B$13:$X$489,21,0)/1000</f>
        <v>#N/A</v>
      </c>
      <c r="L109" s="161" t="e">
        <f t="shared" si="4"/>
        <v>#N/A</v>
      </c>
      <c r="M109" s="165" t="e">
        <f t="shared" si="5"/>
        <v>#N/A</v>
      </c>
      <c r="N109" s="161" t="e">
        <f t="shared" si="6"/>
        <v>#N/A</v>
      </c>
      <c r="O109" s="161"/>
    </row>
    <row r="110" spans="1:15">
      <c r="A110" s="162">
        <f>'BC 114+220'!B109</f>
        <v>0</v>
      </c>
      <c r="B110" s="161">
        <f t="shared" si="7"/>
        <v>96</v>
      </c>
      <c r="C110" s="163" t="e">
        <f>'BC 114+220'!M109/1000</f>
        <v>#N/A</v>
      </c>
      <c r="D110" s="163" t="e">
        <f>'BC 114+220'!AA109</f>
        <v>#N/A</v>
      </c>
      <c r="E110" s="164" t="e">
        <f>'BC 114+220'!AB109</f>
        <v>#N/A</v>
      </c>
      <c r="F110" s="163" t="e">
        <f>VLOOKUP($A110,'BC 114+220'!$B$13:$X$489,8,0)/1000</f>
        <v>#N/A</v>
      </c>
      <c r="G110" s="163" t="e">
        <f>VLOOKUP($A110,'BC 114+220'!$B$13:$X$489,9,0)/1000</f>
        <v>#N/A</v>
      </c>
      <c r="H110" s="163" t="e">
        <f>VLOOKUP($A110,'BC 114+220'!$B$13:$X$489,14,0)/1000</f>
        <v>#N/A</v>
      </c>
      <c r="I110" s="163" t="e">
        <f>VLOOKUP($A110,'BC 114+220'!$B$13:$X$489,15,0)/1000</f>
        <v>#N/A</v>
      </c>
      <c r="J110" s="163" t="e">
        <f>VLOOKUP($A110,'BC 114+220'!$B$13:$X$489,20,0)/1000</f>
        <v>#N/A</v>
      </c>
      <c r="K110" s="163" t="e">
        <f>VLOOKUP($A110,'BC 114+220'!$B$13:$X$489,21,0)/1000</f>
        <v>#N/A</v>
      </c>
      <c r="L110" s="161" t="e">
        <f t="shared" si="4"/>
        <v>#N/A</v>
      </c>
      <c r="M110" s="165" t="e">
        <f t="shared" si="5"/>
        <v>#N/A</v>
      </c>
      <c r="N110" s="161" t="e">
        <f t="shared" si="6"/>
        <v>#N/A</v>
      </c>
      <c r="O110" s="161"/>
    </row>
    <row r="111" spans="1:15">
      <c r="A111" s="162">
        <f>'BC 114+220'!B110</f>
        <v>0</v>
      </c>
      <c r="B111" s="161">
        <f t="shared" si="7"/>
        <v>97</v>
      </c>
      <c r="C111" s="163" t="e">
        <f>'BC 114+220'!M110/1000</f>
        <v>#N/A</v>
      </c>
      <c r="D111" s="163" t="e">
        <f>'BC 114+220'!AA110</f>
        <v>#N/A</v>
      </c>
      <c r="E111" s="164" t="e">
        <f>'BC 114+220'!AB110</f>
        <v>#N/A</v>
      </c>
      <c r="F111" s="163" t="e">
        <f>VLOOKUP($A111,'BC 114+220'!$B$13:$X$489,8,0)/1000</f>
        <v>#N/A</v>
      </c>
      <c r="G111" s="163" t="e">
        <f>VLOOKUP($A111,'BC 114+220'!$B$13:$X$489,9,0)/1000</f>
        <v>#N/A</v>
      </c>
      <c r="H111" s="163" t="e">
        <f>VLOOKUP($A111,'BC 114+220'!$B$13:$X$489,14,0)/1000</f>
        <v>#N/A</v>
      </c>
      <c r="I111" s="163" t="e">
        <f>VLOOKUP($A111,'BC 114+220'!$B$13:$X$489,15,0)/1000</f>
        <v>#N/A</v>
      </c>
      <c r="J111" s="163" t="e">
        <f>VLOOKUP($A111,'BC 114+220'!$B$13:$X$489,20,0)/1000</f>
        <v>#N/A</v>
      </c>
      <c r="K111" s="163" t="e">
        <f>VLOOKUP($A111,'BC 114+220'!$B$13:$X$489,21,0)/1000</f>
        <v>#N/A</v>
      </c>
      <c r="L111" s="161" t="e">
        <f t="shared" si="4"/>
        <v>#N/A</v>
      </c>
      <c r="M111" s="165" t="e">
        <f t="shared" si="5"/>
        <v>#N/A</v>
      </c>
      <c r="N111" s="161" t="e">
        <f t="shared" si="6"/>
        <v>#N/A</v>
      </c>
      <c r="O111" s="161"/>
    </row>
    <row r="112" spans="1:15">
      <c r="A112" s="162">
        <f>'BC 114+220'!B111</f>
        <v>0</v>
      </c>
      <c r="B112" s="161">
        <f t="shared" si="7"/>
        <v>98</v>
      </c>
      <c r="C112" s="163" t="e">
        <f>'BC 114+220'!M111/1000</f>
        <v>#N/A</v>
      </c>
      <c r="D112" s="163" t="e">
        <f>'BC 114+220'!AA111</f>
        <v>#N/A</v>
      </c>
      <c r="E112" s="164" t="e">
        <f>'BC 114+220'!AB111</f>
        <v>#N/A</v>
      </c>
      <c r="F112" s="163" t="e">
        <f>VLOOKUP($A112,'BC 114+220'!$B$13:$X$489,8,0)/1000</f>
        <v>#N/A</v>
      </c>
      <c r="G112" s="163" t="e">
        <f>VLOOKUP($A112,'BC 114+220'!$B$13:$X$489,9,0)/1000</f>
        <v>#N/A</v>
      </c>
      <c r="H112" s="163" t="e">
        <f>VLOOKUP($A112,'BC 114+220'!$B$13:$X$489,14,0)/1000</f>
        <v>#N/A</v>
      </c>
      <c r="I112" s="163" t="e">
        <f>VLOOKUP($A112,'BC 114+220'!$B$13:$X$489,15,0)/1000</f>
        <v>#N/A</v>
      </c>
      <c r="J112" s="163" t="e">
        <f>VLOOKUP($A112,'BC 114+220'!$B$13:$X$489,20,0)/1000</f>
        <v>#N/A</v>
      </c>
      <c r="K112" s="163" t="e">
        <f>VLOOKUP($A112,'BC 114+220'!$B$13:$X$489,21,0)/1000</f>
        <v>#N/A</v>
      </c>
      <c r="L112" s="161" t="e">
        <f t="shared" si="4"/>
        <v>#N/A</v>
      </c>
      <c r="M112" s="165" t="e">
        <f t="shared" si="5"/>
        <v>#N/A</v>
      </c>
      <c r="N112" s="161" t="e">
        <f t="shared" si="6"/>
        <v>#N/A</v>
      </c>
      <c r="O112" s="161"/>
    </row>
    <row r="113" spans="1:15">
      <c r="A113" s="162">
        <f>'BC 114+220'!B112</f>
        <v>0</v>
      </c>
      <c r="B113" s="161">
        <f t="shared" si="7"/>
        <v>99</v>
      </c>
      <c r="C113" s="163" t="e">
        <f>'BC 114+220'!M112/1000</f>
        <v>#N/A</v>
      </c>
      <c r="D113" s="163" t="e">
        <f>'BC 114+220'!AA112</f>
        <v>#N/A</v>
      </c>
      <c r="E113" s="164" t="e">
        <f>'BC 114+220'!AB112</f>
        <v>#N/A</v>
      </c>
      <c r="F113" s="163" t="e">
        <f>VLOOKUP($A113,'BC 114+220'!$B$13:$X$489,8,0)/1000</f>
        <v>#N/A</v>
      </c>
      <c r="G113" s="163" t="e">
        <f>VLOOKUP($A113,'BC 114+220'!$B$13:$X$489,9,0)/1000</f>
        <v>#N/A</v>
      </c>
      <c r="H113" s="163" t="e">
        <f>VLOOKUP($A113,'BC 114+220'!$B$13:$X$489,14,0)/1000</f>
        <v>#N/A</v>
      </c>
      <c r="I113" s="163" t="e">
        <f>VLOOKUP($A113,'BC 114+220'!$B$13:$X$489,15,0)/1000</f>
        <v>#N/A</v>
      </c>
      <c r="J113" s="163" t="e">
        <f>VLOOKUP($A113,'BC 114+220'!$B$13:$X$489,20,0)/1000</f>
        <v>#N/A</v>
      </c>
      <c r="K113" s="163" t="e">
        <f>VLOOKUP($A113,'BC 114+220'!$B$13:$X$489,21,0)/1000</f>
        <v>#N/A</v>
      </c>
      <c r="L113" s="161" t="e">
        <f t="shared" si="4"/>
        <v>#N/A</v>
      </c>
      <c r="M113" s="165" t="e">
        <f t="shared" si="5"/>
        <v>#N/A</v>
      </c>
      <c r="N113" s="161" t="e">
        <f t="shared" si="6"/>
        <v>#N/A</v>
      </c>
      <c r="O113" s="161"/>
    </row>
    <row r="114" spans="1:15">
      <c r="A114" s="162">
        <f>'BC 114+220'!B113</f>
        <v>0</v>
      </c>
      <c r="B114" s="161">
        <f t="shared" si="7"/>
        <v>100</v>
      </c>
      <c r="C114" s="163" t="e">
        <f>'BC 114+220'!M113/1000</f>
        <v>#N/A</v>
      </c>
      <c r="D114" s="163" t="e">
        <f>'BC 114+220'!AA113</f>
        <v>#N/A</v>
      </c>
      <c r="E114" s="164" t="e">
        <f>'BC 114+220'!AB113</f>
        <v>#N/A</v>
      </c>
      <c r="F114" s="163" t="e">
        <f>VLOOKUP($A114,'BC 114+220'!$B$13:$X$489,8,0)/1000</f>
        <v>#N/A</v>
      </c>
      <c r="G114" s="163" t="e">
        <f>VLOOKUP($A114,'BC 114+220'!$B$13:$X$489,9,0)/1000</f>
        <v>#N/A</v>
      </c>
      <c r="H114" s="163" t="e">
        <f>VLOOKUP($A114,'BC 114+220'!$B$13:$X$489,14,0)/1000</f>
        <v>#N/A</v>
      </c>
      <c r="I114" s="163" t="e">
        <f>VLOOKUP($A114,'BC 114+220'!$B$13:$X$489,15,0)/1000</f>
        <v>#N/A</v>
      </c>
      <c r="J114" s="163" t="e">
        <f>VLOOKUP($A114,'BC 114+220'!$B$13:$X$489,20,0)/1000</f>
        <v>#N/A</v>
      </c>
      <c r="K114" s="163" t="e">
        <f>VLOOKUP($A114,'BC 114+220'!$B$13:$X$489,21,0)/1000</f>
        <v>#N/A</v>
      </c>
      <c r="L114" s="161" t="e">
        <f t="shared" si="4"/>
        <v>#N/A</v>
      </c>
      <c r="M114" s="165" t="e">
        <f t="shared" si="5"/>
        <v>#N/A</v>
      </c>
      <c r="N114" s="161" t="e">
        <f t="shared" si="6"/>
        <v>#N/A</v>
      </c>
      <c r="O114" s="161"/>
    </row>
    <row r="115" spans="1:15">
      <c r="A115" s="162">
        <f>'BC 114+220'!B114</f>
        <v>0</v>
      </c>
      <c r="B115" s="161">
        <f t="shared" si="7"/>
        <v>101</v>
      </c>
      <c r="C115" s="163" t="e">
        <f>'BC 114+220'!M114/1000</f>
        <v>#N/A</v>
      </c>
      <c r="D115" s="163" t="e">
        <f>'BC 114+220'!AA114</f>
        <v>#N/A</v>
      </c>
      <c r="E115" s="164" t="e">
        <f>'BC 114+220'!AB114</f>
        <v>#N/A</v>
      </c>
      <c r="F115" s="163" t="e">
        <f>VLOOKUP($A115,'BC 114+220'!$B$13:$X$489,8,0)/1000</f>
        <v>#N/A</v>
      </c>
      <c r="G115" s="163" t="e">
        <f>VLOOKUP($A115,'BC 114+220'!$B$13:$X$489,9,0)/1000</f>
        <v>#N/A</v>
      </c>
      <c r="H115" s="163" t="e">
        <f>VLOOKUP($A115,'BC 114+220'!$B$13:$X$489,14,0)/1000</f>
        <v>#N/A</v>
      </c>
      <c r="I115" s="163" t="e">
        <f>VLOOKUP($A115,'BC 114+220'!$B$13:$X$489,15,0)/1000</f>
        <v>#N/A</v>
      </c>
      <c r="J115" s="163" t="e">
        <f>VLOOKUP($A115,'BC 114+220'!$B$13:$X$489,20,0)/1000</f>
        <v>#N/A</v>
      </c>
      <c r="K115" s="163" t="e">
        <f>VLOOKUP($A115,'BC 114+220'!$B$13:$X$489,21,0)/1000</f>
        <v>#N/A</v>
      </c>
      <c r="L115" s="161" t="e">
        <f t="shared" si="4"/>
        <v>#N/A</v>
      </c>
      <c r="M115" s="165" t="e">
        <f t="shared" si="5"/>
        <v>#N/A</v>
      </c>
      <c r="N115" s="161" t="e">
        <f t="shared" si="6"/>
        <v>#N/A</v>
      </c>
      <c r="O115" s="161"/>
    </row>
    <row r="116" spans="1:15">
      <c r="A116" s="162">
        <f>'BC 114+220'!B115</f>
        <v>0</v>
      </c>
      <c r="B116" s="161">
        <f t="shared" si="7"/>
        <v>102</v>
      </c>
      <c r="C116" s="163" t="e">
        <f>'BC 114+220'!M115/1000</f>
        <v>#N/A</v>
      </c>
      <c r="D116" s="163" t="e">
        <f>'BC 114+220'!AA115</f>
        <v>#N/A</v>
      </c>
      <c r="E116" s="164" t="e">
        <f>'BC 114+220'!AB115</f>
        <v>#N/A</v>
      </c>
      <c r="F116" s="163" t="e">
        <f>VLOOKUP($A116,'BC 114+220'!$B$13:$X$489,8,0)/1000</f>
        <v>#N/A</v>
      </c>
      <c r="G116" s="163" t="e">
        <f>VLOOKUP($A116,'BC 114+220'!$B$13:$X$489,9,0)/1000</f>
        <v>#N/A</v>
      </c>
      <c r="H116" s="163" t="e">
        <f>VLOOKUP($A116,'BC 114+220'!$B$13:$X$489,14,0)/1000</f>
        <v>#N/A</v>
      </c>
      <c r="I116" s="163" t="e">
        <f>VLOOKUP($A116,'BC 114+220'!$B$13:$X$489,15,0)/1000</f>
        <v>#N/A</v>
      </c>
      <c r="J116" s="163" t="e">
        <f>VLOOKUP($A116,'BC 114+220'!$B$13:$X$489,20,0)/1000</f>
        <v>#N/A</v>
      </c>
      <c r="K116" s="163" t="e">
        <f>VLOOKUP($A116,'BC 114+220'!$B$13:$X$489,21,0)/1000</f>
        <v>#N/A</v>
      </c>
      <c r="L116" s="161" t="e">
        <f t="shared" si="4"/>
        <v>#N/A</v>
      </c>
      <c r="M116" s="165" t="e">
        <f t="shared" si="5"/>
        <v>#N/A</v>
      </c>
      <c r="N116" s="161" t="e">
        <f t="shared" si="6"/>
        <v>#N/A</v>
      </c>
      <c r="O116" s="161"/>
    </row>
    <row r="117" spans="1:15">
      <c r="A117" s="162">
        <f>'BC 114+220'!B116</f>
        <v>0</v>
      </c>
      <c r="B117" s="161">
        <f t="shared" si="7"/>
        <v>103</v>
      </c>
      <c r="C117" s="163" t="e">
        <f>'BC 114+220'!M116/1000</f>
        <v>#N/A</v>
      </c>
      <c r="D117" s="163" t="e">
        <f>'BC 114+220'!AA116</f>
        <v>#N/A</v>
      </c>
      <c r="E117" s="164" t="e">
        <f>'BC 114+220'!AB116</f>
        <v>#N/A</v>
      </c>
      <c r="F117" s="163" t="e">
        <f>VLOOKUP($A117,'BC 114+220'!$B$13:$X$489,8,0)/1000</f>
        <v>#N/A</v>
      </c>
      <c r="G117" s="163" t="e">
        <f>VLOOKUP($A117,'BC 114+220'!$B$13:$X$489,9,0)/1000</f>
        <v>#N/A</v>
      </c>
      <c r="H117" s="163" t="e">
        <f>VLOOKUP($A117,'BC 114+220'!$B$13:$X$489,14,0)/1000</f>
        <v>#N/A</v>
      </c>
      <c r="I117" s="163" t="e">
        <f>VLOOKUP($A117,'BC 114+220'!$B$13:$X$489,15,0)/1000</f>
        <v>#N/A</v>
      </c>
      <c r="J117" s="163" t="e">
        <f>VLOOKUP($A117,'BC 114+220'!$B$13:$X$489,20,0)/1000</f>
        <v>#N/A</v>
      </c>
      <c r="K117" s="163" t="e">
        <f>VLOOKUP($A117,'BC 114+220'!$B$13:$X$489,21,0)/1000</f>
        <v>#N/A</v>
      </c>
      <c r="L117" s="161" t="e">
        <f t="shared" si="4"/>
        <v>#N/A</v>
      </c>
      <c r="M117" s="165" t="e">
        <f t="shared" si="5"/>
        <v>#N/A</v>
      </c>
      <c r="N117" s="161" t="e">
        <f t="shared" si="6"/>
        <v>#N/A</v>
      </c>
      <c r="O117" s="161"/>
    </row>
    <row r="118" spans="1:15">
      <c r="A118" s="162">
        <f>'BC 114+220'!B117</f>
        <v>0</v>
      </c>
      <c r="B118" s="161">
        <f t="shared" si="7"/>
        <v>104</v>
      </c>
      <c r="C118" s="163" t="e">
        <f>'BC 114+220'!M117/1000</f>
        <v>#N/A</v>
      </c>
      <c r="D118" s="163" t="e">
        <f>'BC 114+220'!AA117</f>
        <v>#N/A</v>
      </c>
      <c r="E118" s="164" t="e">
        <f>'BC 114+220'!AB117</f>
        <v>#N/A</v>
      </c>
      <c r="F118" s="163" t="e">
        <f>VLOOKUP($A118,'BC 114+220'!$B$13:$X$489,8,0)/1000</f>
        <v>#N/A</v>
      </c>
      <c r="G118" s="163" t="e">
        <f>VLOOKUP($A118,'BC 114+220'!$B$13:$X$489,9,0)/1000</f>
        <v>#N/A</v>
      </c>
      <c r="H118" s="163" t="e">
        <f>VLOOKUP($A118,'BC 114+220'!$B$13:$X$489,14,0)/1000</f>
        <v>#N/A</v>
      </c>
      <c r="I118" s="163" t="e">
        <f>VLOOKUP($A118,'BC 114+220'!$B$13:$X$489,15,0)/1000</f>
        <v>#N/A</v>
      </c>
      <c r="J118" s="163" t="e">
        <f>VLOOKUP($A118,'BC 114+220'!$B$13:$X$489,20,0)/1000</f>
        <v>#N/A</v>
      </c>
      <c r="K118" s="163" t="e">
        <f>VLOOKUP($A118,'BC 114+220'!$B$13:$X$489,21,0)/1000</f>
        <v>#N/A</v>
      </c>
      <c r="L118" s="161" t="e">
        <f t="shared" si="4"/>
        <v>#N/A</v>
      </c>
      <c r="M118" s="165" t="e">
        <f t="shared" si="5"/>
        <v>#N/A</v>
      </c>
      <c r="N118" s="161" t="e">
        <f t="shared" si="6"/>
        <v>#N/A</v>
      </c>
      <c r="O118" s="161"/>
    </row>
    <row r="119" spans="1:15">
      <c r="A119" s="162">
        <f>'BC 114+220'!B118</f>
        <v>0</v>
      </c>
      <c r="B119" s="161">
        <f t="shared" si="7"/>
        <v>105</v>
      </c>
      <c r="C119" s="163" t="e">
        <f>'BC 114+220'!M118/1000</f>
        <v>#N/A</v>
      </c>
      <c r="D119" s="163" t="e">
        <f>'BC 114+220'!AA118</f>
        <v>#N/A</v>
      </c>
      <c r="E119" s="164" t="e">
        <f>'BC 114+220'!AB118</f>
        <v>#N/A</v>
      </c>
      <c r="F119" s="163" t="e">
        <f>VLOOKUP($A119,'BC 114+220'!$B$13:$X$489,8,0)/1000</f>
        <v>#N/A</v>
      </c>
      <c r="G119" s="163" t="e">
        <f>VLOOKUP($A119,'BC 114+220'!$B$13:$X$489,9,0)/1000</f>
        <v>#N/A</v>
      </c>
      <c r="H119" s="163" t="e">
        <f>VLOOKUP($A119,'BC 114+220'!$B$13:$X$489,14,0)/1000</f>
        <v>#N/A</v>
      </c>
      <c r="I119" s="163" t="e">
        <f>VLOOKUP($A119,'BC 114+220'!$B$13:$X$489,15,0)/1000</f>
        <v>#N/A</v>
      </c>
      <c r="J119" s="163" t="e">
        <f>VLOOKUP($A119,'BC 114+220'!$B$13:$X$489,20,0)/1000</f>
        <v>#N/A</v>
      </c>
      <c r="K119" s="163" t="e">
        <f>VLOOKUP($A119,'BC 114+220'!$B$13:$X$489,21,0)/1000</f>
        <v>#N/A</v>
      </c>
      <c r="L119" s="161" t="e">
        <f t="shared" si="4"/>
        <v>#N/A</v>
      </c>
      <c r="M119" s="165" t="e">
        <f t="shared" si="5"/>
        <v>#N/A</v>
      </c>
      <c r="N119" s="161" t="e">
        <f t="shared" si="6"/>
        <v>#N/A</v>
      </c>
      <c r="O119" s="161"/>
    </row>
    <row r="120" spans="1:15">
      <c r="A120" s="162">
        <f>'BC 114+220'!B119</f>
        <v>0</v>
      </c>
      <c r="B120" s="161">
        <f t="shared" si="7"/>
        <v>106</v>
      </c>
      <c r="C120" s="163" t="e">
        <f>'BC 114+220'!M119/1000</f>
        <v>#N/A</v>
      </c>
      <c r="D120" s="163" t="e">
        <f>'BC 114+220'!AA119</f>
        <v>#N/A</v>
      </c>
      <c r="E120" s="164" t="e">
        <f>'BC 114+220'!AB119</f>
        <v>#N/A</v>
      </c>
      <c r="F120" s="163" t="e">
        <f>VLOOKUP($A120,'BC 114+220'!$B$13:$X$489,8,0)/1000</f>
        <v>#N/A</v>
      </c>
      <c r="G120" s="163" t="e">
        <f>VLOOKUP($A120,'BC 114+220'!$B$13:$X$489,9,0)/1000</f>
        <v>#N/A</v>
      </c>
      <c r="H120" s="163" t="e">
        <f>VLOOKUP($A120,'BC 114+220'!$B$13:$X$489,14,0)/1000</f>
        <v>#N/A</v>
      </c>
      <c r="I120" s="163" t="e">
        <f>VLOOKUP($A120,'BC 114+220'!$B$13:$X$489,15,0)/1000</f>
        <v>#N/A</v>
      </c>
      <c r="J120" s="163" t="e">
        <f>VLOOKUP($A120,'BC 114+220'!$B$13:$X$489,20,0)/1000</f>
        <v>#N/A</v>
      </c>
      <c r="K120" s="163" t="e">
        <f>VLOOKUP($A120,'BC 114+220'!$B$13:$X$489,21,0)/1000</f>
        <v>#N/A</v>
      </c>
      <c r="L120" s="161" t="e">
        <f t="shared" si="4"/>
        <v>#N/A</v>
      </c>
      <c r="M120" s="165" t="e">
        <f t="shared" si="5"/>
        <v>#N/A</v>
      </c>
      <c r="N120" s="161" t="e">
        <f t="shared" si="6"/>
        <v>#N/A</v>
      </c>
      <c r="O120" s="161"/>
    </row>
    <row r="121" spans="1:15">
      <c r="A121" s="162">
        <f>'BC 114+220'!B120</f>
        <v>0</v>
      </c>
      <c r="B121" s="161">
        <f t="shared" si="7"/>
        <v>107</v>
      </c>
      <c r="C121" s="163" t="e">
        <f>'BC 114+220'!M120/1000</f>
        <v>#N/A</v>
      </c>
      <c r="D121" s="163" t="e">
        <f>'BC 114+220'!AA120</f>
        <v>#N/A</v>
      </c>
      <c r="E121" s="164" t="e">
        <f>'BC 114+220'!AB120</f>
        <v>#N/A</v>
      </c>
      <c r="F121" s="163" t="e">
        <f>VLOOKUP($A121,'BC 114+220'!$B$13:$X$489,8,0)/1000</f>
        <v>#N/A</v>
      </c>
      <c r="G121" s="163" t="e">
        <f>VLOOKUP($A121,'BC 114+220'!$B$13:$X$489,9,0)/1000</f>
        <v>#N/A</v>
      </c>
      <c r="H121" s="163" t="e">
        <f>VLOOKUP($A121,'BC 114+220'!$B$13:$X$489,14,0)/1000</f>
        <v>#N/A</v>
      </c>
      <c r="I121" s="163" t="e">
        <f>VLOOKUP($A121,'BC 114+220'!$B$13:$X$489,15,0)/1000</f>
        <v>#N/A</v>
      </c>
      <c r="J121" s="163" t="e">
        <f>VLOOKUP($A121,'BC 114+220'!$B$13:$X$489,20,0)/1000</f>
        <v>#N/A</v>
      </c>
      <c r="K121" s="163" t="e">
        <f>VLOOKUP($A121,'BC 114+220'!$B$13:$X$489,21,0)/1000</f>
        <v>#N/A</v>
      </c>
      <c r="L121" s="161" t="e">
        <f t="shared" si="4"/>
        <v>#N/A</v>
      </c>
      <c r="M121" s="165" t="e">
        <f t="shared" si="5"/>
        <v>#N/A</v>
      </c>
      <c r="N121" s="161" t="e">
        <f t="shared" si="6"/>
        <v>#N/A</v>
      </c>
      <c r="O121" s="161"/>
    </row>
    <row r="122" spans="1:15">
      <c r="A122" s="162">
        <f>'BC 114+220'!B121</f>
        <v>0</v>
      </c>
      <c r="B122" s="161">
        <f t="shared" si="7"/>
        <v>108</v>
      </c>
      <c r="C122" s="163" t="e">
        <f>'BC 114+220'!M121/1000</f>
        <v>#N/A</v>
      </c>
      <c r="D122" s="163" t="e">
        <f>'BC 114+220'!AA121</f>
        <v>#N/A</v>
      </c>
      <c r="E122" s="164" t="e">
        <f>'BC 114+220'!AB121</f>
        <v>#N/A</v>
      </c>
      <c r="F122" s="163" t="e">
        <f>VLOOKUP($A122,'BC 114+220'!$B$13:$X$489,8,0)/1000</f>
        <v>#N/A</v>
      </c>
      <c r="G122" s="163" t="e">
        <f>VLOOKUP($A122,'BC 114+220'!$B$13:$X$489,9,0)/1000</f>
        <v>#N/A</v>
      </c>
      <c r="H122" s="163" t="e">
        <f>VLOOKUP($A122,'BC 114+220'!$B$13:$X$489,14,0)/1000</f>
        <v>#N/A</v>
      </c>
      <c r="I122" s="163" t="e">
        <f>VLOOKUP($A122,'BC 114+220'!$B$13:$X$489,15,0)/1000</f>
        <v>#N/A</v>
      </c>
      <c r="J122" s="163" t="e">
        <f>VLOOKUP($A122,'BC 114+220'!$B$13:$X$489,20,0)/1000</f>
        <v>#N/A</v>
      </c>
      <c r="K122" s="163" t="e">
        <f>VLOOKUP($A122,'BC 114+220'!$B$13:$X$489,21,0)/1000</f>
        <v>#N/A</v>
      </c>
      <c r="L122" s="161" t="e">
        <f t="shared" si="4"/>
        <v>#N/A</v>
      </c>
      <c r="M122" s="165" t="e">
        <f t="shared" si="5"/>
        <v>#N/A</v>
      </c>
      <c r="N122" s="161" t="e">
        <f t="shared" si="6"/>
        <v>#N/A</v>
      </c>
      <c r="O122" s="161"/>
    </row>
    <row r="123" spans="1:15">
      <c r="A123" s="162">
        <f>'BC 114+220'!B122</f>
        <v>0</v>
      </c>
      <c r="B123" s="161">
        <f t="shared" si="7"/>
        <v>109</v>
      </c>
      <c r="C123" s="163" t="e">
        <f>'BC 114+220'!M122/1000</f>
        <v>#N/A</v>
      </c>
      <c r="D123" s="163" t="e">
        <f>'BC 114+220'!AA122</f>
        <v>#N/A</v>
      </c>
      <c r="E123" s="164" t="e">
        <f>'BC 114+220'!AB122</f>
        <v>#N/A</v>
      </c>
      <c r="F123" s="163" t="e">
        <f>VLOOKUP($A123,'BC 114+220'!$B$13:$X$489,8,0)/1000</f>
        <v>#N/A</v>
      </c>
      <c r="G123" s="163" t="e">
        <f>VLOOKUP($A123,'BC 114+220'!$B$13:$X$489,9,0)/1000</f>
        <v>#N/A</v>
      </c>
      <c r="H123" s="163" t="e">
        <f>VLOOKUP($A123,'BC 114+220'!$B$13:$X$489,14,0)/1000</f>
        <v>#N/A</v>
      </c>
      <c r="I123" s="163" t="e">
        <f>VLOOKUP($A123,'BC 114+220'!$B$13:$X$489,15,0)/1000</f>
        <v>#N/A</v>
      </c>
      <c r="J123" s="163" t="e">
        <f>VLOOKUP($A123,'BC 114+220'!$B$13:$X$489,20,0)/1000</f>
        <v>#N/A</v>
      </c>
      <c r="K123" s="163" t="e">
        <f>VLOOKUP($A123,'BC 114+220'!$B$13:$X$489,21,0)/1000</f>
        <v>#N/A</v>
      </c>
      <c r="L123" s="161" t="e">
        <f t="shared" si="4"/>
        <v>#N/A</v>
      </c>
      <c r="M123" s="165" t="e">
        <f t="shared" si="5"/>
        <v>#N/A</v>
      </c>
      <c r="N123" s="161" t="e">
        <f t="shared" si="6"/>
        <v>#N/A</v>
      </c>
      <c r="O123" s="161"/>
    </row>
    <row r="124" spans="1:15">
      <c r="A124" s="162">
        <f>'BC 114+220'!B123</f>
        <v>0</v>
      </c>
      <c r="B124" s="161">
        <f t="shared" si="7"/>
        <v>110</v>
      </c>
      <c r="C124" s="163" t="e">
        <f>'BC 114+220'!M123/1000</f>
        <v>#N/A</v>
      </c>
      <c r="D124" s="163" t="e">
        <f>'BC 114+220'!AA123</f>
        <v>#N/A</v>
      </c>
      <c r="E124" s="164" t="e">
        <f>'BC 114+220'!AB123</f>
        <v>#N/A</v>
      </c>
      <c r="F124" s="163" t="e">
        <f>VLOOKUP($A124,'BC 114+220'!$B$13:$X$489,8,0)/1000</f>
        <v>#N/A</v>
      </c>
      <c r="G124" s="163" t="e">
        <f>VLOOKUP($A124,'BC 114+220'!$B$13:$X$489,9,0)/1000</f>
        <v>#N/A</v>
      </c>
      <c r="H124" s="163" t="e">
        <f>VLOOKUP($A124,'BC 114+220'!$B$13:$X$489,14,0)/1000</f>
        <v>#N/A</v>
      </c>
      <c r="I124" s="163" t="e">
        <f>VLOOKUP($A124,'BC 114+220'!$B$13:$X$489,15,0)/1000</f>
        <v>#N/A</v>
      </c>
      <c r="J124" s="163" t="e">
        <f>VLOOKUP($A124,'BC 114+220'!$B$13:$X$489,20,0)/1000</f>
        <v>#N/A</v>
      </c>
      <c r="K124" s="163" t="e">
        <f>VLOOKUP($A124,'BC 114+220'!$B$13:$X$489,21,0)/1000</f>
        <v>#N/A</v>
      </c>
      <c r="L124" s="161" t="e">
        <f t="shared" si="4"/>
        <v>#N/A</v>
      </c>
      <c r="M124" s="165" t="e">
        <f t="shared" si="5"/>
        <v>#N/A</v>
      </c>
      <c r="N124" s="161" t="e">
        <f t="shared" si="6"/>
        <v>#N/A</v>
      </c>
      <c r="O124" s="161"/>
    </row>
    <row r="125" spans="1:15">
      <c r="A125" s="162">
        <f>'BC 114+220'!B124</f>
        <v>0</v>
      </c>
      <c r="B125" s="161">
        <f t="shared" si="7"/>
        <v>111</v>
      </c>
      <c r="C125" s="163" t="e">
        <f>'BC 114+220'!M124/1000</f>
        <v>#N/A</v>
      </c>
      <c r="D125" s="163" t="e">
        <f>'BC 114+220'!AA124</f>
        <v>#N/A</v>
      </c>
      <c r="E125" s="164" t="e">
        <f>'BC 114+220'!AB124</f>
        <v>#N/A</v>
      </c>
      <c r="F125" s="163" t="e">
        <f>VLOOKUP($A125,'BC 114+220'!$B$13:$X$489,8,0)/1000</f>
        <v>#N/A</v>
      </c>
      <c r="G125" s="163" t="e">
        <f>VLOOKUP($A125,'BC 114+220'!$B$13:$X$489,9,0)/1000</f>
        <v>#N/A</v>
      </c>
      <c r="H125" s="163" t="e">
        <f>VLOOKUP($A125,'BC 114+220'!$B$13:$X$489,14,0)/1000</f>
        <v>#N/A</v>
      </c>
      <c r="I125" s="163" t="e">
        <f>VLOOKUP($A125,'BC 114+220'!$B$13:$X$489,15,0)/1000</f>
        <v>#N/A</v>
      </c>
      <c r="J125" s="163" t="e">
        <f>VLOOKUP($A125,'BC 114+220'!$B$13:$X$489,20,0)/1000</f>
        <v>#N/A</v>
      </c>
      <c r="K125" s="163" t="e">
        <f>VLOOKUP($A125,'BC 114+220'!$B$13:$X$489,21,0)/1000</f>
        <v>#N/A</v>
      </c>
      <c r="L125" s="161" t="e">
        <f t="shared" si="4"/>
        <v>#N/A</v>
      </c>
      <c r="M125" s="165" t="e">
        <f t="shared" si="5"/>
        <v>#N/A</v>
      </c>
      <c r="N125" s="161" t="e">
        <f t="shared" si="6"/>
        <v>#N/A</v>
      </c>
      <c r="O125" s="161"/>
    </row>
    <row r="126" spans="1:15">
      <c r="A126" s="162">
        <f>'BC 114+220'!B125</f>
        <v>0</v>
      </c>
      <c r="B126" s="161">
        <f t="shared" si="7"/>
        <v>112</v>
      </c>
      <c r="C126" s="163" t="e">
        <f>'BC 114+220'!M125/1000</f>
        <v>#N/A</v>
      </c>
      <c r="D126" s="163" t="e">
        <f>'BC 114+220'!AA125</f>
        <v>#N/A</v>
      </c>
      <c r="E126" s="164" t="e">
        <f>'BC 114+220'!AB125</f>
        <v>#N/A</v>
      </c>
      <c r="F126" s="163" t="e">
        <f>VLOOKUP($A126,'BC 114+220'!$B$13:$X$489,8,0)/1000</f>
        <v>#N/A</v>
      </c>
      <c r="G126" s="163" t="e">
        <f>VLOOKUP($A126,'BC 114+220'!$B$13:$X$489,9,0)/1000</f>
        <v>#N/A</v>
      </c>
      <c r="H126" s="163" t="e">
        <f>VLOOKUP($A126,'BC 114+220'!$B$13:$X$489,14,0)/1000</f>
        <v>#N/A</v>
      </c>
      <c r="I126" s="163" t="e">
        <f>VLOOKUP($A126,'BC 114+220'!$B$13:$X$489,15,0)/1000</f>
        <v>#N/A</v>
      </c>
      <c r="J126" s="163" t="e">
        <f>VLOOKUP($A126,'BC 114+220'!$B$13:$X$489,20,0)/1000</f>
        <v>#N/A</v>
      </c>
      <c r="K126" s="163" t="e">
        <f>VLOOKUP($A126,'BC 114+220'!$B$13:$X$489,21,0)/1000</f>
        <v>#N/A</v>
      </c>
      <c r="L126" s="161" t="e">
        <f t="shared" si="4"/>
        <v>#N/A</v>
      </c>
      <c r="M126" s="165" t="e">
        <f t="shared" si="5"/>
        <v>#N/A</v>
      </c>
      <c r="N126" s="161" t="e">
        <f t="shared" si="6"/>
        <v>#N/A</v>
      </c>
      <c r="O126" s="161"/>
    </row>
    <row r="127" spans="1:15">
      <c r="A127" s="162">
        <f>'BC 114+220'!B126</f>
        <v>0</v>
      </c>
      <c r="B127" s="161">
        <f t="shared" si="7"/>
        <v>113</v>
      </c>
      <c r="C127" s="163" t="e">
        <f>'BC 114+220'!M126/1000</f>
        <v>#N/A</v>
      </c>
      <c r="D127" s="163" t="e">
        <f>'BC 114+220'!AA126</f>
        <v>#N/A</v>
      </c>
      <c r="E127" s="164" t="e">
        <f>'BC 114+220'!AB126</f>
        <v>#N/A</v>
      </c>
      <c r="F127" s="163" t="e">
        <f>VLOOKUP($A127,'BC 114+220'!$B$13:$X$489,8,0)/1000</f>
        <v>#N/A</v>
      </c>
      <c r="G127" s="163" t="e">
        <f>VLOOKUP($A127,'BC 114+220'!$B$13:$X$489,9,0)/1000</f>
        <v>#N/A</v>
      </c>
      <c r="H127" s="163" t="e">
        <f>VLOOKUP($A127,'BC 114+220'!$B$13:$X$489,14,0)/1000</f>
        <v>#N/A</v>
      </c>
      <c r="I127" s="163" t="e">
        <f>VLOOKUP($A127,'BC 114+220'!$B$13:$X$489,15,0)/1000</f>
        <v>#N/A</v>
      </c>
      <c r="J127" s="163" t="e">
        <f>VLOOKUP($A127,'BC 114+220'!$B$13:$X$489,20,0)/1000</f>
        <v>#N/A</v>
      </c>
      <c r="K127" s="163" t="e">
        <f>VLOOKUP($A127,'BC 114+220'!$B$13:$X$489,21,0)/1000</f>
        <v>#N/A</v>
      </c>
      <c r="L127" s="161" t="e">
        <f t="shared" si="4"/>
        <v>#N/A</v>
      </c>
      <c r="M127" s="165" t="e">
        <f t="shared" si="5"/>
        <v>#N/A</v>
      </c>
      <c r="N127" s="161" t="e">
        <f t="shared" si="6"/>
        <v>#N/A</v>
      </c>
      <c r="O127" s="161"/>
    </row>
    <row r="128" spans="1:15">
      <c r="A128" s="162">
        <f>'BC 114+220'!B127</f>
        <v>0</v>
      </c>
      <c r="B128" s="161">
        <f t="shared" si="7"/>
        <v>114</v>
      </c>
      <c r="C128" s="163" t="e">
        <f>'BC 114+220'!M127/1000</f>
        <v>#N/A</v>
      </c>
      <c r="D128" s="163" t="e">
        <f>'BC 114+220'!AA127</f>
        <v>#N/A</v>
      </c>
      <c r="E128" s="164" t="e">
        <f>'BC 114+220'!AB127</f>
        <v>#N/A</v>
      </c>
      <c r="F128" s="163" t="e">
        <f>VLOOKUP($A128,'BC 114+220'!$B$13:$X$489,8,0)/1000</f>
        <v>#N/A</v>
      </c>
      <c r="G128" s="163" t="e">
        <f>VLOOKUP($A128,'BC 114+220'!$B$13:$X$489,9,0)/1000</f>
        <v>#N/A</v>
      </c>
      <c r="H128" s="163" t="e">
        <f>VLOOKUP($A128,'BC 114+220'!$B$13:$X$489,14,0)/1000</f>
        <v>#N/A</v>
      </c>
      <c r="I128" s="163" t="e">
        <f>VLOOKUP($A128,'BC 114+220'!$B$13:$X$489,15,0)/1000</f>
        <v>#N/A</v>
      </c>
      <c r="J128" s="163" t="e">
        <f>VLOOKUP($A128,'BC 114+220'!$B$13:$X$489,20,0)/1000</f>
        <v>#N/A</v>
      </c>
      <c r="K128" s="163" t="e">
        <f>VLOOKUP($A128,'BC 114+220'!$B$13:$X$489,21,0)/1000</f>
        <v>#N/A</v>
      </c>
      <c r="L128" s="161" t="e">
        <f t="shared" si="4"/>
        <v>#N/A</v>
      </c>
      <c r="M128" s="165" t="e">
        <f t="shared" si="5"/>
        <v>#N/A</v>
      </c>
      <c r="N128" s="161" t="e">
        <f t="shared" si="6"/>
        <v>#N/A</v>
      </c>
      <c r="O128" s="161"/>
    </row>
    <row r="129" spans="1:15">
      <c r="A129" s="162">
        <f>'BC 114+220'!B128</f>
        <v>0</v>
      </c>
      <c r="B129" s="161">
        <f t="shared" si="7"/>
        <v>115</v>
      </c>
      <c r="C129" s="163" t="e">
        <f>'BC 114+220'!M128/1000</f>
        <v>#N/A</v>
      </c>
      <c r="D129" s="163" t="e">
        <f>'BC 114+220'!AA128</f>
        <v>#N/A</v>
      </c>
      <c r="E129" s="164" t="e">
        <f>'BC 114+220'!AB128</f>
        <v>#N/A</v>
      </c>
      <c r="F129" s="163" t="e">
        <f>VLOOKUP($A129,'BC 114+220'!$B$13:$X$489,8,0)/1000</f>
        <v>#N/A</v>
      </c>
      <c r="G129" s="163" t="e">
        <f>VLOOKUP($A129,'BC 114+220'!$B$13:$X$489,9,0)/1000</f>
        <v>#N/A</v>
      </c>
      <c r="H129" s="163" t="e">
        <f>VLOOKUP($A129,'BC 114+220'!$B$13:$X$489,14,0)/1000</f>
        <v>#N/A</v>
      </c>
      <c r="I129" s="163" t="e">
        <f>VLOOKUP($A129,'BC 114+220'!$B$13:$X$489,15,0)/1000</f>
        <v>#N/A</v>
      </c>
      <c r="J129" s="163" t="e">
        <f>VLOOKUP($A129,'BC 114+220'!$B$13:$X$489,20,0)/1000</f>
        <v>#N/A</v>
      </c>
      <c r="K129" s="163" t="e">
        <f>VLOOKUP($A129,'BC 114+220'!$B$13:$X$489,21,0)/1000</f>
        <v>#N/A</v>
      </c>
      <c r="L129" s="161" t="e">
        <f t="shared" si="4"/>
        <v>#N/A</v>
      </c>
      <c r="M129" s="165" t="e">
        <f t="shared" si="5"/>
        <v>#N/A</v>
      </c>
      <c r="N129" s="161" t="e">
        <f t="shared" si="6"/>
        <v>#N/A</v>
      </c>
      <c r="O129" s="161"/>
    </row>
    <row r="130" spans="1:15">
      <c r="A130" s="162">
        <f>'BC 114+220'!B129</f>
        <v>0</v>
      </c>
      <c r="B130" s="161">
        <f t="shared" si="7"/>
        <v>116</v>
      </c>
      <c r="C130" s="163" t="e">
        <f>'BC 114+220'!M129/1000</f>
        <v>#N/A</v>
      </c>
      <c r="D130" s="163" t="e">
        <f>'BC 114+220'!AA129</f>
        <v>#N/A</v>
      </c>
      <c r="E130" s="164" t="e">
        <f>'BC 114+220'!AB129</f>
        <v>#N/A</v>
      </c>
      <c r="F130" s="163" t="e">
        <f>VLOOKUP($A130,'BC 114+220'!$B$13:$X$489,8,0)/1000</f>
        <v>#N/A</v>
      </c>
      <c r="G130" s="163" t="e">
        <f>VLOOKUP($A130,'BC 114+220'!$B$13:$X$489,9,0)/1000</f>
        <v>#N/A</v>
      </c>
      <c r="H130" s="163" t="e">
        <f>VLOOKUP($A130,'BC 114+220'!$B$13:$X$489,14,0)/1000</f>
        <v>#N/A</v>
      </c>
      <c r="I130" s="163" t="e">
        <f>VLOOKUP($A130,'BC 114+220'!$B$13:$X$489,15,0)/1000</f>
        <v>#N/A</v>
      </c>
      <c r="J130" s="163" t="e">
        <f>VLOOKUP($A130,'BC 114+220'!$B$13:$X$489,20,0)/1000</f>
        <v>#N/A</v>
      </c>
      <c r="K130" s="163" t="e">
        <f>VLOOKUP($A130,'BC 114+220'!$B$13:$X$489,21,0)/1000</f>
        <v>#N/A</v>
      </c>
      <c r="L130" s="161" t="e">
        <f t="shared" si="4"/>
        <v>#N/A</v>
      </c>
      <c r="M130" s="165" t="e">
        <f t="shared" si="5"/>
        <v>#N/A</v>
      </c>
      <c r="N130" s="161" t="e">
        <f t="shared" si="6"/>
        <v>#N/A</v>
      </c>
      <c r="O130" s="161"/>
    </row>
    <row r="131" spans="1:15">
      <c r="A131" s="162">
        <f>'BC 114+220'!B130</f>
        <v>0</v>
      </c>
      <c r="B131" s="161">
        <f t="shared" si="7"/>
        <v>117</v>
      </c>
      <c r="C131" s="163" t="e">
        <f>'BC 114+220'!M130/1000</f>
        <v>#N/A</v>
      </c>
      <c r="D131" s="163" t="e">
        <f>'BC 114+220'!AA130</f>
        <v>#N/A</v>
      </c>
      <c r="E131" s="164" t="e">
        <f>'BC 114+220'!AB130</f>
        <v>#N/A</v>
      </c>
      <c r="F131" s="163" t="e">
        <f>VLOOKUP($A131,'BC 114+220'!$B$13:$X$489,8,0)/1000</f>
        <v>#N/A</v>
      </c>
      <c r="G131" s="163" t="e">
        <f>VLOOKUP($A131,'BC 114+220'!$B$13:$X$489,9,0)/1000</f>
        <v>#N/A</v>
      </c>
      <c r="H131" s="163" t="e">
        <f>VLOOKUP($A131,'BC 114+220'!$B$13:$X$489,14,0)/1000</f>
        <v>#N/A</v>
      </c>
      <c r="I131" s="163" t="e">
        <f>VLOOKUP($A131,'BC 114+220'!$B$13:$X$489,15,0)/1000</f>
        <v>#N/A</v>
      </c>
      <c r="J131" s="163" t="e">
        <f>VLOOKUP($A131,'BC 114+220'!$B$13:$X$489,20,0)/1000</f>
        <v>#N/A</v>
      </c>
      <c r="K131" s="163" t="e">
        <f>VLOOKUP($A131,'BC 114+220'!$B$13:$X$489,21,0)/1000</f>
        <v>#N/A</v>
      </c>
      <c r="L131" s="161" t="e">
        <f t="shared" si="4"/>
        <v>#N/A</v>
      </c>
      <c r="M131" s="165" t="e">
        <f t="shared" si="5"/>
        <v>#N/A</v>
      </c>
      <c r="N131" s="161" t="e">
        <f t="shared" si="6"/>
        <v>#N/A</v>
      </c>
      <c r="O131" s="161"/>
    </row>
    <row r="132" spans="1:15">
      <c r="A132" s="162">
        <f>'BC 114+220'!B131</f>
        <v>0</v>
      </c>
      <c r="B132" s="161">
        <f t="shared" si="7"/>
        <v>118</v>
      </c>
      <c r="C132" s="163" t="e">
        <f>'BC 114+220'!M131/1000</f>
        <v>#N/A</v>
      </c>
      <c r="D132" s="163" t="e">
        <f>'BC 114+220'!AA131</f>
        <v>#N/A</v>
      </c>
      <c r="E132" s="164" t="e">
        <f>'BC 114+220'!AB131</f>
        <v>#N/A</v>
      </c>
      <c r="F132" s="163" t="e">
        <f>VLOOKUP($A132,'BC 114+220'!$B$13:$X$489,8,0)/1000</f>
        <v>#N/A</v>
      </c>
      <c r="G132" s="163" t="e">
        <f>VLOOKUP($A132,'BC 114+220'!$B$13:$X$489,9,0)/1000</f>
        <v>#N/A</v>
      </c>
      <c r="H132" s="163" t="e">
        <f>VLOOKUP($A132,'BC 114+220'!$B$13:$X$489,14,0)/1000</f>
        <v>#N/A</v>
      </c>
      <c r="I132" s="163" t="e">
        <f>VLOOKUP($A132,'BC 114+220'!$B$13:$X$489,15,0)/1000</f>
        <v>#N/A</v>
      </c>
      <c r="J132" s="163" t="e">
        <f>VLOOKUP($A132,'BC 114+220'!$B$13:$X$489,20,0)/1000</f>
        <v>#N/A</v>
      </c>
      <c r="K132" s="163" t="e">
        <f>VLOOKUP($A132,'BC 114+220'!$B$13:$X$489,21,0)/1000</f>
        <v>#N/A</v>
      </c>
      <c r="L132" s="161" t="e">
        <f t="shared" si="4"/>
        <v>#N/A</v>
      </c>
      <c r="M132" s="165" t="e">
        <f t="shared" si="5"/>
        <v>#N/A</v>
      </c>
      <c r="N132" s="161" t="e">
        <f t="shared" si="6"/>
        <v>#N/A</v>
      </c>
      <c r="O132" s="161"/>
    </row>
    <row r="133" spans="1:15">
      <c r="A133" s="162">
        <f>'BC 114+220'!B132</f>
        <v>0</v>
      </c>
      <c r="B133" s="161">
        <f t="shared" si="7"/>
        <v>119</v>
      </c>
      <c r="C133" s="163" t="e">
        <f>'BC 114+220'!M132/1000</f>
        <v>#N/A</v>
      </c>
      <c r="D133" s="163" t="e">
        <f>'BC 114+220'!AA132</f>
        <v>#N/A</v>
      </c>
      <c r="E133" s="164" t="e">
        <f>'BC 114+220'!AB132</f>
        <v>#N/A</v>
      </c>
      <c r="F133" s="163" t="e">
        <f>VLOOKUP($A133,'BC 114+220'!$B$13:$X$489,8,0)/1000</f>
        <v>#N/A</v>
      </c>
      <c r="G133" s="163" t="e">
        <f>VLOOKUP($A133,'BC 114+220'!$B$13:$X$489,9,0)/1000</f>
        <v>#N/A</v>
      </c>
      <c r="H133" s="163" t="e">
        <f>VLOOKUP($A133,'BC 114+220'!$B$13:$X$489,14,0)/1000</f>
        <v>#N/A</v>
      </c>
      <c r="I133" s="163" t="e">
        <f>VLOOKUP($A133,'BC 114+220'!$B$13:$X$489,15,0)/1000</f>
        <v>#N/A</v>
      </c>
      <c r="J133" s="163" t="e">
        <f>VLOOKUP($A133,'BC 114+220'!$B$13:$X$489,20,0)/1000</f>
        <v>#N/A</v>
      </c>
      <c r="K133" s="163" t="e">
        <f>VLOOKUP($A133,'BC 114+220'!$B$13:$X$489,21,0)/1000</f>
        <v>#N/A</v>
      </c>
      <c r="L133" s="161" t="e">
        <f t="shared" si="4"/>
        <v>#N/A</v>
      </c>
      <c r="M133" s="165" t="e">
        <f t="shared" si="5"/>
        <v>#N/A</v>
      </c>
      <c r="N133" s="161" t="e">
        <f t="shared" si="6"/>
        <v>#N/A</v>
      </c>
      <c r="O133" s="161"/>
    </row>
    <row r="134" spans="1:15">
      <c r="A134" s="162">
        <f>'BC 114+220'!B133</f>
        <v>0</v>
      </c>
      <c r="B134" s="161">
        <f t="shared" si="7"/>
        <v>120</v>
      </c>
      <c r="C134" s="163" t="e">
        <f>'BC 114+220'!M133/1000</f>
        <v>#N/A</v>
      </c>
      <c r="D134" s="163" t="e">
        <f>'BC 114+220'!AA133</f>
        <v>#N/A</v>
      </c>
      <c r="E134" s="164" t="e">
        <f>'BC 114+220'!AB133</f>
        <v>#N/A</v>
      </c>
      <c r="F134" s="163" t="e">
        <f>VLOOKUP($A134,'BC 114+220'!$B$13:$X$489,8,0)/1000</f>
        <v>#N/A</v>
      </c>
      <c r="G134" s="163" t="e">
        <f>VLOOKUP($A134,'BC 114+220'!$B$13:$X$489,9,0)/1000</f>
        <v>#N/A</v>
      </c>
      <c r="H134" s="163" t="e">
        <f>VLOOKUP($A134,'BC 114+220'!$B$13:$X$489,14,0)/1000</f>
        <v>#N/A</v>
      </c>
      <c r="I134" s="163" t="e">
        <f>VLOOKUP($A134,'BC 114+220'!$B$13:$X$489,15,0)/1000</f>
        <v>#N/A</v>
      </c>
      <c r="J134" s="163" t="e">
        <f>VLOOKUP($A134,'BC 114+220'!$B$13:$X$489,20,0)/1000</f>
        <v>#N/A</v>
      </c>
      <c r="K134" s="163" t="e">
        <f>VLOOKUP($A134,'BC 114+220'!$B$13:$X$489,21,0)/1000</f>
        <v>#N/A</v>
      </c>
      <c r="L134" s="161" t="e">
        <f t="shared" si="4"/>
        <v>#N/A</v>
      </c>
      <c r="M134" s="165" t="e">
        <f t="shared" si="5"/>
        <v>#N/A</v>
      </c>
      <c r="N134" s="161" t="e">
        <f t="shared" si="6"/>
        <v>#N/A</v>
      </c>
      <c r="O134" s="166"/>
    </row>
    <row r="135" spans="1:15">
      <c r="A135" s="162">
        <f>'BC 114+220'!B134</f>
        <v>0</v>
      </c>
      <c r="B135" s="161">
        <f t="shared" si="7"/>
        <v>121</v>
      </c>
      <c r="C135" s="163" t="e">
        <f>'BC 114+220'!M134/1000</f>
        <v>#N/A</v>
      </c>
      <c r="D135" s="163" t="e">
        <f>'BC 114+220'!AA134</f>
        <v>#N/A</v>
      </c>
      <c r="E135" s="164" t="e">
        <f>'BC 114+220'!AB134</f>
        <v>#N/A</v>
      </c>
      <c r="F135" s="163" t="e">
        <f>VLOOKUP($A135,'BC 114+220'!$B$13:$X$489,8,0)/1000</f>
        <v>#N/A</v>
      </c>
      <c r="G135" s="163" t="e">
        <f>VLOOKUP($A135,'BC 114+220'!$B$13:$X$489,9,0)/1000</f>
        <v>#N/A</v>
      </c>
      <c r="H135" s="163" t="e">
        <f>VLOOKUP($A135,'BC 114+220'!$B$13:$X$489,14,0)/1000</f>
        <v>#N/A</v>
      </c>
      <c r="I135" s="163" t="e">
        <f>VLOOKUP($A135,'BC 114+220'!$B$13:$X$489,15,0)/1000</f>
        <v>#N/A</v>
      </c>
      <c r="J135" s="163" t="e">
        <f>VLOOKUP($A135,'BC 114+220'!$B$13:$X$489,20,0)/1000</f>
        <v>#N/A</v>
      </c>
      <c r="K135" s="163" t="e">
        <f>VLOOKUP($A135,'BC 114+220'!$B$13:$X$489,21,0)/1000</f>
        <v>#N/A</v>
      </c>
      <c r="L135" s="161" t="e">
        <f t="shared" si="4"/>
        <v>#N/A</v>
      </c>
      <c r="M135" s="165" t="e">
        <f t="shared" si="5"/>
        <v>#N/A</v>
      </c>
      <c r="N135" s="161" t="e">
        <f t="shared" si="6"/>
        <v>#N/A</v>
      </c>
      <c r="O135" s="161"/>
    </row>
    <row r="136" spans="1:15">
      <c r="A136" s="162">
        <f>'BC 114+220'!B135</f>
        <v>0</v>
      </c>
      <c r="B136" s="161">
        <f t="shared" si="7"/>
        <v>122</v>
      </c>
      <c r="C136" s="163" t="e">
        <f>'BC 114+220'!M135/1000</f>
        <v>#N/A</v>
      </c>
      <c r="D136" s="163" t="e">
        <f>'BC 114+220'!AA135</f>
        <v>#N/A</v>
      </c>
      <c r="E136" s="164" t="e">
        <f>'BC 114+220'!AB135</f>
        <v>#N/A</v>
      </c>
      <c r="F136" s="163" t="e">
        <f>VLOOKUP($A136,'BC 114+220'!$B$13:$X$489,8,0)/1000</f>
        <v>#N/A</v>
      </c>
      <c r="G136" s="163" t="e">
        <f>VLOOKUP($A136,'BC 114+220'!$B$13:$X$489,9,0)/1000</f>
        <v>#N/A</v>
      </c>
      <c r="H136" s="163" t="e">
        <f>VLOOKUP($A136,'BC 114+220'!$B$13:$X$489,14,0)/1000</f>
        <v>#N/A</v>
      </c>
      <c r="I136" s="163" t="e">
        <f>VLOOKUP($A136,'BC 114+220'!$B$13:$X$489,15,0)/1000</f>
        <v>#N/A</v>
      </c>
      <c r="J136" s="163" t="e">
        <f>VLOOKUP($A136,'BC 114+220'!$B$13:$X$489,20,0)/1000</f>
        <v>#N/A</v>
      </c>
      <c r="K136" s="163" t="e">
        <f>VLOOKUP($A136,'BC 114+220'!$B$13:$X$489,21,0)/1000</f>
        <v>#N/A</v>
      </c>
      <c r="L136" s="161" t="e">
        <f t="shared" si="4"/>
        <v>#N/A</v>
      </c>
      <c r="M136" s="165" t="e">
        <f t="shared" si="5"/>
        <v>#N/A</v>
      </c>
      <c r="N136" s="161" t="e">
        <f t="shared" si="6"/>
        <v>#N/A</v>
      </c>
      <c r="O136" s="161"/>
    </row>
    <row r="137" spans="1:15">
      <c r="A137" s="162">
        <f>'BC 114+220'!B136</f>
        <v>0</v>
      </c>
      <c r="B137" s="161">
        <f t="shared" si="7"/>
        <v>123</v>
      </c>
      <c r="C137" s="163" t="e">
        <f>'BC 114+220'!M136/1000</f>
        <v>#N/A</v>
      </c>
      <c r="D137" s="163" t="e">
        <f>'BC 114+220'!AA136</f>
        <v>#N/A</v>
      </c>
      <c r="E137" s="164" t="e">
        <f>'BC 114+220'!AB136</f>
        <v>#N/A</v>
      </c>
      <c r="F137" s="163" t="e">
        <f>VLOOKUP($A137,'BC 114+220'!$B$13:$X$489,8,0)/1000</f>
        <v>#N/A</v>
      </c>
      <c r="G137" s="163" t="e">
        <f>VLOOKUP($A137,'BC 114+220'!$B$13:$X$489,9,0)/1000</f>
        <v>#N/A</v>
      </c>
      <c r="H137" s="163" t="e">
        <f>VLOOKUP($A137,'BC 114+220'!$B$13:$X$489,14,0)/1000</f>
        <v>#N/A</v>
      </c>
      <c r="I137" s="163" t="e">
        <f>VLOOKUP($A137,'BC 114+220'!$B$13:$X$489,15,0)/1000</f>
        <v>#N/A</v>
      </c>
      <c r="J137" s="163" t="e">
        <f>VLOOKUP($A137,'BC 114+220'!$B$13:$X$489,20,0)/1000</f>
        <v>#N/A</v>
      </c>
      <c r="K137" s="163" t="e">
        <f>VLOOKUP($A137,'BC 114+220'!$B$13:$X$489,21,0)/1000</f>
        <v>#N/A</v>
      </c>
      <c r="L137" s="161" t="e">
        <f t="shared" si="4"/>
        <v>#N/A</v>
      </c>
      <c r="M137" s="165" t="e">
        <f t="shared" si="5"/>
        <v>#N/A</v>
      </c>
      <c r="N137" s="161" t="e">
        <f t="shared" si="6"/>
        <v>#N/A</v>
      </c>
      <c r="O137" s="161"/>
    </row>
    <row r="138" spans="1:15">
      <c r="A138" s="162">
        <f>'BC 114+220'!B137</f>
        <v>0</v>
      </c>
      <c r="B138" s="161">
        <f t="shared" si="7"/>
        <v>124</v>
      </c>
      <c r="C138" s="163" t="e">
        <f>'BC 114+220'!M137/1000</f>
        <v>#N/A</v>
      </c>
      <c r="D138" s="163" t="e">
        <f>'BC 114+220'!AA137</f>
        <v>#N/A</v>
      </c>
      <c r="E138" s="164" t="e">
        <f>'BC 114+220'!AB137</f>
        <v>#N/A</v>
      </c>
      <c r="F138" s="163" t="e">
        <f>VLOOKUP($A138,'BC 114+220'!$B$13:$X$489,8,0)/1000</f>
        <v>#N/A</v>
      </c>
      <c r="G138" s="163" t="e">
        <f>VLOOKUP($A138,'BC 114+220'!$B$13:$X$489,9,0)/1000</f>
        <v>#N/A</v>
      </c>
      <c r="H138" s="163" t="e">
        <f>VLOOKUP($A138,'BC 114+220'!$B$13:$X$489,14,0)/1000</f>
        <v>#N/A</v>
      </c>
      <c r="I138" s="163" t="e">
        <f>VLOOKUP($A138,'BC 114+220'!$B$13:$X$489,15,0)/1000</f>
        <v>#N/A</v>
      </c>
      <c r="J138" s="163" t="e">
        <f>VLOOKUP($A138,'BC 114+220'!$B$13:$X$489,20,0)/1000</f>
        <v>#N/A</v>
      </c>
      <c r="K138" s="163" t="e">
        <f>VLOOKUP($A138,'BC 114+220'!$B$13:$X$489,21,0)/1000</f>
        <v>#N/A</v>
      </c>
      <c r="L138" s="161" t="e">
        <f t="shared" si="4"/>
        <v>#N/A</v>
      </c>
      <c r="M138" s="165" t="e">
        <f t="shared" si="5"/>
        <v>#N/A</v>
      </c>
      <c r="N138" s="161" t="e">
        <f t="shared" si="6"/>
        <v>#N/A</v>
      </c>
      <c r="O138" s="161"/>
    </row>
    <row r="139" spans="1:15">
      <c r="A139" s="162">
        <f>'BC 114+220'!B138</f>
        <v>0</v>
      </c>
      <c r="B139" s="161">
        <f t="shared" si="7"/>
        <v>125</v>
      </c>
      <c r="C139" s="163" t="e">
        <f>'BC 114+220'!M138/1000</f>
        <v>#N/A</v>
      </c>
      <c r="D139" s="163" t="e">
        <f>'BC 114+220'!AA138</f>
        <v>#N/A</v>
      </c>
      <c r="E139" s="164" t="e">
        <f>'BC 114+220'!AB138</f>
        <v>#N/A</v>
      </c>
      <c r="F139" s="163" t="e">
        <f>VLOOKUP($A139,'BC 114+220'!$B$13:$X$489,8,0)/1000</f>
        <v>#N/A</v>
      </c>
      <c r="G139" s="163" t="e">
        <f>VLOOKUP($A139,'BC 114+220'!$B$13:$X$489,9,0)/1000</f>
        <v>#N/A</v>
      </c>
      <c r="H139" s="163" t="e">
        <f>VLOOKUP($A139,'BC 114+220'!$B$13:$X$489,14,0)/1000</f>
        <v>#N/A</v>
      </c>
      <c r="I139" s="163" t="e">
        <f>VLOOKUP($A139,'BC 114+220'!$B$13:$X$489,15,0)/1000</f>
        <v>#N/A</v>
      </c>
      <c r="J139" s="163" t="e">
        <f>VLOOKUP($A139,'BC 114+220'!$B$13:$X$489,20,0)/1000</f>
        <v>#N/A</v>
      </c>
      <c r="K139" s="163" t="e">
        <f>VLOOKUP($A139,'BC 114+220'!$B$13:$X$489,21,0)/1000</f>
        <v>#N/A</v>
      </c>
      <c r="L139" s="161" t="e">
        <f t="shared" si="4"/>
        <v>#N/A</v>
      </c>
      <c r="M139" s="165" t="e">
        <f t="shared" si="5"/>
        <v>#N/A</v>
      </c>
      <c r="N139" s="161" t="e">
        <f t="shared" si="6"/>
        <v>#N/A</v>
      </c>
      <c r="O139" s="161"/>
    </row>
    <row r="140" spans="1:15">
      <c r="A140" s="162">
        <f>'BC 114+220'!B139</f>
        <v>0</v>
      </c>
      <c r="B140" s="161">
        <f t="shared" si="7"/>
        <v>126</v>
      </c>
      <c r="C140" s="163" t="e">
        <f>'BC 114+220'!M139/1000</f>
        <v>#N/A</v>
      </c>
      <c r="D140" s="163" t="e">
        <f>'BC 114+220'!AA139</f>
        <v>#N/A</v>
      </c>
      <c r="E140" s="164" t="e">
        <f>'BC 114+220'!AB139</f>
        <v>#N/A</v>
      </c>
      <c r="F140" s="163" t="e">
        <f>VLOOKUP($A140,'BC 114+220'!$B$13:$X$489,8,0)/1000</f>
        <v>#N/A</v>
      </c>
      <c r="G140" s="163" t="e">
        <f>VLOOKUP($A140,'BC 114+220'!$B$13:$X$489,9,0)/1000</f>
        <v>#N/A</v>
      </c>
      <c r="H140" s="163" t="e">
        <f>VLOOKUP($A140,'BC 114+220'!$B$13:$X$489,14,0)/1000</f>
        <v>#N/A</v>
      </c>
      <c r="I140" s="163" t="e">
        <f>VLOOKUP($A140,'BC 114+220'!$B$13:$X$489,15,0)/1000</f>
        <v>#N/A</v>
      </c>
      <c r="J140" s="163" t="e">
        <f>VLOOKUP($A140,'BC 114+220'!$B$13:$X$489,20,0)/1000</f>
        <v>#N/A</v>
      </c>
      <c r="K140" s="163" t="e">
        <f>VLOOKUP($A140,'BC 114+220'!$B$13:$X$489,21,0)/1000</f>
        <v>#N/A</v>
      </c>
      <c r="L140" s="161" t="e">
        <f t="shared" si="4"/>
        <v>#N/A</v>
      </c>
      <c r="M140" s="165" t="e">
        <f t="shared" si="5"/>
        <v>#N/A</v>
      </c>
      <c r="N140" s="161" t="e">
        <f t="shared" si="6"/>
        <v>#N/A</v>
      </c>
      <c r="O140" s="161"/>
    </row>
    <row r="141" spans="1:15">
      <c r="A141" s="162">
        <f>'BC 114+220'!B140</f>
        <v>0</v>
      </c>
      <c r="B141" s="161">
        <f t="shared" si="7"/>
        <v>127</v>
      </c>
      <c r="C141" s="163" t="e">
        <f>'BC 114+220'!M140/1000</f>
        <v>#N/A</v>
      </c>
      <c r="D141" s="163" t="e">
        <f>'BC 114+220'!AA140</f>
        <v>#N/A</v>
      </c>
      <c r="E141" s="164" t="e">
        <f>'BC 114+220'!AB140</f>
        <v>#N/A</v>
      </c>
      <c r="F141" s="163" t="e">
        <f>VLOOKUP($A141,'BC 114+220'!$B$13:$X$489,8,0)/1000</f>
        <v>#N/A</v>
      </c>
      <c r="G141" s="163" t="e">
        <f>VLOOKUP($A141,'BC 114+220'!$B$13:$X$489,9,0)/1000</f>
        <v>#N/A</v>
      </c>
      <c r="H141" s="163" t="e">
        <f>VLOOKUP($A141,'BC 114+220'!$B$13:$X$489,14,0)/1000</f>
        <v>#N/A</v>
      </c>
      <c r="I141" s="163" t="e">
        <f>VLOOKUP($A141,'BC 114+220'!$B$13:$X$489,15,0)/1000</f>
        <v>#N/A</v>
      </c>
      <c r="J141" s="163" t="e">
        <f>VLOOKUP($A141,'BC 114+220'!$B$13:$X$489,20,0)/1000</f>
        <v>#N/A</v>
      </c>
      <c r="K141" s="163" t="e">
        <f>VLOOKUP($A141,'BC 114+220'!$B$13:$X$489,21,0)/1000</f>
        <v>#N/A</v>
      </c>
      <c r="L141" s="161" t="e">
        <f t="shared" si="4"/>
        <v>#N/A</v>
      </c>
      <c r="M141" s="165" t="e">
        <f t="shared" si="5"/>
        <v>#N/A</v>
      </c>
      <c r="N141" s="161" t="e">
        <f t="shared" si="6"/>
        <v>#N/A</v>
      </c>
      <c r="O141" s="161"/>
    </row>
    <row r="142" spans="1:15">
      <c r="A142" s="162">
        <f>'BC 114+220'!B141</f>
        <v>0</v>
      </c>
      <c r="B142" s="161">
        <f t="shared" si="7"/>
        <v>128</v>
      </c>
      <c r="C142" s="163" t="e">
        <f>'BC 114+220'!M141/1000</f>
        <v>#N/A</v>
      </c>
      <c r="D142" s="163" t="e">
        <f>'BC 114+220'!AA141</f>
        <v>#N/A</v>
      </c>
      <c r="E142" s="164" t="e">
        <f>'BC 114+220'!AB141</f>
        <v>#N/A</v>
      </c>
      <c r="F142" s="163" t="e">
        <f>VLOOKUP($A142,'BC 114+220'!$B$13:$X$489,8,0)/1000</f>
        <v>#N/A</v>
      </c>
      <c r="G142" s="163" t="e">
        <f>VLOOKUP($A142,'BC 114+220'!$B$13:$X$489,9,0)/1000</f>
        <v>#N/A</v>
      </c>
      <c r="H142" s="163" t="e">
        <f>VLOOKUP($A142,'BC 114+220'!$B$13:$X$489,14,0)/1000</f>
        <v>#N/A</v>
      </c>
      <c r="I142" s="163" t="e">
        <f>VLOOKUP($A142,'BC 114+220'!$B$13:$X$489,15,0)/1000</f>
        <v>#N/A</v>
      </c>
      <c r="J142" s="163" t="e">
        <f>VLOOKUP($A142,'BC 114+220'!$B$13:$X$489,20,0)/1000</f>
        <v>#N/A</v>
      </c>
      <c r="K142" s="163" t="e">
        <f>VLOOKUP($A142,'BC 114+220'!$B$13:$X$489,21,0)/1000</f>
        <v>#N/A</v>
      </c>
      <c r="L142" s="161" t="e">
        <f t="shared" ref="L142:L205" si="8">(G142-$G$14)*1000</f>
        <v>#N/A</v>
      </c>
      <c r="M142" s="165" t="e">
        <f t="shared" ref="M142:M205" si="9">(I142-$I$14)*1000</f>
        <v>#N/A</v>
      </c>
      <c r="N142" s="161" t="e">
        <f t="shared" si="6"/>
        <v>#N/A</v>
      </c>
      <c r="O142" s="161"/>
    </row>
    <row r="143" spans="1:15">
      <c r="A143" s="162">
        <f>'BC 114+220'!B142</f>
        <v>0</v>
      </c>
      <c r="B143" s="161">
        <f t="shared" si="7"/>
        <v>129</v>
      </c>
      <c r="C143" s="163" t="e">
        <f>'BC 114+220'!M142/1000</f>
        <v>#N/A</v>
      </c>
      <c r="D143" s="163" t="e">
        <f>'BC 114+220'!AA142</f>
        <v>#N/A</v>
      </c>
      <c r="E143" s="164" t="e">
        <f>'BC 114+220'!AB142</f>
        <v>#N/A</v>
      </c>
      <c r="F143" s="163" t="e">
        <f>VLOOKUP($A143,'BC 114+220'!$B$13:$X$489,8,0)/1000</f>
        <v>#N/A</v>
      </c>
      <c r="G143" s="163" t="e">
        <f>VLOOKUP($A143,'BC 114+220'!$B$13:$X$489,9,0)/1000</f>
        <v>#N/A</v>
      </c>
      <c r="H143" s="163" t="e">
        <f>VLOOKUP($A143,'BC 114+220'!$B$13:$X$489,14,0)/1000</f>
        <v>#N/A</v>
      </c>
      <c r="I143" s="163" t="e">
        <f>VLOOKUP($A143,'BC 114+220'!$B$13:$X$489,15,0)/1000</f>
        <v>#N/A</v>
      </c>
      <c r="J143" s="163" t="e">
        <f>VLOOKUP($A143,'BC 114+220'!$B$13:$X$489,20,0)/1000</f>
        <v>#N/A</v>
      </c>
      <c r="K143" s="163" t="e">
        <f>VLOOKUP($A143,'BC 114+220'!$B$13:$X$489,21,0)/1000</f>
        <v>#N/A</v>
      </c>
      <c r="L143" s="161" t="e">
        <f t="shared" si="8"/>
        <v>#N/A</v>
      </c>
      <c r="M143" s="165" t="e">
        <f t="shared" si="9"/>
        <v>#N/A</v>
      </c>
      <c r="N143" s="161" t="e">
        <f t="shared" ref="N143:N206" si="10">(K143-$K$14)*1000</f>
        <v>#N/A</v>
      </c>
      <c r="O143" s="161"/>
    </row>
    <row r="144" spans="1:15">
      <c r="A144" s="162">
        <f>'BC 114+220'!B143</f>
        <v>0</v>
      </c>
      <c r="B144" s="161">
        <f t="shared" ref="B144:B207" si="11">+B143+1</f>
        <v>130</v>
      </c>
      <c r="C144" s="163" t="e">
        <f>'BC 114+220'!M143/1000</f>
        <v>#N/A</v>
      </c>
      <c r="D144" s="163" t="e">
        <f>'BC 114+220'!AA143</f>
        <v>#N/A</v>
      </c>
      <c r="E144" s="164" t="e">
        <f>'BC 114+220'!AB143</f>
        <v>#N/A</v>
      </c>
      <c r="F144" s="163" t="e">
        <f>VLOOKUP($A144,'BC 114+220'!$B$13:$X$489,8,0)/1000</f>
        <v>#N/A</v>
      </c>
      <c r="G144" s="163" t="e">
        <f>VLOOKUP($A144,'BC 114+220'!$B$13:$X$489,9,0)/1000</f>
        <v>#N/A</v>
      </c>
      <c r="H144" s="163" t="e">
        <f>VLOOKUP($A144,'BC 114+220'!$B$13:$X$489,14,0)/1000</f>
        <v>#N/A</v>
      </c>
      <c r="I144" s="163" t="e">
        <f>VLOOKUP($A144,'BC 114+220'!$B$13:$X$489,15,0)/1000</f>
        <v>#N/A</v>
      </c>
      <c r="J144" s="163" t="e">
        <f>VLOOKUP($A144,'BC 114+220'!$B$13:$X$489,20,0)/1000</f>
        <v>#N/A</v>
      </c>
      <c r="K144" s="163" t="e">
        <f>VLOOKUP($A144,'BC 114+220'!$B$13:$X$489,21,0)/1000</f>
        <v>#N/A</v>
      </c>
      <c r="L144" s="161" t="e">
        <f t="shared" si="8"/>
        <v>#N/A</v>
      </c>
      <c r="M144" s="165" t="e">
        <f t="shared" si="9"/>
        <v>#N/A</v>
      </c>
      <c r="N144" s="161" t="e">
        <f t="shared" si="10"/>
        <v>#N/A</v>
      </c>
      <c r="O144" s="161"/>
    </row>
    <row r="145" spans="1:15">
      <c r="A145" s="162">
        <f>'BC 114+220'!B144</f>
        <v>0</v>
      </c>
      <c r="B145" s="161">
        <f t="shared" si="11"/>
        <v>131</v>
      </c>
      <c r="C145" s="163" t="e">
        <f>'BC 114+220'!M144/1000</f>
        <v>#N/A</v>
      </c>
      <c r="D145" s="163" t="e">
        <f>'BC 114+220'!AA144</f>
        <v>#N/A</v>
      </c>
      <c r="E145" s="164" t="e">
        <f>'BC 114+220'!AB144</f>
        <v>#N/A</v>
      </c>
      <c r="F145" s="163" t="e">
        <f>VLOOKUP($A145,'BC 114+220'!$B$13:$X$489,8,0)/1000</f>
        <v>#N/A</v>
      </c>
      <c r="G145" s="163" t="e">
        <f>VLOOKUP($A145,'BC 114+220'!$B$13:$X$489,9,0)/1000</f>
        <v>#N/A</v>
      </c>
      <c r="H145" s="163" t="e">
        <f>VLOOKUP($A145,'BC 114+220'!$B$13:$X$489,14,0)/1000</f>
        <v>#N/A</v>
      </c>
      <c r="I145" s="163" t="e">
        <f>VLOOKUP($A145,'BC 114+220'!$B$13:$X$489,15,0)/1000</f>
        <v>#N/A</v>
      </c>
      <c r="J145" s="163" t="e">
        <f>VLOOKUP($A145,'BC 114+220'!$B$13:$X$489,20,0)/1000</f>
        <v>#N/A</v>
      </c>
      <c r="K145" s="163" t="e">
        <f>VLOOKUP($A145,'BC 114+220'!$B$13:$X$489,21,0)/1000</f>
        <v>#N/A</v>
      </c>
      <c r="L145" s="161" t="e">
        <f t="shared" si="8"/>
        <v>#N/A</v>
      </c>
      <c r="M145" s="165" t="e">
        <f t="shared" si="9"/>
        <v>#N/A</v>
      </c>
      <c r="N145" s="161" t="e">
        <f t="shared" si="10"/>
        <v>#N/A</v>
      </c>
      <c r="O145" s="161"/>
    </row>
    <row r="146" spans="1:15">
      <c r="A146" s="162">
        <f>'BC 114+220'!B145</f>
        <v>0</v>
      </c>
      <c r="B146" s="161">
        <f t="shared" si="11"/>
        <v>132</v>
      </c>
      <c r="C146" s="163" t="e">
        <f>'BC 114+220'!M145/1000</f>
        <v>#N/A</v>
      </c>
      <c r="D146" s="163" t="e">
        <f>'BC 114+220'!AA145</f>
        <v>#N/A</v>
      </c>
      <c r="E146" s="164" t="e">
        <f>'BC 114+220'!AB145</f>
        <v>#N/A</v>
      </c>
      <c r="F146" s="163" t="e">
        <f>VLOOKUP($A146,'BC 114+220'!$B$13:$X$489,8,0)/1000</f>
        <v>#N/A</v>
      </c>
      <c r="G146" s="163" t="e">
        <f>VLOOKUP($A146,'BC 114+220'!$B$13:$X$489,9,0)/1000</f>
        <v>#N/A</v>
      </c>
      <c r="H146" s="163" t="e">
        <f>VLOOKUP($A146,'BC 114+220'!$B$13:$X$489,14,0)/1000</f>
        <v>#N/A</v>
      </c>
      <c r="I146" s="163" t="e">
        <f>VLOOKUP($A146,'BC 114+220'!$B$13:$X$489,15,0)/1000</f>
        <v>#N/A</v>
      </c>
      <c r="J146" s="163" t="e">
        <f>VLOOKUP($A146,'BC 114+220'!$B$13:$X$489,20,0)/1000</f>
        <v>#N/A</v>
      </c>
      <c r="K146" s="163" t="e">
        <f>VLOOKUP($A146,'BC 114+220'!$B$13:$X$489,21,0)/1000</f>
        <v>#N/A</v>
      </c>
      <c r="L146" s="161" t="e">
        <f t="shared" si="8"/>
        <v>#N/A</v>
      </c>
      <c r="M146" s="165" t="e">
        <f t="shared" si="9"/>
        <v>#N/A</v>
      </c>
      <c r="N146" s="161" t="e">
        <f t="shared" si="10"/>
        <v>#N/A</v>
      </c>
      <c r="O146" s="161"/>
    </row>
    <row r="147" spans="1:15">
      <c r="A147" s="162">
        <f>'BC 114+220'!B146</f>
        <v>0</v>
      </c>
      <c r="B147" s="161">
        <f t="shared" si="11"/>
        <v>133</v>
      </c>
      <c r="C147" s="163" t="e">
        <f>'BC 114+220'!M146/1000</f>
        <v>#N/A</v>
      </c>
      <c r="D147" s="163" t="e">
        <f>'BC 114+220'!AA146</f>
        <v>#N/A</v>
      </c>
      <c r="E147" s="164" t="e">
        <f>'BC 114+220'!AB146</f>
        <v>#N/A</v>
      </c>
      <c r="F147" s="163" t="e">
        <f>VLOOKUP($A147,'BC 114+220'!$B$13:$X$489,8,0)/1000</f>
        <v>#N/A</v>
      </c>
      <c r="G147" s="163" t="e">
        <f>VLOOKUP($A147,'BC 114+220'!$B$13:$X$489,9,0)/1000</f>
        <v>#N/A</v>
      </c>
      <c r="H147" s="163" t="e">
        <f>VLOOKUP($A147,'BC 114+220'!$B$13:$X$489,14,0)/1000</f>
        <v>#N/A</v>
      </c>
      <c r="I147" s="163" t="e">
        <f>VLOOKUP($A147,'BC 114+220'!$B$13:$X$489,15,0)/1000</f>
        <v>#N/A</v>
      </c>
      <c r="J147" s="163" t="e">
        <f>VLOOKUP($A147,'BC 114+220'!$B$13:$X$489,20,0)/1000</f>
        <v>#N/A</v>
      </c>
      <c r="K147" s="163" t="e">
        <f>VLOOKUP($A147,'BC 114+220'!$B$13:$X$489,21,0)/1000</f>
        <v>#N/A</v>
      </c>
      <c r="L147" s="161" t="e">
        <f t="shared" si="8"/>
        <v>#N/A</v>
      </c>
      <c r="M147" s="165" t="e">
        <f t="shared" si="9"/>
        <v>#N/A</v>
      </c>
      <c r="N147" s="161" t="e">
        <f t="shared" si="10"/>
        <v>#N/A</v>
      </c>
      <c r="O147" s="161"/>
    </row>
    <row r="148" spans="1:15">
      <c r="A148" s="162">
        <f>'BC 114+220'!B147</f>
        <v>0</v>
      </c>
      <c r="B148" s="161">
        <f t="shared" si="11"/>
        <v>134</v>
      </c>
      <c r="C148" s="163" t="e">
        <f>'BC 114+220'!M147/1000</f>
        <v>#N/A</v>
      </c>
      <c r="D148" s="163" t="e">
        <f>'BC 114+220'!AA147</f>
        <v>#N/A</v>
      </c>
      <c r="E148" s="164" t="e">
        <f>'BC 114+220'!AB147</f>
        <v>#N/A</v>
      </c>
      <c r="F148" s="163" t="e">
        <f>VLOOKUP($A148,'BC 114+220'!$B$13:$X$489,8,0)/1000</f>
        <v>#N/A</v>
      </c>
      <c r="G148" s="163" t="e">
        <f>VLOOKUP($A148,'BC 114+220'!$B$13:$X$489,9,0)/1000</f>
        <v>#N/A</v>
      </c>
      <c r="H148" s="163" t="e">
        <f>VLOOKUP($A148,'BC 114+220'!$B$13:$X$489,14,0)/1000</f>
        <v>#N/A</v>
      </c>
      <c r="I148" s="163" t="e">
        <f>VLOOKUP($A148,'BC 114+220'!$B$13:$X$489,15,0)/1000</f>
        <v>#N/A</v>
      </c>
      <c r="J148" s="163" t="e">
        <f>VLOOKUP($A148,'BC 114+220'!$B$13:$X$489,20,0)/1000</f>
        <v>#N/A</v>
      </c>
      <c r="K148" s="163" t="e">
        <f>VLOOKUP($A148,'BC 114+220'!$B$13:$X$489,21,0)/1000</f>
        <v>#N/A</v>
      </c>
      <c r="L148" s="161" t="e">
        <f t="shared" si="8"/>
        <v>#N/A</v>
      </c>
      <c r="M148" s="165" t="e">
        <f t="shared" si="9"/>
        <v>#N/A</v>
      </c>
      <c r="N148" s="161" t="e">
        <f t="shared" si="10"/>
        <v>#N/A</v>
      </c>
      <c r="O148" s="161"/>
    </row>
    <row r="149" spans="1:15">
      <c r="A149" s="162">
        <f>'BC 114+220'!B148</f>
        <v>0</v>
      </c>
      <c r="B149" s="161">
        <f t="shared" si="11"/>
        <v>135</v>
      </c>
      <c r="C149" s="163" t="e">
        <f>'BC 114+220'!M148/1000</f>
        <v>#N/A</v>
      </c>
      <c r="D149" s="163" t="e">
        <f>'BC 114+220'!AA148</f>
        <v>#N/A</v>
      </c>
      <c r="E149" s="164" t="e">
        <f>'BC 114+220'!AB148</f>
        <v>#N/A</v>
      </c>
      <c r="F149" s="163" t="e">
        <f>VLOOKUP($A149,'BC 114+220'!$B$13:$X$489,8,0)/1000</f>
        <v>#N/A</v>
      </c>
      <c r="G149" s="163" t="e">
        <f>VLOOKUP($A149,'BC 114+220'!$B$13:$X$489,9,0)/1000</f>
        <v>#N/A</v>
      </c>
      <c r="H149" s="163" t="e">
        <f>VLOOKUP($A149,'BC 114+220'!$B$13:$X$489,14,0)/1000</f>
        <v>#N/A</v>
      </c>
      <c r="I149" s="163" t="e">
        <f>VLOOKUP($A149,'BC 114+220'!$B$13:$X$489,15,0)/1000</f>
        <v>#N/A</v>
      </c>
      <c r="J149" s="163" t="e">
        <f>VLOOKUP($A149,'BC 114+220'!$B$13:$X$489,20,0)/1000</f>
        <v>#N/A</v>
      </c>
      <c r="K149" s="163" t="e">
        <f>VLOOKUP($A149,'BC 114+220'!$B$13:$X$489,21,0)/1000</f>
        <v>#N/A</v>
      </c>
      <c r="L149" s="161" t="e">
        <f t="shared" si="8"/>
        <v>#N/A</v>
      </c>
      <c r="M149" s="165" t="e">
        <f t="shared" si="9"/>
        <v>#N/A</v>
      </c>
      <c r="N149" s="161" t="e">
        <f t="shared" si="10"/>
        <v>#N/A</v>
      </c>
      <c r="O149" s="161"/>
    </row>
    <row r="150" spans="1:15">
      <c r="A150" s="162">
        <f>'BC 114+220'!B149</f>
        <v>0</v>
      </c>
      <c r="B150" s="161">
        <f t="shared" si="11"/>
        <v>136</v>
      </c>
      <c r="C150" s="163" t="e">
        <f>'BC 114+220'!M149/1000</f>
        <v>#N/A</v>
      </c>
      <c r="D150" s="163" t="e">
        <f>'BC 114+220'!AA149</f>
        <v>#N/A</v>
      </c>
      <c r="E150" s="164" t="e">
        <f>'BC 114+220'!AB149</f>
        <v>#N/A</v>
      </c>
      <c r="F150" s="163" t="e">
        <f>VLOOKUP($A150,'BC 114+220'!$B$13:$X$489,8,0)/1000</f>
        <v>#N/A</v>
      </c>
      <c r="G150" s="163" t="e">
        <f>VLOOKUP($A150,'BC 114+220'!$B$13:$X$489,9,0)/1000</f>
        <v>#N/A</v>
      </c>
      <c r="H150" s="163" t="e">
        <f>VLOOKUP($A150,'BC 114+220'!$B$13:$X$489,14,0)/1000</f>
        <v>#N/A</v>
      </c>
      <c r="I150" s="163" t="e">
        <f>VLOOKUP($A150,'BC 114+220'!$B$13:$X$489,15,0)/1000</f>
        <v>#N/A</v>
      </c>
      <c r="J150" s="163" t="e">
        <f>VLOOKUP($A150,'BC 114+220'!$B$13:$X$489,20,0)/1000</f>
        <v>#N/A</v>
      </c>
      <c r="K150" s="163" t="e">
        <f>VLOOKUP($A150,'BC 114+220'!$B$13:$X$489,21,0)/1000</f>
        <v>#N/A</v>
      </c>
      <c r="L150" s="161" t="e">
        <f t="shared" si="8"/>
        <v>#N/A</v>
      </c>
      <c r="M150" s="165" t="e">
        <f t="shared" si="9"/>
        <v>#N/A</v>
      </c>
      <c r="N150" s="161" t="e">
        <f t="shared" si="10"/>
        <v>#N/A</v>
      </c>
      <c r="O150" s="161"/>
    </row>
    <row r="151" spans="1:15">
      <c r="A151" s="162">
        <f>'BC 114+220'!B150</f>
        <v>0</v>
      </c>
      <c r="B151" s="161">
        <f t="shared" si="11"/>
        <v>137</v>
      </c>
      <c r="C151" s="163" t="e">
        <f>'BC 114+220'!M150/1000</f>
        <v>#N/A</v>
      </c>
      <c r="D151" s="163" t="e">
        <f>'BC 114+220'!AA150</f>
        <v>#N/A</v>
      </c>
      <c r="E151" s="164" t="e">
        <f>'BC 114+220'!AB150</f>
        <v>#N/A</v>
      </c>
      <c r="F151" s="163" t="e">
        <f>VLOOKUP($A151,'BC 114+220'!$B$13:$X$489,8,0)/1000</f>
        <v>#N/A</v>
      </c>
      <c r="G151" s="163" t="e">
        <f>VLOOKUP($A151,'BC 114+220'!$B$13:$X$489,9,0)/1000</f>
        <v>#N/A</v>
      </c>
      <c r="H151" s="163" t="e">
        <f>VLOOKUP($A151,'BC 114+220'!$B$13:$X$489,14,0)/1000</f>
        <v>#N/A</v>
      </c>
      <c r="I151" s="163" t="e">
        <f>VLOOKUP($A151,'BC 114+220'!$B$13:$X$489,15,0)/1000</f>
        <v>#N/A</v>
      </c>
      <c r="J151" s="163" t="e">
        <f>VLOOKUP($A151,'BC 114+220'!$B$13:$X$489,20,0)/1000</f>
        <v>#N/A</v>
      </c>
      <c r="K151" s="163" t="e">
        <f>VLOOKUP($A151,'BC 114+220'!$B$13:$X$489,21,0)/1000</f>
        <v>#N/A</v>
      </c>
      <c r="L151" s="161" t="e">
        <f t="shared" si="8"/>
        <v>#N/A</v>
      </c>
      <c r="M151" s="165" t="e">
        <f t="shared" si="9"/>
        <v>#N/A</v>
      </c>
      <c r="N151" s="161" t="e">
        <f t="shared" si="10"/>
        <v>#N/A</v>
      </c>
      <c r="O151" s="161"/>
    </row>
    <row r="152" spans="1:15">
      <c r="A152" s="162">
        <f>'BC 114+220'!B151</f>
        <v>0</v>
      </c>
      <c r="B152" s="161">
        <f t="shared" si="11"/>
        <v>138</v>
      </c>
      <c r="C152" s="163" t="e">
        <f>'BC 114+220'!M151/1000</f>
        <v>#N/A</v>
      </c>
      <c r="D152" s="163" t="e">
        <f>'BC 114+220'!AA151</f>
        <v>#N/A</v>
      </c>
      <c r="E152" s="164" t="e">
        <f>'BC 114+220'!AB151</f>
        <v>#N/A</v>
      </c>
      <c r="F152" s="163" t="e">
        <f>VLOOKUP($A152,'BC 114+220'!$B$13:$X$489,8,0)/1000</f>
        <v>#N/A</v>
      </c>
      <c r="G152" s="163" t="e">
        <f>VLOOKUP($A152,'BC 114+220'!$B$13:$X$489,9,0)/1000</f>
        <v>#N/A</v>
      </c>
      <c r="H152" s="163" t="e">
        <f>VLOOKUP($A152,'BC 114+220'!$B$13:$X$489,14,0)/1000</f>
        <v>#N/A</v>
      </c>
      <c r="I152" s="163" t="e">
        <f>VLOOKUP($A152,'BC 114+220'!$B$13:$X$489,15,0)/1000</f>
        <v>#N/A</v>
      </c>
      <c r="J152" s="163" t="e">
        <f>VLOOKUP($A152,'BC 114+220'!$B$13:$X$489,20,0)/1000</f>
        <v>#N/A</v>
      </c>
      <c r="K152" s="163" t="e">
        <f>VLOOKUP($A152,'BC 114+220'!$B$13:$X$489,21,0)/1000</f>
        <v>#N/A</v>
      </c>
      <c r="L152" s="161" t="e">
        <f t="shared" si="8"/>
        <v>#N/A</v>
      </c>
      <c r="M152" s="165" t="e">
        <f t="shared" si="9"/>
        <v>#N/A</v>
      </c>
      <c r="N152" s="161" t="e">
        <f t="shared" si="10"/>
        <v>#N/A</v>
      </c>
      <c r="O152" s="161"/>
    </row>
    <row r="153" spans="1:15">
      <c r="A153" s="162">
        <f>'BC 114+220'!B152</f>
        <v>0</v>
      </c>
      <c r="B153" s="161">
        <f t="shared" si="11"/>
        <v>139</v>
      </c>
      <c r="C153" s="163" t="e">
        <f>'BC 114+220'!M152/1000</f>
        <v>#N/A</v>
      </c>
      <c r="D153" s="163" t="e">
        <f>'BC 114+220'!AA152</f>
        <v>#N/A</v>
      </c>
      <c r="E153" s="164" t="e">
        <f>'BC 114+220'!AB152</f>
        <v>#N/A</v>
      </c>
      <c r="F153" s="163" t="e">
        <f>VLOOKUP($A153,'BC 114+220'!$B$13:$X$489,8,0)/1000</f>
        <v>#N/A</v>
      </c>
      <c r="G153" s="163" t="e">
        <f>VLOOKUP($A153,'BC 114+220'!$B$13:$X$489,9,0)/1000</f>
        <v>#N/A</v>
      </c>
      <c r="H153" s="163" t="e">
        <f>VLOOKUP($A153,'BC 114+220'!$B$13:$X$489,14,0)/1000</f>
        <v>#N/A</v>
      </c>
      <c r="I153" s="163" t="e">
        <f>VLOOKUP($A153,'BC 114+220'!$B$13:$X$489,15,0)/1000</f>
        <v>#N/A</v>
      </c>
      <c r="J153" s="163" t="e">
        <f>VLOOKUP($A153,'BC 114+220'!$B$13:$X$489,20,0)/1000</f>
        <v>#N/A</v>
      </c>
      <c r="K153" s="163" t="e">
        <f>VLOOKUP($A153,'BC 114+220'!$B$13:$X$489,21,0)/1000</f>
        <v>#N/A</v>
      </c>
      <c r="L153" s="161" t="e">
        <f t="shared" si="8"/>
        <v>#N/A</v>
      </c>
      <c r="M153" s="165" t="e">
        <f t="shared" si="9"/>
        <v>#N/A</v>
      </c>
      <c r="N153" s="161" t="e">
        <f t="shared" si="10"/>
        <v>#N/A</v>
      </c>
      <c r="O153" s="161"/>
    </row>
    <row r="154" spans="1:15">
      <c r="A154" s="162">
        <f>'BC 114+220'!B153</f>
        <v>0</v>
      </c>
      <c r="B154" s="161">
        <f t="shared" si="11"/>
        <v>140</v>
      </c>
      <c r="C154" s="163" t="e">
        <f>'BC 114+220'!M153/1000</f>
        <v>#N/A</v>
      </c>
      <c r="D154" s="163" t="e">
        <f>'BC 114+220'!AA153</f>
        <v>#N/A</v>
      </c>
      <c r="E154" s="164" t="e">
        <f>'BC 114+220'!AB153</f>
        <v>#N/A</v>
      </c>
      <c r="F154" s="163" t="e">
        <f>VLOOKUP($A154,'BC 114+220'!$B$13:$X$489,8,0)/1000</f>
        <v>#N/A</v>
      </c>
      <c r="G154" s="163" t="e">
        <f>VLOOKUP($A154,'BC 114+220'!$B$13:$X$489,9,0)/1000</f>
        <v>#N/A</v>
      </c>
      <c r="H154" s="163" t="e">
        <f>VLOOKUP($A154,'BC 114+220'!$B$13:$X$489,14,0)/1000</f>
        <v>#N/A</v>
      </c>
      <c r="I154" s="163" t="e">
        <f>VLOOKUP($A154,'BC 114+220'!$B$13:$X$489,15,0)/1000</f>
        <v>#N/A</v>
      </c>
      <c r="J154" s="163" t="e">
        <f>VLOOKUP($A154,'BC 114+220'!$B$13:$X$489,20,0)/1000</f>
        <v>#N/A</v>
      </c>
      <c r="K154" s="163" t="e">
        <f>VLOOKUP($A154,'BC 114+220'!$B$13:$X$489,21,0)/1000</f>
        <v>#N/A</v>
      </c>
      <c r="L154" s="161" t="e">
        <f t="shared" si="8"/>
        <v>#N/A</v>
      </c>
      <c r="M154" s="165" t="e">
        <f t="shared" si="9"/>
        <v>#N/A</v>
      </c>
      <c r="N154" s="161" t="e">
        <f t="shared" si="10"/>
        <v>#N/A</v>
      </c>
      <c r="O154" s="161"/>
    </row>
    <row r="155" spans="1:15">
      <c r="A155" s="162">
        <f>'BC 114+220'!B154</f>
        <v>0</v>
      </c>
      <c r="B155" s="161">
        <f t="shared" si="11"/>
        <v>141</v>
      </c>
      <c r="C155" s="163" t="e">
        <f>'BC 114+220'!M154/1000</f>
        <v>#N/A</v>
      </c>
      <c r="D155" s="163" t="e">
        <f>'BC 114+220'!AA154</f>
        <v>#N/A</v>
      </c>
      <c r="E155" s="164" t="e">
        <f>'BC 114+220'!AB154</f>
        <v>#N/A</v>
      </c>
      <c r="F155" s="163" t="e">
        <f>VLOOKUP($A155,'BC 114+220'!$B$13:$X$489,8,0)/1000</f>
        <v>#N/A</v>
      </c>
      <c r="G155" s="163" t="e">
        <f>VLOOKUP($A155,'BC 114+220'!$B$13:$X$489,9,0)/1000</f>
        <v>#N/A</v>
      </c>
      <c r="H155" s="163" t="e">
        <f>VLOOKUP($A155,'BC 114+220'!$B$13:$X$489,14,0)/1000</f>
        <v>#N/A</v>
      </c>
      <c r="I155" s="163" t="e">
        <f>VLOOKUP($A155,'BC 114+220'!$B$13:$X$489,15,0)/1000</f>
        <v>#N/A</v>
      </c>
      <c r="J155" s="163" t="e">
        <f>VLOOKUP($A155,'BC 114+220'!$B$13:$X$489,20,0)/1000</f>
        <v>#N/A</v>
      </c>
      <c r="K155" s="163" t="e">
        <f>VLOOKUP($A155,'BC 114+220'!$B$13:$X$489,21,0)/1000</f>
        <v>#N/A</v>
      </c>
      <c r="L155" s="161" t="e">
        <f t="shared" si="8"/>
        <v>#N/A</v>
      </c>
      <c r="M155" s="165" t="e">
        <f t="shared" si="9"/>
        <v>#N/A</v>
      </c>
      <c r="N155" s="161" t="e">
        <f t="shared" si="10"/>
        <v>#N/A</v>
      </c>
      <c r="O155" s="161"/>
    </row>
    <row r="156" spans="1:15">
      <c r="A156" s="162">
        <f>'BC 114+220'!B155</f>
        <v>0</v>
      </c>
      <c r="B156" s="161">
        <f t="shared" si="11"/>
        <v>142</v>
      </c>
      <c r="C156" s="163" t="e">
        <f>'BC 114+220'!M155/1000</f>
        <v>#N/A</v>
      </c>
      <c r="D156" s="163" t="e">
        <f>'BC 114+220'!AA155</f>
        <v>#N/A</v>
      </c>
      <c r="E156" s="164" t="e">
        <f>'BC 114+220'!AB155</f>
        <v>#N/A</v>
      </c>
      <c r="F156" s="163" t="e">
        <f>VLOOKUP($A156,'BC 114+220'!$B$13:$X$489,8,0)/1000</f>
        <v>#N/A</v>
      </c>
      <c r="G156" s="163" t="e">
        <f>VLOOKUP($A156,'BC 114+220'!$B$13:$X$489,9,0)/1000</f>
        <v>#N/A</v>
      </c>
      <c r="H156" s="163" t="e">
        <f>VLOOKUP($A156,'BC 114+220'!$B$13:$X$489,14,0)/1000</f>
        <v>#N/A</v>
      </c>
      <c r="I156" s="163" t="e">
        <f>VLOOKUP($A156,'BC 114+220'!$B$13:$X$489,15,0)/1000</f>
        <v>#N/A</v>
      </c>
      <c r="J156" s="163" t="e">
        <f>VLOOKUP($A156,'BC 114+220'!$B$13:$X$489,20,0)/1000</f>
        <v>#N/A</v>
      </c>
      <c r="K156" s="163" t="e">
        <f>VLOOKUP($A156,'BC 114+220'!$B$13:$X$489,21,0)/1000</f>
        <v>#N/A</v>
      </c>
      <c r="L156" s="161" t="e">
        <f t="shared" si="8"/>
        <v>#N/A</v>
      </c>
      <c r="M156" s="165" t="e">
        <f t="shared" si="9"/>
        <v>#N/A</v>
      </c>
      <c r="N156" s="161" t="e">
        <f t="shared" si="10"/>
        <v>#N/A</v>
      </c>
      <c r="O156" s="161"/>
    </row>
    <row r="157" spans="1:15">
      <c r="A157" s="162">
        <f>'BC 114+220'!B156</f>
        <v>0</v>
      </c>
      <c r="B157" s="161">
        <f t="shared" si="11"/>
        <v>143</v>
      </c>
      <c r="C157" s="163" t="e">
        <f>'BC 114+220'!M156/1000</f>
        <v>#N/A</v>
      </c>
      <c r="D157" s="163" t="e">
        <f>'BC 114+220'!AA156</f>
        <v>#N/A</v>
      </c>
      <c r="E157" s="164" t="e">
        <f>'BC 114+220'!AB156</f>
        <v>#N/A</v>
      </c>
      <c r="F157" s="163" t="e">
        <f>VLOOKUP($A157,'BC 114+220'!$B$13:$X$489,8,0)/1000</f>
        <v>#N/A</v>
      </c>
      <c r="G157" s="163" t="e">
        <f>VLOOKUP($A157,'BC 114+220'!$B$13:$X$489,9,0)/1000</f>
        <v>#N/A</v>
      </c>
      <c r="H157" s="163" t="e">
        <f>VLOOKUP($A157,'BC 114+220'!$B$13:$X$489,14,0)/1000</f>
        <v>#N/A</v>
      </c>
      <c r="I157" s="163" t="e">
        <f>VLOOKUP($A157,'BC 114+220'!$B$13:$X$489,15,0)/1000</f>
        <v>#N/A</v>
      </c>
      <c r="J157" s="163" t="e">
        <f>VLOOKUP($A157,'BC 114+220'!$B$13:$X$489,20,0)/1000</f>
        <v>#N/A</v>
      </c>
      <c r="K157" s="163" t="e">
        <f>VLOOKUP($A157,'BC 114+220'!$B$13:$X$489,21,0)/1000</f>
        <v>#N/A</v>
      </c>
      <c r="L157" s="161" t="e">
        <f t="shared" si="8"/>
        <v>#N/A</v>
      </c>
      <c r="M157" s="165" t="e">
        <f t="shared" si="9"/>
        <v>#N/A</v>
      </c>
      <c r="N157" s="161" t="e">
        <f t="shared" si="10"/>
        <v>#N/A</v>
      </c>
      <c r="O157" s="161"/>
    </row>
    <row r="158" spans="1:15">
      <c r="A158" s="162">
        <f>'BC 114+220'!B157</f>
        <v>0</v>
      </c>
      <c r="B158" s="161">
        <f t="shared" si="11"/>
        <v>144</v>
      </c>
      <c r="C158" s="163" t="e">
        <f>'BC 114+220'!M157/1000</f>
        <v>#N/A</v>
      </c>
      <c r="D158" s="163" t="e">
        <f>'BC 114+220'!AA157</f>
        <v>#N/A</v>
      </c>
      <c r="E158" s="164" t="e">
        <f>'BC 114+220'!AB157</f>
        <v>#N/A</v>
      </c>
      <c r="F158" s="163" t="e">
        <f>VLOOKUP($A158,'BC 114+220'!$B$13:$X$489,8,0)/1000</f>
        <v>#N/A</v>
      </c>
      <c r="G158" s="163" t="e">
        <f>VLOOKUP($A158,'BC 114+220'!$B$13:$X$489,9,0)/1000</f>
        <v>#N/A</v>
      </c>
      <c r="H158" s="163" t="e">
        <f>VLOOKUP($A158,'BC 114+220'!$B$13:$X$489,14,0)/1000</f>
        <v>#N/A</v>
      </c>
      <c r="I158" s="163" t="e">
        <f>VLOOKUP($A158,'BC 114+220'!$B$13:$X$489,15,0)/1000</f>
        <v>#N/A</v>
      </c>
      <c r="J158" s="163" t="e">
        <f>VLOOKUP($A158,'BC 114+220'!$B$13:$X$489,20,0)/1000</f>
        <v>#N/A</v>
      </c>
      <c r="K158" s="163" t="e">
        <f>VLOOKUP($A158,'BC 114+220'!$B$13:$X$489,21,0)/1000</f>
        <v>#N/A</v>
      </c>
      <c r="L158" s="161" t="e">
        <f t="shared" si="8"/>
        <v>#N/A</v>
      </c>
      <c r="M158" s="165" t="e">
        <f t="shared" si="9"/>
        <v>#N/A</v>
      </c>
      <c r="N158" s="161" t="e">
        <f t="shared" si="10"/>
        <v>#N/A</v>
      </c>
      <c r="O158" s="161"/>
    </row>
    <row r="159" spans="1:15">
      <c r="A159" s="162">
        <f>'BC 114+220'!B158</f>
        <v>0</v>
      </c>
      <c r="B159" s="161">
        <f t="shared" si="11"/>
        <v>145</v>
      </c>
      <c r="C159" s="163" t="e">
        <f>'BC 114+220'!M158/1000</f>
        <v>#N/A</v>
      </c>
      <c r="D159" s="163" t="e">
        <f>'BC 114+220'!AA158</f>
        <v>#N/A</v>
      </c>
      <c r="E159" s="164" t="e">
        <f>'BC 114+220'!AB158</f>
        <v>#N/A</v>
      </c>
      <c r="F159" s="163" t="e">
        <f>VLOOKUP($A159,'BC 114+220'!$B$13:$X$489,8,0)/1000</f>
        <v>#N/A</v>
      </c>
      <c r="G159" s="163" t="e">
        <f>VLOOKUP($A159,'BC 114+220'!$B$13:$X$489,9,0)/1000</f>
        <v>#N/A</v>
      </c>
      <c r="H159" s="163" t="e">
        <f>VLOOKUP($A159,'BC 114+220'!$B$13:$X$489,14,0)/1000</f>
        <v>#N/A</v>
      </c>
      <c r="I159" s="163" t="e">
        <f>VLOOKUP($A159,'BC 114+220'!$B$13:$X$489,15,0)/1000</f>
        <v>#N/A</v>
      </c>
      <c r="J159" s="163" t="e">
        <f>VLOOKUP($A159,'BC 114+220'!$B$13:$X$489,20,0)/1000</f>
        <v>#N/A</v>
      </c>
      <c r="K159" s="163" t="e">
        <f>VLOOKUP($A159,'BC 114+220'!$B$13:$X$489,21,0)/1000</f>
        <v>#N/A</v>
      </c>
      <c r="L159" s="161" t="e">
        <f t="shared" si="8"/>
        <v>#N/A</v>
      </c>
      <c r="M159" s="165" t="e">
        <f t="shared" si="9"/>
        <v>#N/A</v>
      </c>
      <c r="N159" s="161" t="e">
        <f t="shared" si="10"/>
        <v>#N/A</v>
      </c>
      <c r="O159" s="161"/>
    </row>
    <row r="160" spans="1:15">
      <c r="A160" s="162">
        <f>'BC 114+220'!B159</f>
        <v>0</v>
      </c>
      <c r="B160" s="161">
        <f t="shared" si="11"/>
        <v>146</v>
      </c>
      <c r="C160" s="163" t="e">
        <f>'BC 114+220'!M159/1000</f>
        <v>#N/A</v>
      </c>
      <c r="D160" s="163" t="e">
        <f>'BC 114+220'!AA159</f>
        <v>#N/A</v>
      </c>
      <c r="E160" s="164" t="e">
        <f>'BC 114+220'!AB159</f>
        <v>#N/A</v>
      </c>
      <c r="F160" s="163" t="e">
        <f>VLOOKUP($A160,'BC 114+220'!$B$13:$X$489,8,0)/1000</f>
        <v>#N/A</v>
      </c>
      <c r="G160" s="163" t="e">
        <f>VLOOKUP($A160,'BC 114+220'!$B$13:$X$489,9,0)/1000</f>
        <v>#N/A</v>
      </c>
      <c r="H160" s="163" t="e">
        <f>VLOOKUP($A160,'BC 114+220'!$B$13:$X$489,14,0)/1000</f>
        <v>#N/A</v>
      </c>
      <c r="I160" s="163" t="e">
        <f>VLOOKUP($A160,'BC 114+220'!$B$13:$X$489,15,0)/1000</f>
        <v>#N/A</v>
      </c>
      <c r="J160" s="163" t="e">
        <f>VLOOKUP($A160,'BC 114+220'!$B$13:$X$489,20,0)/1000</f>
        <v>#N/A</v>
      </c>
      <c r="K160" s="163" t="e">
        <f>VLOOKUP($A160,'BC 114+220'!$B$13:$X$489,21,0)/1000</f>
        <v>#N/A</v>
      </c>
      <c r="L160" s="161" t="e">
        <f t="shared" si="8"/>
        <v>#N/A</v>
      </c>
      <c r="M160" s="165" t="e">
        <f t="shared" si="9"/>
        <v>#N/A</v>
      </c>
      <c r="N160" s="161" t="e">
        <f t="shared" si="10"/>
        <v>#N/A</v>
      </c>
      <c r="O160" s="161"/>
    </row>
    <row r="161" spans="1:15">
      <c r="A161" s="162">
        <f>'BC 114+220'!B160</f>
        <v>0</v>
      </c>
      <c r="B161" s="161">
        <f t="shared" si="11"/>
        <v>147</v>
      </c>
      <c r="C161" s="163" t="e">
        <f>'BC 114+220'!M160/1000</f>
        <v>#N/A</v>
      </c>
      <c r="D161" s="163" t="e">
        <f>'BC 114+220'!AA160</f>
        <v>#N/A</v>
      </c>
      <c r="E161" s="164" t="e">
        <f>'BC 114+220'!AB160</f>
        <v>#N/A</v>
      </c>
      <c r="F161" s="163" t="e">
        <f>VLOOKUP($A161,'BC 114+220'!$B$13:$X$489,8,0)/1000</f>
        <v>#N/A</v>
      </c>
      <c r="G161" s="163" t="e">
        <f>VLOOKUP($A161,'BC 114+220'!$B$13:$X$489,9,0)/1000</f>
        <v>#N/A</v>
      </c>
      <c r="H161" s="163" t="e">
        <f>VLOOKUP($A161,'BC 114+220'!$B$13:$X$489,14,0)/1000</f>
        <v>#N/A</v>
      </c>
      <c r="I161" s="163" t="e">
        <f>VLOOKUP($A161,'BC 114+220'!$B$13:$X$489,15,0)/1000</f>
        <v>#N/A</v>
      </c>
      <c r="J161" s="163" t="e">
        <f>VLOOKUP($A161,'BC 114+220'!$B$13:$X$489,20,0)/1000</f>
        <v>#N/A</v>
      </c>
      <c r="K161" s="163" t="e">
        <f>VLOOKUP($A161,'BC 114+220'!$B$13:$X$489,21,0)/1000</f>
        <v>#N/A</v>
      </c>
      <c r="L161" s="161" t="e">
        <f t="shared" si="8"/>
        <v>#N/A</v>
      </c>
      <c r="M161" s="165" t="e">
        <f t="shared" si="9"/>
        <v>#N/A</v>
      </c>
      <c r="N161" s="161" t="e">
        <f t="shared" si="10"/>
        <v>#N/A</v>
      </c>
      <c r="O161" s="161"/>
    </row>
    <row r="162" spans="1:15">
      <c r="A162" s="162">
        <f>'BC 114+220'!B161</f>
        <v>0</v>
      </c>
      <c r="B162" s="161">
        <f t="shared" si="11"/>
        <v>148</v>
      </c>
      <c r="C162" s="163" t="e">
        <f>'BC 114+220'!M161/1000</f>
        <v>#N/A</v>
      </c>
      <c r="D162" s="163" t="e">
        <f>'BC 114+220'!AA161</f>
        <v>#N/A</v>
      </c>
      <c r="E162" s="164" t="e">
        <f>'BC 114+220'!AB161</f>
        <v>#N/A</v>
      </c>
      <c r="F162" s="163" t="e">
        <f>VLOOKUP($A162,'BC 114+220'!$B$13:$X$489,8,0)/1000</f>
        <v>#N/A</v>
      </c>
      <c r="G162" s="163" t="e">
        <f>VLOOKUP($A162,'BC 114+220'!$B$13:$X$489,9,0)/1000</f>
        <v>#N/A</v>
      </c>
      <c r="H162" s="163" t="e">
        <f>VLOOKUP($A162,'BC 114+220'!$B$13:$X$489,14,0)/1000</f>
        <v>#N/A</v>
      </c>
      <c r="I162" s="163" t="e">
        <f>VLOOKUP($A162,'BC 114+220'!$B$13:$X$489,15,0)/1000</f>
        <v>#N/A</v>
      </c>
      <c r="J162" s="163" t="e">
        <f>VLOOKUP($A162,'BC 114+220'!$B$13:$X$489,20,0)/1000</f>
        <v>#N/A</v>
      </c>
      <c r="K162" s="163" t="e">
        <f>VLOOKUP($A162,'BC 114+220'!$B$13:$X$489,21,0)/1000</f>
        <v>#N/A</v>
      </c>
      <c r="L162" s="161" t="e">
        <f t="shared" si="8"/>
        <v>#N/A</v>
      </c>
      <c r="M162" s="165" t="e">
        <f t="shared" si="9"/>
        <v>#N/A</v>
      </c>
      <c r="N162" s="161" t="e">
        <f t="shared" si="10"/>
        <v>#N/A</v>
      </c>
      <c r="O162" s="161"/>
    </row>
    <row r="163" spans="1:15">
      <c r="A163" s="162">
        <f>'BC 114+220'!B162</f>
        <v>0</v>
      </c>
      <c r="B163" s="161">
        <f t="shared" si="11"/>
        <v>149</v>
      </c>
      <c r="C163" s="163" t="e">
        <f>'BC 114+220'!M162/1000</f>
        <v>#N/A</v>
      </c>
      <c r="D163" s="163" t="e">
        <f>'BC 114+220'!AA162</f>
        <v>#N/A</v>
      </c>
      <c r="E163" s="164" t="e">
        <f>'BC 114+220'!AB162</f>
        <v>#N/A</v>
      </c>
      <c r="F163" s="163" t="e">
        <f>VLOOKUP($A163,'BC 114+220'!$B$13:$X$489,8,0)/1000</f>
        <v>#N/A</v>
      </c>
      <c r="G163" s="163" t="e">
        <f>VLOOKUP($A163,'BC 114+220'!$B$13:$X$489,9,0)/1000</f>
        <v>#N/A</v>
      </c>
      <c r="H163" s="163" t="e">
        <f>VLOOKUP($A163,'BC 114+220'!$B$13:$X$489,14,0)/1000</f>
        <v>#N/A</v>
      </c>
      <c r="I163" s="163" t="e">
        <f>VLOOKUP($A163,'BC 114+220'!$B$13:$X$489,15,0)/1000</f>
        <v>#N/A</v>
      </c>
      <c r="J163" s="163" t="e">
        <f>VLOOKUP($A163,'BC 114+220'!$B$13:$X$489,20,0)/1000</f>
        <v>#N/A</v>
      </c>
      <c r="K163" s="163" t="e">
        <f>VLOOKUP($A163,'BC 114+220'!$B$13:$X$489,21,0)/1000</f>
        <v>#N/A</v>
      </c>
      <c r="L163" s="161" t="e">
        <f t="shared" si="8"/>
        <v>#N/A</v>
      </c>
      <c r="M163" s="165" t="e">
        <f t="shared" si="9"/>
        <v>#N/A</v>
      </c>
      <c r="N163" s="161" t="e">
        <f t="shared" si="10"/>
        <v>#N/A</v>
      </c>
      <c r="O163" s="161"/>
    </row>
    <row r="164" spans="1:15">
      <c r="A164" s="162">
        <f>'BC 114+220'!B163</f>
        <v>0</v>
      </c>
      <c r="B164" s="161">
        <f t="shared" si="11"/>
        <v>150</v>
      </c>
      <c r="C164" s="163" t="e">
        <f>'BC 114+220'!M163/1000</f>
        <v>#N/A</v>
      </c>
      <c r="D164" s="163" t="e">
        <f>'BC 114+220'!AA163</f>
        <v>#N/A</v>
      </c>
      <c r="E164" s="164" t="e">
        <f>'BC 114+220'!AB163</f>
        <v>#N/A</v>
      </c>
      <c r="F164" s="163" t="e">
        <f>VLOOKUP($A164,'BC 114+220'!$B$13:$X$489,8,0)/1000</f>
        <v>#N/A</v>
      </c>
      <c r="G164" s="163" t="e">
        <f>VLOOKUP($A164,'BC 114+220'!$B$13:$X$489,9,0)/1000</f>
        <v>#N/A</v>
      </c>
      <c r="H164" s="163" t="e">
        <f>VLOOKUP($A164,'BC 114+220'!$B$13:$X$489,14,0)/1000</f>
        <v>#N/A</v>
      </c>
      <c r="I164" s="163" t="e">
        <f>VLOOKUP($A164,'BC 114+220'!$B$13:$X$489,15,0)/1000</f>
        <v>#N/A</v>
      </c>
      <c r="J164" s="163" t="e">
        <f>VLOOKUP($A164,'BC 114+220'!$B$13:$X$489,20,0)/1000</f>
        <v>#N/A</v>
      </c>
      <c r="K164" s="163" t="e">
        <f>VLOOKUP($A164,'BC 114+220'!$B$13:$X$489,21,0)/1000</f>
        <v>#N/A</v>
      </c>
      <c r="L164" s="161" t="e">
        <f t="shared" si="8"/>
        <v>#N/A</v>
      </c>
      <c r="M164" s="165" t="e">
        <f t="shared" si="9"/>
        <v>#N/A</v>
      </c>
      <c r="N164" s="161" t="e">
        <f t="shared" si="10"/>
        <v>#N/A</v>
      </c>
      <c r="O164" s="161"/>
    </row>
    <row r="165" spans="1:15">
      <c r="A165" s="162">
        <f>'BC 114+220'!B164</f>
        <v>0</v>
      </c>
      <c r="B165" s="161">
        <f t="shared" si="11"/>
        <v>151</v>
      </c>
      <c r="C165" s="163" t="e">
        <f>'BC 114+220'!M164/1000</f>
        <v>#N/A</v>
      </c>
      <c r="D165" s="163" t="e">
        <f>'BC 114+220'!AA164</f>
        <v>#N/A</v>
      </c>
      <c r="E165" s="164" t="e">
        <f>'BC 114+220'!AB164</f>
        <v>#N/A</v>
      </c>
      <c r="F165" s="163" t="e">
        <f>VLOOKUP($A165,'BC 114+220'!$B$13:$X$489,8,0)/1000</f>
        <v>#N/A</v>
      </c>
      <c r="G165" s="163" t="e">
        <f>VLOOKUP($A165,'BC 114+220'!$B$13:$X$489,9,0)/1000</f>
        <v>#N/A</v>
      </c>
      <c r="H165" s="163" t="e">
        <f>VLOOKUP($A165,'BC 114+220'!$B$13:$X$489,14,0)/1000</f>
        <v>#N/A</v>
      </c>
      <c r="I165" s="163" t="e">
        <f>VLOOKUP($A165,'BC 114+220'!$B$13:$X$489,15,0)/1000</f>
        <v>#N/A</v>
      </c>
      <c r="J165" s="163" t="e">
        <f>VLOOKUP($A165,'BC 114+220'!$B$13:$X$489,20,0)/1000</f>
        <v>#N/A</v>
      </c>
      <c r="K165" s="163" t="e">
        <f>VLOOKUP($A165,'BC 114+220'!$B$13:$X$489,21,0)/1000</f>
        <v>#N/A</v>
      </c>
      <c r="L165" s="161" t="e">
        <f t="shared" si="8"/>
        <v>#N/A</v>
      </c>
      <c r="M165" s="165" t="e">
        <f t="shared" si="9"/>
        <v>#N/A</v>
      </c>
      <c r="N165" s="161" t="e">
        <f t="shared" si="10"/>
        <v>#N/A</v>
      </c>
      <c r="O165" s="161"/>
    </row>
    <row r="166" spans="1:15">
      <c r="A166" s="162">
        <f>'BC 114+220'!B165</f>
        <v>0</v>
      </c>
      <c r="B166" s="161">
        <f t="shared" si="11"/>
        <v>152</v>
      </c>
      <c r="C166" s="163" t="e">
        <f>'BC 114+220'!M165/1000</f>
        <v>#N/A</v>
      </c>
      <c r="D166" s="163" t="e">
        <f>'BC 114+220'!AA165</f>
        <v>#N/A</v>
      </c>
      <c r="E166" s="164" t="e">
        <f>'BC 114+220'!AB165</f>
        <v>#N/A</v>
      </c>
      <c r="F166" s="163" t="e">
        <f>VLOOKUP($A166,'BC 114+220'!$B$13:$X$489,8,0)/1000</f>
        <v>#N/A</v>
      </c>
      <c r="G166" s="163" t="e">
        <f>VLOOKUP($A166,'BC 114+220'!$B$13:$X$489,9,0)/1000</f>
        <v>#N/A</v>
      </c>
      <c r="H166" s="163" t="e">
        <f>VLOOKUP($A166,'BC 114+220'!$B$13:$X$489,14,0)/1000</f>
        <v>#N/A</v>
      </c>
      <c r="I166" s="163" t="e">
        <f>VLOOKUP($A166,'BC 114+220'!$B$13:$X$489,15,0)/1000</f>
        <v>#N/A</v>
      </c>
      <c r="J166" s="163" t="e">
        <f>VLOOKUP($A166,'BC 114+220'!$B$13:$X$489,20,0)/1000</f>
        <v>#N/A</v>
      </c>
      <c r="K166" s="163" t="e">
        <f>VLOOKUP($A166,'BC 114+220'!$B$13:$X$489,21,0)/1000</f>
        <v>#N/A</v>
      </c>
      <c r="L166" s="161" t="e">
        <f t="shared" si="8"/>
        <v>#N/A</v>
      </c>
      <c r="M166" s="165" t="e">
        <f t="shared" si="9"/>
        <v>#N/A</v>
      </c>
      <c r="N166" s="161" t="e">
        <f t="shared" si="10"/>
        <v>#N/A</v>
      </c>
      <c r="O166" s="161"/>
    </row>
    <row r="167" spans="1:15">
      <c r="A167" s="162">
        <f>'BC 114+220'!B166</f>
        <v>0</v>
      </c>
      <c r="B167" s="161">
        <f t="shared" si="11"/>
        <v>153</v>
      </c>
      <c r="C167" s="163" t="e">
        <f>'BC 114+220'!M166/1000</f>
        <v>#N/A</v>
      </c>
      <c r="D167" s="163" t="e">
        <f>'BC 114+220'!AA166</f>
        <v>#N/A</v>
      </c>
      <c r="E167" s="164" t="e">
        <f>'BC 114+220'!AB166</f>
        <v>#N/A</v>
      </c>
      <c r="F167" s="163" t="e">
        <f>VLOOKUP($A167,'BC 114+220'!$B$13:$X$489,8,0)/1000</f>
        <v>#N/A</v>
      </c>
      <c r="G167" s="163" t="e">
        <f>VLOOKUP($A167,'BC 114+220'!$B$13:$X$489,9,0)/1000</f>
        <v>#N/A</v>
      </c>
      <c r="H167" s="163" t="e">
        <f>VLOOKUP($A167,'BC 114+220'!$B$13:$X$489,14,0)/1000</f>
        <v>#N/A</v>
      </c>
      <c r="I167" s="163" t="e">
        <f>VLOOKUP($A167,'BC 114+220'!$B$13:$X$489,15,0)/1000</f>
        <v>#N/A</v>
      </c>
      <c r="J167" s="163" t="e">
        <f>VLOOKUP($A167,'BC 114+220'!$B$13:$X$489,20,0)/1000</f>
        <v>#N/A</v>
      </c>
      <c r="K167" s="163" t="e">
        <f>VLOOKUP($A167,'BC 114+220'!$B$13:$X$489,21,0)/1000</f>
        <v>#N/A</v>
      </c>
      <c r="L167" s="161" t="e">
        <f t="shared" si="8"/>
        <v>#N/A</v>
      </c>
      <c r="M167" s="165" t="e">
        <f t="shared" si="9"/>
        <v>#N/A</v>
      </c>
      <c r="N167" s="161" t="e">
        <f t="shared" si="10"/>
        <v>#N/A</v>
      </c>
      <c r="O167" s="161"/>
    </row>
    <row r="168" spans="1:15">
      <c r="A168" s="162">
        <f>'BC 114+220'!B167</f>
        <v>0</v>
      </c>
      <c r="B168" s="161">
        <f t="shared" si="11"/>
        <v>154</v>
      </c>
      <c r="C168" s="163" t="e">
        <f>'BC 114+220'!M167/1000</f>
        <v>#N/A</v>
      </c>
      <c r="D168" s="163" t="e">
        <f>'BC 114+220'!AA167</f>
        <v>#N/A</v>
      </c>
      <c r="E168" s="164" t="e">
        <f>'BC 114+220'!AB167</f>
        <v>#N/A</v>
      </c>
      <c r="F168" s="163" t="e">
        <f>VLOOKUP($A168,'BC 114+220'!$B$13:$X$489,8,0)/1000</f>
        <v>#N/A</v>
      </c>
      <c r="G168" s="163" t="e">
        <f>VLOOKUP($A168,'BC 114+220'!$B$13:$X$489,9,0)/1000</f>
        <v>#N/A</v>
      </c>
      <c r="H168" s="163" t="e">
        <f>VLOOKUP($A168,'BC 114+220'!$B$13:$X$489,14,0)/1000</f>
        <v>#N/A</v>
      </c>
      <c r="I168" s="163" t="e">
        <f>VLOOKUP($A168,'BC 114+220'!$B$13:$X$489,15,0)/1000</f>
        <v>#N/A</v>
      </c>
      <c r="J168" s="163" t="e">
        <f>VLOOKUP($A168,'BC 114+220'!$B$13:$X$489,20,0)/1000</f>
        <v>#N/A</v>
      </c>
      <c r="K168" s="163" t="e">
        <f>VLOOKUP($A168,'BC 114+220'!$B$13:$X$489,21,0)/1000</f>
        <v>#N/A</v>
      </c>
      <c r="L168" s="161" t="e">
        <f t="shared" si="8"/>
        <v>#N/A</v>
      </c>
      <c r="M168" s="165" t="e">
        <f t="shared" si="9"/>
        <v>#N/A</v>
      </c>
      <c r="N168" s="161" t="e">
        <f t="shared" si="10"/>
        <v>#N/A</v>
      </c>
      <c r="O168" s="161"/>
    </row>
    <row r="169" spans="1:15">
      <c r="A169" s="162">
        <f>'BC 114+220'!B168</f>
        <v>0</v>
      </c>
      <c r="B169" s="161">
        <f t="shared" si="11"/>
        <v>155</v>
      </c>
      <c r="C169" s="163" t="e">
        <f>'BC 114+220'!M168/1000</f>
        <v>#N/A</v>
      </c>
      <c r="D169" s="163" t="e">
        <f>'BC 114+220'!AA168</f>
        <v>#N/A</v>
      </c>
      <c r="E169" s="164" t="e">
        <f>'BC 114+220'!AB168</f>
        <v>#N/A</v>
      </c>
      <c r="F169" s="163" t="e">
        <f>VLOOKUP($A169,'BC 114+220'!$B$13:$X$489,8,0)/1000</f>
        <v>#N/A</v>
      </c>
      <c r="G169" s="163" t="e">
        <f>VLOOKUP($A169,'BC 114+220'!$B$13:$X$489,9,0)/1000</f>
        <v>#N/A</v>
      </c>
      <c r="H169" s="163" t="e">
        <f>VLOOKUP($A169,'BC 114+220'!$B$13:$X$489,14,0)/1000</f>
        <v>#N/A</v>
      </c>
      <c r="I169" s="163" t="e">
        <f>VLOOKUP($A169,'BC 114+220'!$B$13:$X$489,15,0)/1000</f>
        <v>#N/A</v>
      </c>
      <c r="J169" s="163" t="e">
        <f>VLOOKUP($A169,'BC 114+220'!$B$13:$X$489,20,0)/1000</f>
        <v>#N/A</v>
      </c>
      <c r="K169" s="163" t="e">
        <f>VLOOKUP($A169,'BC 114+220'!$B$13:$X$489,21,0)/1000</f>
        <v>#N/A</v>
      </c>
      <c r="L169" s="161" t="e">
        <f t="shared" si="8"/>
        <v>#N/A</v>
      </c>
      <c r="M169" s="165" t="e">
        <f t="shared" si="9"/>
        <v>#N/A</v>
      </c>
      <c r="N169" s="161" t="e">
        <f t="shared" si="10"/>
        <v>#N/A</v>
      </c>
      <c r="O169" s="161"/>
    </row>
    <row r="170" spans="1:15" ht="15.6" customHeight="1">
      <c r="A170" s="162">
        <f>'BC 114+220'!B169</f>
        <v>0</v>
      </c>
      <c r="B170" s="161">
        <f t="shared" si="11"/>
        <v>156</v>
      </c>
      <c r="C170" s="163" t="e">
        <f>'BC 114+220'!M169/1000</f>
        <v>#N/A</v>
      </c>
      <c r="D170" s="163" t="e">
        <f>'BC 114+220'!AA169</f>
        <v>#N/A</v>
      </c>
      <c r="E170" s="164" t="e">
        <f>'BC 114+220'!AB169</f>
        <v>#N/A</v>
      </c>
      <c r="F170" s="163" t="e">
        <f>VLOOKUP($A170,'BC 114+220'!$B$13:$X$489,8,0)/1000</f>
        <v>#N/A</v>
      </c>
      <c r="G170" s="163" t="e">
        <f>VLOOKUP($A170,'BC 114+220'!$B$13:$X$489,9,0)/1000</f>
        <v>#N/A</v>
      </c>
      <c r="H170" s="163" t="e">
        <f>VLOOKUP($A170,'BC 114+220'!$B$13:$X$489,14,0)/1000</f>
        <v>#N/A</v>
      </c>
      <c r="I170" s="163" t="e">
        <f>VLOOKUP($A170,'BC 114+220'!$B$13:$X$489,15,0)/1000</f>
        <v>#N/A</v>
      </c>
      <c r="J170" s="163" t="e">
        <f>VLOOKUP($A170,'BC 114+220'!$B$13:$X$489,20,0)/1000</f>
        <v>#N/A</v>
      </c>
      <c r="K170" s="163" t="e">
        <f>VLOOKUP($A170,'BC 114+220'!$B$13:$X$489,21,0)/1000</f>
        <v>#N/A</v>
      </c>
      <c r="L170" s="161" t="e">
        <f t="shared" si="8"/>
        <v>#N/A</v>
      </c>
      <c r="M170" s="165" t="e">
        <f t="shared" si="9"/>
        <v>#N/A</v>
      </c>
      <c r="N170" s="161" t="e">
        <f t="shared" si="10"/>
        <v>#N/A</v>
      </c>
      <c r="O170" s="161"/>
    </row>
    <row r="171" spans="1:15" ht="15.6" customHeight="1">
      <c r="A171" s="162">
        <f>'BC 114+220'!B170</f>
        <v>0</v>
      </c>
      <c r="B171" s="161">
        <f t="shared" si="11"/>
        <v>157</v>
      </c>
      <c r="C171" s="163" t="e">
        <f>'BC 114+220'!M170/1000</f>
        <v>#N/A</v>
      </c>
      <c r="D171" s="163" t="e">
        <f>'BC 114+220'!AA170</f>
        <v>#N/A</v>
      </c>
      <c r="E171" s="164" t="e">
        <f>'BC 114+220'!AB170</f>
        <v>#N/A</v>
      </c>
      <c r="F171" s="163" t="e">
        <f>VLOOKUP($A171,'BC 114+220'!$B$13:$X$489,8,0)/1000</f>
        <v>#N/A</v>
      </c>
      <c r="G171" s="163" t="e">
        <f>VLOOKUP($A171,'BC 114+220'!$B$13:$X$489,9,0)/1000</f>
        <v>#N/A</v>
      </c>
      <c r="H171" s="163" t="e">
        <f>VLOOKUP($A171,'BC 114+220'!$B$13:$X$489,14,0)/1000</f>
        <v>#N/A</v>
      </c>
      <c r="I171" s="163" t="e">
        <f>VLOOKUP($A171,'BC 114+220'!$B$13:$X$489,15,0)/1000</f>
        <v>#N/A</v>
      </c>
      <c r="J171" s="163" t="e">
        <f>VLOOKUP($A171,'BC 114+220'!$B$13:$X$489,20,0)/1000</f>
        <v>#N/A</v>
      </c>
      <c r="K171" s="163" t="e">
        <f>VLOOKUP($A171,'BC 114+220'!$B$13:$X$489,21,0)/1000</f>
        <v>#N/A</v>
      </c>
      <c r="L171" s="161" t="e">
        <f t="shared" si="8"/>
        <v>#N/A</v>
      </c>
      <c r="M171" s="165" t="e">
        <f t="shared" si="9"/>
        <v>#N/A</v>
      </c>
      <c r="N171" s="161" t="e">
        <f t="shared" si="10"/>
        <v>#N/A</v>
      </c>
      <c r="O171" s="161"/>
    </row>
    <row r="172" spans="1:15" ht="15.6" customHeight="1">
      <c r="A172" s="162">
        <f>'BC 114+220'!B171</f>
        <v>0</v>
      </c>
      <c r="B172" s="161">
        <f t="shared" si="11"/>
        <v>158</v>
      </c>
      <c r="C172" s="163" t="e">
        <f>'BC 114+220'!M171/1000</f>
        <v>#N/A</v>
      </c>
      <c r="D172" s="163" t="e">
        <f>'BC 114+220'!AA171</f>
        <v>#N/A</v>
      </c>
      <c r="E172" s="164" t="e">
        <f>'BC 114+220'!AB171</f>
        <v>#N/A</v>
      </c>
      <c r="F172" s="163" t="e">
        <f>VLOOKUP($A172,'BC 114+220'!$B$13:$X$489,8,0)/1000</f>
        <v>#N/A</v>
      </c>
      <c r="G172" s="163" t="e">
        <f>VLOOKUP($A172,'BC 114+220'!$B$13:$X$489,9,0)/1000</f>
        <v>#N/A</v>
      </c>
      <c r="H172" s="163" t="e">
        <f>VLOOKUP($A172,'BC 114+220'!$B$13:$X$489,14,0)/1000</f>
        <v>#N/A</v>
      </c>
      <c r="I172" s="163" t="e">
        <f>VLOOKUP($A172,'BC 114+220'!$B$13:$X$489,15,0)/1000</f>
        <v>#N/A</v>
      </c>
      <c r="J172" s="163" t="e">
        <f>VLOOKUP($A172,'BC 114+220'!$B$13:$X$489,20,0)/1000</f>
        <v>#N/A</v>
      </c>
      <c r="K172" s="163" t="e">
        <f>VLOOKUP($A172,'BC 114+220'!$B$13:$X$489,21,0)/1000</f>
        <v>#N/A</v>
      </c>
      <c r="L172" s="161" t="e">
        <f t="shared" si="8"/>
        <v>#N/A</v>
      </c>
      <c r="M172" s="165" t="e">
        <f t="shared" si="9"/>
        <v>#N/A</v>
      </c>
      <c r="N172" s="161" t="e">
        <f t="shared" si="10"/>
        <v>#N/A</v>
      </c>
      <c r="O172" s="161"/>
    </row>
    <row r="173" spans="1:15" ht="15.6" customHeight="1">
      <c r="A173" s="162">
        <f>'BC 114+220'!B172</f>
        <v>0</v>
      </c>
      <c r="B173" s="161">
        <f t="shared" si="11"/>
        <v>159</v>
      </c>
      <c r="C173" s="163" t="e">
        <f>'BC 114+220'!M172/1000</f>
        <v>#N/A</v>
      </c>
      <c r="D173" s="163" t="e">
        <f>'BC 114+220'!AA172</f>
        <v>#N/A</v>
      </c>
      <c r="E173" s="164" t="e">
        <f>'BC 114+220'!AB172</f>
        <v>#N/A</v>
      </c>
      <c r="F173" s="163" t="e">
        <f>VLOOKUP($A173,'BC 114+220'!$B$13:$X$489,8,0)/1000</f>
        <v>#N/A</v>
      </c>
      <c r="G173" s="163" t="e">
        <f>VLOOKUP($A173,'BC 114+220'!$B$13:$X$489,9,0)/1000</f>
        <v>#N/A</v>
      </c>
      <c r="H173" s="163" t="e">
        <f>VLOOKUP($A173,'BC 114+220'!$B$13:$X$489,14,0)/1000</f>
        <v>#N/A</v>
      </c>
      <c r="I173" s="163" t="e">
        <f>VLOOKUP($A173,'BC 114+220'!$B$13:$X$489,15,0)/1000</f>
        <v>#N/A</v>
      </c>
      <c r="J173" s="163" t="e">
        <f>VLOOKUP($A173,'BC 114+220'!$B$13:$X$489,20,0)/1000</f>
        <v>#N/A</v>
      </c>
      <c r="K173" s="163" t="e">
        <f>VLOOKUP($A173,'BC 114+220'!$B$13:$X$489,21,0)/1000</f>
        <v>#N/A</v>
      </c>
      <c r="L173" s="161" t="e">
        <f t="shared" si="8"/>
        <v>#N/A</v>
      </c>
      <c r="M173" s="165" t="e">
        <f t="shared" si="9"/>
        <v>#N/A</v>
      </c>
      <c r="N173" s="161" t="e">
        <f t="shared" si="10"/>
        <v>#N/A</v>
      </c>
      <c r="O173" s="161"/>
    </row>
    <row r="174" spans="1:15" ht="15.6" customHeight="1">
      <c r="A174" s="162">
        <f>'BC 114+220'!B173</f>
        <v>0</v>
      </c>
      <c r="B174" s="161">
        <f t="shared" si="11"/>
        <v>160</v>
      </c>
      <c r="C174" s="163" t="e">
        <f>'BC 114+220'!M173/1000</f>
        <v>#N/A</v>
      </c>
      <c r="D174" s="163" t="e">
        <f>'BC 114+220'!AA173</f>
        <v>#N/A</v>
      </c>
      <c r="E174" s="164" t="e">
        <f>'BC 114+220'!AB173</f>
        <v>#N/A</v>
      </c>
      <c r="F174" s="163" t="e">
        <f>VLOOKUP($A174,'BC 114+220'!$B$13:$X$489,8,0)/1000</f>
        <v>#N/A</v>
      </c>
      <c r="G174" s="163" t="e">
        <f>VLOOKUP($A174,'BC 114+220'!$B$13:$X$489,9,0)/1000</f>
        <v>#N/A</v>
      </c>
      <c r="H174" s="163" t="e">
        <f>VLOOKUP($A174,'BC 114+220'!$B$13:$X$489,14,0)/1000</f>
        <v>#N/A</v>
      </c>
      <c r="I174" s="163" t="e">
        <f>VLOOKUP($A174,'BC 114+220'!$B$13:$X$489,15,0)/1000</f>
        <v>#N/A</v>
      </c>
      <c r="J174" s="163" t="e">
        <f>VLOOKUP($A174,'BC 114+220'!$B$13:$X$489,20,0)/1000</f>
        <v>#N/A</v>
      </c>
      <c r="K174" s="163" t="e">
        <f>VLOOKUP($A174,'BC 114+220'!$B$13:$X$489,21,0)/1000</f>
        <v>#N/A</v>
      </c>
      <c r="L174" s="161" t="e">
        <f t="shared" si="8"/>
        <v>#N/A</v>
      </c>
      <c r="M174" s="165" t="e">
        <f t="shared" si="9"/>
        <v>#N/A</v>
      </c>
      <c r="N174" s="161" t="e">
        <f t="shared" si="10"/>
        <v>#N/A</v>
      </c>
      <c r="O174" s="161"/>
    </row>
    <row r="175" spans="1:15" ht="15.6" customHeight="1">
      <c r="A175" s="162">
        <f>'BC 114+220'!B174</f>
        <v>0</v>
      </c>
      <c r="B175" s="161">
        <f t="shared" si="11"/>
        <v>161</v>
      </c>
      <c r="C175" s="163" t="e">
        <f>'BC 114+220'!M174/1000</f>
        <v>#N/A</v>
      </c>
      <c r="D175" s="163" t="e">
        <f>'BC 114+220'!AA174</f>
        <v>#N/A</v>
      </c>
      <c r="E175" s="164" t="e">
        <f>'BC 114+220'!AB174</f>
        <v>#N/A</v>
      </c>
      <c r="F175" s="163" t="e">
        <f>VLOOKUP($A175,'BC 114+220'!$B$13:$X$489,8,0)/1000</f>
        <v>#N/A</v>
      </c>
      <c r="G175" s="163" t="e">
        <f>VLOOKUP($A175,'BC 114+220'!$B$13:$X$489,9,0)/1000</f>
        <v>#N/A</v>
      </c>
      <c r="H175" s="163" t="e">
        <f>VLOOKUP($A175,'BC 114+220'!$B$13:$X$489,14,0)/1000</f>
        <v>#N/A</v>
      </c>
      <c r="I175" s="163" t="e">
        <f>VLOOKUP($A175,'BC 114+220'!$B$13:$X$489,15,0)/1000</f>
        <v>#N/A</v>
      </c>
      <c r="J175" s="163" t="e">
        <f>VLOOKUP($A175,'BC 114+220'!$B$13:$X$489,20,0)/1000</f>
        <v>#N/A</v>
      </c>
      <c r="K175" s="163" t="e">
        <f>VLOOKUP($A175,'BC 114+220'!$B$13:$X$489,21,0)/1000</f>
        <v>#N/A</v>
      </c>
      <c r="L175" s="161" t="e">
        <f t="shared" si="8"/>
        <v>#N/A</v>
      </c>
      <c r="M175" s="165" t="e">
        <f t="shared" si="9"/>
        <v>#N/A</v>
      </c>
      <c r="N175" s="161" t="e">
        <f t="shared" si="10"/>
        <v>#N/A</v>
      </c>
      <c r="O175" s="161"/>
    </row>
    <row r="176" spans="1:15" ht="15.6" customHeight="1">
      <c r="A176" s="162">
        <f>'BC 114+220'!B175</f>
        <v>0</v>
      </c>
      <c r="B176" s="161">
        <f t="shared" si="11"/>
        <v>162</v>
      </c>
      <c r="C176" s="163" t="e">
        <f>'BC 114+220'!M175/1000</f>
        <v>#N/A</v>
      </c>
      <c r="D176" s="163" t="e">
        <f>'BC 114+220'!AA175</f>
        <v>#N/A</v>
      </c>
      <c r="E176" s="164" t="e">
        <f>'BC 114+220'!AB175</f>
        <v>#N/A</v>
      </c>
      <c r="F176" s="163" t="e">
        <f>VLOOKUP($A176,'BC 114+220'!$B$13:$X$489,8,0)/1000</f>
        <v>#N/A</v>
      </c>
      <c r="G176" s="163" t="e">
        <f>VLOOKUP($A176,'BC 114+220'!$B$13:$X$489,9,0)/1000</f>
        <v>#N/A</v>
      </c>
      <c r="H176" s="163" t="e">
        <f>VLOOKUP($A176,'BC 114+220'!$B$13:$X$489,14,0)/1000</f>
        <v>#N/A</v>
      </c>
      <c r="I176" s="163" t="e">
        <f>VLOOKUP($A176,'BC 114+220'!$B$13:$X$489,15,0)/1000</f>
        <v>#N/A</v>
      </c>
      <c r="J176" s="163" t="e">
        <f>VLOOKUP($A176,'BC 114+220'!$B$13:$X$489,20,0)/1000</f>
        <v>#N/A</v>
      </c>
      <c r="K176" s="163" t="e">
        <f>VLOOKUP($A176,'BC 114+220'!$B$13:$X$489,21,0)/1000</f>
        <v>#N/A</v>
      </c>
      <c r="L176" s="161" t="e">
        <f t="shared" si="8"/>
        <v>#N/A</v>
      </c>
      <c r="M176" s="165" t="e">
        <f t="shared" si="9"/>
        <v>#N/A</v>
      </c>
      <c r="N176" s="161" t="e">
        <f t="shared" si="10"/>
        <v>#N/A</v>
      </c>
      <c r="O176" s="161"/>
    </row>
    <row r="177" spans="1:15" ht="15.6" customHeight="1">
      <c r="A177" s="162">
        <f>'BC 114+220'!B176</f>
        <v>0</v>
      </c>
      <c r="B177" s="161">
        <f t="shared" si="11"/>
        <v>163</v>
      </c>
      <c r="C177" s="163" t="e">
        <f>'BC 114+220'!M176/1000</f>
        <v>#N/A</v>
      </c>
      <c r="D177" s="163" t="e">
        <f>'BC 114+220'!AA176</f>
        <v>#N/A</v>
      </c>
      <c r="E177" s="164" t="e">
        <f>'BC 114+220'!AB176</f>
        <v>#N/A</v>
      </c>
      <c r="F177" s="163" t="e">
        <f>VLOOKUP($A177,'BC 114+220'!$B$13:$X$489,8,0)/1000</f>
        <v>#N/A</v>
      </c>
      <c r="G177" s="163" t="e">
        <f>VLOOKUP($A177,'BC 114+220'!$B$13:$X$489,9,0)/1000</f>
        <v>#N/A</v>
      </c>
      <c r="H177" s="163" t="e">
        <f>VLOOKUP($A177,'BC 114+220'!$B$13:$X$489,14,0)/1000</f>
        <v>#N/A</v>
      </c>
      <c r="I177" s="163" t="e">
        <f>VLOOKUP($A177,'BC 114+220'!$B$13:$X$489,15,0)/1000</f>
        <v>#N/A</v>
      </c>
      <c r="J177" s="163" t="e">
        <f>VLOOKUP($A177,'BC 114+220'!$B$13:$X$489,20,0)/1000</f>
        <v>#N/A</v>
      </c>
      <c r="K177" s="163" t="e">
        <f>VLOOKUP($A177,'BC 114+220'!$B$13:$X$489,21,0)/1000</f>
        <v>#N/A</v>
      </c>
      <c r="L177" s="161" t="e">
        <f t="shared" si="8"/>
        <v>#N/A</v>
      </c>
      <c r="M177" s="165" t="e">
        <f t="shared" si="9"/>
        <v>#N/A</v>
      </c>
      <c r="N177" s="161" t="e">
        <f t="shared" si="10"/>
        <v>#N/A</v>
      </c>
      <c r="O177" s="161"/>
    </row>
    <row r="178" spans="1:15" ht="15.6" customHeight="1">
      <c r="A178" s="162">
        <f>'BC 114+220'!B177</f>
        <v>0</v>
      </c>
      <c r="B178" s="161">
        <f t="shared" si="11"/>
        <v>164</v>
      </c>
      <c r="C178" s="163" t="e">
        <f>'BC 114+220'!M177/1000</f>
        <v>#N/A</v>
      </c>
      <c r="D178" s="163" t="e">
        <f>'BC 114+220'!AA177</f>
        <v>#N/A</v>
      </c>
      <c r="E178" s="164" t="e">
        <f>'BC 114+220'!AB177</f>
        <v>#N/A</v>
      </c>
      <c r="F178" s="163" t="e">
        <f>VLOOKUP($A178,'BC 114+220'!$B$13:$X$489,8,0)/1000</f>
        <v>#N/A</v>
      </c>
      <c r="G178" s="163" t="e">
        <f>VLOOKUP($A178,'BC 114+220'!$B$13:$X$489,9,0)/1000</f>
        <v>#N/A</v>
      </c>
      <c r="H178" s="163" t="e">
        <f>VLOOKUP($A178,'BC 114+220'!$B$13:$X$489,14,0)/1000</f>
        <v>#N/A</v>
      </c>
      <c r="I178" s="163" t="e">
        <f>VLOOKUP($A178,'BC 114+220'!$B$13:$X$489,15,0)/1000</f>
        <v>#N/A</v>
      </c>
      <c r="J178" s="163" t="e">
        <f>VLOOKUP($A178,'BC 114+220'!$B$13:$X$489,20,0)/1000</f>
        <v>#N/A</v>
      </c>
      <c r="K178" s="163" t="e">
        <f>VLOOKUP($A178,'BC 114+220'!$B$13:$X$489,21,0)/1000</f>
        <v>#N/A</v>
      </c>
      <c r="L178" s="161" t="e">
        <f t="shared" si="8"/>
        <v>#N/A</v>
      </c>
      <c r="M178" s="165" t="e">
        <f t="shared" si="9"/>
        <v>#N/A</v>
      </c>
      <c r="N178" s="161" t="e">
        <f t="shared" si="10"/>
        <v>#N/A</v>
      </c>
      <c r="O178" s="161"/>
    </row>
    <row r="179" spans="1:15" ht="15.6" customHeight="1">
      <c r="A179" s="162">
        <f>'BC 114+220'!B178</f>
        <v>0</v>
      </c>
      <c r="B179" s="161">
        <f t="shared" si="11"/>
        <v>165</v>
      </c>
      <c r="C179" s="163" t="e">
        <f>'BC 114+220'!M178/1000</f>
        <v>#N/A</v>
      </c>
      <c r="D179" s="163" t="e">
        <f>'BC 114+220'!AA178</f>
        <v>#N/A</v>
      </c>
      <c r="E179" s="164" t="e">
        <f>'BC 114+220'!AB178</f>
        <v>#N/A</v>
      </c>
      <c r="F179" s="163" t="e">
        <f>VLOOKUP($A179,'BC 114+220'!$B$13:$X$489,8,0)/1000</f>
        <v>#N/A</v>
      </c>
      <c r="G179" s="163" t="e">
        <f>VLOOKUP($A179,'BC 114+220'!$B$13:$X$489,9,0)/1000</f>
        <v>#N/A</v>
      </c>
      <c r="H179" s="163" t="e">
        <f>VLOOKUP($A179,'BC 114+220'!$B$13:$X$489,14,0)/1000</f>
        <v>#N/A</v>
      </c>
      <c r="I179" s="163" t="e">
        <f>VLOOKUP($A179,'BC 114+220'!$B$13:$X$489,15,0)/1000</f>
        <v>#N/A</v>
      </c>
      <c r="J179" s="163" t="e">
        <f>VLOOKUP($A179,'BC 114+220'!$B$13:$X$489,20,0)/1000</f>
        <v>#N/A</v>
      </c>
      <c r="K179" s="163" t="e">
        <f>VLOOKUP($A179,'BC 114+220'!$B$13:$X$489,21,0)/1000</f>
        <v>#N/A</v>
      </c>
      <c r="L179" s="161" t="e">
        <f t="shared" si="8"/>
        <v>#N/A</v>
      </c>
      <c r="M179" s="165" t="e">
        <f t="shared" si="9"/>
        <v>#N/A</v>
      </c>
      <c r="N179" s="161" t="e">
        <f t="shared" si="10"/>
        <v>#N/A</v>
      </c>
      <c r="O179" s="161"/>
    </row>
    <row r="180" spans="1:15" ht="15.6" customHeight="1">
      <c r="A180" s="162">
        <f>'BC 114+220'!B179</f>
        <v>0</v>
      </c>
      <c r="B180" s="161">
        <f t="shared" si="11"/>
        <v>166</v>
      </c>
      <c r="C180" s="163" t="e">
        <f>'BC 114+220'!M179/1000</f>
        <v>#N/A</v>
      </c>
      <c r="D180" s="163" t="e">
        <f>'BC 114+220'!AA179</f>
        <v>#N/A</v>
      </c>
      <c r="E180" s="164" t="e">
        <f>'BC 114+220'!AB179</f>
        <v>#N/A</v>
      </c>
      <c r="F180" s="163" t="e">
        <f>VLOOKUP($A180,'BC 114+220'!$B$13:$X$489,8,0)/1000</f>
        <v>#N/A</v>
      </c>
      <c r="G180" s="163" t="e">
        <f>VLOOKUP($A180,'BC 114+220'!$B$13:$X$489,9,0)/1000</f>
        <v>#N/A</v>
      </c>
      <c r="H180" s="163" t="e">
        <f>VLOOKUP($A180,'BC 114+220'!$B$13:$X$489,14,0)/1000</f>
        <v>#N/A</v>
      </c>
      <c r="I180" s="163" t="e">
        <f>VLOOKUP($A180,'BC 114+220'!$B$13:$X$489,15,0)/1000</f>
        <v>#N/A</v>
      </c>
      <c r="J180" s="163" t="e">
        <f>VLOOKUP($A180,'BC 114+220'!$B$13:$X$489,20,0)/1000</f>
        <v>#N/A</v>
      </c>
      <c r="K180" s="163" t="e">
        <f>VLOOKUP($A180,'BC 114+220'!$B$13:$X$489,21,0)/1000</f>
        <v>#N/A</v>
      </c>
      <c r="L180" s="161" t="e">
        <f t="shared" si="8"/>
        <v>#N/A</v>
      </c>
      <c r="M180" s="165" t="e">
        <f t="shared" si="9"/>
        <v>#N/A</v>
      </c>
      <c r="N180" s="161" t="e">
        <f t="shared" si="10"/>
        <v>#N/A</v>
      </c>
      <c r="O180" s="161"/>
    </row>
    <row r="181" spans="1:15" ht="15.6" customHeight="1">
      <c r="A181" s="162">
        <f>'BC 114+220'!B180</f>
        <v>0</v>
      </c>
      <c r="B181" s="161">
        <f t="shared" si="11"/>
        <v>167</v>
      </c>
      <c r="C181" s="163" t="e">
        <f>'BC 114+220'!M180/1000</f>
        <v>#N/A</v>
      </c>
      <c r="D181" s="163" t="e">
        <f>'BC 114+220'!AA180</f>
        <v>#N/A</v>
      </c>
      <c r="E181" s="164" t="e">
        <f>'BC 114+220'!AB180</f>
        <v>#N/A</v>
      </c>
      <c r="F181" s="163" t="e">
        <f>VLOOKUP($A181,'BC 114+220'!$B$13:$X$489,8,0)/1000</f>
        <v>#N/A</v>
      </c>
      <c r="G181" s="163" t="e">
        <f>VLOOKUP($A181,'BC 114+220'!$B$13:$X$489,9,0)/1000</f>
        <v>#N/A</v>
      </c>
      <c r="H181" s="163" t="e">
        <f>VLOOKUP($A181,'BC 114+220'!$B$13:$X$489,14,0)/1000</f>
        <v>#N/A</v>
      </c>
      <c r="I181" s="163" t="e">
        <f>VLOOKUP($A181,'BC 114+220'!$B$13:$X$489,15,0)/1000</f>
        <v>#N/A</v>
      </c>
      <c r="J181" s="163" t="e">
        <f>VLOOKUP($A181,'BC 114+220'!$B$13:$X$489,20,0)/1000</f>
        <v>#N/A</v>
      </c>
      <c r="K181" s="163" t="e">
        <f>VLOOKUP($A181,'BC 114+220'!$B$13:$X$489,21,0)/1000</f>
        <v>#N/A</v>
      </c>
      <c r="L181" s="161" t="e">
        <f t="shared" si="8"/>
        <v>#N/A</v>
      </c>
      <c r="M181" s="165" t="e">
        <f t="shared" si="9"/>
        <v>#N/A</v>
      </c>
      <c r="N181" s="161" t="e">
        <f t="shared" si="10"/>
        <v>#N/A</v>
      </c>
      <c r="O181" s="161"/>
    </row>
    <row r="182" spans="1:15" ht="15.6" customHeight="1">
      <c r="A182" s="162">
        <f>'BC 114+220'!B181</f>
        <v>0</v>
      </c>
      <c r="B182" s="161">
        <f t="shared" si="11"/>
        <v>168</v>
      </c>
      <c r="C182" s="163" t="e">
        <f>'BC 114+220'!M181/1000</f>
        <v>#N/A</v>
      </c>
      <c r="D182" s="163" t="e">
        <f>'BC 114+220'!AA181</f>
        <v>#N/A</v>
      </c>
      <c r="E182" s="164" t="e">
        <f>'BC 114+220'!AB181</f>
        <v>#N/A</v>
      </c>
      <c r="F182" s="163" t="e">
        <f>VLOOKUP($A182,'BC 114+220'!$B$13:$X$489,8,0)/1000</f>
        <v>#N/A</v>
      </c>
      <c r="G182" s="163" t="e">
        <f>VLOOKUP($A182,'BC 114+220'!$B$13:$X$489,9,0)/1000</f>
        <v>#N/A</v>
      </c>
      <c r="H182" s="163" t="e">
        <f>VLOOKUP($A182,'BC 114+220'!$B$13:$X$489,14,0)/1000</f>
        <v>#N/A</v>
      </c>
      <c r="I182" s="163" t="e">
        <f>VLOOKUP($A182,'BC 114+220'!$B$13:$X$489,15,0)/1000</f>
        <v>#N/A</v>
      </c>
      <c r="J182" s="163" t="e">
        <f>VLOOKUP($A182,'BC 114+220'!$B$13:$X$489,20,0)/1000</f>
        <v>#N/A</v>
      </c>
      <c r="K182" s="163" t="e">
        <f>VLOOKUP($A182,'BC 114+220'!$B$13:$X$489,21,0)/1000</f>
        <v>#N/A</v>
      </c>
      <c r="L182" s="161" t="e">
        <f t="shared" si="8"/>
        <v>#N/A</v>
      </c>
      <c r="M182" s="165" t="e">
        <f t="shared" si="9"/>
        <v>#N/A</v>
      </c>
      <c r="N182" s="161" t="e">
        <f t="shared" si="10"/>
        <v>#N/A</v>
      </c>
      <c r="O182" s="161"/>
    </row>
    <row r="183" spans="1:15" ht="15.6" customHeight="1">
      <c r="A183" s="162">
        <f>'BC 114+220'!B182</f>
        <v>0</v>
      </c>
      <c r="B183" s="161">
        <f t="shared" si="11"/>
        <v>169</v>
      </c>
      <c r="C183" s="163" t="e">
        <f>'BC 114+220'!M182/1000</f>
        <v>#N/A</v>
      </c>
      <c r="D183" s="163" t="e">
        <f>'BC 114+220'!AA182</f>
        <v>#N/A</v>
      </c>
      <c r="E183" s="164" t="e">
        <f>'BC 114+220'!AB182</f>
        <v>#N/A</v>
      </c>
      <c r="F183" s="163" t="e">
        <f>VLOOKUP($A183,'BC 114+220'!$B$13:$X$489,8,0)/1000</f>
        <v>#N/A</v>
      </c>
      <c r="G183" s="163" t="e">
        <f>VLOOKUP($A183,'BC 114+220'!$B$13:$X$489,9,0)/1000</f>
        <v>#N/A</v>
      </c>
      <c r="H183" s="163" t="e">
        <f>VLOOKUP($A183,'BC 114+220'!$B$13:$X$489,14,0)/1000</f>
        <v>#N/A</v>
      </c>
      <c r="I183" s="163" t="e">
        <f>VLOOKUP($A183,'BC 114+220'!$B$13:$X$489,15,0)/1000</f>
        <v>#N/A</v>
      </c>
      <c r="J183" s="163" t="e">
        <f>VLOOKUP($A183,'BC 114+220'!$B$13:$X$489,20,0)/1000</f>
        <v>#N/A</v>
      </c>
      <c r="K183" s="163" t="e">
        <f>VLOOKUP($A183,'BC 114+220'!$B$13:$X$489,21,0)/1000</f>
        <v>#N/A</v>
      </c>
      <c r="L183" s="161" t="e">
        <f t="shared" si="8"/>
        <v>#N/A</v>
      </c>
      <c r="M183" s="165" t="e">
        <f t="shared" si="9"/>
        <v>#N/A</v>
      </c>
      <c r="N183" s="161" t="e">
        <f t="shared" si="10"/>
        <v>#N/A</v>
      </c>
      <c r="O183" s="161"/>
    </row>
    <row r="184" spans="1:15" ht="15.6" customHeight="1">
      <c r="A184" s="162">
        <f>'BC 114+220'!B183</f>
        <v>0</v>
      </c>
      <c r="B184" s="161">
        <f t="shared" si="11"/>
        <v>170</v>
      </c>
      <c r="C184" s="163" t="e">
        <f>'BC 114+220'!M183/1000</f>
        <v>#N/A</v>
      </c>
      <c r="D184" s="163" t="e">
        <f>'BC 114+220'!AA183</f>
        <v>#N/A</v>
      </c>
      <c r="E184" s="164" t="e">
        <f>'BC 114+220'!AB183</f>
        <v>#N/A</v>
      </c>
      <c r="F184" s="163" t="e">
        <f>VLOOKUP($A184,'BC 114+220'!$B$13:$X$489,8,0)/1000</f>
        <v>#N/A</v>
      </c>
      <c r="G184" s="163" t="e">
        <f>VLOOKUP($A184,'BC 114+220'!$B$13:$X$489,9,0)/1000</f>
        <v>#N/A</v>
      </c>
      <c r="H184" s="163" t="e">
        <f>VLOOKUP($A184,'BC 114+220'!$B$13:$X$489,14,0)/1000</f>
        <v>#N/A</v>
      </c>
      <c r="I184" s="163" t="e">
        <f>VLOOKUP($A184,'BC 114+220'!$B$13:$X$489,15,0)/1000</f>
        <v>#N/A</v>
      </c>
      <c r="J184" s="163" t="e">
        <f>VLOOKUP($A184,'BC 114+220'!$B$13:$X$489,20,0)/1000</f>
        <v>#N/A</v>
      </c>
      <c r="K184" s="163" t="e">
        <f>VLOOKUP($A184,'BC 114+220'!$B$13:$X$489,21,0)/1000</f>
        <v>#N/A</v>
      </c>
      <c r="L184" s="161" t="e">
        <f t="shared" si="8"/>
        <v>#N/A</v>
      </c>
      <c r="M184" s="165" t="e">
        <f t="shared" si="9"/>
        <v>#N/A</v>
      </c>
      <c r="N184" s="161" t="e">
        <f t="shared" si="10"/>
        <v>#N/A</v>
      </c>
      <c r="O184" s="161"/>
    </row>
    <row r="185" spans="1:15" ht="15.6" customHeight="1">
      <c r="A185" s="162">
        <f>'BC 114+220'!B184</f>
        <v>0</v>
      </c>
      <c r="B185" s="161">
        <f t="shared" si="11"/>
        <v>171</v>
      </c>
      <c r="C185" s="163" t="e">
        <f>'BC 114+220'!M184/1000</f>
        <v>#N/A</v>
      </c>
      <c r="D185" s="163" t="e">
        <f>'BC 114+220'!AA184</f>
        <v>#N/A</v>
      </c>
      <c r="E185" s="164" t="e">
        <f>'BC 114+220'!AB184</f>
        <v>#N/A</v>
      </c>
      <c r="F185" s="163" t="e">
        <f>VLOOKUP($A185,'BC 114+220'!$B$13:$X$489,8,0)/1000</f>
        <v>#N/A</v>
      </c>
      <c r="G185" s="163" t="e">
        <f>VLOOKUP($A185,'BC 114+220'!$B$13:$X$489,9,0)/1000</f>
        <v>#N/A</v>
      </c>
      <c r="H185" s="163" t="e">
        <f>VLOOKUP($A185,'BC 114+220'!$B$13:$X$489,14,0)/1000</f>
        <v>#N/A</v>
      </c>
      <c r="I185" s="163" t="e">
        <f>VLOOKUP($A185,'BC 114+220'!$B$13:$X$489,15,0)/1000</f>
        <v>#N/A</v>
      </c>
      <c r="J185" s="163" t="e">
        <f>VLOOKUP($A185,'BC 114+220'!$B$13:$X$489,20,0)/1000</f>
        <v>#N/A</v>
      </c>
      <c r="K185" s="163" t="e">
        <f>VLOOKUP($A185,'BC 114+220'!$B$13:$X$489,21,0)/1000</f>
        <v>#N/A</v>
      </c>
      <c r="L185" s="161" t="e">
        <f t="shared" si="8"/>
        <v>#N/A</v>
      </c>
      <c r="M185" s="165" t="e">
        <f t="shared" si="9"/>
        <v>#N/A</v>
      </c>
      <c r="N185" s="161" t="e">
        <f t="shared" si="10"/>
        <v>#N/A</v>
      </c>
      <c r="O185" s="161"/>
    </row>
    <row r="186" spans="1:15" ht="15.6" customHeight="1">
      <c r="A186" s="162">
        <f>'BC 114+220'!B185</f>
        <v>0</v>
      </c>
      <c r="B186" s="161">
        <f t="shared" si="11"/>
        <v>172</v>
      </c>
      <c r="C186" s="163" t="e">
        <f>'BC 114+220'!M185/1000</f>
        <v>#N/A</v>
      </c>
      <c r="D186" s="163" t="e">
        <f>'BC 114+220'!AA185</f>
        <v>#N/A</v>
      </c>
      <c r="E186" s="164" t="e">
        <f>'BC 114+220'!AB185</f>
        <v>#N/A</v>
      </c>
      <c r="F186" s="163" t="e">
        <f>VLOOKUP($A186,'BC 114+220'!$B$13:$X$489,8,0)/1000</f>
        <v>#N/A</v>
      </c>
      <c r="G186" s="163" t="e">
        <f>VLOOKUP($A186,'BC 114+220'!$B$13:$X$489,9,0)/1000</f>
        <v>#N/A</v>
      </c>
      <c r="H186" s="163" t="e">
        <f>VLOOKUP($A186,'BC 114+220'!$B$13:$X$489,14,0)/1000</f>
        <v>#N/A</v>
      </c>
      <c r="I186" s="163" t="e">
        <f>VLOOKUP($A186,'BC 114+220'!$B$13:$X$489,15,0)/1000</f>
        <v>#N/A</v>
      </c>
      <c r="J186" s="163" t="e">
        <f>VLOOKUP($A186,'BC 114+220'!$B$13:$X$489,20,0)/1000</f>
        <v>#N/A</v>
      </c>
      <c r="K186" s="163" t="e">
        <f>VLOOKUP($A186,'BC 114+220'!$B$13:$X$489,21,0)/1000</f>
        <v>#N/A</v>
      </c>
      <c r="L186" s="161" t="e">
        <f t="shared" si="8"/>
        <v>#N/A</v>
      </c>
      <c r="M186" s="165" t="e">
        <f t="shared" si="9"/>
        <v>#N/A</v>
      </c>
      <c r="N186" s="161" t="e">
        <f t="shared" si="10"/>
        <v>#N/A</v>
      </c>
      <c r="O186" s="161"/>
    </row>
    <row r="187" spans="1:15" ht="15.6" customHeight="1">
      <c r="A187" s="162">
        <f>'BC 114+220'!B186</f>
        <v>0</v>
      </c>
      <c r="B187" s="161">
        <f t="shared" si="11"/>
        <v>173</v>
      </c>
      <c r="C187" s="163" t="e">
        <f>'BC 114+220'!M186/1000</f>
        <v>#N/A</v>
      </c>
      <c r="D187" s="163" t="e">
        <f>'BC 114+220'!AA186</f>
        <v>#N/A</v>
      </c>
      <c r="E187" s="164" t="e">
        <f>'BC 114+220'!AB186</f>
        <v>#N/A</v>
      </c>
      <c r="F187" s="163" t="e">
        <f>VLOOKUP($A187,'BC 114+220'!$B$13:$X$489,8,0)/1000</f>
        <v>#N/A</v>
      </c>
      <c r="G187" s="163" t="e">
        <f>VLOOKUP($A187,'BC 114+220'!$B$13:$X$489,9,0)/1000</f>
        <v>#N/A</v>
      </c>
      <c r="H187" s="163" t="e">
        <f>VLOOKUP($A187,'BC 114+220'!$B$13:$X$489,14,0)/1000</f>
        <v>#N/A</v>
      </c>
      <c r="I187" s="163" t="e">
        <f>VLOOKUP($A187,'BC 114+220'!$B$13:$X$489,15,0)/1000</f>
        <v>#N/A</v>
      </c>
      <c r="J187" s="163" t="e">
        <f>VLOOKUP($A187,'BC 114+220'!$B$13:$X$489,20,0)/1000</f>
        <v>#N/A</v>
      </c>
      <c r="K187" s="163" t="e">
        <f>VLOOKUP($A187,'BC 114+220'!$B$13:$X$489,21,0)/1000</f>
        <v>#N/A</v>
      </c>
      <c r="L187" s="161" t="e">
        <f t="shared" si="8"/>
        <v>#N/A</v>
      </c>
      <c r="M187" s="165" t="e">
        <f t="shared" si="9"/>
        <v>#N/A</v>
      </c>
      <c r="N187" s="161" t="e">
        <f t="shared" si="10"/>
        <v>#N/A</v>
      </c>
      <c r="O187" s="161"/>
    </row>
    <row r="188" spans="1:15" ht="15.6" customHeight="1">
      <c r="A188" s="162">
        <f>'BC 114+220'!B187</f>
        <v>0</v>
      </c>
      <c r="B188" s="161">
        <f t="shared" si="11"/>
        <v>174</v>
      </c>
      <c r="C188" s="163" t="e">
        <f>'BC 114+220'!M187/1000</f>
        <v>#N/A</v>
      </c>
      <c r="D188" s="163" t="e">
        <f>'BC 114+220'!AA187</f>
        <v>#N/A</v>
      </c>
      <c r="E188" s="164" t="e">
        <f>'BC 114+220'!AB187</f>
        <v>#N/A</v>
      </c>
      <c r="F188" s="163" t="e">
        <f>VLOOKUP($A188,'BC 114+220'!$B$13:$X$489,8,0)/1000</f>
        <v>#N/A</v>
      </c>
      <c r="G188" s="163" t="e">
        <f>VLOOKUP($A188,'BC 114+220'!$B$13:$X$489,9,0)/1000</f>
        <v>#N/A</v>
      </c>
      <c r="H188" s="163" t="e">
        <f>VLOOKUP($A188,'BC 114+220'!$B$13:$X$489,14,0)/1000</f>
        <v>#N/A</v>
      </c>
      <c r="I188" s="163" t="e">
        <f>VLOOKUP($A188,'BC 114+220'!$B$13:$X$489,15,0)/1000</f>
        <v>#N/A</v>
      </c>
      <c r="J188" s="163" t="e">
        <f>VLOOKUP($A188,'BC 114+220'!$B$13:$X$489,20,0)/1000</f>
        <v>#N/A</v>
      </c>
      <c r="K188" s="163" t="e">
        <f>VLOOKUP($A188,'BC 114+220'!$B$13:$X$489,21,0)/1000</f>
        <v>#N/A</v>
      </c>
      <c r="L188" s="161" t="e">
        <f t="shared" si="8"/>
        <v>#N/A</v>
      </c>
      <c r="M188" s="165" t="e">
        <f t="shared" si="9"/>
        <v>#N/A</v>
      </c>
      <c r="N188" s="161" t="e">
        <f t="shared" si="10"/>
        <v>#N/A</v>
      </c>
      <c r="O188" s="161"/>
    </row>
    <row r="189" spans="1:15" ht="15.6" customHeight="1">
      <c r="A189" s="162">
        <f>'BC 114+220'!B188</f>
        <v>0</v>
      </c>
      <c r="B189" s="161">
        <f t="shared" si="11"/>
        <v>175</v>
      </c>
      <c r="C189" s="163" t="e">
        <f>'BC 114+220'!M188/1000</f>
        <v>#N/A</v>
      </c>
      <c r="D189" s="163" t="e">
        <f>'BC 114+220'!AA188</f>
        <v>#N/A</v>
      </c>
      <c r="E189" s="164" t="e">
        <f>'BC 114+220'!AB188</f>
        <v>#N/A</v>
      </c>
      <c r="F189" s="163" t="e">
        <f>VLOOKUP($A189,'BC 114+220'!$B$13:$X$489,8,0)/1000</f>
        <v>#N/A</v>
      </c>
      <c r="G189" s="163" t="e">
        <f>VLOOKUP($A189,'BC 114+220'!$B$13:$X$489,9,0)/1000</f>
        <v>#N/A</v>
      </c>
      <c r="H189" s="163" t="e">
        <f>VLOOKUP($A189,'BC 114+220'!$B$13:$X$489,14,0)/1000</f>
        <v>#N/A</v>
      </c>
      <c r="I189" s="163" t="e">
        <f>VLOOKUP($A189,'BC 114+220'!$B$13:$X$489,15,0)/1000</f>
        <v>#N/A</v>
      </c>
      <c r="J189" s="163" t="e">
        <f>VLOOKUP($A189,'BC 114+220'!$B$13:$X$489,20,0)/1000</f>
        <v>#N/A</v>
      </c>
      <c r="K189" s="163" t="e">
        <f>VLOOKUP($A189,'BC 114+220'!$B$13:$X$489,21,0)/1000</f>
        <v>#N/A</v>
      </c>
      <c r="L189" s="161" t="e">
        <f t="shared" si="8"/>
        <v>#N/A</v>
      </c>
      <c r="M189" s="165" t="e">
        <f t="shared" si="9"/>
        <v>#N/A</v>
      </c>
      <c r="N189" s="161" t="e">
        <f t="shared" si="10"/>
        <v>#N/A</v>
      </c>
      <c r="O189" s="161"/>
    </row>
    <row r="190" spans="1:15" ht="15.6" customHeight="1">
      <c r="A190" s="162">
        <f>'BC 114+220'!B189</f>
        <v>0</v>
      </c>
      <c r="B190" s="161">
        <f t="shared" si="11"/>
        <v>176</v>
      </c>
      <c r="C190" s="163" t="e">
        <f>'BC 114+220'!M189/1000</f>
        <v>#N/A</v>
      </c>
      <c r="D190" s="163" t="e">
        <f>'BC 114+220'!AA189</f>
        <v>#N/A</v>
      </c>
      <c r="E190" s="164" t="e">
        <f>'BC 114+220'!AB189</f>
        <v>#N/A</v>
      </c>
      <c r="F190" s="163" t="e">
        <f>VLOOKUP($A190,'BC 114+220'!$B$13:$X$489,8,0)/1000</f>
        <v>#N/A</v>
      </c>
      <c r="G190" s="163" t="e">
        <f>VLOOKUP($A190,'BC 114+220'!$B$13:$X$489,9,0)/1000</f>
        <v>#N/A</v>
      </c>
      <c r="H190" s="163" t="e">
        <f>VLOOKUP($A190,'BC 114+220'!$B$13:$X$489,14,0)/1000</f>
        <v>#N/A</v>
      </c>
      <c r="I190" s="163" t="e">
        <f>VLOOKUP($A190,'BC 114+220'!$B$13:$X$489,15,0)/1000</f>
        <v>#N/A</v>
      </c>
      <c r="J190" s="163" t="e">
        <f>VLOOKUP($A190,'BC 114+220'!$B$13:$X$489,20,0)/1000</f>
        <v>#N/A</v>
      </c>
      <c r="K190" s="163" t="e">
        <f>VLOOKUP($A190,'BC 114+220'!$B$13:$X$489,21,0)/1000</f>
        <v>#N/A</v>
      </c>
      <c r="L190" s="161" t="e">
        <f t="shared" si="8"/>
        <v>#N/A</v>
      </c>
      <c r="M190" s="165" t="e">
        <f t="shared" si="9"/>
        <v>#N/A</v>
      </c>
      <c r="N190" s="161" t="e">
        <f t="shared" si="10"/>
        <v>#N/A</v>
      </c>
      <c r="O190" s="161"/>
    </row>
    <row r="191" spans="1:15" ht="15.6" customHeight="1">
      <c r="A191" s="162">
        <f>'BC 114+220'!B190</f>
        <v>0</v>
      </c>
      <c r="B191" s="161">
        <f t="shared" si="11"/>
        <v>177</v>
      </c>
      <c r="C191" s="163" t="e">
        <f>'BC 114+220'!M190/1000</f>
        <v>#N/A</v>
      </c>
      <c r="D191" s="163" t="e">
        <f>'BC 114+220'!AA190</f>
        <v>#N/A</v>
      </c>
      <c r="E191" s="164" t="e">
        <f>'BC 114+220'!AB190</f>
        <v>#N/A</v>
      </c>
      <c r="F191" s="163" t="e">
        <f>VLOOKUP($A191,'BC 114+220'!$B$13:$X$489,8,0)/1000</f>
        <v>#N/A</v>
      </c>
      <c r="G191" s="163" t="e">
        <f>VLOOKUP($A191,'BC 114+220'!$B$13:$X$489,9,0)/1000</f>
        <v>#N/A</v>
      </c>
      <c r="H191" s="163" t="e">
        <f>VLOOKUP($A191,'BC 114+220'!$B$13:$X$489,14,0)/1000</f>
        <v>#N/A</v>
      </c>
      <c r="I191" s="163" t="e">
        <f>VLOOKUP($A191,'BC 114+220'!$B$13:$X$489,15,0)/1000</f>
        <v>#N/A</v>
      </c>
      <c r="J191" s="163" t="e">
        <f>VLOOKUP($A191,'BC 114+220'!$B$13:$X$489,20,0)/1000</f>
        <v>#N/A</v>
      </c>
      <c r="K191" s="163" t="e">
        <f>VLOOKUP($A191,'BC 114+220'!$B$13:$X$489,21,0)/1000</f>
        <v>#N/A</v>
      </c>
      <c r="L191" s="161" t="e">
        <f t="shared" si="8"/>
        <v>#N/A</v>
      </c>
      <c r="M191" s="165" t="e">
        <f t="shared" si="9"/>
        <v>#N/A</v>
      </c>
      <c r="N191" s="161" t="e">
        <f t="shared" si="10"/>
        <v>#N/A</v>
      </c>
      <c r="O191" s="161"/>
    </row>
    <row r="192" spans="1:15" ht="15.6" customHeight="1">
      <c r="A192" s="162">
        <f>'BC 114+220'!B191</f>
        <v>0</v>
      </c>
      <c r="B192" s="161">
        <f t="shared" si="11"/>
        <v>178</v>
      </c>
      <c r="C192" s="163" t="e">
        <f>'BC 114+220'!M191/1000</f>
        <v>#N/A</v>
      </c>
      <c r="D192" s="163" t="e">
        <f>'BC 114+220'!AA191</f>
        <v>#N/A</v>
      </c>
      <c r="E192" s="164" t="e">
        <f>'BC 114+220'!AB191</f>
        <v>#N/A</v>
      </c>
      <c r="F192" s="163" t="e">
        <f>VLOOKUP($A192,'BC 114+220'!$B$13:$X$489,8,0)/1000</f>
        <v>#N/A</v>
      </c>
      <c r="G192" s="163" t="e">
        <f>VLOOKUP($A192,'BC 114+220'!$B$13:$X$489,9,0)/1000</f>
        <v>#N/A</v>
      </c>
      <c r="H192" s="163" t="e">
        <f>VLOOKUP($A192,'BC 114+220'!$B$13:$X$489,14,0)/1000</f>
        <v>#N/A</v>
      </c>
      <c r="I192" s="163" t="e">
        <f>VLOOKUP($A192,'BC 114+220'!$B$13:$X$489,15,0)/1000</f>
        <v>#N/A</v>
      </c>
      <c r="J192" s="163" t="e">
        <f>VLOOKUP($A192,'BC 114+220'!$B$13:$X$489,20,0)/1000</f>
        <v>#N/A</v>
      </c>
      <c r="K192" s="163" t="e">
        <f>VLOOKUP($A192,'BC 114+220'!$B$13:$X$489,21,0)/1000</f>
        <v>#N/A</v>
      </c>
      <c r="L192" s="161" t="e">
        <f t="shared" si="8"/>
        <v>#N/A</v>
      </c>
      <c r="M192" s="165" t="e">
        <f t="shared" si="9"/>
        <v>#N/A</v>
      </c>
      <c r="N192" s="161" t="e">
        <f t="shared" si="10"/>
        <v>#N/A</v>
      </c>
      <c r="O192" s="161"/>
    </row>
    <row r="193" spans="1:15" ht="15.6" customHeight="1">
      <c r="A193" s="162">
        <f>'BC 114+220'!B192</f>
        <v>0</v>
      </c>
      <c r="B193" s="161">
        <f t="shared" si="11"/>
        <v>179</v>
      </c>
      <c r="C193" s="163" t="e">
        <f>'BC 114+220'!M192/1000</f>
        <v>#N/A</v>
      </c>
      <c r="D193" s="163" t="e">
        <f>'BC 114+220'!AA192</f>
        <v>#N/A</v>
      </c>
      <c r="E193" s="164" t="e">
        <f>'BC 114+220'!AB192</f>
        <v>#N/A</v>
      </c>
      <c r="F193" s="163" t="e">
        <f>VLOOKUP($A193,'BC 114+220'!$B$13:$X$489,8,0)/1000</f>
        <v>#N/A</v>
      </c>
      <c r="G193" s="163" t="e">
        <f>VLOOKUP($A193,'BC 114+220'!$B$13:$X$489,9,0)/1000</f>
        <v>#N/A</v>
      </c>
      <c r="H193" s="163" t="e">
        <f>VLOOKUP($A193,'BC 114+220'!$B$13:$X$489,14,0)/1000</f>
        <v>#N/A</v>
      </c>
      <c r="I193" s="163" t="e">
        <f>VLOOKUP($A193,'BC 114+220'!$B$13:$X$489,15,0)/1000</f>
        <v>#N/A</v>
      </c>
      <c r="J193" s="163" t="e">
        <f>VLOOKUP($A193,'BC 114+220'!$B$13:$X$489,20,0)/1000</f>
        <v>#N/A</v>
      </c>
      <c r="K193" s="163" t="e">
        <f>VLOOKUP($A193,'BC 114+220'!$B$13:$X$489,21,0)/1000</f>
        <v>#N/A</v>
      </c>
      <c r="L193" s="161" t="e">
        <f t="shared" si="8"/>
        <v>#N/A</v>
      </c>
      <c r="M193" s="165" t="e">
        <f t="shared" si="9"/>
        <v>#N/A</v>
      </c>
      <c r="N193" s="161" t="e">
        <f t="shared" si="10"/>
        <v>#N/A</v>
      </c>
      <c r="O193" s="161"/>
    </row>
    <row r="194" spans="1:15" ht="15.6" customHeight="1">
      <c r="A194" s="162">
        <f>'BC 114+220'!B193</f>
        <v>0</v>
      </c>
      <c r="B194" s="161">
        <f t="shared" si="11"/>
        <v>180</v>
      </c>
      <c r="C194" s="163" t="e">
        <f>'BC 114+220'!M193/1000</f>
        <v>#N/A</v>
      </c>
      <c r="D194" s="163" t="e">
        <f>'BC 114+220'!AA193</f>
        <v>#N/A</v>
      </c>
      <c r="E194" s="164" t="e">
        <f>'BC 114+220'!AB193</f>
        <v>#N/A</v>
      </c>
      <c r="F194" s="163" t="e">
        <f>VLOOKUP($A194,'BC 114+220'!$B$13:$X$489,8,0)/1000</f>
        <v>#N/A</v>
      </c>
      <c r="G194" s="163" t="e">
        <f>VLOOKUP($A194,'BC 114+220'!$B$13:$X$489,9,0)/1000</f>
        <v>#N/A</v>
      </c>
      <c r="H194" s="163" t="e">
        <f>VLOOKUP($A194,'BC 114+220'!$B$13:$X$489,14,0)/1000</f>
        <v>#N/A</v>
      </c>
      <c r="I194" s="163" t="e">
        <f>VLOOKUP($A194,'BC 114+220'!$B$13:$X$489,15,0)/1000</f>
        <v>#N/A</v>
      </c>
      <c r="J194" s="163" t="e">
        <f>VLOOKUP($A194,'BC 114+220'!$B$13:$X$489,20,0)/1000</f>
        <v>#N/A</v>
      </c>
      <c r="K194" s="163" t="e">
        <f>VLOOKUP($A194,'BC 114+220'!$B$13:$X$489,21,0)/1000</f>
        <v>#N/A</v>
      </c>
      <c r="L194" s="161" t="e">
        <f t="shared" si="8"/>
        <v>#N/A</v>
      </c>
      <c r="M194" s="165" t="e">
        <f t="shared" si="9"/>
        <v>#N/A</v>
      </c>
      <c r="N194" s="161" t="e">
        <f t="shared" si="10"/>
        <v>#N/A</v>
      </c>
      <c r="O194" s="161"/>
    </row>
    <row r="195" spans="1:15" ht="15.6" customHeight="1">
      <c r="A195" s="162">
        <f>'BC 114+220'!B194</f>
        <v>0</v>
      </c>
      <c r="B195" s="161">
        <f t="shared" si="11"/>
        <v>181</v>
      </c>
      <c r="C195" s="163" t="e">
        <f>'BC 114+220'!M194/1000</f>
        <v>#N/A</v>
      </c>
      <c r="D195" s="163" t="e">
        <f>'BC 114+220'!AA194</f>
        <v>#N/A</v>
      </c>
      <c r="E195" s="164" t="e">
        <f>'BC 114+220'!AB194</f>
        <v>#N/A</v>
      </c>
      <c r="F195" s="163" t="e">
        <f>VLOOKUP($A195,'BC 114+220'!$B$13:$X$489,8,0)/1000</f>
        <v>#N/A</v>
      </c>
      <c r="G195" s="163" t="e">
        <f>VLOOKUP($A195,'BC 114+220'!$B$13:$X$489,9,0)/1000</f>
        <v>#N/A</v>
      </c>
      <c r="H195" s="163" t="e">
        <f>VLOOKUP($A195,'BC 114+220'!$B$13:$X$489,14,0)/1000</f>
        <v>#N/A</v>
      </c>
      <c r="I195" s="163" t="e">
        <f>VLOOKUP($A195,'BC 114+220'!$B$13:$X$489,15,0)/1000</f>
        <v>#N/A</v>
      </c>
      <c r="J195" s="163" t="e">
        <f>VLOOKUP($A195,'BC 114+220'!$B$13:$X$489,20,0)/1000</f>
        <v>#N/A</v>
      </c>
      <c r="K195" s="163" t="e">
        <f>VLOOKUP($A195,'BC 114+220'!$B$13:$X$489,21,0)/1000</f>
        <v>#N/A</v>
      </c>
      <c r="L195" s="161" t="e">
        <f t="shared" si="8"/>
        <v>#N/A</v>
      </c>
      <c r="M195" s="165" t="e">
        <f t="shared" si="9"/>
        <v>#N/A</v>
      </c>
      <c r="N195" s="161" t="e">
        <f t="shared" si="10"/>
        <v>#N/A</v>
      </c>
      <c r="O195" s="161"/>
    </row>
    <row r="196" spans="1:15" ht="15.6" customHeight="1">
      <c r="A196" s="162">
        <f>'BC 114+220'!B195</f>
        <v>0</v>
      </c>
      <c r="B196" s="161">
        <f t="shared" si="11"/>
        <v>182</v>
      </c>
      <c r="C196" s="163" t="e">
        <f>'BC 114+220'!M195/1000</f>
        <v>#N/A</v>
      </c>
      <c r="D196" s="163" t="e">
        <f>'BC 114+220'!AA195</f>
        <v>#N/A</v>
      </c>
      <c r="E196" s="164" t="e">
        <f>'BC 114+220'!AB195</f>
        <v>#N/A</v>
      </c>
      <c r="F196" s="163" t="e">
        <f>VLOOKUP($A196,'BC 114+220'!$B$13:$X$489,8,0)/1000</f>
        <v>#N/A</v>
      </c>
      <c r="G196" s="163" t="e">
        <f>VLOOKUP($A196,'BC 114+220'!$B$13:$X$489,9,0)/1000</f>
        <v>#N/A</v>
      </c>
      <c r="H196" s="163" t="e">
        <f>VLOOKUP($A196,'BC 114+220'!$B$13:$X$489,14,0)/1000</f>
        <v>#N/A</v>
      </c>
      <c r="I196" s="163" t="e">
        <f>VLOOKUP($A196,'BC 114+220'!$B$13:$X$489,15,0)/1000</f>
        <v>#N/A</v>
      </c>
      <c r="J196" s="163" t="e">
        <f>VLOOKUP($A196,'BC 114+220'!$B$13:$X$489,20,0)/1000</f>
        <v>#N/A</v>
      </c>
      <c r="K196" s="163" t="e">
        <f>VLOOKUP($A196,'BC 114+220'!$B$13:$X$489,21,0)/1000</f>
        <v>#N/A</v>
      </c>
      <c r="L196" s="161" t="e">
        <f t="shared" si="8"/>
        <v>#N/A</v>
      </c>
      <c r="M196" s="165" t="e">
        <f t="shared" si="9"/>
        <v>#N/A</v>
      </c>
      <c r="N196" s="161" t="e">
        <f t="shared" si="10"/>
        <v>#N/A</v>
      </c>
      <c r="O196" s="161"/>
    </row>
    <row r="197" spans="1:15" ht="15.6" customHeight="1">
      <c r="A197" s="162">
        <f>'BC 114+220'!B196</f>
        <v>0</v>
      </c>
      <c r="B197" s="161">
        <f t="shared" si="11"/>
        <v>183</v>
      </c>
      <c r="C197" s="163" t="e">
        <f>'BC 114+220'!M196/1000</f>
        <v>#N/A</v>
      </c>
      <c r="D197" s="163" t="e">
        <f>'BC 114+220'!AA196</f>
        <v>#N/A</v>
      </c>
      <c r="E197" s="164" t="e">
        <f>'BC 114+220'!AB196</f>
        <v>#N/A</v>
      </c>
      <c r="F197" s="163" t="e">
        <f>VLOOKUP($A197,'BC 114+220'!$B$13:$X$489,8,0)/1000</f>
        <v>#N/A</v>
      </c>
      <c r="G197" s="163" t="e">
        <f>VLOOKUP($A197,'BC 114+220'!$B$13:$X$489,9,0)/1000</f>
        <v>#N/A</v>
      </c>
      <c r="H197" s="163" t="e">
        <f>VLOOKUP($A197,'BC 114+220'!$B$13:$X$489,14,0)/1000</f>
        <v>#N/A</v>
      </c>
      <c r="I197" s="163" t="e">
        <f>VLOOKUP($A197,'BC 114+220'!$B$13:$X$489,15,0)/1000</f>
        <v>#N/A</v>
      </c>
      <c r="J197" s="163" t="e">
        <f>VLOOKUP($A197,'BC 114+220'!$B$13:$X$489,20,0)/1000</f>
        <v>#N/A</v>
      </c>
      <c r="K197" s="163" t="e">
        <f>VLOOKUP($A197,'BC 114+220'!$B$13:$X$489,21,0)/1000</f>
        <v>#N/A</v>
      </c>
      <c r="L197" s="161" t="e">
        <f t="shared" si="8"/>
        <v>#N/A</v>
      </c>
      <c r="M197" s="165" t="e">
        <f t="shared" si="9"/>
        <v>#N/A</v>
      </c>
      <c r="N197" s="161" t="e">
        <f t="shared" si="10"/>
        <v>#N/A</v>
      </c>
      <c r="O197" s="161"/>
    </row>
    <row r="198" spans="1:15" ht="15.6" customHeight="1">
      <c r="A198" s="162">
        <f>'BC 114+220'!B197</f>
        <v>0</v>
      </c>
      <c r="B198" s="161">
        <f t="shared" si="11"/>
        <v>184</v>
      </c>
      <c r="C198" s="163" t="e">
        <f>'BC 114+220'!M197/1000</f>
        <v>#N/A</v>
      </c>
      <c r="D198" s="163" t="e">
        <f>'BC 114+220'!AA197</f>
        <v>#N/A</v>
      </c>
      <c r="E198" s="164" t="e">
        <f>'BC 114+220'!AB197</f>
        <v>#N/A</v>
      </c>
      <c r="F198" s="163" t="e">
        <f>VLOOKUP($A198,'BC 114+220'!$B$13:$X$489,8,0)/1000</f>
        <v>#N/A</v>
      </c>
      <c r="G198" s="163" t="e">
        <f>VLOOKUP($A198,'BC 114+220'!$B$13:$X$489,9,0)/1000</f>
        <v>#N/A</v>
      </c>
      <c r="H198" s="163" t="e">
        <f>VLOOKUP($A198,'BC 114+220'!$B$13:$X$489,14,0)/1000</f>
        <v>#N/A</v>
      </c>
      <c r="I198" s="163" t="e">
        <f>VLOOKUP($A198,'BC 114+220'!$B$13:$X$489,15,0)/1000</f>
        <v>#N/A</v>
      </c>
      <c r="J198" s="163" t="e">
        <f>VLOOKUP($A198,'BC 114+220'!$B$13:$X$489,20,0)/1000</f>
        <v>#N/A</v>
      </c>
      <c r="K198" s="163" t="e">
        <f>VLOOKUP($A198,'BC 114+220'!$B$13:$X$489,21,0)/1000</f>
        <v>#N/A</v>
      </c>
      <c r="L198" s="161" t="e">
        <f t="shared" si="8"/>
        <v>#N/A</v>
      </c>
      <c r="M198" s="165" t="e">
        <f t="shared" si="9"/>
        <v>#N/A</v>
      </c>
      <c r="N198" s="161" t="e">
        <f t="shared" si="10"/>
        <v>#N/A</v>
      </c>
      <c r="O198" s="161"/>
    </row>
    <row r="199" spans="1:15" ht="15.6" customHeight="1">
      <c r="A199" s="162">
        <f>'BC 114+220'!B198</f>
        <v>0</v>
      </c>
      <c r="B199" s="161">
        <f t="shared" si="11"/>
        <v>185</v>
      </c>
      <c r="C199" s="163" t="e">
        <f>'BC 114+220'!M198/1000</f>
        <v>#N/A</v>
      </c>
      <c r="D199" s="163" t="e">
        <f>'BC 114+220'!AA198</f>
        <v>#N/A</v>
      </c>
      <c r="E199" s="164" t="e">
        <f>'BC 114+220'!AB198</f>
        <v>#N/A</v>
      </c>
      <c r="F199" s="163" t="e">
        <f>VLOOKUP($A199,'BC 114+220'!$B$13:$X$489,8,0)/1000</f>
        <v>#N/A</v>
      </c>
      <c r="G199" s="163" t="e">
        <f>VLOOKUP($A199,'BC 114+220'!$B$13:$X$489,9,0)/1000</f>
        <v>#N/A</v>
      </c>
      <c r="H199" s="163" t="e">
        <f>VLOOKUP($A199,'BC 114+220'!$B$13:$X$489,14,0)/1000</f>
        <v>#N/A</v>
      </c>
      <c r="I199" s="163" t="e">
        <f>VLOOKUP($A199,'BC 114+220'!$B$13:$X$489,15,0)/1000</f>
        <v>#N/A</v>
      </c>
      <c r="J199" s="163" t="e">
        <f>VLOOKUP($A199,'BC 114+220'!$B$13:$X$489,20,0)/1000</f>
        <v>#N/A</v>
      </c>
      <c r="K199" s="163" t="e">
        <f>VLOOKUP($A199,'BC 114+220'!$B$13:$X$489,21,0)/1000</f>
        <v>#N/A</v>
      </c>
      <c r="L199" s="161" t="e">
        <f t="shared" si="8"/>
        <v>#N/A</v>
      </c>
      <c r="M199" s="165" t="e">
        <f t="shared" si="9"/>
        <v>#N/A</v>
      </c>
      <c r="N199" s="161" t="e">
        <f t="shared" si="10"/>
        <v>#N/A</v>
      </c>
      <c r="O199" s="161"/>
    </row>
    <row r="200" spans="1:15" ht="15.6" customHeight="1">
      <c r="A200" s="162">
        <f>'BC 114+220'!B199</f>
        <v>0</v>
      </c>
      <c r="B200" s="161">
        <f t="shared" si="11"/>
        <v>186</v>
      </c>
      <c r="C200" s="163" t="e">
        <f>'BC 114+220'!M199/1000</f>
        <v>#N/A</v>
      </c>
      <c r="D200" s="163" t="e">
        <f>'BC 114+220'!AA199</f>
        <v>#N/A</v>
      </c>
      <c r="E200" s="164" t="e">
        <f>'BC 114+220'!AB199</f>
        <v>#N/A</v>
      </c>
      <c r="F200" s="163" t="e">
        <f>VLOOKUP($A200,'BC 114+220'!$B$13:$X$489,8,0)/1000</f>
        <v>#N/A</v>
      </c>
      <c r="G200" s="163" t="e">
        <f>VLOOKUP($A200,'BC 114+220'!$B$13:$X$489,9,0)/1000</f>
        <v>#N/A</v>
      </c>
      <c r="H200" s="163" t="e">
        <f>VLOOKUP($A200,'BC 114+220'!$B$13:$X$489,14,0)/1000</f>
        <v>#N/A</v>
      </c>
      <c r="I200" s="163" t="e">
        <f>VLOOKUP($A200,'BC 114+220'!$B$13:$X$489,15,0)/1000</f>
        <v>#N/A</v>
      </c>
      <c r="J200" s="163" t="e">
        <f>VLOOKUP($A200,'BC 114+220'!$B$13:$X$489,20,0)/1000</f>
        <v>#N/A</v>
      </c>
      <c r="K200" s="163" t="e">
        <f>VLOOKUP($A200,'BC 114+220'!$B$13:$X$489,21,0)/1000</f>
        <v>#N/A</v>
      </c>
      <c r="L200" s="161" t="e">
        <f t="shared" si="8"/>
        <v>#N/A</v>
      </c>
      <c r="M200" s="165" t="e">
        <f t="shared" si="9"/>
        <v>#N/A</v>
      </c>
      <c r="N200" s="161" t="e">
        <f t="shared" si="10"/>
        <v>#N/A</v>
      </c>
      <c r="O200" s="161"/>
    </row>
    <row r="201" spans="1:15">
      <c r="A201" s="162">
        <f>'BC 114+220'!B200</f>
        <v>0</v>
      </c>
      <c r="B201" s="161">
        <f t="shared" si="11"/>
        <v>187</v>
      </c>
      <c r="C201" s="163" t="e">
        <f>'BC 114+220'!M200/1000</f>
        <v>#N/A</v>
      </c>
      <c r="D201" s="163" t="e">
        <f>'BC 114+220'!AA200</f>
        <v>#N/A</v>
      </c>
      <c r="E201" s="164" t="e">
        <f>'BC 114+220'!AB200</f>
        <v>#N/A</v>
      </c>
      <c r="F201" s="163" t="e">
        <f>VLOOKUP($A201,'BC 114+220'!$B$13:$X$489,8,0)/1000</f>
        <v>#N/A</v>
      </c>
      <c r="G201" s="163" t="e">
        <f>VLOOKUP($A201,'BC 114+220'!$B$13:$X$489,9,0)/1000</f>
        <v>#N/A</v>
      </c>
      <c r="H201" s="163" t="e">
        <f>VLOOKUP($A201,'BC 114+220'!$B$13:$X$489,14,0)/1000</f>
        <v>#N/A</v>
      </c>
      <c r="I201" s="163" t="e">
        <f>VLOOKUP($A201,'BC 114+220'!$B$13:$X$489,15,0)/1000</f>
        <v>#N/A</v>
      </c>
      <c r="J201" s="163" t="e">
        <f>VLOOKUP($A201,'BC 114+220'!$B$13:$X$489,20,0)/1000</f>
        <v>#N/A</v>
      </c>
      <c r="K201" s="163" t="e">
        <f>VLOOKUP($A201,'BC 114+220'!$B$13:$X$489,21,0)/1000</f>
        <v>#N/A</v>
      </c>
      <c r="L201" s="161" t="e">
        <f t="shared" si="8"/>
        <v>#N/A</v>
      </c>
      <c r="M201" s="165" t="e">
        <f t="shared" si="9"/>
        <v>#N/A</v>
      </c>
      <c r="N201" s="161" t="e">
        <f t="shared" si="10"/>
        <v>#N/A</v>
      </c>
      <c r="O201" s="161"/>
    </row>
    <row r="202" spans="1:15">
      <c r="A202" s="162">
        <f>'BC 114+220'!B201</f>
        <v>0</v>
      </c>
      <c r="B202" s="161">
        <f t="shared" si="11"/>
        <v>188</v>
      </c>
      <c r="C202" s="163" t="e">
        <f>'BC 114+220'!M201/1000</f>
        <v>#N/A</v>
      </c>
      <c r="D202" s="163" t="e">
        <f>'BC 114+220'!AA201</f>
        <v>#N/A</v>
      </c>
      <c r="E202" s="164" t="e">
        <f>'BC 114+220'!AB201</f>
        <v>#N/A</v>
      </c>
      <c r="F202" s="163" t="e">
        <f>VLOOKUP($A202,'BC 114+220'!$B$13:$X$489,8,0)/1000</f>
        <v>#N/A</v>
      </c>
      <c r="G202" s="163" t="e">
        <f>VLOOKUP($A202,'BC 114+220'!$B$13:$X$489,9,0)/1000</f>
        <v>#N/A</v>
      </c>
      <c r="H202" s="163" t="e">
        <f>VLOOKUP($A202,'BC 114+220'!$B$13:$X$489,14,0)/1000</f>
        <v>#N/A</v>
      </c>
      <c r="I202" s="163" t="e">
        <f>VLOOKUP($A202,'BC 114+220'!$B$13:$X$489,15,0)/1000</f>
        <v>#N/A</v>
      </c>
      <c r="J202" s="163" t="e">
        <f>VLOOKUP($A202,'BC 114+220'!$B$13:$X$489,20,0)/1000</f>
        <v>#N/A</v>
      </c>
      <c r="K202" s="163" t="e">
        <f>VLOOKUP($A202,'BC 114+220'!$B$13:$X$489,21,0)/1000</f>
        <v>#N/A</v>
      </c>
      <c r="L202" s="161" t="e">
        <f t="shared" si="8"/>
        <v>#N/A</v>
      </c>
      <c r="M202" s="165" t="e">
        <f t="shared" si="9"/>
        <v>#N/A</v>
      </c>
      <c r="N202" s="161" t="e">
        <f t="shared" si="10"/>
        <v>#N/A</v>
      </c>
      <c r="O202" s="161"/>
    </row>
    <row r="203" spans="1:15">
      <c r="A203" s="162">
        <f>'BC 114+220'!B202</f>
        <v>0</v>
      </c>
      <c r="B203" s="161">
        <f t="shared" si="11"/>
        <v>189</v>
      </c>
      <c r="C203" s="163" t="e">
        <f>'BC 114+220'!M202/1000</f>
        <v>#N/A</v>
      </c>
      <c r="D203" s="163" t="e">
        <f>'BC 114+220'!AA202</f>
        <v>#N/A</v>
      </c>
      <c r="E203" s="164" t="e">
        <f>'BC 114+220'!AB202</f>
        <v>#N/A</v>
      </c>
      <c r="F203" s="163" t="e">
        <f>VLOOKUP($A203,'BC 114+220'!$B$13:$X$489,8,0)/1000</f>
        <v>#N/A</v>
      </c>
      <c r="G203" s="163" t="e">
        <f>VLOOKUP($A203,'BC 114+220'!$B$13:$X$489,9,0)/1000</f>
        <v>#N/A</v>
      </c>
      <c r="H203" s="163" t="e">
        <f>VLOOKUP($A203,'BC 114+220'!$B$13:$X$489,14,0)/1000</f>
        <v>#N/A</v>
      </c>
      <c r="I203" s="163" t="e">
        <f>VLOOKUP($A203,'BC 114+220'!$B$13:$X$489,15,0)/1000</f>
        <v>#N/A</v>
      </c>
      <c r="J203" s="163" t="e">
        <f>VLOOKUP($A203,'BC 114+220'!$B$13:$X$489,20,0)/1000</f>
        <v>#N/A</v>
      </c>
      <c r="K203" s="163" t="e">
        <f>VLOOKUP($A203,'BC 114+220'!$B$13:$X$489,21,0)/1000</f>
        <v>#N/A</v>
      </c>
      <c r="L203" s="161" t="e">
        <f t="shared" si="8"/>
        <v>#N/A</v>
      </c>
      <c r="M203" s="165" t="e">
        <f t="shared" si="9"/>
        <v>#N/A</v>
      </c>
      <c r="N203" s="161" t="e">
        <f t="shared" si="10"/>
        <v>#N/A</v>
      </c>
      <c r="O203" s="161"/>
    </row>
    <row r="204" spans="1:15">
      <c r="A204" s="162">
        <f>'BC 114+220'!B203</f>
        <v>0</v>
      </c>
      <c r="B204" s="161">
        <f t="shared" si="11"/>
        <v>190</v>
      </c>
      <c r="C204" s="163" t="e">
        <f>'BC 114+220'!M203/1000</f>
        <v>#N/A</v>
      </c>
      <c r="D204" s="163" t="e">
        <f>'BC 114+220'!AA203</f>
        <v>#N/A</v>
      </c>
      <c r="E204" s="164" t="e">
        <f>'BC 114+220'!AB203</f>
        <v>#N/A</v>
      </c>
      <c r="F204" s="163" t="e">
        <f>VLOOKUP($A204,'BC 114+220'!$B$13:$X$489,8,0)/1000</f>
        <v>#N/A</v>
      </c>
      <c r="G204" s="163" t="e">
        <f>VLOOKUP($A204,'BC 114+220'!$B$13:$X$489,9,0)/1000</f>
        <v>#N/A</v>
      </c>
      <c r="H204" s="163" t="e">
        <f>VLOOKUP($A204,'BC 114+220'!$B$13:$X$489,14,0)/1000</f>
        <v>#N/A</v>
      </c>
      <c r="I204" s="163" t="e">
        <f>VLOOKUP($A204,'BC 114+220'!$B$13:$X$489,15,0)/1000</f>
        <v>#N/A</v>
      </c>
      <c r="J204" s="163" t="e">
        <f>VLOOKUP($A204,'BC 114+220'!$B$13:$X$489,20,0)/1000</f>
        <v>#N/A</v>
      </c>
      <c r="K204" s="163" t="e">
        <f>VLOOKUP($A204,'BC 114+220'!$B$13:$X$489,21,0)/1000</f>
        <v>#N/A</v>
      </c>
      <c r="L204" s="161" t="e">
        <f t="shared" si="8"/>
        <v>#N/A</v>
      </c>
      <c r="M204" s="165" t="e">
        <f t="shared" si="9"/>
        <v>#N/A</v>
      </c>
      <c r="N204" s="161" t="e">
        <f t="shared" si="10"/>
        <v>#N/A</v>
      </c>
      <c r="O204" s="161"/>
    </row>
    <row r="205" spans="1:15">
      <c r="A205" s="162">
        <f>'BC 114+220'!B204</f>
        <v>0</v>
      </c>
      <c r="B205" s="161">
        <f t="shared" si="11"/>
        <v>191</v>
      </c>
      <c r="C205" s="163" t="e">
        <f>'BC 114+220'!M204/1000</f>
        <v>#N/A</v>
      </c>
      <c r="D205" s="163" t="e">
        <f>'BC 114+220'!AA204</f>
        <v>#N/A</v>
      </c>
      <c r="E205" s="164" t="e">
        <f>'BC 114+220'!AB204</f>
        <v>#N/A</v>
      </c>
      <c r="F205" s="163" t="e">
        <f>VLOOKUP($A205,'BC 114+220'!$B$13:$X$489,8,0)/1000</f>
        <v>#N/A</v>
      </c>
      <c r="G205" s="163" t="e">
        <f>VLOOKUP($A205,'BC 114+220'!$B$13:$X$489,9,0)/1000</f>
        <v>#N/A</v>
      </c>
      <c r="H205" s="163" t="e">
        <f>VLOOKUP($A205,'BC 114+220'!$B$13:$X$489,14,0)/1000</f>
        <v>#N/A</v>
      </c>
      <c r="I205" s="163" t="e">
        <f>VLOOKUP($A205,'BC 114+220'!$B$13:$X$489,15,0)/1000</f>
        <v>#N/A</v>
      </c>
      <c r="J205" s="163" t="e">
        <f>VLOOKUP($A205,'BC 114+220'!$B$13:$X$489,20,0)/1000</f>
        <v>#N/A</v>
      </c>
      <c r="K205" s="163" t="e">
        <f>VLOOKUP($A205,'BC 114+220'!$B$13:$X$489,21,0)/1000</f>
        <v>#N/A</v>
      </c>
      <c r="L205" s="161" t="e">
        <f t="shared" si="8"/>
        <v>#N/A</v>
      </c>
      <c r="M205" s="165" t="e">
        <f t="shared" si="9"/>
        <v>#N/A</v>
      </c>
      <c r="N205" s="161" t="e">
        <f t="shared" si="10"/>
        <v>#N/A</v>
      </c>
      <c r="O205" s="161"/>
    </row>
    <row r="206" spans="1:15">
      <c r="A206" s="162">
        <f>'BC 114+220'!B205</f>
        <v>0</v>
      </c>
      <c r="B206" s="161">
        <f t="shared" si="11"/>
        <v>192</v>
      </c>
      <c r="C206" s="163" t="e">
        <f>'BC 114+220'!M205/1000</f>
        <v>#N/A</v>
      </c>
      <c r="D206" s="163" t="e">
        <f>'BC 114+220'!AA205</f>
        <v>#N/A</v>
      </c>
      <c r="E206" s="164" t="e">
        <f>'BC 114+220'!AB205</f>
        <v>#N/A</v>
      </c>
      <c r="F206" s="163" t="e">
        <f>VLOOKUP($A206,'BC 114+220'!$B$13:$X$489,8,0)/1000</f>
        <v>#N/A</v>
      </c>
      <c r="G206" s="163" t="e">
        <f>VLOOKUP($A206,'BC 114+220'!$B$13:$X$489,9,0)/1000</f>
        <v>#N/A</v>
      </c>
      <c r="H206" s="163" t="e">
        <f>VLOOKUP($A206,'BC 114+220'!$B$13:$X$489,14,0)/1000</f>
        <v>#N/A</v>
      </c>
      <c r="I206" s="163" t="e">
        <f>VLOOKUP($A206,'BC 114+220'!$B$13:$X$489,15,0)/1000</f>
        <v>#N/A</v>
      </c>
      <c r="J206" s="163" t="e">
        <f>VLOOKUP($A206,'BC 114+220'!$B$13:$X$489,20,0)/1000</f>
        <v>#N/A</v>
      </c>
      <c r="K206" s="163" t="e">
        <f>VLOOKUP($A206,'BC 114+220'!$B$13:$X$489,21,0)/1000</f>
        <v>#N/A</v>
      </c>
      <c r="L206" s="161" t="e">
        <f t="shared" ref="L206:L269" si="12">(G206-$G$14)*1000</f>
        <v>#N/A</v>
      </c>
      <c r="M206" s="165" t="e">
        <f t="shared" ref="M206:M269" si="13">(I206-$I$14)*1000</f>
        <v>#N/A</v>
      </c>
      <c r="N206" s="161" t="e">
        <f t="shared" si="10"/>
        <v>#N/A</v>
      </c>
      <c r="O206" s="161"/>
    </row>
    <row r="207" spans="1:15">
      <c r="A207" s="162">
        <f>'BC 114+220'!B206</f>
        <v>0</v>
      </c>
      <c r="B207" s="161">
        <f t="shared" si="11"/>
        <v>193</v>
      </c>
      <c r="C207" s="163" t="e">
        <f>'BC 114+220'!M206/1000</f>
        <v>#N/A</v>
      </c>
      <c r="D207" s="163" t="e">
        <f>'BC 114+220'!AA206</f>
        <v>#N/A</v>
      </c>
      <c r="E207" s="164" t="e">
        <f>'BC 114+220'!AB206</f>
        <v>#N/A</v>
      </c>
      <c r="F207" s="163" t="e">
        <f>VLOOKUP($A207,'BC 114+220'!$B$13:$X$489,8,0)/1000</f>
        <v>#N/A</v>
      </c>
      <c r="G207" s="163" t="e">
        <f>VLOOKUP($A207,'BC 114+220'!$B$13:$X$489,9,0)/1000</f>
        <v>#N/A</v>
      </c>
      <c r="H207" s="163" t="e">
        <f>VLOOKUP($A207,'BC 114+220'!$B$13:$X$489,14,0)/1000</f>
        <v>#N/A</v>
      </c>
      <c r="I207" s="163" t="e">
        <f>VLOOKUP($A207,'BC 114+220'!$B$13:$X$489,15,0)/1000</f>
        <v>#N/A</v>
      </c>
      <c r="J207" s="163" t="e">
        <f>VLOOKUP($A207,'BC 114+220'!$B$13:$X$489,20,0)/1000</f>
        <v>#N/A</v>
      </c>
      <c r="K207" s="163" t="e">
        <f>VLOOKUP($A207,'BC 114+220'!$B$13:$X$489,21,0)/1000</f>
        <v>#N/A</v>
      </c>
      <c r="L207" s="161" t="e">
        <f t="shared" si="12"/>
        <v>#N/A</v>
      </c>
      <c r="M207" s="165" t="e">
        <f t="shared" si="13"/>
        <v>#N/A</v>
      </c>
      <c r="N207" s="161" t="e">
        <f t="shared" ref="N207:N270" si="14">(K207-$K$14)*1000</f>
        <v>#N/A</v>
      </c>
      <c r="O207" s="161"/>
    </row>
    <row r="208" spans="1:15">
      <c r="A208" s="162">
        <f>'BC 114+220'!B207</f>
        <v>0</v>
      </c>
      <c r="B208" s="161">
        <f t="shared" ref="B208:B271" si="15">+B207+1</f>
        <v>194</v>
      </c>
      <c r="C208" s="163" t="e">
        <f>'BC 114+220'!M207/1000</f>
        <v>#N/A</v>
      </c>
      <c r="D208" s="163" t="e">
        <f>'BC 114+220'!AA207</f>
        <v>#N/A</v>
      </c>
      <c r="E208" s="164" t="e">
        <f>'BC 114+220'!AB207</f>
        <v>#N/A</v>
      </c>
      <c r="F208" s="163" t="e">
        <f>VLOOKUP($A208,'BC 114+220'!$B$13:$X$489,8,0)/1000</f>
        <v>#N/A</v>
      </c>
      <c r="G208" s="163" t="e">
        <f>VLOOKUP($A208,'BC 114+220'!$B$13:$X$489,9,0)/1000</f>
        <v>#N/A</v>
      </c>
      <c r="H208" s="163" t="e">
        <f>VLOOKUP($A208,'BC 114+220'!$B$13:$X$489,14,0)/1000</f>
        <v>#N/A</v>
      </c>
      <c r="I208" s="163" t="e">
        <f>VLOOKUP($A208,'BC 114+220'!$B$13:$X$489,15,0)/1000</f>
        <v>#N/A</v>
      </c>
      <c r="J208" s="163" t="e">
        <f>VLOOKUP($A208,'BC 114+220'!$B$13:$X$489,20,0)/1000</f>
        <v>#N/A</v>
      </c>
      <c r="K208" s="163" t="e">
        <f>VLOOKUP($A208,'BC 114+220'!$B$13:$X$489,21,0)/1000</f>
        <v>#N/A</v>
      </c>
      <c r="L208" s="161" t="e">
        <f t="shared" si="12"/>
        <v>#N/A</v>
      </c>
      <c r="M208" s="165" t="e">
        <f t="shared" si="13"/>
        <v>#N/A</v>
      </c>
      <c r="N208" s="161" t="e">
        <f t="shared" si="14"/>
        <v>#N/A</v>
      </c>
      <c r="O208" s="161"/>
    </row>
    <row r="209" spans="1:15">
      <c r="A209" s="162">
        <f>'BC 114+220'!B208</f>
        <v>0</v>
      </c>
      <c r="B209" s="161">
        <f t="shared" si="15"/>
        <v>195</v>
      </c>
      <c r="C209" s="163" t="e">
        <f>'BC 114+220'!M208/1000</f>
        <v>#N/A</v>
      </c>
      <c r="D209" s="163" t="e">
        <f>'BC 114+220'!AA208</f>
        <v>#N/A</v>
      </c>
      <c r="E209" s="164" t="e">
        <f>'BC 114+220'!AB208</f>
        <v>#N/A</v>
      </c>
      <c r="F209" s="163" t="e">
        <f>VLOOKUP($A209,'BC 114+220'!$B$13:$X$489,8,0)/1000</f>
        <v>#N/A</v>
      </c>
      <c r="G209" s="163" t="e">
        <f>VLOOKUP($A209,'BC 114+220'!$B$13:$X$489,9,0)/1000</f>
        <v>#N/A</v>
      </c>
      <c r="H209" s="163" t="e">
        <f>VLOOKUP($A209,'BC 114+220'!$B$13:$X$489,14,0)/1000</f>
        <v>#N/A</v>
      </c>
      <c r="I209" s="163" t="e">
        <f>VLOOKUP($A209,'BC 114+220'!$B$13:$X$489,15,0)/1000</f>
        <v>#N/A</v>
      </c>
      <c r="J209" s="163" t="e">
        <f>VLOOKUP($A209,'BC 114+220'!$B$13:$X$489,20,0)/1000</f>
        <v>#N/A</v>
      </c>
      <c r="K209" s="163" t="e">
        <f>VLOOKUP($A209,'BC 114+220'!$B$13:$X$489,21,0)/1000</f>
        <v>#N/A</v>
      </c>
      <c r="L209" s="161" t="e">
        <f t="shared" si="12"/>
        <v>#N/A</v>
      </c>
      <c r="M209" s="165" t="e">
        <f t="shared" si="13"/>
        <v>#N/A</v>
      </c>
      <c r="N209" s="161" t="e">
        <f t="shared" si="14"/>
        <v>#N/A</v>
      </c>
      <c r="O209" s="161"/>
    </row>
    <row r="210" spans="1:15">
      <c r="A210" s="162">
        <f>'BC 114+220'!B209</f>
        <v>0</v>
      </c>
      <c r="B210" s="161">
        <f t="shared" si="15"/>
        <v>196</v>
      </c>
      <c r="C210" s="163" t="e">
        <f>'BC 114+220'!M209/1000</f>
        <v>#N/A</v>
      </c>
      <c r="D210" s="163" t="e">
        <f>'BC 114+220'!AA209</f>
        <v>#N/A</v>
      </c>
      <c r="E210" s="164" t="e">
        <f>'BC 114+220'!AB209</f>
        <v>#N/A</v>
      </c>
      <c r="F210" s="163" t="e">
        <f>VLOOKUP($A210,'BC 114+220'!$B$13:$X$489,8,0)/1000</f>
        <v>#N/A</v>
      </c>
      <c r="G210" s="163" t="e">
        <f>VLOOKUP($A210,'BC 114+220'!$B$13:$X$489,9,0)/1000</f>
        <v>#N/A</v>
      </c>
      <c r="H210" s="163" t="e">
        <f>VLOOKUP($A210,'BC 114+220'!$B$13:$X$489,14,0)/1000</f>
        <v>#N/A</v>
      </c>
      <c r="I210" s="163" t="e">
        <f>VLOOKUP($A210,'BC 114+220'!$B$13:$X$489,15,0)/1000</f>
        <v>#N/A</v>
      </c>
      <c r="J210" s="163" t="e">
        <f>VLOOKUP($A210,'BC 114+220'!$B$13:$X$489,20,0)/1000</f>
        <v>#N/A</v>
      </c>
      <c r="K210" s="163" t="e">
        <f>VLOOKUP($A210,'BC 114+220'!$B$13:$X$489,21,0)/1000</f>
        <v>#N/A</v>
      </c>
      <c r="L210" s="161" t="e">
        <f t="shared" si="12"/>
        <v>#N/A</v>
      </c>
      <c r="M210" s="165" t="e">
        <f t="shared" si="13"/>
        <v>#N/A</v>
      </c>
      <c r="N210" s="161" t="e">
        <f t="shared" si="14"/>
        <v>#N/A</v>
      </c>
      <c r="O210" s="161"/>
    </row>
    <row r="211" spans="1:15">
      <c r="A211" s="162">
        <f>'BC 114+220'!B210</f>
        <v>0</v>
      </c>
      <c r="B211" s="161">
        <f t="shared" si="15"/>
        <v>197</v>
      </c>
      <c r="C211" s="163" t="e">
        <f>'BC 114+220'!M210/1000</f>
        <v>#N/A</v>
      </c>
      <c r="D211" s="163" t="e">
        <f>'BC 114+220'!AA210</f>
        <v>#N/A</v>
      </c>
      <c r="E211" s="164" t="e">
        <f>'BC 114+220'!AB210</f>
        <v>#N/A</v>
      </c>
      <c r="F211" s="163" t="e">
        <f>VLOOKUP($A211,'BC 114+220'!$B$13:$X$489,8,0)/1000</f>
        <v>#N/A</v>
      </c>
      <c r="G211" s="163" t="e">
        <f>VLOOKUP($A211,'BC 114+220'!$B$13:$X$489,9,0)/1000</f>
        <v>#N/A</v>
      </c>
      <c r="H211" s="163" t="e">
        <f>VLOOKUP($A211,'BC 114+220'!$B$13:$X$489,14,0)/1000</f>
        <v>#N/A</v>
      </c>
      <c r="I211" s="163" t="e">
        <f>VLOOKUP($A211,'BC 114+220'!$B$13:$X$489,15,0)/1000</f>
        <v>#N/A</v>
      </c>
      <c r="J211" s="163" t="e">
        <f>VLOOKUP($A211,'BC 114+220'!$B$13:$X$489,20,0)/1000</f>
        <v>#N/A</v>
      </c>
      <c r="K211" s="163" t="e">
        <f>VLOOKUP($A211,'BC 114+220'!$B$13:$X$489,21,0)/1000</f>
        <v>#N/A</v>
      </c>
      <c r="L211" s="161" t="e">
        <f t="shared" si="12"/>
        <v>#N/A</v>
      </c>
      <c r="M211" s="165" t="e">
        <f t="shared" si="13"/>
        <v>#N/A</v>
      </c>
      <c r="N211" s="161" t="e">
        <f t="shared" si="14"/>
        <v>#N/A</v>
      </c>
      <c r="O211" s="161"/>
    </row>
    <row r="212" spans="1:15">
      <c r="A212" s="162">
        <f>'BC 114+220'!B211</f>
        <v>0</v>
      </c>
      <c r="B212" s="161">
        <f t="shared" si="15"/>
        <v>198</v>
      </c>
      <c r="C212" s="163" t="e">
        <f>'BC 114+220'!M211/1000</f>
        <v>#N/A</v>
      </c>
      <c r="D212" s="163" t="e">
        <f>'BC 114+220'!AA211</f>
        <v>#N/A</v>
      </c>
      <c r="E212" s="164" t="e">
        <f>'BC 114+220'!AB211</f>
        <v>#N/A</v>
      </c>
      <c r="F212" s="163" t="e">
        <f>VLOOKUP($A212,'BC 114+220'!$B$13:$X$489,8,0)/1000</f>
        <v>#N/A</v>
      </c>
      <c r="G212" s="163" t="e">
        <f>VLOOKUP($A212,'BC 114+220'!$B$13:$X$489,9,0)/1000</f>
        <v>#N/A</v>
      </c>
      <c r="H212" s="163" t="e">
        <f>VLOOKUP($A212,'BC 114+220'!$B$13:$X$489,14,0)/1000</f>
        <v>#N/A</v>
      </c>
      <c r="I212" s="163" t="e">
        <f>VLOOKUP($A212,'BC 114+220'!$B$13:$X$489,15,0)/1000</f>
        <v>#N/A</v>
      </c>
      <c r="J212" s="163" t="e">
        <f>VLOOKUP($A212,'BC 114+220'!$B$13:$X$489,20,0)/1000</f>
        <v>#N/A</v>
      </c>
      <c r="K212" s="163" t="e">
        <f>VLOOKUP($A212,'BC 114+220'!$B$13:$X$489,21,0)/1000</f>
        <v>#N/A</v>
      </c>
      <c r="L212" s="161" t="e">
        <f t="shared" si="12"/>
        <v>#N/A</v>
      </c>
      <c r="M212" s="165" t="e">
        <f t="shared" si="13"/>
        <v>#N/A</v>
      </c>
      <c r="N212" s="161" t="e">
        <f t="shared" si="14"/>
        <v>#N/A</v>
      </c>
      <c r="O212" s="161"/>
    </row>
    <row r="213" spans="1:15">
      <c r="A213" s="162">
        <f>'BC 114+220'!B212</f>
        <v>0</v>
      </c>
      <c r="B213" s="161">
        <f t="shared" si="15"/>
        <v>199</v>
      </c>
      <c r="C213" s="163" t="e">
        <f>'BC 114+220'!M212/1000</f>
        <v>#N/A</v>
      </c>
      <c r="D213" s="163" t="e">
        <f>'BC 114+220'!AA212</f>
        <v>#N/A</v>
      </c>
      <c r="E213" s="164" t="e">
        <f>'BC 114+220'!AB212</f>
        <v>#N/A</v>
      </c>
      <c r="F213" s="163" t="e">
        <f>VLOOKUP($A213,'BC 114+220'!$B$13:$X$489,8,0)/1000</f>
        <v>#N/A</v>
      </c>
      <c r="G213" s="163" t="e">
        <f>VLOOKUP($A213,'BC 114+220'!$B$13:$X$489,9,0)/1000</f>
        <v>#N/A</v>
      </c>
      <c r="H213" s="163" t="e">
        <f>VLOOKUP($A213,'BC 114+220'!$B$13:$X$489,14,0)/1000</f>
        <v>#N/A</v>
      </c>
      <c r="I213" s="163" t="e">
        <f>VLOOKUP($A213,'BC 114+220'!$B$13:$X$489,15,0)/1000</f>
        <v>#N/A</v>
      </c>
      <c r="J213" s="163" t="e">
        <f>VLOOKUP($A213,'BC 114+220'!$B$13:$X$489,20,0)/1000</f>
        <v>#N/A</v>
      </c>
      <c r="K213" s="163" t="e">
        <f>VLOOKUP($A213,'BC 114+220'!$B$13:$X$489,21,0)/1000</f>
        <v>#N/A</v>
      </c>
      <c r="L213" s="161" t="e">
        <f t="shared" si="12"/>
        <v>#N/A</v>
      </c>
      <c r="M213" s="165" t="e">
        <f t="shared" si="13"/>
        <v>#N/A</v>
      </c>
      <c r="N213" s="161" t="e">
        <f t="shared" si="14"/>
        <v>#N/A</v>
      </c>
      <c r="O213" s="161"/>
    </row>
    <row r="214" spans="1:15">
      <c r="A214" s="162">
        <f>'BC 114+220'!B213</f>
        <v>0</v>
      </c>
      <c r="B214" s="161">
        <f t="shared" si="15"/>
        <v>200</v>
      </c>
      <c r="C214" s="163" t="e">
        <f>'BC 114+220'!M213/1000</f>
        <v>#N/A</v>
      </c>
      <c r="D214" s="163" t="e">
        <f>'BC 114+220'!AA213</f>
        <v>#N/A</v>
      </c>
      <c r="E214" s="164" t="e">
        <f>'BC 114+220'!AB213</f>
        <v>#N/A</v>
      </c>
      <c r="F214" s="163" t="e">
        <f>VLOOKUP($A214,'BC 114+220'!$B$13:$X$489,8,0)/1000</f>
        <v>#N/A</v>
      </c>
      <c r="G214" s="163" t="e">
        <f>VLOOKUP($A214,'BC 114+220'!$B$13:$X$489,9,0)/1000</f>
        <v>#N/A</v>
      </c>
      <c r="H214" s="163" t="e">
        <f>VLOOKUP($A214,'BC 114+220'!$B$13:$X$489,14,0)/1000</f>
        <v>#N/A</v>
      </c>
      <c r="I214" s="163" t="e">
        <f>VLOOKUP($A214,'BC 114+220'!$B$13:$X$489,15,0)/1000</f>
        <v>#N/A</v>
      </c>
      <c r="J214" s="163" t="e">
        <f>VLOOKUP($A214,'BC 114+220'!$B$13:$X$489,20,0)/1000</f>
        <v>#N/A</v>
      </c>
      <c r="K214" s="163" t="e">
        <f>VLOOKUP($A214,'BC 114+220'!$B$13:$X$489,21,0)/1000</f>
        <v>#N/A</v>
      </c>
      <c r="L214" s="161" t="e">
        <f t="shared" si="12"/>
        <v>#N/A</v>
      </c>
      <c r="M214" s="165" t="e">
        <f t="shared" si="13"/>
        <v>#N/A</v>
      </c>
      <c r="N214" s="161" t="e">
        <f t="shared" si="14"/>
        <v>#N/A</v>
      </c>
      <c r="O214" s="161"/>
    </row>
    <row r="215" spans="1:15">
      <c r="A215" s="162">
        <f>'BC 114+220'!B214</f>
        <v>0</v>
      </c>
      <c r="B215" s="161">
        <f t="shared" si="15"/>
        <v>201</v>
      </c>
      <c r="C215" s="163" t="e">
        <f>'BC 114+220'!M214/1000</f>
        <v>#N/A</v>
      </c>
      <c r="D215" s="163" t="e">
        <f>'BC 114+220'!AA214</f>
        <v>#N/A</v>
      </c>
      <c r="E215" s="164" t="e">
        <f>'BC 114+220'!AB214</f>
        <v>#N/A</v>
      </c>
      <c r="F215" s="163" t="e">
        <f>VLOOKUP($A215,'BC 114+220'!$B$13:$X$489,8,0)/1000</f>
        <v>#N/A</v>
      </c>
      <c r="G215" s="163" t="e">
        <f>VLOOKUP($A215,'BC 114+220'!$B$13:$X$489,9,0)/1000</f>
        <v>#N/A</v>
      </c>
      <c r="H215" s="163" t="e">
        <f>VLOOKUP($A215,'BC 114+220'!$B$13:$X$489,14,0)/1000</f>
        <v>#N/A</v>
      </c>
      <c r="I215" s="163" t="e">
        <f>VLOOKUP($A215,'BC 114+220'!$B$13:$X$489,15,0)/1000</f>
        <v>#N/A</v>
      </c>
      <c r="J215" s="163" t="e">
        <f>VLOOKUP($A215,'BC 114+220'!$B$13:$X$489,20,0)/1000</f>
        <v>#N/A</v>
      </c>
      <c r="K215" s="163" t="e">
        <f>VLOOKUP($A215,'BC 114+220'!$B$13:$X$489,21,0)/1000</f>
        <v>#N/A</v>
      </c>
      <c r="L215" s="161" t="e">
        <f t="shared" si="12"/>
        <v>#N/A</v>
      </c>
      <c r="M215" s="165" t="e">
        <f t="shared" si="13"/>
        <v>#N/A</v>
      </c>
      <c r="N215" s="161" t="e">
        <f t="shared" si="14"/>
        <v>#N/A</v>
      </c>
      <c r="O215" s="161"/>
    </row>
    <row r="216" spans="1:15">
      <c r="A216" s="162">
        <f>'BC 114+220'!B215</f>
        <v>0</v>
      </c>
      <c r="B216" s="161">
        <f t="shared" si="15"/>
        <v>202</v>
      </c>
      <c r="C216" s="163" t="e">
        <f>'BC 114+220'!M215/1000</f>
        <v>#N/A</v>
      </c>
      <c r="D216" s="163" t="e">
        <f>'BC 114+220'!AA215</f>
        <v>#N/A</v>
      </c>
      <c r="E216" s="164" t="e">
        <f>'BC 114+220'!AB215</f>
        <v>#N/A</v>
      </c>
      <c r="F216" s="163" t="e">
        <f>VLOOKUP($A216,'BC 114+220'!$B$13:$X$489,8,0)/1000</f>
        <v>#N/A</v>
      </c>
      <c r="G216" s="163" t="e">
        <f>VLOOKUP($A216,'BC 114+220'!$B$13:$X$489,9,0)/1000</f>
        <v>#N/A</v>
      </c>
      <c r="H216" s="163" t="e">
        <f>VLOOKUP($A216,'BC 114+220'!$B$13:$X$489,14,0)/1000</f>
        <v>#N/A</v>
      </c>
      <c r="I216" s="163" t="e">
        <f>VLOOKUP($A216,'BC 114+220'!$B$13:$X$489,15,0)/1000</f>
        <v>#N/A</v>
      </c>
      <c r="J216" s="163" t="e">
        <f>VLOOKUP($A216,'BC 114+220'!$B$13:$X$489,20,0)/1000</f>
        <v>#N/A</v>
      </c>
      <c r="K216" s="163" t="e">
        <f>VLOOKUP($A216,'BC 114+220'!$B$13:$X$489,21,0)/1000</f>
        <v>#N/A</v>
      </c>
      <c r="L216" s="161" t="e">
        <f t="shared" si="12"/>
        <v>#N/A</v>
      </c>
      <c r="M216" s="165" t="e">
        <f t="shared" si="13"/>
        <v>#N/A</v>
      </c>
      <c r="N216" s="161" t="e">
        <f t="shared" si="14"/>
        <v>#N/A</v>
      </c>
      <c r="O216" s="161"/>
    </row>
    <row r="217" spans="1:15">
      <c r="A217" s="162">
        <f>'BC 114+220'!B216</f>
        <v>0</v>
      </c>
      <c r="B217" s="161">
        <f t="shared" si="15"/>
        <v>203</v>
      </c>
      <c r="C217" s="163" t="e">
        <f>'BC 114+220'!M216/1000</f>
        <v>#N/A</v>
      </c>
      <c r="D217" s="163" t="e">
        <f>'BC 114+220'!AA216</f>
        <v>#N/A</v>
      </c>
      <c r="E217" s="164" t="e">
        <f>'BC 114+220'!AB216</f>
        <v>#N/A</v>
      </c>
      <c r="F217" s="163" t="e">
        <f>VLOOKUP($A217,'BC 114+220'!$B$13:$X$489,8,0)/1000</f>
        <v>#N/A</v>
      </c>
      <c r="G217" s="163" t="e">
        <f>VLOOKUP($A217,'BC 114+220'!$B$13:$X$489,9,0)/1000</f>
        <v>#N/A</v>
      </c>
      <c r="H217" s="163" t="e">
        <f>VLOOKUP($A217,'BC 114+220'!$B$13:$X$489,14,0)/1000</f>
        <v>#N/A</v>
      </c>
      <c r="I217" s="163" t="e">
        <f>VLOOKUP($A217,'BC 114+220'!$B$13:$X$489,15,0)/1000</f>
        <v>#N/A</v>
      </c>
      <c r="J217" s="163" t="e">
        <f>VLOOKUP($A217,'BC 114+220'!$B$13:$X$489,20,0)/1000</f>
        <v>#N/A</v>
      </c>
      <c r="K217" s="163" t="e">
        <f>VLOOKUP($A217,'BC 114+220'!$B$13:$X$489,21,0)/1000</f>
        <v>#N/A</v>
      </c>
      <c r="L217" s="161" t="e">
        <f t="shared" si="12"/>
        <v>#N/A</v>
      </c>
      <c r="M217" s="165" t="e">
        <f t="shared" si="13"/>
        <v>#N/A</v>
      </c>
      <c r="N217" s="161" t="e">
        <f t="shared" si="14"/>
        <v>#N/A</v>
      </c>
      <c r="O217" s="161"/>
    </row>
    <row r="218" spans="1:15">
      <c r="A218" s="162">
        <f>'BC 114+220'!B217</f>
        <v>0</v>
      </c>
      <c r="B218" s="161">
        <f t="shared" si="15"/>
        <v>204</v>
      </c>
      <c r="C218" s="163" t="e">
        <f>'BC 114+220'!M217/1000</f>
        <v>#N/A</v>
      </c>
      <c r="D218" s="163" t="e">
        <f>'BC 114+220'!AA217</f>
        <v>#N/A</v>
      </c>
      <c r="E218" s="164" t="e">
        <f>'BC 114+220'!AB217</f>
        <v>#N/A</v>
      </c>
      <c r="F218" s="163" t="e">
        <f>VLOOKUP($A218,'BC 114+220'!$B$13:$X$489,8,0)/1000</f>
        <v>#N/A</v>
      </c>
      <c r="G218" s="163" t="e">
        <f>VLOOKUP($A218,'BC 114+220'!$B$13:$X$489,9,0)/1000</f>
        <v>#N/A</v>
      </c>
      <c r="H218" s="163" t="e">
        <f>VLOOKUP($A218,'BC 114+220'!$B$13:$X$489,14,0)/1000</f>
        <v>#N/A</v>
      </c>
      <c r="I218" s="163" t="e">
        <f>VLOOKUP($A218,'BC 114+220'!$B$13:$X$489,15,0)/1000</f>
        <v>#N/A</v>
      </c>
      <c r="J218" s="163" t="e">
        <f>VLOOKUP($A218,'BC 114+220'!$B$13:$X$489,20,0)/1000</f>
        <v>#N/A</v>
      </c>
      <c r="K218" s="163" t="e">
        <f>VLOOKUP($A218,'BC 114+220'!$B$13:$X$489,21,0)/1000</f>
        <v>#N/A</v>
      </c>
      <c r="L218" s="161" t="e">
        <f t="shared" si="12"/>
        <v>#N/A</v>
      </c>
      <c r="M218" s="165" t="e">
        <f t="shared" si="13"/>
        <v>#N/A</v>
      </c>
      <c r="N218" s="161" t="e">
        <f t="shared" si="14"/>
        <v>#N/A</v>
      </c>
      <c r="O218" s="161"/>
    </row>
    <row r="219" spans="1:15">
      <c r="A219" s="162">
        <f>'BC 114+220'!B218</f>
        <v>0</v>
      </c>
      <c r="B219" s="161">
        <f t="shared" si="15"/>
        <v>205</v>
      </c>
      <c r="C219" s="163" t="e">
        <f>'BC 114+220'!M218/1000</f>
        <v>#N/A</v>
      </c>
      <c r="D219" s="163" t="e">
        <f>'BC 114+220'!AA218</f>
        <v>#N/A</v>
      </c>
      <c r="E219" s="164" t="e">
        <f>'BC 114+220'!AB218</f>
        <v>#N/A</v>
      </c>
      <c r="F219" s="163" t="e">
        <f>VLOOKUP($A219,'BC 114+220'!$B$13:$X$489,8,0)/1000</f>
        <v>#N/A</v>
      </c>
      <c r="G219" s="163" t="e">
        <f>VLOOKUP($A219,'BC 114+220'!$B$13:$X$489,9,0)/1000</f>
        <v>#N/A</v>
      </c>
      <c r="H219" s="163" t="e">
        <f>VLOOKUP($A219,'BC 114+220'!$B$13:$X$489,14,0)/1000</f>
        <v>#N/A</v>
      </c>
      <c r="I219" s="163" t="e">
        <f>VLOOKUP($A219,'BC 114+220'!$B$13:$X$489,15,0)/1000</f>
        <v>#N/A</v>
      </c>
      <c r="J219" s="163" t="e">
        <f>VLOOKUP($A219,'BC 114+220'!$B$13:$X$489,20,0)/1000</f>
        <v>#N/A</v>
      </c>
      <c r="K219" s="163" t="e">
        <f>VLOOKUP($A219,'BC 114+220'!$B$13:$X$489,21,0)/1000</f>
        <v>#N/A</v>
      </c>
      <c r="L219" s="161" t="e">
        <f t="shared" si="12"/>
        <v>#N/A</v>
      </c>
      <c r="M219" s="165" t="e">
        <f t="shared" si="13"/>
        <v>#N/A</v>
      </c>
      <c r="N219" s="161" t="e">
        <f t="shared" si="14"/>
        <v>#N/A</v>
      </c>
      <c r="O219" s="161"/>
    </row>
    <row r="220" spans="1:15">
      <c r="A220" s="162">
        <f>'BC 114+220'!B219</f>
        <v>0</v>
      </c>
      <c r="B220" s="161">
        <f t="shared" si="15"/>
        <v>206</v>
      </c>
      <c r="C220" s="163" t="e">
        <f>'BC 114+220'!M219/1000</f>
        <v>#N/A</v>
      </c>
      <c r="D220" s="163" t="e">
        <f>'BC 114+220'!AA219</f>
        <v>#N/A</v>
      </c>
      <c r="E220" s="164" t="e">
        <f>'BC 114+220'!AB219</f>
        <v>#N/A</v>
      </c>
      <c r="F220" s="163" t="e">
        <f>VLOOKUP($A220,'BC 114+220'!$B$13:$X$489,8,0)/1000</f>
        <v>#N/A</v>
      </c>
      <c r="G220" s="163" t="e">
        <f>VLOOKUP($A220,'BC 114+220'!$B$13:$X$489,9,0)/1000</f>
        <v>#N/A</v>
      </c>
      <c r="H220" s="163" t="e">
        <f>VLOOKUP($A220,'BC 114+220'!$B$13:$X$489,14,0)/1000</f>
        <v>#N/A</v>
      </c>
      <c r="I220" s="163" t="e">
        <f>VLOOKUP($A220,'BC 114+220'!$B$13:$X$489,15,0)/1000</f>
        <v>#N/A</v>
      </c>
      <c r="J220" s="163" t="e">
        <f>VLOOKUP($A220,'BC 114+220'!$B$13:$X$489,20,0)/1000</f>
        <v>#N/A</v>
      </c>
      <c r="K220" s="163" t="e">
        <f>VLOOKUP($A220,'BC 114+220'!$B$13:$X$489,21,0)/1000</f>
        <v>#N/A</v>
      </c>
      <c r="L220" s="161" t="e">
        <f t="shared" si="12"/>
        <v>#N/A</v>
      </c>
      <c r="M220" s="165" t="e">
        <f t="shared" si="13"/>
        <v>#N/A</v>
      </c>
      <c r="N220" s="161" t="e">
        <f t="shared" si="14"/>
        <v>#N/A</v>
      </c>
      <c r="O220" s="161"/>
    </row>
    <row r="221" spans="1:15">
      <c r="A221" s="162">
        <f>'BC 114+220'!B220</f>
        <v>0</v>
      </c>
      <c r="B221" s="161">
        <f t="shared" si="15"/>
        <v>207</v>
      </c>
      <c r="C221" s="163" t="e">
        <f>'BC 114+220'!M220/1000</f>
        <v>#N/A</v>
      </c>
      <c r="D221" s="163" t="e">
        <f>'BC 114+220'!AA220</f>
        <v>#N/A</v>
      </c>
      <c r="E221" s="164" t="e">
        <f>'BC 114+220'!AB220</f>
        <v>#N/A</v>
      </c>
      <c r="F221" s="163" t="e">
        <f>VLOOKUP($A221,'BC 114+220'!$B$13:$X$489,8,0)/1000</f>
        <v>#N/A</v>
      </c>
      <c r="G221" s="163" t="e">
        <f>VLOOKUP($A221,'BC 114+220'!$B$13:$X$489,9,0)/1000</f>
        <v>#N/A</v>
      </c>
      <c r="H221" s="163" t="e">
        <f>VLOOKUP($A221,'BC 114+220'!$B$13:$X$489,14,0)/1000</f>
        <v>#N/A</v>
      </c>
      <c r="I221" s="163" t="e">
        <f>VLOOKUP($A221,'BC 114+220'!$B$13:$X$489,15,0)/1000</f>
        <v>#N/A</v>
      </c>
      <c r="J221" s="163" t="e">
        <f>VLOOKUP($A221,'BC 114+220'!$B$13:$X$489,20,0)/1000</f>
        <v>#N/A</v>
      </c>
      <c r="K221" s="163" t="e">
        <f>VLOOKUP($A221,'BC 114+220'!$B$13:$X$489,21,0)/1000</f>
        <v>#N/A</v>
      </c>
      <c r="L221" s="161" t="e">
        <f t="shared" si="12"/>
        <v>#N/A</v>
      </c>
      <c r="M221" s="165" t="e">
        <f t="shared" si="13"/>
        <v>#N/A</v>
      </c>
      <c r="N221" s="161" t="e">
        <f t="shared" si="14"/>
        <v>#N/A</v>
      </c>
      <c r="O221" s="161"/>
    </row>
    <row r="222" spans="1:15">
      <c r="A222" s="162">
        <f>'BC 114+220'!B221</f>
        <v>0</v>
      </c>
      <c r="B222" s="161">
        <f t="shared" si="15"/>
        <v>208</v>
      </c>
      <c r="C222" s="163" t="e">
        <f>'BC 114+220'!M221/1000</f>
        <v>#N/A</v>
      </c>
      <c r="D222" s="163" t="e">
        <f>'BC 114+220'!AA221</f>
        <v>#N/A</v>
      </c>
      <c r="E222" s="164" t="e">
        <f>'BC 114+220'!AB221</f>
        <v>#N/A</v>
      </c>
      <c r="F222" s="163" t="e">
        <f>VLOOKUP($A222,'BC 114+220'!$B$13:$X$489,8,0)/1000</f>
        <v>#N/A</v>
      </c>
      <c r="G222" s="163" t="e">
        <f>VLOOKUP($A222,'BC 114+220'!$B$13:$X$489,9,0)/1000</f>
        <v>#N/A</v>
      </c>
      <c r="H222" s="163" t="e">
        <f>VLOOKUP($A222,'BC 114+220'!$B$13:$X$489,14,0)/1000</f>
        <v>#N/A</v>
      </c>
      <c r="I222" s="163" t="e">
        <f>VLOOKUP($A222,'BC 114+220'!$B$13:$X$489,15,0)/1000</f>
        <v>#N/A</v>
      </c>
      <c r="J222" s="163" t="e">
        <f>VLOOKUP($A222,'BC 114+220'!$B$13:$X$489,20,0)/1000</f>
        <v>#N/A</v>
      </c>
      <c r="K222" s="163" t="e">
        <f>VLOOKUP($A222,'BC 114+220'!$B$13:$X$489,21,0)/1000</f>
        <v>#N/A</v>
      </c>
      <c r="L222" s="161" t="e">
        <f t="shared" si="12"/>
        <v>#N/A</v>
      </c>
      <c r="M222" s="165" t="e">
        <f t="shared" si="13"/>
        <v>#N/A</v>
      </c>
      <c r="N222" s="161" t="e">
        <f t="shared" si="14"/>
        <v>#N/A</v>
      </c>
      <c r="O222" s="161"/>
    </row>
    <row r="223" spans="1:15">
      <c r="A223" s="162">
        <f>'BC 114+220'!B222</f>
        <v>0</v>
      </c>
      <c r="B223" s="161">
        <f t="shared" si="15"/>
        <v>209</v>
      </c>
      <c r="C223" s="163" t="e">
        <f>'BC 114+220'!M222/1000</f>
        <v>#N/A</v>
      </c>
      <c r="D223" s="163" t="e">
        <f>'BC 114+220'!AA222</f>
        <v>#N/A</v>
      </c>
      <c r="E223" s="164" t="e">
        <f>'BC 114+220'!AB222</f>
        <v>#N/A</v>
      </c>
      <c r="F223" s="163" t="e">
        <f>VLOOKUP($A223,'BC 114+220'!$B$13:$X$489,8,0)/1000</f>
        <v>#N/A</v>
      </c>
      <c r="G223" s="163" t="e">
        <f>VLOOKUP($A223,'BC 114+220'!$B$13:$X$489,9,0)/1000</f>
        <v>#N/A</v>
      </c>
      <c r="H223" s="163" t="e">
        <f>VLOOKUP($A223,'BC 114+220'!$B$13:$X$489,14,0)/1000</f>
        <v>#N/A</v>
      </c>
      <c r="I223" s="163" t="e">
        <f>VLOOKUP($A223,'BC 114+220'!$B$13:$X$489,15,0)/1000</f>
        <v>#N/A</v>
      </c>
      <c r="J223" s="163" t="e">
        <f>VLOOKUP($A223,'BC 114+220'!$B$13:$X$489,20,0)/1000</f>
        <v>#N/A</v>
      </c>
      <c r="K223" s="163" t="e">
        <f>VLOOKUP($A223,'BC 114+220'!$B$13:$X$489,21,0)/1000</f>
        <v>#N/A</v>
      </c>
      <c r="L223" s="161" t="e">
        <f t="shared" si="12"/>
        <v>#N/A</v>
      </c>
      <c r="M223" s="165" t="e">
        <f t="shared" si="13"/>
        <v>#N/A</v>
      </c>
      <c r="N223" s="161" t="e">
        <f t="shared" si="14"/>
        <v>#N/A</v>
      </c>
      <c r="O223" s="161"/>
    </row>
    <row r="224" spans="1:15">
      <c r="A224" s="162">
        <f>'BC 114+220'!B223</f>
        <v>0</v>
      </c>
      <c r="B224" s="161">
        <f t="shared" si="15"/>
        <v>210</v>
      </c>
      <c r="C224" s="163" t="e">
        <f>'BC 114+220'!M223/1000</f>
        <v>#N/A</v>
      </c>
      <c r="D224" s="163" t="e">
        <f>'BC 114+220'!AA223</f>
        <v>#N/A</v>
      </c>
      <c r="E224" s="164" t="e">
        <f>'BC 114+220'!AB223</f>
        <v>#N/A</v>
      </c>
      <c r="F224" s="163" t="e">
        <f>VLOOKUP($A224,'BC 114+220'!$B$13:$X$489,8,0)/1000</f>
        <v>#N/A</v>
      </c>
      <c r="G224" s="163" t="e">
        <f>VLOOKUP($A224,'BC 114+220'!$B$13:$X$489,9,0)/1000</f>
        <v>#N/A</v>
      </c>
      <c r="H224" s="163" t="e">
        <f>VLOOKUP($A224,'BC 114+220'!$B$13:$X$489,14,0)/1000</f>
        <v>#N/A</v>
      </c>
      <c r="I224" s="163" t="e">
        <f>VLOOKUP($A224,'BC 114+220'!$B$13:$X$489,15,0)/1000</f>
        <v>#N/A</v>
      </c>
      <c r="J224" s="163" t="e">
        <f>VLOOKUP($A224,'BC 114+220'!$B$13:$X$489,20,0)/1000</f>
        <v>#N/A</v>
      </c>
      <c r="K224" s="163" t="e">
        <f>VLOOKUP($A224,'BC 114+220'!$B$13:$X$489,21,0)/1000</f>
        <v>#N/A</v>
      </c>
      <c r="L224" s="161" t="e">
        <f t="shared" si="12"/>
        <v>#N/A</v>
      </c>
      <c r="M224" s="165" t="e">
        <f t="shared" si="13"/>
        <v>#N/A</v>
      </c>
      <c r="N224" s="161" t="e">
        <f t="shared" si="14"/>
        <v>#N/A</v>
      </c>
      <c r="O224" s="161"/>
    </row>
    <row r="225" spans="1:15">
      <c r="A225" s="162">
        <f>'BC 114+220'!B224</f>
        <v>0</v>
      </c>
      <c r="B225" s="161">
        <f t="shared" si="15"/>
        <v>211</v>
      </c>
      <c r="C225" s="163" t="e">
        <f>'BC 114+220'!M224/1000</f>
        <v>#N/A</v>
      </c>
      <c r="D225" s="163" t="e">
        <f>'BC 114+220'!AA224</f>
        <v>#N/A</v>
      </c>
      <c r="E225" s="164" t="e">
        <f>'BC 114+220'!AB224</f>
        <v>#N/A</v>
      </c>
      <c r="F225" s="163" t="e">
        <f>VLOOKUP($A225,'BC 114+220'!$B$13:$X$489,8,0)/1000</f>
        <v>#N/A</v>
      </c>
      <c r="G225" s="163" t="e">
        <f>VLOOKUP($A225,'BC 114+220'!$B$13:$X$489,9,0)/1000</f>
        <v>#N/A</v>
      </c>
      <c r="H225" s="163" t="e">
        <f>VLOOKUP($A225,'BC 114+220'!$B$13:$X$489,14,0)/1000</f>
        <v>#N/A</v>
      </c>
      <c r="I225" s="163" t="e">
        <f>VLOOKUP($A225,'BC 114+220'!$B$13:$X$489,15,0)/1000</f>
        <v>#N/A</v>
      </c>
      <c r="J225" s="163" t="e">
        <f>VLOOKUP($A225,'BC 114+220'!$B$13:$X$489,20,0)/1000</f>
        <v>#N/A</v>
      </c>
      <c r="K225" s="163" t="e">
        <f>VLOOKUP($A225,'BC 114+220'!$B$13:$X$489,21,0)/1000</f>
        <v>#N/A</v>
      </c>
      <c r="L225" s="161" t="e">
        <f t="shared" si="12"/>
        <v>#N/A</v>
      </c>
      <c r="M225" s="165" t="e">
        <f t="shared" si="13"/>
        <v>#N/A</v>
      </c>
      <c r="N225" s="161" t="e">
        <f t="shared" si="14"/>
        <v>#N/A</v>
      </c>
      <c r="O225" s="161"/>
    </row>
    <row r="226" spans="1:15">
      <c r="A226" s="162">
        <f>'BC 114+220'!B225</f>
        <v>0</v>
      </c>
      <c r="B226" s="161">
        <f t="shared" si="15"/>
        <v>212</v>
      </c>
      <c r="C226" s="163" t="e">
        <f>'BC 114+220'!M225/1000</f>
        <v>#N/A</v>
      </c>
      <c r="D226" s="163" t="e">
        <f>'BC 114+220'!AA225</f>
        <v>#N/A</v>
      </c>
      <c r="E226" s="164" t="e">
        <f>'BC 114+220'!AB225</f>
        <v>#N/A</v>
      </c>
      <c r="F226" s="163" t="e">
        <f>VLOOKUP($A226,'BC 114+220'!$B$13:$X$489,8,0)/1000</f>
        <v>#N/A</v>
      </c>
      <c r="G226" s="163" t="e">
        <f>VLOOKUP($A226,'BC 114+220'!$B$13:$X$489,9,0)/1000</f>
        <v>#N/A</v>
      </c>
      <c r="H226" s="163" t="e">
        <f>VLOOKUP($A226,'BC 114+220'!$B$13:$X$489,14,0)/1000</f>
        <v>#N/A</v>
      </c>
      <c r="I226" s="163" t="e">
        <f>VLOOKUP($A226,'BC 114+220'!$B$13:$X$489,15,0)/1000</f>
        <v>#N/A</v>
      </c>
      <c r="J226" s="163" t="e">
        <f>VLOOKUP($A226,'BC 114+220'!$B$13:$X$489,20,0)/1000</f>
        <v>#N/A</v>
      </c>
      <c r="K226" s="163" t="e">
        <f>VLOOKUP($A226,'BC 114+220'!$B$13:$X$489,21,0)/1000</f>
        <v>#N/A</v>
      </c>
      <c r="L226" s="161" t="e">
        <f t="shared" si="12"/>
        <v>#N/A</v>
      </c>
      <c r="M226" s="165" t="e">
        <f t="shared" si="13"/>
        <v>#N/A</v>
      </c>
      <c r="N226" s="161" t="e">
        <f t="shared" si="14"/>
        <v>#N/A</v>
      </c>
      <c r="O226" s="161"/>
    </row>
    <row r="227" spans="1:15">
      <c r="A227" s="162">
        <f>'BC 114+220'!B226</f>
        <v>0</v>
      </c>
      <c r="B227" s="161">
        <f t="shared" si="15"/>
        <v>213</v>
      </c>
      <c r="C227" s="163" t="e">
        <f>'BC 114+220'!M226/1000</f>
        <v>#N/A</v>
      </c>
      <c r="D227" s="163" t="e">
        <f>'BC 114+220'!AA226</f>
        <v>#N/A</v>
      </c>
      <c r="E227" s="164" t="e">
        <f>'BC 114+220'!AB226</f>
        <v>#N/A</v>
      </c>
      <c r="F227" s="163" t="e">
        <f>VLOOKUP($A227,'BC 114+220'!$B$13:$X$489,8,0)/1000</f>
        <v>#N/A</v>
      </c>
      <c r="G227" s="163" t="e">
        <f>VLOOKUP($A227,'BC 114+220'!$B$13:$X$489,9,0)/1000</f>
        <v>#N/A</v>
      </c>
      <c r="H227" s="163" t="e">
        <f>VLOOKUP($A227,'BC 114+220'!$B$13:$X$489,14,0)/1000</f>
        <v>#N/A</v>
      </c>
      <c r="I227" s="163" t="e">
        <f>VLOOKUP($A227,'BC 114+220'!$B$13:$X$489,15,0)/1000</f>
        <v>#N/A</v>
      </c>
      <c r="J227" s="163" t="e">
        <f>VLOOKUP($A227,'BC 114+220'!$B$13:$X$489,20,0)/1000</f>
        <v>#N/A</v>
      </c>
      <c r="K227" s="163" t="e">
        <f>VLOOKUP($A227,'BC 114+220'!$B$13:$X$489,21,0)/1000</f>
        <v>#N/A</v>
      </c>
      <c r="L227" s="161" t="e">
        <f t="shared" si="12"/>
        <v>#N/A</v>
      </c>
      <c r="M227" s="165" t="e">
        <f t="shared" si="13"/>
        <v>#N/A</v>
      </c>
      <c r="N227" s="161" t="e">
        <f t="shared" si="14"/>
        <v>#N/A</v>
      </c>
      <c r="O227" s="161"/>
    </row>
    <row r="228" spans="1:15">
      <c r="A228" s="162">
        <f>'BC 114+220'!B227</f>
        <v>0</v>
      </c>
      <c r="B228" s="161">
        <f t="shared" si="15"/>
        <v>214</v>
      </c>
      <c r="C228" s="163" t="e">
        <f>'BC 114+220'!M227/1000</f>
        <v>#N/A</v>
      </c>
      <c r="D228" s="163" t="e">
        <f>'BC 114+220'!AA227</f>
        <v>#N/A</v>
      </c>
      <c r="E228" s="164" t="e">
        <f>'BC 114+220'!AB227</f>
        <v>#N/A</v>
      </c>
      <c r="F228" s="163" t="e">
        <f>VLOOKUP($A228,'BC 114+220'!$B$13:$X$489,8,0)/1000</f>
        <v>#N/A</v>
      </c>
      <c r="G228" s="163" t="e">
        <f>VLOOKUP($A228,'BC 114+220'!$B$13:$X$489,9,0)/1000</f>
        <v>#N/A</v>
      </c>
      <c r="H228" s="163" t="e">
        <f>VLOOKUP($A228,'BC 114+220'!$B$13:$X$489,14,0)/1000</f>
        <v>#N/A</v>
      </c>
      <c r="I228" s="163" t="e">
        <f>VLOOKUP($A228,'BC 114+220'!$B$13:$X$489,15,0)/1000</f>
        <v>#N/A</v>
      </c>
      <c r="J228" s="163" t="e">
        <f>VLOOKUP($A228,'BC 114+220'!$B$13:$X$489,20,0)/1000</f>
        <v>#N/A</v>
      </c>
      <c r="K228" s="163" t="e">
        <f>VLOOKUP($A228,'BC 114+220'!$B$13:$X$489,21,0)/1000</f>
        <v>#N/A</v>
      </c>
      <c r="L228" s="161" t="e">
        <f t="shared" si="12"/>
        <v>#N/A</v>
      </c>
      <c r="M228" s="165" t="e">
        <f t="shared" si="13"/>
        <v>#N/A</v>
      </c>
      <c r="N228" s="161" t="e">
        <f t="shared" si="14"/>
        <v>#N/A</v>
      </c>
      <c r="O228" s="161"/>
    </row>
    <row r="229" spans="1:15">
      <c r="A229" s="162">
        <f>'BC 114+220'!B228</f>
        <v>0</v>
      </c>
      <c r="B229" s="161">
        <f t="shared" si="15"/>
        <v>215</v>
      </c>
      <c r="C229" s="163" t="e">
        <f>'BC 114+220'!M228/1000</f>
        <v>#N/A</v>
      </c>
      <c r="D229" s="163" t="e">
        <f>'BC 114+220'!AA228</f>
        <v>#N/A</v>
      </c>
      <c r="E229" s="164" t="e">
        <f>'BC 114+220'!AB228</f>
        <v>#N/A</v>
      </c>
      <c r="F229" s="163" t="e">
        <f>VLOOKUP($A229,'BC 114+220'!$B$13:$X$489,8,0)/1000</f>
        <v>#N/A</v>
      </c>
      <c r="G229" s="163" t="e">
        <f>VLOOKUP($A229,'BC 114+220'!$B$13:$X$489,9,0)/1000</f>
        <v>#N/A</v>
      </c>
      <c r="H229" s="163" t="e">
        <f>VLOOKUP($A229,'BC 114+220'!$B$13:$X$489,14,0)/1000</f>
        <v>#N/A</v>
      </c>
      <c r="I229" s="163" t="e">
        <f>VLOOKUP($A229,'BC 114+220'!$B$13:$X$489,15,0)/1000</f>
        <v>#N/A</v>
      </c>
      <c r="J229" s="163" t="e">
        <f>VLOOKUP($A229,'BC 114+220'!$B$13:$X$489,20,0)/1000</f>
        <v>#N/A</v>
      </c>
      <c r="K229" s="163" t="e">
        <f>VLOOKUP($A229,'BC 114+220'!$B$13:$X$489,21,0)/1000</f>
        <v>#N/A</v>
      </c>
      <c r="L229" s="161" t="e">
        <f t="shared" si="12"/>
        <v>#N/A</v>
      </c>
      <c r="M229" s="165" t="e">
        <f t="shared" si="13"/>
        <v>#N/A</v>
      </c>
      <c r="N229" s="161" t="e">
        <f t="shared" si="14"/>
        <v>#N/A</v>
      </c>
      <c r="O229" s="161"/>
    </row>
    <row r="230" spans="1:15">
      <c r="A230" s="162">
        <f>'BC 114+220'!B229</f>
        <v>0</v>
      </c>
      <c r="B230" s="161">
        <f t="shared" si="15"/>
        <v>216</v>
      </c>
      <c r="C230" s="163" t="e">
        <f>'BC 114+220'!M229/1000</f>
        <v>#N/A</v>
      </c>
      <c r="D230" s="163" t="e">
        <f>'BC 114+220'!AA229</f>
        <v>#N/A</v>
      </c>
      <c r="E230" s="164" t="e">
        <f>'BC 114+220'!AB229</f>
        <v>#N/A</v>
      </c>
      <c r="F230" s="163" t="e">
        <f>VLOOKUP($A230,'BC 114+220'!$B$13:$X$489,8,0)/1000</f>
        <v>#N/A</v>
      </c>
      <c r="G230" s="163" t="e">
        <f>VLOOKUP($A230,'BC 114+220'!$B$13:$X$489,9,0)/1000</f>
        <v>#N/A</v>
      </c>
      <c r="H230" s="163" t="e">
        <f>VLOOKUP($A230,'BC 114+220'!$B$13:$X$489,14,0)/1000</f>
        <v>#N/A</v>
      </c>
      <c r="I230" s="163" t="e">
        <f>VLOOKUP($A230,'BC 114+220'!$B$13:$X$489,15,0)/1000</f>
        <v>#N/A</v>
      </c>
      <c r="J230" s="163" t="e">
        <f>VLOOKUP($A230,'BC 114+220'!$B$13:$X$489,20,0)/1000</f>
        <v>#N/A</v>
      </c>
      <c r="K230" s="163" t="e">
        <f>VLOOKUP($A230,'BC 114+220'!$B$13:$X$489,21,0)/1000</f>
        <v>#N/A</v>
      </c>
      <c r="L230" s="161" t="e">
        <f t="shared" si="12"/>
        <v>#N/A</v>
      </c>
      <c r="M230" s="165" t="e">
        <f t="shared" si="13"/>
        <v>#N/A</v>
      </c>
      <c r="N230" s="161" t="e">
        <f t="shared" si="14"/>
        <v>#N/A</v>
      </c>
      <c r="O230" s="161"/>
    </row>
    <row r="231" spans="1:15">
      <c r="A231" s="162">
        <f>'BC 114+220'!B230</f>
        <v>0</v>
      </c>
      <c r="B231" s="161">
        <f t="shared" si="15"/>
        <v>217</v>
      </c>
      <c r="C231" s="163" t="e">
        <f>'BC 114+220'!M230/1000</f>
        <v>#N/A</v>
      </c>
      <c r="D231" s="163" t="e">
        <f>'BC 114+220'!AA230</f>
        <v>#N/A</v>
      </c>
      <c r="E231" s="164" t="e">
        <f>'BC 114+220'!AB230</f>
        <v>#N/A</v>
      </c>
      <c r="F231" s="163" t="e">
        <f>VLOOKUP($A231,'BC 114+220'!$B$13:$X$489,8,0)/1000</f>
        <v>#N/A</v>
      </c>
      <c r="G231" s="163" t="e">
        <f>VLOOKUP($A231,'BC 114+220'!$B$13:$X$489,9,0)/1000</f>
        <v>#N/A</v>
      </c>
      <c r="H231" s="163" t="e">
        <f>VLOOKUP($A231,'BC 114+220'!$B$13:$X$489,14,0)/1000</f>
        <v>#N/A</v>
      </c>
      <c r="I231" s="163" t="e">
        <f>VLOOKUP($A231,'BC 114+220'!$B$13:$X$489,15,0)/1000</f>
        <v>#N/A</v>
      </c>
      <c r="J231" s="163" t="e">
        <f>VLOOKUP($A231,'BC 114+220'!$B$13:$X$489,20,0)/1000</f>
        <v>#N/A</v>
      </c>
      <c r="K231" s="163" t="e">
        <f>VLOOKUP($A231,'BC 114+220'!$B$13:$X$489,21,0)/1000</f>
        <v>#N/A</v>
      </c>
      <c r="L231" s="161" t="e">
        <f t="shared" si="12"/>
        <v>#N/A</v>
      </c>
      <c r="M231" s="165" t="e">
        <f t="shared" si="13"/>
        <v>#N/A</v>
      </c>
      <c r="N231" s="161" t="e">
        <f t="shared" si="14"/>
        <v>#N/A</v>
      </c>
      <c r="O231" s="161"/>
    </row>
    <row r="232" spans="1:15">
      <c r="A232" s="162">
        <f>'BC 114+220'!B231</f>
        <v>0</v>
      </c>
      <c r="B232" s="161">
        <f t="shared" si="15"/>
        <v>218</v>
      </c>
      <c r="C232" s="163" t="e">
        <f>'BC 114+220'!M231/1000</f>
        <v>#N/A</v>
      </c>
      <c r="D232" s="163" t="e">
        <f>'BC 114+220'!AA231</f>
        <v>#N/A</v>
      </c>
      <c r="E232" s="164" t="e">
        <f>'BC 114+220'!AB231</f>
        <v>#N/A</v>
      </c>
      <c r="F232" s="163" t="e">
        <f>VLOOKUP($A232,'BC 114+220'!$B$13:$X$489,8,0)/1000</f>
        <v>#N/A</v>
      </c>
      <c r="G232" s="163" t="e">
        <f>VLOOKUP($A232,'BC 114+220'!$B$13:$X$489,9,0)/1000</f>
        <v>#N/A</v>
      </c>
      <c r="H232" s="163" t="e">
        <f>VLOOKUP($A232,'BC 114+220'!$B$13:$X$489,14,0)/1000</f>
        <v>#N/A</v>
      </c>
      <c r="I232" s="163" t="e">
        <f>VLOOKUP($A232,'BC 114+220'!$B$13:$X$489,15,0)/1000</f>
        <v>#N/A</v>
      </c>
      <c r="J232" s="163" t="e">
        <f>VLOOKUP($A232,'BC 114+220'!$B$13:$X$489,20,0)/1000</f>
        <v>#N/A</v>
      </c>
      <c r="K232" s="163" t="e">
        <f>VLOOKUP($A232,'BC 114+220'!$B$13:$X$489,21,0)/1000</f>
        <v>#N/A</v>
      </c>
      <c r="L232" s="161" t="e">
        <f t="shared" si="12"/>
        <v>#N/A</v>
      </c>
      <c r="M232" s="165" t="e">
        <f t="shared" si="13"/>
        <v>#N/A</v>
      </c>
      <c r="N232" s="161" t="e">
        <f t="shared" si="14"/>
        <v>#N/A</v>
      </c>
      <c r="O232" s="161"/>
    </row>
    <row r="233" spans="1:15">
      <c r="A233" s="162">
        <f>'BC 114+220'!B232</f>
        <v>0</v>
      </c>
      <c r="B233" s="161">
        <f t="shared" si="15"/>
        <v>219</v>
      </c>
      <c r="C233" s="163" t="e">
        <f>'BC 114+220'!M232/1000</f>
        <v>#N/A</v>
      </c>
      <c r="D233" s="163" t="e">
        <f>'BC 114+220'!AA232</f>
        <v>#N/A</v>
      </c>
      <c r="E233" s="164" t="e">
        <f>'BC 114+220'!AB232</f>
        <v>#N/A</v>
      </c>
      <c r="F233" s="163" t="e">
        <f>VLOOKUP($A233,'BC 114+220'!$B$13:$X$489,8,0)/1000</f>
        <v>#N/A</v>
      </c>
      <c r="G233" s="163" t="e">
        <f>VLOOKUP($A233,'BC 114+220'!$B$13:$X$489,9,0)/1000</f>
        <v>#N/A</v>
      </c>
      <c r="H233" s="163" t="e">
        <f>VLOOKUP($A233,'BC 114+220'!$B$13:$X$489,14,0)/1000</f>
        <v>#N/A</v>
      </c>
      <c r="I233" s="163" t="e">
        <f>VLOOKUP($A233,'BC 114+220'!$B$13:$X$489,15,0)/1000</f>
        <v>#N/A</v>
      </c>
      <c r="J233" s="163" t="e">
        <f>VLOOKUP($A233,'BC 114+220'!$B$13:$X$489,20,0)/1000</f>
        <v>#N/A</v>
      </c>
      <c r="K233" s="163" t="e">
        <f>VLOOKUP($A233,'BC 114+220'!$B$13:$X$489,21,0)/1000</f>
        <v>#N/A</v>
      </c>
      <c r="L233" s="161" t="e">
        <f t="shared" si="12"/>
        <v>#N/A</v>
      </c>
      <c r="M233" s="165" t="e">
        <f t="shared" si="13"/>
        <v>#N/A</v>
      </c>
      <c r="N233" s="161" t="e">
        <f t="shared" si="14"/>
        <v>#N/A</v>
      </c>
      <c r="O233" s="161"/>
    </row>
    <row r="234" spans="1:15">
      <c r="A234" s="162">
        <f>'BC 114+220'!B233</f>
        <v>0</v>
      </c>
      <c r="B234" s="161">
        <f t="shared" si="15"/>
        <v>220</v>
      </c>
      <c r="C234" s="163" t="e">
        <f>'BC 114+220'!M233/1000</f>
        <v>#N/A</v>
      </c>
      <c r="D234" s="163" t="e">
        <f>'BC 114+220'!AA233</f>
        <v>#N/A</v>
      </c>
      <c r="E234" s="164" t="e">
        <f>'BC 114+220'!AB233</f>
        <v>#N/A</v>
      </c>
      <c r="F234" s="163" t="e">
        <f>VLOOKUP($A234,'BC 114+220'!$B$13:$X$489,8,0)/1000</f>
        <v>#N/A</v>
      </c>
      <c r="G234" s="163" t="e">
        <f>VLOOKUP($A234,'BC 114+220'!$B$13:$X$489,9,0)/1000</f>
        <v>#N/A</v>
      </c>
      <c r="H234" s="163" t="e">
        <f>VLOOKUP($A234,'BC 114+220'!$B$13:$X$489,14,0)/1000</f>
        <v>#N/A</v>
      </c>
      <c r="I234" s="163" t="e">
        <f>VLOOKUP($A234,'BC 114+220'!$B$13:$X$489,15,0)/1000</f>
        <v>#N/A</v>
      </c>
      <c r="J234" s="163" t="e">
        <f>VLOOKUP($A234,'BC 114+220'!$B$13:$X$489,20,0)/1000</f>
        <v>#N/A</v>
      </c>
      <c r="K234" s="163" t="e">
        <f>VLOOKUP($A234,'BC 114+220'!$B$13:$X$489,21,0)/1000</f>
        <v>#N/A</v>
      </c>
      <c r="L234" s="161" t="e">
        <f t="shared" si="12"/>
        <v>#N/A</v>
      </c>
      <c r="M234" s="165" t="e">
        <f t="shared" si="13"/>
        <v>#N/A</v>
      </c>
      <c r="N234" s="161" t="e">
        <f t="shared" si="14"/>
        <v>#N/A</v>
      </c>
      <c r="O234" s="161"/>
    </row>
    <row r="235" spans="1:15">
      <c r="A235" s="162">
        <f>'BC 114+220'!B234</f>
        <v>0</v>
      </c>
      <c r="B235" s="161">
        <f t="shared" si="15"/>
        <v>221</v>
      </c>
      <c r="C235" s="163" t="e">
        <f>'BC 114+220'!M234/1000</f>
        <v>#N/A</v>
      </c>
      <c r="D235" s="163" t="e">
        <f>'BC 114+220'!AA234</f>
        <v>#N/A</v>
      </c>
      <c r="E235" s="164" t="e">
        <f>'BC 114+220'!AB234</f>
        <v>#N/A</v>
      </c>
      <c r="F235" s="163" t="e">
        <f>VLOOKUP($A235,'BC 114+220'!$B$13:$X$489,8,0)/1000</f>
        <v>#N/A</v>
      </c>
      <c r="G235" s="163" t="e">
        <f>VLOOKUP($A235,'BC 114+220'!$B$13:$X$489,9,0)/1000</f>
        <v>#N/A</v>
      </c>
      <c r="H235" s="163" t="e">
        <f>VLOOKUP($A235,'BC 114+220'!$B$13:$X$489,14,0)/1000</f>
        <v>#N/A</v>
      </c>
      <c r="I235" s="163" t="e">
        <f>VLOOKUP($A235,'BC 114+220'!$B$13:$X$489,15,0)/1000</f>
        <v>#N/A</v>
      </c>
      <c r="J235" s="163" t="e">
        <f>VLOOKUP($A235,'BC 114+220'!$B$13:$X$489,20,0)/1000</f>
        <v>#N/A</v>
      </c>
      <c r="K235" s="163" t="e">
        <f>VLOOKUP($A235,'BC 114+220'!$B$13:$X$489,21,0)/1000</f>
        <v>#N/A</v>
      </c>
      <c r="L235" s="161" t="e">
        <f t="shared" si="12"/>
        <v>#N/A</v>
      </c>
      <c r="M235" s="165" t="e">
        <f t="shared" si="13"/>
        <v>#N/A</v>
      </c>
      <c r="N235" s="161" t="e">
        <f t="shared" si="14"/>
        <v>#N/A</v>
      </c>
      <c r="O235" s="161"/>
    </row>
    <row r="236" spans="1:15">
      <c r="A236" s="162">
        <f>'BC 114+220'!B235</f>
        <v>0</v>
      </c>
      <c r="B236" s="161">
        <f t="shared" si="15"/>
        <v>222</v>
      </c>
      <c r="C236" s="163" t="e">
        <f>'BC 114+220'!M235/1000</f>
        <v>#N/A</v>
      </c>
      <c r="D236" s="163" t="e">
        <f>'BC 114+220'!AA235</f>
        <v>#N/A</v>
      </c>
      <c r="E236" s="164" t="e">
        <f>'BC 114+220'!AB235</f>
        <v>#N/A</v>
      </c>
      <c r="F236" s="163" t="e">
        <f>VLOOKUP($A236,'BC 114+220'!$B$13:$X$489,8,0)/1000</f>
        <v>#N/A</v>
      </c>
      <c r="G236" s="163" t="e">
        <f>VLOOKUP($A236,'BC 114+220'!$B$13:$X$489,9,0)/1000</f>
        <v>#N/A</v>
      </c>
      <c r="H236" s="163" t="e">
        <f>VLOOKUP($A236,'BC 114+220'!$B$13:$X$489,14,0)/1000</f>
        <v>#N/A</v>
      </c>
      <c r="I236" s="163" t="e">
        <f>VLOOKUP($A236,'BC 114+220'!$B$13:$X$489,15,0)/1000</f>
        <v>#N/A</v>
      </c>
      <c r="J236" s="163" t="e">
        <f>VLOOKUP($A236,'BC 114+220'!$B$13:$X$489,20,0)/1000</f>
        <v>#N/A</v>
      </c>
      <c r="K236" s="163" t="e">
        <f>VLOOKUP($A236,'BC 114+220'!$B$13:$X$489,21,0)/1000</f>
        <v>#N/A</v>
      </c>
      <c r="L236" s="161" t="e">
        <f t="shared" si="12"/>
        <v>#N/A</v>
      </c>
      <c r="M236" s="165" t="e">
        <f t="shared" si="13"/>
        <v>#N/A</v>
      </c>
      <c r="N236" s="161" t="e">
        <f t="shared" si="14"/>
        <v>#N/A</v>
      </c>
      <c r="O236" s="161"/>
    </row>
    <row r="237" spans="1:15">
      <c r="A237" s="162">
        <f>'BC 114+220'!B236</f>
        <v>0</v>
      </c>
      <c r="B237" s="161">
        <f t="shared" si="15"/>
        <v>223</v>
      </c>
      <c r="C237" s="163" t="e">
        <f>'BC 114+220'!M236/1000</f>
        <v>#N/A</v>
      </c>
      <c r="D237" s="163" t="e">
        <f>'BC 114+220'!AA236</f>
        <v>#N/A</v>
      </c>
      <c r="E237" s="164" t="e">
        <f>'BC 114+220'!AB236</f>
        <v>#N/A</v>
      </c>
      <c r="F237" s="163" t="e">
        <f>VLOOKUP($A237,'BC 114+220'!$B$13:$X$489,8,0)/1000</f>
        <v>#N/A</v>
      </c>
      <c r="G237" s="163" t="e">
        <f>VLOOKUP($A237,'BC 114+220'!$B$13:$X$489,9,0)/1000</f>
        <v>#N/A</v>
      </c>
      <c r="H237" s="163" t="e">
        <f>VLOOKUP($A237,'BC 114+220'!$B$13:$X$489,14,0)/1000</f>
        <v>#N/A</v>
      </c>
      <c r="I237" s="163" t="e">
        <f>VLOOKUP($A237,'BC 114+220'!$B$13:$X$489,15,0)/1000</f>
        <v>#N/A</v>
      </c>
      <c r="J237" s="163" t="e">
        <f>VLOOKUP($A237,'BC 114+220'!$B$13:$X$489,20,0)/1000</f>
        <v>#N/A</v>
      </c>
      <c r="K237" s="163" t="e">
        <f>VLOOKUP($A237,'BC 114+220'!$B$13:$X$489,21,0)/1000</f>
        <v>#N/A</v>
      </c>
      <c r="L237" s="161" t="e">
        <f t="shared" si="12"/>
        <v>#N/A</v>
      </c>
      <c r="M237" s="165" t="e">
        <f t="shared" si="13"/>
        <v>#N/A</v>
      </c>
      <c r="N237" s="161" t="e">
        <f t="shared" si="14"/>
        <v>#N/A</v>
      </c>
      <c r="O237" s="161"/>
    </row>
    <row r="238" spans="1:15">
      <c r="A238" s="162">
        <f>'BC 114+220'!B237</f>
        <v>0</v>
      </c>
      <c r="B238" s="161">
        <f t="shared" si="15"/>
        <v>224</v>
      </c>
      <c r="C238" s="163" t="e">
        <f>'BC 114+220'!M237/1000</f>
        <v>#N/A</v>
      </c>
      <c r="D238" s="163" t="e">
        <f>'BC 114+220'!AA237</f>
        <v>#N/A</v>
      </c>
      <c r="E238" s="164" t="e">
        <f>'BC 114+220'!AB237</f>
        <v>#N/A</v>
      </c>
      <c r="F238" s="163" t="e">
        <f>VLOOKUP($A238,'BC 114+220'!$B$13:$X$489,8,0)/1000</f>
        <v>#N/A</v>
      </c>
      <c r="G238" s="163" t="e">
        <f>VLOOKUP($A238,'BC 114+220'!$B$13:$X$489,9,0)/1000</f>
        <v>#N/A</v>
      </c>
      <c r="H238" s="163" t="e">
        <f>VLOOKUP($A238,'BC 114+220'!$B$13:$X$489,14,0)/1000</f>
        <v>#N/A</v>
      </c>
      <c r="I238" s="163" t="e">
        <f>VLOOKUP($A238,'BC 114+220'!$B$13:$X$489,15,0)/1000</f>
        <v>#N/A</v>
      </c>
      <c r="J238" s="163" t="e">
        <f>VLOOKUP($A238,'BC 114+220'!$B$13:$X$489,20,0)/1000</f>
        <v>#N/A</v>
      </c>
      <c r="K238" s="163" t="e">
        <f>VLOOKUP($A238,'BC 114+220'!$B$13:$X$489,21,0)/1000</f>
        <v>#N/A</v>
      </c>
      <c r="L238" s="161" t="e">
        <f t="shared" si="12"/>
        <v>#N/A</v>
      </c>
      <c r="M238" s="165" t="e">
        <f t="shared" si="13"/>
        <v>#N/A</v>
      </c>
      <c r="N238" s="161" t="e">
        <f t="shared" si="14"/>
        <v>#N/A</v>
      </c>
      <c r="O238" s="161"/>
    </row>
    <row r="239" spans="1:15">
      <c r="A239" s="162">
        <f>'BC 114+220'!B238</f>
        <v>0</v>
      </c>
      <c r="B239" s="161">
        <f t="shared" si="15"/>
        <v>225</v>
      </c>
      <c r="C239" s="163" t="e">
        <f>'BC 114+220'!M238/1000</f>
        <v>#N/A</v>
      </c>
      <c r="D239" s="163" t="e">
        <f>'BC 114+220'!AA238</f>
        <v>#N/A</v>
      </c>
      <c r="E239" s="164" t="e">
        <f>'BC 114+220'!AB238</f>
        <v>#N/A</v>
      </c>
      <c r="F239" s="163" t="e">
        <f>VLOOKUP($A239,'BC 114+220'!$B$13:$X$489,8,0)/1000</f>
        <v>#N/A</v>
      </c>
      <c r="G239" s="163" t="e">
        <f>VLOOKUP($A239,'BC 114+220'!$B$13:$X$489,9,0)/1000</f>
        <v>#N/A</v>
      </c>
      <c r="H239" s="163" t="e">
        <f>VLOOKUP($A239,'BC 114+220'!$B$13:$X$489,14,0)/1000</f>
        <v>#N/A</v>
      </c>
      <c r="I239" s="163" t="e">
        <f>VLOOKUP($A239,'BC 114+220'!$B$13:$X$489,15,0)/1000</f>
        <v>#N/A</v>
      </c>
      <c r="J239" s="163" t="e">
        <f>VLOOKUP($A239,'BC 114+220'!$B$13:$X$489,20,0)/1000</f>
        <v>#N/A</v>
      </c>
      <c r="K239" s="163" t="e">
        <f>VLOOKUP($A239,'BC 114+220'!$B$13:$X$489,21,0)/1000</f>
        <v>#N/A</v>
      </c>
      <c r="L239" s="161" t="e">
        <f t="shared" si="12"/>
        <v>#N/A</v>
      </c>
      <c r="M239" s="165" t="e">
        <f t="shared" si="13"/>
        <v>#N/A</v>
      </c>
      <c r="N239" s="161" t="e">
        <f t="shared" si="14"/>
        <v>#N/A</v>
      </c>
      <c r="O239" s="161"/>
    </row>
    <row r="240" spans="1:15">
      <c r="A240" s="162">
        <f>'BC 114+220'!B239</f>
        <v>0</v>
      </c>
      <c r="B240" s="161">
        <f t="shared" si="15"/>
        <v>226</v>
      </c>
      <c r="C240" s="163" t="e">
        <f>'BC 114+220'!M239/1000</f>
        <v>#N/A</v>
      </c>
      <c r="D240" s="163" t="e">
        <f>'BC 114+220'!AA239</f>
        <v>#N/A</v>
      </c>
      <c r="E240" s="164" t="e">
        <f>'BC 114+220'!AB239</f>
        <v>#N/A</v>
      </c>
      <c r="F240" s="163" t="e">
        <f>VLOOKUP($A240,'BC 114+220'!$B$13:$X$489,8,0)/1000</f>
        <v>#N/A</v>
      </c>
      <c r="G240" s="163" t="e">
        <f>VLOOKUP($A240,'BC 114+220'!$B$13:$X$489,9,0)/1000</f>
        <v>#N/A</v>
      </c>
      <c r="H240" s="163" t="e">
        <f>VLOOKUP($A240,'BC 114+220'!$B$13:$X$489,14,0)/1000</f>
        <v>#N/A</v>
      </c>
      <c r="I240" s="163" t="e">
        <f>VLOOKUP($A240,'BC 114+220'!$B$13:$X$489,15,0)/1000</f>
        <v>#N/A</v>
      </c>
      <c r="J240" s="163" t="e">
        <f>VLOOKUP($A240,'BC 114+220'!$B$13:$X$489,20,0)/1000</f>
        <v>#N/A</v>
      </c>
      <c r="K240" s="163" t="e">
        <f>VLOOKUP($A240,'BC 114+220'!$B$13:$X$489,21,0)/1000</f>
        <v>#N/A</v>
      </c>
      <c r="L240" s="161" t="e">
        <f t="shared" si="12"/>
        <v>#N/A</v>
      </c>
      <c r="M240" s="165" t="e">
        <f t="shared" si="13"/>
        <v>#N/A</v>
      </c>
      <c r="N240" s="161" t="e">
        <f t="shared" si="14"/>
        <v>#N/A</v>
      </c>
      <c r="O240" s="161"/>
    </row>
    <row r="241" spans="1:15">
      <c r="A241" s="162">
        <f>'BC 114+220'!B240</f>
        <v>0</v>
      </c>
      <c r="B241" s="161">
        <f t="shared" si="15"/>
        <v>227</v>
      </c>
      <c r="C241" s="163" t="e">
        <f>'BC 114+220'!M240/1000</f>
        <v>#N/A</v>
      </c>
      <c r="D241" s="163" t="e">
        <f>'BC 114+220'!AA240</f>
        <v>#N/A</v>
      </c>
      <c r="E241" s="164" t="e">
        <f>'BC 114+220'!AB240</f>
        <v>#N/A</v>
      </c>
      <c r="F241" s="163" t="e">
        <f>VLOOKUP($A241,'BC 114+220'!$B$13:$X$489,8,0)/1000</f>
        <v>#N/A</v>
      </c>
      <c r="G241" s="163" t="e">
        <f>VLOOKUP($A241,'BC 114+220'!$B$13:$X$489,9,0)/1000</f>
        <v>#N/A</v>
      </c>
      <c r="H241" s="163" t="e">
        <f>VLOOKUP($A241,'BC 114+220'!$B$13:$X$489,14,0)/1000</f>
        <v>#N/A</v>
      </c>
      <c r="I241" s="163" t="e">
        <f>VLOOKUP($A241,'BC 114+220'!$B$13:$X$489,15,0)/1000</f>
        <v>#N/A</v>
      </c>
      <c r="J241" s="163" t="e">
        <f>VLOOKUP($A241,'BC 114+220'!$B$13:$X$489,20,0)/1000</f>
        <v>#N/A</v>
      </c>
      <c r="K241" s="163" t="e">
        <f>VLOOKUP($A241,'BC 114+220'!$B$13:$X$489,21,0)/1000</f>
        <v>#N/A</v>
      </c>
      <c r="L241" s="161" t="e">
        <f t="shared" si="12"/>
        <v>#N/A</v>
      </c>
      <c r="M241" s="165" t="e">
        <f t="shared" si="13"/>
        <v>#N/A</v>
      </c>
      <c r="N241" s="161" t="e">
        <f t="shared" si="14"/>
        <v>#N/A</v>
      </c>
      <c r="O241" s="161"/>
    </row>
    <row r="242" spans="1:15">
      <c r="A242" s="162">
        <f>'BC 114+220'!B241</f>
        <v>0</v>
      </c>
      <c r="B242" s="161">
        <f t="shared" si="15"/>
        <v>228</v>
      </c>
      <c r="C242" s="163" t="e">
        <f>'BC 114+220'!M241/1000</f>
        <v>#N/A</v>
      </c>
      <c r="D242" s="163" t="e">
        <f>'BC 114+220'!AA241</f>
        <v>#N/A</v>
      </c>
      <c r="E242" s="164" t="e">
        <f>'BC 114+220'!AB241</f>
        <v>#N/A</v>
      </c>
      <c r="F242" s="163" t="e">
        <f>VLOOKUP($A242,'BC 114+220'!$B$13:$X$489,8,0)/1000</f>
        <v>#N/A</v>
      </c>
      <c r="G242" s="163" t="e">
        <f>VLOOKUP($A242,'BC 114+220'!$B$13:$X$489,9,0)/1000</f>
        <v>#N/A</v>
      </c>
      <c r="H242" s="163" t="e">
        <f>VLOOKUP($A242,'BC 114+220'!$B$13:$X$489,14,0)/1000</f>
        <v>#N/A</v>
      </c>
      <c r="I242" s="163" t="e">
        <f>VLOOKUP($A242,'BC 114+220'!$B$13:$X$489,15,0)/1000</f>
        <v>#N/A</v>
      </c>
      <c r="J242" s="163" t="e">
        <f>VLOOKUP($A242,'BC 114+220'!$B$13:$X$489,20,0)/1000</f>
        <v>#N/A</v>
      </c>
      <c r="K242" s="163" t="e">
        <f>VLOOKUP($A242,'BC 114+220'!$B$13:$X$489,21,0)/1000</f>
        <v>#N/A</v>
      </c>
      <c r="L242" s="161" t="e">
        <f t="shared" si="12"/>
        <v>#N/A</v>
      </c>
      <c r="M242" s="165" t="e">
        <f t="shared" si="13"/>
        <v>#N/A</v>
      </c>
      <c r="N242" s="161" t="e">
        <f t="shared" si="14"/>
        <v>#N/A</v>
      </c>
      <c r="O242" s="161"/>
    </row>
    <row r="243" spans="1:15">
      <c r="A243" s="162">
        <f>'BC 114+220'!B242</f>
        <v>0</v>
      </c>
      <c r="B243" s="161">
        <f t="shared" si="15"/>
        <v>229</v>
      </c>
      <c r="C243" s="163" t="e">
        <f>'BC 114+220'!M242/1000</f>
        <v>#N/A</v>
      </c>
      <c r="D243" s="163" t="e">
        <f>'BC 114+220'!AA242</f>
        <v>#N/A</v>
      </c>
      <c r="E243" s="164" t="e">
        <f>'BC 114+220'!AB242</f>
        <v>#N/A</v>
      </c>
      <c r="F243" s="163" t="e">
        <f>VLOOKUP($A243,'BC 114+220'!$B$13:$X$489,8,0)/1000</f>
        <v>#N/A</v>
      </c>
      <c r="G243" s="163" t="e">
        <f>VLOOKUP($A243,'BC 114+220'!$B$13:$X$489,9,0)/1000</f>
        <v>#N/A</v>
      </c>
      <c r="H243" s="163" t="e">
        <f>VLOOKUP($A243,'BC 114+220'!$B$13:$X$489,14,0)/1000</f>
        <v>#N/A</v>
      </c>
      <c r="I243" s="163" t="e">
        <f>VLOOKUP($A243,'BC 114+220'!$B$13:$X$489,15,0)/1000</f>
        <v>#N/A</v>
      </c>
      <c r="J243" s="163" t="e">
        <f>VLOOKUP($A243,'BC 114+220'!$B$13:$X$489,20,0)/1000</f>
        <v>#N/A</v>
      </c>
      <c r="K243" s="163" t="e">
        <f>VLOOKUP($A243,'BC 114+220'!$B$13:$X$489,21,0)/1000</f>
        <v>#N/A</v>
      </c>
      <c r="L243" s="161" t="e">
        <f t="shared" si="12"/>
        <v>#N/A</v>
      </c>
      <c r="M243" s="165" t="e">
        <f t="shared" si="13"/>
        <v>#N/A</v>
      </c>
      <c r="N243" s="161" t="e">
        <f t="shared" si="14"/>
        <v>#N/A</v>
      </c>
      <c r="O243" s="161"/>
    </row>
    <row r="244" spans="1:15">
      <c r="A244" s="162">
        <f>'BC 114+220'!B243</f>
        <v>0</v>
      </c>
      <c r="B244" s="161">
        <f t="shared" si="15"/>
        <v>230</v>
      </c>
      <c r="C244" s="163" t="e">
        <f>'BC 114+220'!M243/1000</f>
        <v>#N/A</v>
      </c>
      <c r="D244" s="163" t="e">
        <f>'BC 114+220'!AA243</f>
        <v>#N/A</v>
      </c>
      <c r="E244" s="164" t="e">
        <f>'BC 114+220'!AB243</f>
        <v>#N/A</v>
      </c>
      <c r="F244" s="163" t="e">
        <f>VLOOKUP($A244,'BC 114+220'!$B$13:$X$489,8,0)/1000</f>
        <v>#N/A</v>
      </c>
      <c r="G244" s="163" t="e">
        <f>VLOOKUP($A244,'BC 114+220'!$B$13:$X$489,9,0)/1000</f>
        <v>#N/A</v>
      </c>
      <c r="H244" s="163" t="e">
        <f>VLOOKUP($A244,'BC 114+220'!$B$13:$X$489,14,0)/1000</f>
        <v>#N/A</v>
      </c>
      <c r="I244" s="163" t="e">
        <f>VLOOKUP($A244,'BC 114+220'!$B$13:$X$489,15,0)/1000</f>
        <v>#N/A</v>
      </c>
      <c r="J244" s="163" t="e">
        <f>VLOOKUP($A244,'BC 114+220'!$B$13:$X$489,20,0)/1000</f>
        <v>#N/A</v>
      </c>
      <c r="K244" s="163" t="e">
        <f>VLOOKUP($A244,'BC 114+220'!$B$13:$X$489,21,0)/1000</f>
        <v>#N/A</v>
      </c>
      <c r="L244" s="161" t="e">
        <f t="shared" si="12"/>
        <v>#N/A</v>
      </c>
      <c r="M244" s="165" t="e">
        <f t="shared" si="13"/>
        <v>#N/A</v>
      </c>
      <c r="N244" s="161" t="e">
        <f t="shared" si="14"/>
        <v>#N/A</v>
      </c>
      <c r="O244" s="161"/>
    </row>
    <row r="245" spans="1:15">
      <c r="A245" s="162">
        <f>'BC 114+220'!B244</f>
        <v>0</v>
      </c>
      <c r="B245" s="161">
        <f t="shared" si="15"/>
        <v>231</v>
      </c>
      <c r="C245" s="163" t="e">
        <f>'BC 114+220'!M244/1000</f>
        <v>#N/A</v>
      </c>
      <c r="D245" s="163" t="e">
        <f>'BC 114+220'!AA244</f>
        <v>#N/A</v>
      </c>
      <c r="E245" s="164" t="e">
        <f>'BC 114+220'!AB244</f>
        <v>#N/A</v>
      </c>
      <c r="F245" s="163" t="e">
        <f>VLOOKUP($A245,'BC 114+220'!$B$13:$X$489,8,0)/1000</f>
        <v>#N/A</v>
      </c>
      <c r="G245" s="163" t="e">
        <f>VLOOKUP($A245,'BC 114+220'!$B$13:$X$489,9,0)/1000</f>
        <v>#N/A</v>
      </c>
      <c r="H245" s="163" t="e">
        <f>VLOOKUP($A245,'BC 114+220'!$B$13:$X$489,14,0)/1000</f>
        <v>#N/A</v>
      </c>
      <c r="I245" s="163" t="e">
        <f>VLOOKUP($A245,'BC 114+220'!$B$13:$X$489,15,0)/1000</f>
        <v>#N/A</v>
      </c>
      <c r="J245" s="163" t="e">
        <f>VLOOKUP($A245,'BC 114+220'!$B$13:$X$489,20,0)/1000</f>
        <v>#N/A</v>
      </c>
      <c r="K245" s="163" t="e">
        <f>VLOOKUP($A245,'BC 114+220'!$B$13:$X$489,21,0)/1000</f>
        <v>#N/A</v>
      </c>
      <c r="L245" s="161" t="e">
        <f t="shared" si="12"/>
        <v>#N/A</v>
      </c>
      <c r="M245" s="165" t="e">
        <f t="shared" si="13"/>
        <v>#N/A</v>
      </c>
      <c r="N245" s="161" t="e">
        <f t="shared" si="14"/>
        <v>#N/A</v>
      </c>
      <c r="O245" s="161"/>
    </row>
    <row r="246" spans="1:15">
      <c r="A246" s="162">
        <f>'BC 114+220'!B245</f>
        <v>0</v>
      </c>
      <c r="B246" s="161">
        <f t="shared" si="15"/>
        <v>232</v>
      </c>
      <c r="C246" s="163" t="e">
        <f>'BC 114+220'!M245/1000</f>
        <v>#N/A</v>
      </c>
      <c r="D246" s="163" t="e">
        <f>'BC 114+220'!AA245</f>
        <v>#N/A</v>
      </c>
      <c r="E246" s="164" t="e">
        <f>'BC 114+220'!AB245</f>
        <v>#N/A</v>
      </c>
      <c r="F246" s="163" t="e">
        <f>VLOOKUP($A246,'BC 114+220'!$B$13:$X$489,8,0)/1000</f>
        <v>#N/A</v>
      </c>
      <c r="G246" s="163" t="e">
        <f>VLOOKUP($A246,'BC 114+220'!$B$13:$X$489,9,0)/1000</f>
        <v>#N/A</v>
      </c>
      <c r="H246" s="163" t="e">
        <f>VLOOKUP($A246,'BC 114+220'!$B$13:$X$489,14,0)/1000</f>
        <v>#N/A</v>
      </c>
      <c r="I246" s="163" t="e">
        <f>VLOOKUP($A246,'BC 114+220'!$B$13:$X$489,15,0)/1000</f>
        <v>#N/A</v>
      </c>
      <c r="J246" s="163" t="e">
        <f>VLOOKUP($A246,'BC 114+220'!$B$13:$X$489,20,0)/1000</f>
        <v>#N/A</v>
      </c>
      <c r="K246" s="163" t="e">
        <f>VLOOKUP($A246,'BC 114+220'!$B$13:$X$489,21,0)/1000</f>
        <v>#N/A</v>
      </c>
      <c r="L246" s="161" t="e">
        <f t="shared" si="12"/>
        <v>#N/A</v>
      </c>
      <c r="M246" s="165" t="e">
        <f t="shared" si="13"/>
        <v>#N/A</v>
      </c>
      <c r="N246" s="161" t="e">
        <f t="shared" si="14"/>
        <v>#N/A</v>
      </c>
      <c r="O246" s="161"/>
    </row>
    <row r="247" spans="1:15">
      <c r="A247" s="162">
        <f>'BC 114+220'!B246</f>
        <v>0</v>
      </c>
      <c r="B247" s="161">
        <f t="shared" si="15"/>
        <v>233</v>
      </c>
      <c r="C247" s="163" t="e">
        <f>'BC 114+220'!M246/1000</f>
        <v>#N/A</v>
      </c>
      <c r="D247" s="163" t="e">
        <f>'BC 114+220'!AA246</f>
        <v>#N/A</v>
      </c>
      <c r="E247" s="164" t="e">
        <f>'BC 114+220'!AB246</f>
        <v>#N/A</v>
      </c>
      <c r="F247" s="163" t="e">
        <f>VLOOKUP($A247,'BC 114+220'!$B$13:$X$489,8,0)/1000</f>
        <v>#N/A</v>
      </c>
      <c r="G247" s="163" t="e">
        <f>VLOOKUP($A247,'BC 114+220'!$B$13:$X$489,9,0)/1000</f>
        <v>#N/A</v>
      </c>
      <c r="H247" s="163" t="e">
        <f>VLOOKUP($A247,'BC 114+220'!$B$13:$X$489,14,0)/1000</f>
        <v>#N/A</v>
      </c>
      <c r="I247" s="163" t="e">
        <f>VLOOKUP($A247,'BC 114+220'!$B$13:$X$489,15,0)/1000</f>
        <v>#N/A</v>
      </c>
      <c r="J247" s="163" t="e">
        <f>VLOOKUP($A247,'BC 114+220'!$B$13:$X$489,20,0)/1000</f>
        <v>#N/A</v>
      </c>
      <c r="K247" s="163" t="e">
        <f>VLOOKUP($A247,'BC 114+220'!$B$13:$X$489,21,0)/1000</f>
        <v>#N/A</v>
      </c>
      <c r="L247" s="161" t="e">
        <f t="shared" si="12"/>
        <v>#N/A</v>
      </c>
      <c r="M247" s="165" t="e">
        <f t="shared" si="13"/>
        <v>#N/A</v>
      </c>
      <c r="N247" s="161" t="e">
        <f t="shared" si="14"/>
        <v>#N/A</v>
      </c>
      <c r="O247" s="161"/>
    </row>
    <row r="248" spans="1:15">
      <c r="A248" s="162">
        <f>'BC 114+220'!B247</f>
        <v>0</v>
      </c>
      <c r="B248" s="161">
        <f t="shared" si="15"/>
        <v>234</v>
      </c>
      <c r="C248" s="163" t="e">
        <f>'BC 114+220'!M247/1000</f>
        <v>#N/A</v>
      </c>
      <c r="D248" s="163" t="e">
        <f>'BC 114+220'!AA247</f>
        <v>#N/A</v>
      </c>
      <c r="E248" s="164" t="e">
        <f>'BC 114+220'!AB247</f>
        <v>#N/A</v>
      </c>
      <c r="F248" s="163" t="e">
        <f>VLOOKUP($A248,'BC 114+220'!$B$13:$X$489,8,0)/1000</f>
        <v>#N/A</v>
      </c>
      <c r="G248" s="163" t="e">
        <f>VLOOKUP($A248,'BC 114+220'!$B$13:$X$489,9,0)/1000</f>
        <v>#N/A</v>
      </c>
      <c r="H248" s="163" t="e">
        <f>VLOOKUP($A248,'BC 114+220'!$B$13:$X$489,14,0)/1000</f>
        <v>#N/A</v>
      </c>
      <c r="I248" s="163" t="e">
        <f>VLOOKUP($A248,'BC 114+220'!$B$13:$X$489,15,0)/1000</f>
        <v>#N/A</v>
      </c>
      <c r="J248" s="163" t="e">
        <f>VLOOKUP($A248,'BC 114+220'!$B$13:$X$489,20,0)/1000</f>
        <v>#N/A</v>
      </c>
      <c r="K248" s="163" t="e">
        <f>VLOOKUP($A248,'BC 114+220'!$B$13:$X$489,21,0)/1000</f>
        <v>#N/A</v>
      </c>
      <c r="L248" s="161" t="e">
        <f t="shared" si="12"/>
        <v>#N/A</v>
      </c>
      <c r="M248" s="165" t="e">
        <f t="shared" si="13"/>
        <v>#N/A</v>
      </c>
      <c r="N248" s="161" t="e">
        <f t="shared" si="14"/>
        <v>#N/A</v>
      </c>
      <c r="O248" s="161"/>
    </row>
    <row r="249" spans="1:15">
      <c r="A249" s="162">
        <f>'BC 114+220'!B248</f>
        <v>0</v>
      </c>
      <c r="B249" s="161">
        <f t="shared" si="15"/>
        <v>235</v>
      </c>
      <c r="C249" s="163" t="e">
        <f>'BC 114+220'!M248/1000</f>
        <v>#N/A</v>
      </c>
      <c r="D249" s="163" t="e">
        <f>'BC 114+220'!AA248</f>
        <v>#N/A</v>
      </c>
      <c r="E249" s="164" t="e">
        <f>'BC 114+220'!AB248</f>
        <v>#N/A</v>
      </c>
      <c r="F249" s="163" t="e">
        <f>VLOOKUP($A249,'BC 114+220'!$B$13:$X$489,8,0)/1000</f>
        <v>#N/A</v>
      </c>
      <c r="G249" s="163" t="e">
        <f>VLOOKUP($A249,'BC 114+220'!$B$13:$X$489,9,0)/1000</f>
        <v>#N/A</v>
      </c>
      <c r="H249" s="163" t="e">
        <f>VLOOKUP($A249,'BC 114+220'!$B$13:$X$489,14,0)/1000</f>
        <v>#N/A</v>
      </c>
      <c r="I249" s="163" t="e">
        <f>VLOOKUP($A249,'BC 114+220'!$B$13:$X$489,15,0)/1000</f>
        <v>#N/A</v>
      </c>
      <c r="J249" s="163" t="e">
        <f>VLOOKUP($A249,'BC 114+220'!$B$13:$X$489,20,0)/1000</f>
        <v>#N/A</v>
      </c>
      <c r="K249" s="163" t="e">
        <f>VLOOKUP($A249,'BC 114+220'!$B$13:$X$489,21,0)/1000</f>
        <v>#N/A</v>
      </c>
      <c r="L249" s="161" t="e">
        <f t="shared" si="12"/>
        <v>#N/A</v>
      </c>
      <c r="M249" s="165" t="e">
        <f t="shared" si="13"/>
        <v>#N/A</v>
      </c>
      <c r="N249" s="161" t="e">
        <f t="shared" si="14"/>
        <v>#N/A</v>
      </c>
      <c r="O249" s="161"/>
    </row>
    <row r="250" spans="1:15">
      <c r="A250" s="162">
        <f>'BC 114+220'!B249</f>
        <v>0</v>
      </c>
      <c r="B250" s="161">
        <f t="shared" si="15"/>
        <v>236</v>
      </c>
      <c r="C250" s="163" t="e">
        <f>'BC 114+220'!M249/1000</f>
        <v>#N/A</v>
      </c>
      <c r="D250" s="163" t="e">
        <f>'BC 114+220'!AA249</f>
        <v>#N/A</v>
      </c>
      <c r="E250" s="164" t="e">
        <f>'BC 114+220'!AB249</f>
        <v>#N/A</v>
      </c>
      <c r="F250" s="163" t="e">
        <f>VLOOKUP($A250,'BC 114+220'!$B$13:$X$489,8,0)/1000</f>
        <v>#N/A</v>
      </c>
      <c r="G250" s="163" t="e">
        <f>VLOOKUP($A250,'BC 114+220'!$B$13:$X$489,9,0)/1000</f>
        <v>#N/A</v>
      </c>
      <c r="H250" s="163" t="e">
        <f>VLOOKUP($A250,'BC 114+220'!$B$13:$X$489,14,0)/1000</f>
        <v>#N/A</v>
      </c>
      <c r="I250" s="163" t="e">
        <f>VLOOKUP($A250,'BC 114+220'!$B$13:$X$489,15,0)/1000</f>
        <v>#N/A</v>
      </c>
      <c r="J250" s="163" t="e">
        <f>VLOOKUP($A250,'BC 114+220'!$B$13:$X$489,20,0)/1000</f>
        <v>#N/A</v>
      </c>
      <c r="K250" s="163" t="e">
        <f>VLOOKUP($A250,'BC 114+220'!$B$13:$X$489,21,0)/1000</f>
        <v>#N/A</v>
      </c>
      <c r="L250" s="161" t="e">
        <f t="shared" si="12"/>
        <v>#N/A</v>
      </c>
      <c r="M250" s="165" t="e">
        <f t="shared" si="13"/>
        <v>#N/A</v>
      </c>
      <c r="N250" s="161" t="e">
        <f t="shared" si="14"/>
        <v>#N/A</v>
      </c>
      <c r="O250" s="161"/>
    </row>
    <row r="251" spans="1:15">
      <c r="A251" s="162">
        <f>'BC 114+220'!B250</f>
        <v>0</v>
      </c>
      <c r="B251" s="161">
        <f t="shared" si="15"/>
        <v>237</v>
      </c>
      <c r="C251" s="163" t="e">
        <f>'BC 114+220'!M250/1000</f>
        <v>#N/A</v>
      </c>
      <c r="D251" s="163" t="e">
        <f>'BC 114+220'!AA250</f>
        <v>#N/A</v>
      </c>
      <c r="E251" s="164" t="e">
        <f>'BC 114+220'!AB250</f>
        <v>#N/A</v>
      </c>
      <c r="F251" s="163" t="e">
        <f>VLOOKUP($A251,'BC 114+220'!$B$13:$X$489,8,0)/1000</f>
        <v>#N/A</v>
      </c>
      <c r="G251" s="163" t="e">
        <f>VLOOKUP($A251,'BC 114+220'!$B$13:$X$489,9,0)/1000</f>
        <v>#N/A</v>
      </c>
      <c r="H251" s="163" t="e">
        <f>VLOOKUP($A251,'BC 114+220'!$B$13:$X$489,14,0)/1000</f>
        <v>#N/A</v>
      </c>
      <c r="I251" s="163" t="e">
        <f>VLOOKUP($A251,'BC 114+220'!$B$13:$X$489,15,0)/1000</f>
        <v>#N/A</v>
      </c>
      <c r="J251" s="163" t="e">
        <f>VLOOKUP($A251,'BC 114+220'!$B$13:$X$489,20,0)/1000</f>
        <v>#N/A</v>
      </c>
      <c r="K251" s="163" t="e">
        <f>VLOOKUP($A251,'BC 114+220'!$B$13:$X$489,21,0)/1000</f>
        <v>#N/A</v>
      </c>
      <c r="L251" s="161" t="e">
        <f t="shared" si="12"/>
        <v>#N/A</v>
      </c>
      <c r="M251" s="165" t="e">
        <f t="shared" si="13"/>
        <v>#N/A</v>
      </c>
      <c r="N251" s="161" t="e">
        <f t="shared" si="14"/>
        <v>#N/A</v>
      </c>
      <c r="O251" s="161"/>
    </row>
    <row r="252" spans="1:15">
      <c r="A252" s="162">
        <f>'BC 114+220'!B251</f>
        <v>0</v>
      </c>
      <c r="B252" s="161">
        <f t="shared" si="15"/>
        <v>238</v>
      </c>
      <c r="C252" s="163" t="e">
        <f>'BC 114+220'!M251/1000</f>
        <v>#N/A</v>
      </c>
      <c r="D252" s="163" t="e">
        <f>'BC 114+220'!AA251</f>
        <v>#N/A</v>
      </c>
      <c r="E252" s="164" t="e">
        <f>'BC 114+220'!AB251</f>
        <v>#N/A</v>
      </c>
      <c r="F252" s="163" t="e">
        <f>VLOOKUP($A252,'BC 114+220'!$B$13:$X$489,8,0)/1000</f>
        <v>#N/A</v>
      </c>
      <c r="G252" s="163" t="e">
        <f>VLOOKUP($A252,'BC 114+220'!$B$13:$X$489,9,0)/1000</f>
        <v>#N/A</v>
      </c>
      <c r="H252" s="163" t="e">
        <f>VLOOKUP($A252,'BC 114+220'!$B$13:$X$489,14,0)/1000</f>
        <v>#N/A</v>
      </c>
      <c r="I252" s="163" t="e">
        <f>VLOOKUP($A252,'BC 114+220'!$B$13:$X$489,15,0)/1000</f>
        <v>#N/A</v>
      </c>
      <c r="J252" s="163" t="e">
        <f>VLOOKUP($A252,'BC 114+220'!$B$13:$X$489,20,0)/1000</f>
        <v>#N/A</v>
      </c>
      <c r="K252" s="163" t="e">
        <f>VLOOKUP($A252,'BC 114+220'!$B$13:$X$489,21,0)/1000</f>
        <v>#N/A</v>
      </c>
      <c r="L252" s="161" t="e">
        <f t="shared" si="12"/>
        <v>#N/A</v>
      </c>
      <c r="M252" s="165" t="e">
        <f t="shared" si="13"/>
        <v>#N/A</v>
      </c>
      <c r="N252" s="161" t="e">
        <f t="shared" si="14"/>
        <v>#N/A</v>
      </c>
      <c r="O252" s="161"/>
    </row>
    <row r="253" spans="1:15">
      <c r="A253" s="162">
        <f>'BC 114+220'!B252</f>
        <v>0</v>
      </c>
      <c r="B253" s="161">
        <f t="shared" si="15"/>
        <v>239</v>
      </c>
      <c r="C253" s="163" t="e">
        <f>'BC 114+220'!M252/1000</f>
        <v>#N/A</v>
      </c>
      <c r="D253" s="163" t="e">
        <f>'BC 114+220'!AA252</f>
        <v>#N/A</v>
      </c>
      <c r="E253" s="164" t="e">
        <f>'BC 114+220'!AB252</f>
        <v>#N/A</v>
      </c>
      <c r="F253" s="163" t="e">
        <f>VLOOKUP($A253,'BC 114+220'!$B$13:$X$489,8,0)/1000</f>
        <v>#N/A</v>
      </c>
      <c r="G253" s="163" t="e">
        <f>VLOOKUP($A253,'BC 114+220'!$B$13:$X$489,9,0)/1000</f>
        <v>#N/A</v>
      </c>
      <c r="H253" s="163" t="e">
        <f>VLOOKUP($A253,'BC 114+220'!$B$13:$X$489,14,0)/1000</f>
        <v>#N/A</v>
      </c>
      <c r="I253" s="163" t="e">
        <f>VLOOKUP($A253,'BC 114+220'!$B$13:$X$489,15,0)/1000</f>
        <v>#N/A</v>
      </c>
      <c r="J253" s="163" t="e">
        <f>VLOOKUP($A253,'BC 114+220'!$B$13:$X$489,20,0)/1000</f>
        <v>#N/A</v>
      </c>
      <c r="K253" s="163" t="e">
        <f>VLOOKUP($A253,'BC 114+220'!$B$13:$X$489,21,0)/1000</f>
        <v>#N/A</v>
      </c>
      <c r="L253" s="161" t="e">
        <f t="shared" si="12"/>
        <v>#N/A</v>
      </c>
      <c r="M253" s="165" t="e">
        <f t="shared" si="13"/>
        <v>#N/A</v>
      </c>
      <c r="N253" s="161" t="e">
        <f t="shared" si="14"/>
        <v>#N/A</v>
      </c>
      <c r="O253" s="161"/>
    </row>
    <row r="254" spans="1:15">
      <c r="A254" s="162">
        <f>'BC 114+220'!B253</f>
        <v>0</v>
      </c>
      <c r="B254" s="161">
        <f t="shared" si="15"/>
        <v>240</v>
      </c>
      <c r="C254" s="163" t="e">
        <f>'BC 114+220'!M253/1000</f>
        <v>#N/A</v>
      </c>
      <c r="D254" s="163" t="e">
        <f>'BC 114+220'!AA253</f>
        <v>#N/A</v>
      </c>
      <c r="E254" s="164" t="e">
        <f>'BC 114+220'!AB253</f>
        <v>#N/A</v>
      </c>
      <c r="F254" s="163" t="e">
        <f>VLOOKUP($A254,'BC 114+220'!$B$13:$X$489,8,0)/1000</f>
        <v>#N/A</v>
      </c>
      <c r="G254" s="163" t="e">
        <f>VLOOKUP($A254,'BC 114+220'!$B$13:$X$489,9,0)/1000</f>
        <v>#N/A</v>
      </c>
      <c r="H254" s="163" t="e">
        <f>VLOOKUP($A254,'BC 114+220'!$B$13:$X$489,14,0)/1000</f>
        <v>#N/A</v>
      </c>
      <c r="I254" s="163" t="e">
        <f>VLOOKUP($A254,'BC 114+220'!$B$13:$X$489,15,0)/1000</f>
        <v>#N/A</v>
      </c>
      <c r="J254" s="163" t="e">
        <f>VLOOKUP($A254,'BC 114+220'!$B$13:$X$489,20,0)/1000</f>
        <v>#N/A</v>
      </c>
      <c r="K254" s="163" t="e">
        <f>VLOOKUP($A254,'BC 114+220'!$B$13:$X$489,21,0)/1000</f>
        <v>#N/A</v>
      </c>
      <c r="L254" s="161" t="e">
        <f t="shared" si="12"/>
        <v>#N/A</v>
      </c>
      <c r="M254" s="165" t="e">
        <f t="shared" si="13"/>
        <v>#N/A</v>
      </c>
      <c r="N254" s="161" t="e">
        <f t="shared" si="14"/>
        <v>#N/A</v>
      </c>
      <c r="O254" s="161"/>
    </row>
    <row r="255" spans="1:15">
      <c r="A255" s="162">
        <f>'BC 114+220'!B254</f>
        <v>0</v>
      </c>
      <c r="B255" s="161">
        <f t="shared" si="15"/>
        <v>241</v>
      </c>
      <c r="C255" s="163" t="e">
        <f>'BC 114+220'!M254/1000</f>
        <v>#N/A</v>
      </c>
      <c r="D255" s="163" t="e">
        <f>'BC 114+220'!AA254</f>
        <v>#N/A</v>
      </c>
      <c r="E255" s="164" t="e">
        <f>'BC 114+220'!AB254</f>
        <v>#N/A</v>
      </c>
      <c r="F255" s="163" t="e">
        <f>VLOOKUP($A255,'BC 114+220'!$B$13:$X$489,8,0)/1000</f>
        <v>#N/A</v>
      </c>
      <c r="G255" s="163" t="e">
        <f>VLOOKUP($A255,'BC 114+220'!$B$13:$X$489,9,0)/1000</f>
        <v>#N/A</v>
      </c>
      <c r="H255" s="163" t="e">
        <f>VLOOKUP($A255,'BC 114+220'!$B$13:$X$489,14,0)/1000</f>
        <v>#N/A</v>
      </c>
      <c r="I255" s="163" t="e">
        <f>VLOOKUP($A255,'BC 114+220'!$B$13:$X$489,15,0)/1000</f>
        <v>#N/A</v>
      </c>
      <c r="J255" s="163" t="e">
        <f>VLOOKUP($A255,'BC 114+220'!$B$13:$X$489,20,0)/1000</f>
        <v>#N/A</v>
      </c>
      <c r="K255" s="163" t="e">
        <f>VLOOKUP($A255,'BC 114+220'!$B$13:$X$489,21,0)/1000</f>
        <v>#N/A</v>
      </c>
      <c r="L255" s="161" t="e">
        <f t="shared" si="12"/>
        <v>#N/A</v>
      </c>
      <c r="M255" s="165" t="e">
        <f t="shared" si="13"/>
        <v>#N/A</v>
      </c>
      <c r="N255" s="161" t="e">
        <f t="shared" si="14"/>
        <v>#N/A</v>
      </c>
      <c r="O255" s="161"/>
    </row>
    <row r="256" spans="1:15">
      <c r="A256" s="162">
        <f>'BC 114+220'!B255</f>
        <v>0</v>
      </c>
      <c r="B256" s="161">
        <f t="shared" si="15"/>
        <v>242</v>
      </c>
      <c r="C256" s="163" t="e">
        <f>'BC 114+220'!M255/1000</f>
        <v>#N/A</v>
      </c>
      <c r="D256" s="163" t="e">
        <f>'BC 114+220'!AA255</f>
        <v>#N/A</v>
      </c>
      <c r="E256" s="164" t="e">
        <f>'BC 114+220'!AB255</f>
        <v>#N/A</v>
      </c>
      <c r="F256" s="163" t="e">
        <f>VLOOKUP($A256,'BC 114+220'!$B$13:$X$489,8,0)/1000</f>
        <v>#N/A</v>
      </c>
      <c r="G256" s="163" t="e">
        <f>VLOOKUP($A256,'BC 114+220'!$B$13:$X$489,9,0)/1000</f>
        <v>#N/A</v>
      </c>
      <c r="H256" s="163" t="e">
        <f>VLOOKUP($A256,'BC 114+220'!$B$13:$X$489,14,0)/1000</f>
        <v>#N/A</v>
      </c>
      <c r="I256" s="163" t="e">
        <f>VLOOKUP($A256,'BC 114+220'!$B$13:$X$489,15,0)/1000</f>
        <v>#N/A</v>
      </c>
      <c r="J256" s="163" t="e">
        <f>VLOOKUP($A256,'BC 114+220'!$B$13:$X$489,20,0)/1000</f>
        <v>#N/A</v>
      </c>
      <c r="K256" s="163" t="e">
        <f>VLOOKUP($A256,'BC 114+220'!$B$13:$X$489,21,0)/1000</f>
        <v>#N/A</v>
      </c>
      <c r="L256" s="161" t="e">
        <f t="shared" si="12"/>
        <v>#N/A</v>
      </c>
      <c r="M256" s="165" t="e">
        <f t="shared" si="13"/>
        <v>#N/A</v>
      </c>
      <c r="N256" s="161" t="e">
        <f t="shared" si="14"/>
        <v>#N/A</v>
      </c>
      <c r="O256" s="161"/>
    </row>
    <row r="257" spans="1:15">
      <c r="A257" s="162">
        <f>'BC 114+220'!B256</f>
        <v>0</v>
      </c>
      <c r="B257" s="161">
        <f t="shared" si="15"/>
        <v>243</v>
      </c>
      <c r="C257" s="163" t="e">
        <f>'BC 114+220'!M256/1000</f>
        <v>#N/A</v>
      </c>
      <c r="D257" s="163" t="e">
        <f>'BC 114+220'!AA256</f>
        <v>#N/A</v>
      </c>
      <c r="E257" s="164" t="e">
        <f>'BC 114+220'!AB256</f>
        <v>#N/A</v>
      </c>
      <c r="F257" s="163" t="e">
        <f>VLOOKUP($A257,'BC 114+220'!$B$13:$X$489,8,0)/1000</f>
        <v>#N/A</v>
      </c>
      <c r="G257" s="163" t="e">
        <f>VLOOKUP($A257,'BC 114+220'!$B$13:$X$489,9,0)/1000</f>
        <v>#N/A</v>
      </c>
      <c r="H257" s="163" t="e">
        <f>VLOOKUP($A257,'BC 114+220'!$B$13:$X$489,14,0)/1000</f>
        <v>#N/A</v>
      </c>
      <c r="I257" s="163" t="e">
        <f>VLOOKUP($A257,'BC 114+220'!$B$13:$X$489,15,0)/1000</f>
        <v>#N/A</v>
      </c>
      <c r="J257" s="163" t="e">
        <f>VLOOKUP($A257,'BC 114+220'!$B$13:$X$489,20,0)/1000</f>
        <v>#N/A</v>
      </c>
      <c r="K257" s="163" t="e">
        <f>VLOOKUP($A257,'BC 114+220'!$B$13:$X$489,21,0)/1000</f>
        <v>#N/A</v>
      </c>
      <c r="L257" s="161" t="e">
        <f t="shared" si="12"/>
        <v>#N/A</v>
      </c>
      <c r="M257" s="165" t="e">
        <f t="shared" si="13"/>
        <v>#N/A</v>
      </c>
      <c r="N257" s="161" t="e">
        <f t="shared" si="14"/>
        <v>#N/A</v>
      </c>
      <c r="O257" s="161"/>
    </row>
    <row r="258" spans="1:15">
      <c r="A258" s="162">
        <f>'BC 114+220'!B257</f>
        <v>0</v>
      </c>
      <c r="B258" s="161">
        <f t="shared" si="15"/>
        <v>244</v>
      </c>
      <c r="C258" s="163" t="e">
        <f>'BC 114+220'!M257/1000</f>
        <v>#N/A</v>
      </c>
      <c r="D258" s="163" t="e">
        <f>'BC 114+220'!AA257</f>
        <v>#N/A</v>
      </c>
      <c r="E258" s="164" t="e">
        <f>'BC 114+220'!AB257</f>
        <v>#N/A</v>
      </c>
      <c r="F258" s="163" t="e">
        <f>VLOOKUP($A258,'BC 114+220'!$B$13:$X$489,8,0)/1000</f>
        <v>#N/A</v>
      </c>
      <c r="G258" s="163" t="e">
        <f>VLOOKUP($A258,'BC 114+220'!$B$13:$X$489,9,0)/1000</f>
        <v>#N/A</v>
      </c>
      <c r="H258" s="163" t="e">
        <f>VLOOKUP($A258,'BC 114+220'!$B$13:$X$489,14,0)/1000</f>
        <v>#N/A</v>
      </c>
      <c r="I258" s="163" t="e">
        <f>VLOOKUP($A258,'BC 114+220'!$B$13:$X$489,15,0)/1000</f>
        <v>#N/A</v>
      </c>
      <c r="J258" s="163" t="e">
        <f>VLOOKUP($A258,'BC 114+220'!$B$13:$X$489,20,0)/1000</f>
        <v>#N/A</v>
      </c>
      <c r="K258" s="163" t="e">
        <f>VLOOKUP($A258,'BC 114+220'!$B$13:$X$489,21,0)/1000</f>
        <v>#N/A</v>
      </c>
      <c r="L258" s="161" t="e">
        <f t="shared" si="12"/>
        <v>#N/A</v>
      </c>
      <c r="M258" s="165" t="e">
        <f t="shared" si="13"/>
        <v>#N/A</v>
      </c>
      <c r="N258" s="161" t="e">
        <f t="shared" si="14"/>
        <v>#N/A</v>
      </c>
      <c r="O258" s="161"/>
    </row>
    <row r="259" spans="1:15">
      <c r="A259" s="162">
        <f>'BC 114+220'!B258</f>
        <v>0</v>
      </c>
      <c r="B259" s="161">
        <f t="shared" si="15"/>
        <v>245</v>
      </c>
      <c r="C259" s="163" t="e">
        <f>'BC 114+220'!M258/1000</f>
        <v>#N/A</v>
      </c>
      <c r="D259" s="163" t="e">
        <f>'BC 114+220'!AA258</f>
        <v>#N/A</v>
      </c>
      <c r="E259" s="164" t="e">
        <f>'BC 114+220'!AB258</f>
        <v>#N/A</v>
      </c>
      <c r="F259" s="163" t="e">
        <f>VLOOKUP($A259,'BC 114+220'!$B$13:$X$489,8,0)/1000</f>
        <v>#N/A</v>
      </c>
      <c r="G259" s="163" t="e">
        <f>VLOOKUP($A259,'BC 114+220'!$B$13:$X$489,9,0)/1000</f>
        <v>#N/A</v>
      </c>
      <c r="H259" s="163" t="e">
        <f>VLOOKUP($A259,'BC 114+220'!$B$13:$X$489,14,0)/1000</f>
        <v>#N/A</v>
      </c>
      <c r="I259" s="163" t="e">
        <f>VLOOKUP($A259,'BC 114+220'!$B$13:$X$489,15,0)/1000</f>
        <v>#N/A</v>
      </c>
      <c r="J259" s="163" t="e">
        <f>VLOOKUP($A259,'BC 114+220'!$B$13:$X$489,20,0)/1000</f>
        <v>#N/A</v>
      </c>
      <c r="K259" s="163" t="e">
        <f>VLOOKUP($A259,'BC 114+220'!$B$13:$X$489,21,0)/1000</f>
        <v>#N/A</v>
      </c>
      <c r="L259" s="161" t="e">
        <f t="shared" si="12"/>
        <v>#N/A</v>
      </c>
      <c r="M259" s="165" t="e">
        <f t="shared" si="13"/>
        <v>#N/A</v>
      </c>
      <c r="N259" s="161" t="e">
        <f t="shared" si="14"/>
        <v>#N/A</v>
      </c>
      <c r="O259" s="161"/>
    </row>
    <row r="260" spans="1:15">
      <c r="A260" s="162">
        <f>'BC 114+220'!B259</f>
        <v>0</v>
      </c>
      <c r="B260" s="161">
        <f t="shared" si="15"/>
        <v>246</v>
      </c>
      <c r="C260" s="163" t="e">
        <f>'BC 114+220'!M259/1000</f>
        <v>#N/A</v>
      </c>
      <c r="D260" s="163" t="e">
        <f>'BC 114+220'!AA259</f>
        <v>#N/A</v>
      </c>
      <c r="E260" s="164" t="e">
        <f>'BC 114+220'!AB259</f>
        <v>#N/A</v>
      </c>
      <c r="F260" s="163" t="e">
        <f>VLOOKUP($A260,'BC 114+220'!$B$13:$X$489,8,0)/1000</f>
        <v>#N/A</v>
      </c>
      <c r="G260" s="163" t="e">
        <f>VLOOKUP($A260,'BC 114+220'!$B$13:$X$489,9,0)/1000</f>
        <v>#N/A</v>
      </c>
      <c r="H260" s="163" t="e">
        <f>VLOOKUP($A260,'BC 114+220'!$B$13:$X$489,14,0)/1000</f>
        <v>#N/A</v>
      </c>
      <c r="I260" s="163" t="e">
        <f>VLOOKUP($A260,'BC 114+220'!$B$13:$X$489,15,0)/1000</f>
        <v>#N/A</v>
      </c>
      <c r="J260" s="163" t="e">
        <f>VLOOKUP($A260,'BC 114+220'!$B$13:$X$489,20,0)/1000</f>
        <v>#N/A</v>
      </c>
      <c r="K260" s="163" t="e">
        <f>VLOOKUP($A260,'BC 114+220'!$B$13:$X$489,21,0)/1000</f>
        <v>#N/A</v>
      </c>
      <c r="L260" s="161" t="e">
        <f t="shared" si="12"/>
        <v>#N/A</v>
      </c>
      <c r="M260" s="165" t="e">
        <f t="shared" si="13"/>
        <v>#N/A</v>
      </c>
      <c r="N260" s="161" t="e">
        <f t="shared" si="14"/>
        <v>#N/A</v>
      </c>
      <c r="O260" s="161"/>
    </row>
    <row r="261" spans="1:15">
      <c r="A261" s="162">
        <f>'BC 114+220'!B260</f>
        <v>0</v>
      </c>
      <c r="B261" s="161">
        <f t="shared" si="15"/>
        <v>247</v>
      </c>
      <c r="C261" s="163" t="e">
        <f>'BC 114+220'!M260/1000</f>
        <v>#N/A</v>
      </c>
      <c r="D261" s="163" t="e">
        <f>'BC 114+220'!AA260</f>
        <v>#N/A</v>
      </c>
      <c r="E261" s="164" t="e">
        <f>'BC 114+220'!AB260</f>
        <v>#N/A</v>
      </c>
      <c r="F261" s="163" t="e">
        <f>VLOOKUP($A261,'BC 114+220'!$B$13:$X$489,8,0)/1000</f>
        <v>#N/A</v>
      </c>
      <c r="G261" s="163" t="e">
        <f>VLOOKUP($A261,'BC 114+220'!$B$13:$X$489,9,0)/1000</f>
        <v>#N/A</v>
      </c>
      <c r="H261" s="163" t="e">
        <f>VLOOKUP($A261,'BC 114+220'!$B$13:$X$489,14,0)/1000</f>
        <v>#N/A</v>
      </c>
      <c r="I261" s="163" t="e">
        <f>VLOOKUP($A261,'BC 114+220'!$B$13:$X$489,15,0)/1000</f>
        <v>#N/A</v>
      </c>
      <c r="J261" s="163" t="e">
        <f>VLOOKUP($A261,'BC 114+220'!$B$13:$X$489,20,0)/1000</f>
        <v>#N/A</v>
      </c>
      <c r="K261" s="163" t="e">
        <f>VLOOKUP($A261,'BC 114+220'!$B$13:$X$489,21,0)/1000</f>
        <v>#N/A</v>
      </c>
      <c r="L261" s="161" t="e">
        <f t="shared" si="12"/>
        <v>#N/A</v>
      </c>
      <c r="M261" s="165" t="e">
        <f t="shared" si="13"/>
        <v>#N/A</v>
      </c>
      <c r="N261" s="161" t="e">
        <f t="shared" si="14"/>
        <v>#N/A</v>
      </c>
      <c r="O261" s="161"/>
    </row>
    <row r="262" spans="1:15">
      <c r="A262" s="162">
        <f>'BC 114+220'!B261</f>
        <v>0</v>
      </c>
      <c r="B262" s="161">
        <f t="shared" si="15"/>
        <v>248</v>
      </c>
      <c r="C262" s="163" t="e">
        <f>'BC 114+220'!M261/1000</f>
        <v>#N/A</v>
      </c>
      <c r="D262" s="163" t="e">
        <f>'BC 114+220'!AA261</f>
        <v>#N/A</v>
      </c>
      <c r="E262" s="164" t="e">
        <f>'BC 114+220'!AB261</f>
        <v>#N/A</v>
      </c>
      <c r="F262" s="163" t="e">
        <f>VLOOKUP($A262,'BC 114+220'!$B$13:$X$489,8,0)/1000</f>
        <v>#N/A</v>
      </c>
      <c r="G262" s="163" t="e">
        <f>VLOOKUP($A262,'BC 114+220'!$B$13:$X$489,9,0)/1000</f>
        <v>#N/A</v>
      </c>
      <c r="H262" s="163" t="e">
        <f>VLOOKUP($A262,'BC 114+220'!$B$13:$X$489,14,0)/1000</f>
        <v>#N/A</v>
      </c>
      <c r="I262" s="163" t="e">
        <f>VLOOKUP($A262,'BC 114+220'!$B$13:$X$489,15,0)/1000</f>
        <v>#N/A</v>
      </c>
      <c r="J262" s="163" t="e">
        <f>VLOOKUP($A262,'BC 114+220'!$B$13:$X$489,20,0)/1000</f>
        <v>#N/A</v>
      </c>
      <c r="K262" s="163" t="e">
        <f>VLOOKUP($A262,'BC 114+220'!$B$13:$X$489,21,0)/1000</f>
        <v>#N/A</v>
      </c>
      <c r="L262" s="161" t="e">
        <f t="shared" si="12"/>
        <v>#N/A</v>
      </c>
      <c r="M262" s="165" t="e">
        <f t="shared" si="13"/>
        <v>#N/A</v>
      </c>
      <c r="N262" s="161" t="e">
        <f t="shared" si="14"/>
        <v>#N/A</v>
      </c>
      <c r="O262" s="161"/>
    </row>
    <row r="263" spans="1:15">
      <c r="A263" s="162">
        <f>'BC 114+220'!B262</f>
        <v>0</v>
      </c>
      <c r="B263" s="161">
        <f t="shared" si="15"/>
        <v>249</v>
      </c>
      <c r="C263" s="163" t="e">
        <f>'BC 114+220'!M262/1000</f>
        <v>#N/A</v>
      </c>
      <c r="D263" s="163" t="e">
        <f>'BC 114+220'!AA262</f>
        <v>#N/A</v>
      </c>
      <c r="E263" s="164" t="e">
        <f>'BC 114+220'!AB262</f>
        <v>#N/A</v>
      </c>
      <c r="F263" s="163" t="e">
        <f>VLOOKUP($A263,'BC 114+220'!$B$13:$X$489,8,0)/1000</f>
        <v>#N/A</v>
      </c>
      <c r="G263" s="163" t="e">
        <f>VLOOKUP($A263,'BC 114+220'!$B$13:$X$489,9,0)/1000</f>
        <v>#N/A</v>
      </c>
      <c r="H263" s="163" t="e">
        <f>VLOOKUP($A263,'BC 114+220'!$B$13:$X$489,14,0)/1000</f>
        <v>#N/A</v>
      </c>
      <c r="I263" s="163" t="e">
        <f>VLOOKUP($A263,'BC 114+220'!$B$13:$X$489,15,0)/1000</f>
        <v>#N/A</v>
      </c>
      <c r="J263" s="163" t="e">
        <f>VLOOKUP($A263,'BC 114+220'!$B$13:$X$489,20,0)/1000</f>
        <v>#N/A</v>
      </c>
      <c r="K263" s="163" t="e">
        <f>VLOOKUP($A263,'BC 114+220'!$B$13:$X$489,21,0)/1000</f>
        <v>#N/A</v>
      </c>
      <c r="L263" s="161" t="e">
        <f t="shared" si="12"/>
        <v>#N/A</v>
      </c>
      <c r="M263" s="165" t="e">
        <f t="shared" si="13"/>
        <v>#N/A</v>
      </c>
      <c r="N263" s="161" t="e">
        <f t="shared" si="14"/>
        <v>#N/A</v>
      </c>
      <c r="O263" s="161"/>
    </row>
    <row r="264" spans="1:15">
      <c r="A264" s="162">
        <f>'BC 114+220'!B263</f>
        <v>0</v>
      </c>
      <c r="B264" s="161">
        <f t="shared" si="15"/>
        <v>250</v>
      </c>
      <c r="C264" s="163" t="e">
        <f>'BC 114+220'!M263/1000</f>
        <v>#N/A</v>
      </c>
      <c r="D264" s="163" t="e">
        <f>'BC 114+220'!AA263</f>
        <v>#N/A</v>
      </c>
      <c r="E264" s="164" t="e">
        <f>'BC 114+220'!AB263</f>
        <v>#N/A</v>
      </c>
      <c r="F264" s="163" t="e">
        <f>VLOOKUP($A264,'BC 114+220'!$B$13:$X$489,8,0)/1000</f>
        <v>#N/A</v>
      </c>
      <c r="G264" s="163" t="e">
        <f>VLOOKUP($A264,'BC 114+220'!$B$13:$X$489,9,0)/1000</f>
        <v>#N/A</v>
      </c>
      <c r="H264" s="163" t="e">
        <f>VLOOKUP($A264,'BC 114+220'!$B$13:$X$489,14,0)/1000</f>
        <v>#N/A</v>
      </c>
      <c r="I264" s="163" t="e">
        <f>VLOOKUP($A264,'BC 114+220'!$B$13:$X$489,15,0)/1000</f>
        <v>#N/A</v>
      </c>
      <c r="J264" s="163" t="e">
        <f>VLOOKUP($A264,'BC 114+220'!$B$13:$X$489,20,0)/1000</f>
        <v>#N/A</v>
      </c>
      <c r="K264" s="163" t="e">
        <f>VLOOKUP($A264,'BC 114+220'!$B$13:$X$489,21,0)/1000</f>
        <v>#N/A</v>
      </c>
      <c r="L264" s="161" t="e">
        <f t="shared" si="12"/>
        <v>#N/A</v>
      </c>
      <c r="M264" s="165" t="e">
        <f t="shared" si="13"/>
        <v>#N/A</v>
      </c>
      <c r="N264" s="161" t="e">
        <f t="shared" si="14"/>
        <v>#N/A</v>
      </c>
      <c r="O264" s="161"/>
    </row>
    <row r="265" spans="1:15">
      <c r="A265" s="162">
        <f>'BC 114+220'!B264</f>
        <v>0</v>
      </c>
      <c r="B265" s="161">
        <f t="shared" si="15"/>
        <v>251</v>
      </c>
      <c r="C265" s="163" t="e">
        <f>'BC 114+220'!M264/1000</f>
        <v>#N/A</v>
      </c>
      <c r="D265" s="163" t="e">
        <f>'BC 114+220'!AA264</f>
        <v>#N/A</v>
      </c>
      <c r="E265" s="164" t="e">
        <f>'BC 114+220'!AB264</f>
        <v>#N/A</v>
      </c>
      <c r="F265" s="163" t="e">
        <f>VLOOKUP($A265,'BC 114+220'!$B$13:$X$489,8,0)/1000</f>
        <v>#N/A</v>
      </c>
      <c r="G265" s="163" t="e">
        <f>VLOOKUP($A265,'BC 114+220'!$B$13:$X$489,9,0)/1000</f>
        <v>#N/A</v>
      </c>
      <c r="H265" s="163" t="e">
        <f>VLOOKUP($A265,'BC 114+220'!$B$13:$X$489,14,0)/1000</f>
        <v>#N/A</v>
      </c>
      <c r="I265" s="163" t="e">
        <f>VLOOKUP($A265,'BC 114+220'!$B$13:$X$489,15,0)/1000</f>
        <v>#N/A</v>
      </c>
      <c r="J265" s="163" t="e">
        <f>VLOOKUP($A265,'BC 114+220'!$B$13:$X$489,20,0)/1000</f>
        <v>#N/A</v>
      </c>
      <c r="K265" s="163" t="e">
        <f>VLOOKUP($A265,'BC 114+220'!$B$13:$X$489,21,0)/1000</f>
        <v>#N/A</v>
      </c>
      <c r="L265" s="161" t="e">
        <f t="shared" si="12"/>
        <v>#N/A</v>
      </c>
      <c r="M265" s="165" t="e">
        <f t="shared" si="13"/>
        <v>#N/A</v>
      </c>
      <c r="N265" s="161" t="e">
        <f t="shared" si="14"/>
        <v>#N/A</v>
      </c>
      <c r="O265" s="161"/>
    </row>
    <row r="266" spans="1:15">
      <c r="A266" s="162">
        <f>'BC 114+220'!B265</f>
        <v>0</v>
      </c>
      <c r="B266" s="161">
        <f t="shared" si="15"/>
        <v>252</v>
      </c>
      <c r="C266" s="163" t="e">
        <f>'BC 114+220'!M265/1000</f>
        <v>#N/A</v>
      </c>
      <c r="D266" s="163" t="e">
        <f>'BC 114+220'!AA265</f>
        <v>#N/A</v>
      </c>
      <c r="E266" s="164" t="e">
        <f>'BC 114+220'!AB265</f>
        <v>#N/A</v>
      </c>
      <c r="F266" s="163" t="e">
        <f>VLOOKUP($A266,'BC 114+220'!$B$13:$X$489,8,0)/1000</f>
        <v>#N/A</v>
      </c>
      <c r="G266" s="163" t="e">
        <f>VLOOKUP($A266,'BC 114+220'!$B$13:$X$489,9,0)/1000</f>
        <v>#N/A</v>
      </c>
      <c r="H266" s="163" t="e">
        <f>VLOOKUP($A266,'BC 114+220'!$B$13:$X$489,14,0)/1000</f>
        <v>#N/A</v>
      </c>
      <c r="I266" s="163" t="e">
        <f>VLOOKUP($A266,'BC 114+220'!$B$13:$X$489,15,0)/1000</f>
        <v>#N/A</v>
      </c>
      <c r="J266" s="163" t="e">
        <f>VLOOKUP($A266,'BC 114+220'!$B$13:$X$489,20,0)/1000</f>
        <v>#N/A</v>
      </c>
      <c r="K266" s="163" t="e">
        <f>VLOOKUP($A266,'BC 114+220'!$B$13:$X$489,21,0)/1000</f>
        <v>#N/A</v>
      </c>
      <c r="L266" s="161" t="e">
        <f t="shared" si="12"/>
        <v>#N/A</v>
      </c>
      <c r="M266" s="165" t="e">
        <f t="shared" si="13"/>
        <v>#N/A</v>
      </c>
      <c r="N266" s="161" t="e">
        <f t="shared" si="14"/>
        <v>#N/A</v>
      </c>
      <c r="O266" s="161"/>
    </row>
    <row r="267" spans="1:15">
      <c r="A267" s="162">
        <f>'BC 114+220'!B266</f>
        <v>0</v>
      </c>
      <c r="B267" s="161">
        <f t="shared" si="15"/>
        <v>253</v>
      </c>
      <c r="C267" s="163" t="e">
        <f>'BC 114+220'!M266/1000</f>
        <v>#N/A</v>
      </c>
      <c r="D267" s="163" t="e">
        <f>'BC 114+220'!AA266</f>
        <v>#N/A</v>
      </c>
      <c r="E267" s="164" t="e">
        <f>'BC 114+220'!AB266</f>
        <v>#N/A</v>
      </c>
      <c r="F267" s="163" t="e">
        <f>VLOOKUP($A267,'BC 114+220'!$B$13:$X$489,8,0)/1000</f>
        <v>#N/A</v>
      </c>
      <c r="G267" s="163" t="e">
        <f>VLOOKUP($A267,'BC 114+220'!$B$13:$X$489,9,0)/1000</f>
        <v>#N/A</v>
      </c>
      <c r="H267" s="163" t="e">
        <f>VLOOKUP($A267,'BC 114+220'!$B$13:$X$489,14,0)/1000</f>
        <v>#N/A</v>
      </c>
      <c r="I267" s="163" t="e">
        <f>VLOOKUP($A267,'BC 114+220'!$B$13:$X$489,15,0)/1000</f>
        <v>#N/A</v>
      </c>
      <c r="J267" s="163" t="e">
        <f>VLOOKUP($A267,'BC 114+220'!$B$13:$X$489,20,0)/1000</f>
        <v>#N/A</v>
      </c>
      <c r="K267" s="163" t="e">
        <f>VLOOKUP($A267,'BC 114+220'!$B$13:$X$489,21,0)/1000</f>
        <v>#N/A</v>
      </c>
      <c r="L267" s="161" t="e">
        <f t="shared" si="12"/>
        <v>#N/A</v>
      </c>
      <c r="M267" s="165" t="e">
        <f t="shared" si="13"/>
        <v>#N/A</v>
      </c>
      <c r="N267" s="161" t="e">
        <f t="shared" si="14"/>
        <v>#N/A</v>
      </c>
      <c r="O267" s="161"/>
    </row>
    <row r="268" spans="1:15">
      <c r="A268" s="162">
        <f>'BC 114+220'!B267</f>
        <v>0</v>
      </c>
      <c r="B268" s="161">
        <f t="shared" si="15"/>
        <v>254</v>
      </c>
      <c r="C268" s="163" t="e">
        <f>'BC 114+220'!M267/1000</f>
        <v>#N/A</v>
      </c>
      <c r="D268" s="163" t="e">
        <f>'BC 114+220'!AA267</f>
        <v>#N/A</v>
      </c>
      <c r="E268" s="164" t="e">
        <f>'BC 114+220'!AB267</f>
        <v>#N/A</v>
      </c>
      <c r="F268" s="163" t="e">
        <f>VLOOKUP($A268,'BC 114+220'!$B$13:$X$489,8,0)/1000</f>
        <v>#N/A</v>
      </c>
      <c r="G268" s="163" t="e">
        <f>VLOOKUP($A268,'BC 114+220'!$B$13:$X$489,9,0)/1000</f>
        <v>#N/A</v>
      </c>
      <c r="H268" s="163" t="e">
        <f>VLOOKUP($A268,'BC 114+220'!$B$13:$X$489,14,0)/1000</f>
        <v>#N/A</v>
      </c>
      <c r="I268" s="163" t="e">
        <f>VLOOKUP($A268,'BC 114+220'!$B$13:$X$489,15,0)/1000</f>
        <v>#N/A</v>
      </c>
      <c r="J268" s="163" t="e">
        <f>VLOOKUP($A268,'BC 114+220'!$B$13:$X$489,20,0)/1000</f>
        <v>#N/A</v>
      </c>
      <c r="K268" s="163" t="e">
        <f>VLOOKUP($A268,'BC 114+220'!$B$13:$X$489,21,0)/1000</f>
        <v>#N/A</v>
      </c>
      <c r="L268" s="161" t="e">
        <f t="shared" si="12"/>
        <v>#N/A</v>
      </c>
      <c r="M268" s="165" t="e">
        <f t="shared" si="13"/>
        <v>#N/A</v>
      </c>
      <c r="N268" s="161" t="e">
        <f t="shared" si="14"/>
        <v>#N/A</v>
      </c>
      <c r="O268" s="161"/>
    </row>
    <row r="269" spans="1:15">
      <c r="A269" s="162">
        <f>'BC 114+220'!B268</f>
        <v>0</v>
      </c>
      <c r="B269" s="161">
        <f t="shared" si="15"/>
        <v>255</v>
      </c>
      <c r="C269" s="163" t="e">
        <f>'BC 114+220'!M268/1000</f>
        <v>#N/A</v>
      </c>
      <c r="D269" s="163" t="e">
        <f>'BC 114+220'!AA268</f>
        <v>#N/A</v>
      </c>
      <c r="E269" s="164" t="e">
        <f>'BC 114+220'!AB268</f>
        <v>#N/A</v>
      </c>
      <c r="F269" s="163" t="e">
        <f>VLOOKUP($A269,'BC 114+220'!$B$13:$X$489,8,0)/1000</f>
        <v>#N/A</v>
      </c>
      <c r="G269" s="163" t="e">
        <f>VLOOKUP($A269,'BC 114+220'!$B$13:$X$489,9,0)/1000</f>
        <v>#N/A</v>
      </c>
      <c r="H269" s="163" t="e">
        <f>VLOOKUP($A269,'BC 114+220'!$B$13:$X$489,14,0)/1000</f>
        <v>#N/A</v>
      </c>
      <c r="I269" s="163" t="e">
        <f>VLOOKUP($A269,'BC 114+220'!$B$13:$X$489,15,0)/1000</f>
        <v>#N/A</v>
      </c>
      <c r="J269" s="163" t="e">
        <f>VLOOKUP($A269,'BC 114+220'!$B$13:$X$489,20,0)/1000</f>
        <v>#N/A</v>
      </c>
      <c r="K269" s="163" t="e">
        <f>VLOOKUP($A269,'BC 114+220'!$B$13:$X$489,21,0)/1000</f>
        <v>#N/A</v>
      </c>
      <c r="L269" s="161" t="e">
        <f t="shared" si="12"/>
        <v>#N/A</v>
      </c>
      <c r="M269" s="165" t="e">
        <f t="shared" si="13"/>
        <v>#N/A</v>
      </c>
      <c r="N269" s="161" t="e">
        <f t="shared" si="14"/>
        <v>#N/A</v>
      </c>
      <c r="O269" s="161"/>
    </row>
    <row r="270" spans="1:15">
      <c r="A270" s="162">
        <f>'BC 114+220'!B269</f>
        <v>0</v>
      </c>
      <c r="B270" s="161">
        <f t="shared" si="15"/>
        <v>256</v>
      </c>
      <c r="C270" s="163" t="e">
        <f>'BC 114+220'!M269/1000</f>
        <v>#N/A</v>
      </c>
      <c r="D270" s="163" t="e">
        <f>'BC 114+220'!AA269</f>
        <v>#N/A</v>
      </c>
      <c r="E270" s="164" t="e">
        <f>'BC 114+220'!AB269</f>
        <v>#N/A</v>
      </c>
      <c r="F270" s="163" t="e">
        <f>VLOOKUP($A270,'BC 114+220'!$B$13:$X$489,8,0)/1000</f>
        <v>#N/A</v>
      </c>
      <c r="G270" s="163" t="e">
        <f>VLOOKUP($A270,'BC 114+220'!$B$13:$X$489,9,0)/1000</f>
        <v>#N/A</v>
      </c>
      <c r="H270" s="163" t="e">
        <f>VLOOKUP($A270,'BC 114+220'!$B$13:$X$489,14,0)/1000</f>
        <v>#N/A</v>
      </c>
      <c r="I270" s="163" t="e">
        <f>VLOOKUP($A270,'BC 114+220'!$B$13:$X$489,15,0)/1000</f>
        <v>#N/A</v>
      </c>
      <c r="J270" s="163" t="e">
        <f>VLOOKUP($A270,'BC 114+220'!$B$13:$X$489,20,0)/1000</f>
        <v>#N/A</v>
      </c>
      <c r="K270" s="163" t="e">
        <f>VLOOKUP($A270,'BC 114+220'!$B$13:$X$489,21,0)/1000</f>
        <v>#N/A</v>
      </c>
      <c r="L270" s="161" t="e">
        <f t="shared" ref="L270:L333" si="16">(G270-$G$14)*1000</f>
        <v>#N/A</v>
      </c>
      <c r="M270" s="165" t="e">
        <f t="shared" ref="M270:M333" si="17">(I270-$I$14)*1000</f>
        <v>#N/A</v>
      </c>
      <c r="N270" s="161" t="e">
        <f t="shared" si="14"/>
        <v>#N/A</v>
      </c>
      <c r="O270" s="161"/>
    </row>
    <row r="271" spans="1:15">
      <c r="A271" s="162">
        <f>'BC 114+220'!B270</f>
        <v>0</v>
      </c>
      <c r="B271" s="161">
        <f t="shared" si="15"/>
        <v>257</v>
      </c>
      <c r="C271" s="163" t="e">
        <f>'BC 114+220'!M270/1000</f>
        <v>#N/A</v>
      </c>
      <c r="D271" s="163" t="e">
        <f>'BC 114+220'!AA270</f>
        <v>#N/A</v>
      </c>
      <c r="E271" s="164" t="e">
        <f>'BC 114+220'!AB270</f>
        <v>#N/A</v>
      </c>
      <c r="F271" s="163" t="e">
        <f>VLOOKUP($A271,'BC 114+220'!$B$13:$X$489,8,0)/1000</f>
        <v>#N/A</v>
      </c>
      <c r="G271" s="163" t="e">
        <f>VLOOKUP($A271,'BC 114+220'!$B$13:$X$489,9,0)/1000</f>
        <v>#N/A</v>
      </c>
      <c r="H271" s="163" t="e">
        <f>VLOOKUP($A271,'BC 114+220'!$B$13:$X$489,14,0)/1000</f>
        <v>#N/A</v>
      </c>
      <c r="I271" s="163" t="e">
        <f>VLOOKUP($A271,'BC 114+220'!$B$13:$X$489,15,0)/1000</f>
        <v>#N/A</v>
      </c>
      <c r="J271" s="163" t="e">
        <f>VLOOKUP($A271,'BC 114+220'!$B$13:$X$489,20,0)/1000</f>
        <v>#N/A</v>
      </c>
      <c r="K271" s="163" t="e">
        <f>VLOOKUP($A271,'BC 114+220'!$B$13:$X$489,21,0)/1000</f>
        <v>#N/A</v>
      </c>
      <c r="L271" s="161" t="e">
        <f t="shared" si="16"/>
        <v>#N/A</v>
      </c>
      <c r="M271" s="165" t="e">
        <f t="shared" si="17"/>
        <v>#N/A</v>
      </c>
      <c r="N271" s="161" t="e">
        <f t="shared" ref="N271:N334" si="18">(K271-$K$14)*1000</f>
        <v>#N/A</v>
      </c>
      <c r="O271" s="161"/>
    </row>
    <row r="272" spans="1:15">
      <c r="A272" s="162">
        <f>'BC 114+220'!B271</f>
        <v>0</v>
      </c>
      <c r="B272" s="161">
        <f t="shared" ref="B272:B335" si="19">+B271+1</f>
        <v>258</v>
      </c>
      <c r="C272" s="163" t="e">
        <f>'BC 114+220'!M271/1000</f>
        <v>#N/A</v>
      </c>
      <c r="D272" s="163" t="e">
        <f>'BC 114+220'!AA271</f>
        <v>#N/A</v>
      </c>
      <c r="E272" s="164" t="e">
        <f>'BC 114+220'!AB271</f>
        <v>#N/A</v>
      </c>
      <c r="F272" s="163" t="e">
        <f>VLOOKUP($A272,'BC 114+220'!$B$13:$X$489,8,0)/1000</f>
        <v>#N/A</v>
      </c>
      <c r="G272" s="163" t="e">
        <f>VLOOKUP($A272,'BC 114+220'!$B$13:$X$489,9,0)/1000</f>
        <v>#N/A</v>
      </c>
      <c r="H272" s="163" t="e">
        <f>VLOOKUP($A272,'BC 114+220'!$B$13:$X$489,14,0)/1000</f>
        <v>#N/A</v>
      </c>
      <c r="I272" s="163" t="e">
        <f>VLOOKUP($A272,'BC 114+220'!$B$13:$X$489,15,0)/1000</f>
        <v>#N/A</v>
      </c>
      <c r="J272" s="163" t="e">
        <f>VLOOKUP($A272,'BC 114+220'!$B$13:$X$489,20,0)/1000</f>
        <v>#N/A</v>
      </c>
      <c r="K272" s="163" t="e">
        <f>VLOOKUP($A272,'BC 114+220'!$B$13:$X$489,21,0)/1000</f>
        <v>#N/A</v>
      </c>
      <c r="L272" s="161" t="e">
        <f t="shared" si="16"/>
        <v>#N/A</v>
      </c>
      <c r="M272" s="165" t="e">
        <f t="shared" si="17"/>
        <v>#N/A</v>
      </c>
      <c r="N272" s="161" t="e">
        <f t="shared" si="18"/>
        <v>#N/A</v>
      </c>
      <c r="O272" s="161"/>
    </row>
    <row r="273" spans="1:15">
      <c r="A273" s="162">
        <f>'BC 114+220'!B272</f>
        <v>0</v>
      </c>
      <c r="B273" s="161">
        <f t="shared" si="19"/>
        <v>259</v>
      </c>
      <c r="C273" s="163" t="e">
        <f>'BC 114+220'!M272/1000</f>
        <v>#N/A</v>
      </c>
      <c r="D273" s="163" t="e">
        <f>'BC 114+220'!AA272</f>
        <v>#N/A</v>
      </c>
      <c r="E273" s="164" t="e">
        <f>'BC 114+220'!AB272</f>
        <v>#N/A</v>
      </c>
      <c r="F273" s="163" t="e">
        <f>VLOOKUP($A273,'BC 114+220'!$B$13:$X$489,8,0)/1000</f>
        <v>#N/A</v>
      </c>
      <c r="G273" s="163" t="e">
        <f>VLOOKUP($A273,'BC 114+220'!$B$13:$X$489,9,0)/1000</f>
        <v>#N/A</v>
      </c>
      <c r="H273" s="163" t="e">
        <f>VLOOKUP($A273,'BC 114+220'!$B$13:$X$489,14,0)/1000</f>
        <v>#N/A</v>
      </c>
      <c r="I273" s="163" t="e">
        <f>VLOOKUP($A273,'BC 114+220'!$B$13:$X$489,15,0)/1000</f>
        <v>#N/A</v>
      </c>
      <c r="J273" s="163" t="e">
        <f>VLOOKUP($A273,'BC 114+220'!$B$13:$X$489,20,0)/1000</f>
        <v>#N/A</v>
      </c>
      <c r="K273" s="163" t="e">
        <f>VLOOKUP($A273,'BC 114+220'!$B$13:$X$489,21,0)/1000</f>
        <v>#N/A</v>
      </c>
      <c r="L273" s="161" t="e">
        <f t="shared" si="16"/>
        <v>#N/A</v>
      </c>
      <c r="M273" s="165" t="e">
        <f t="shared" si="17"/>
        <v>#N/A</v>
      </c>
      <c r="N273" s="161" t="e">
        <f t="shared" si="18"/>
        <v>#N/A</v>
      </c>
      <c r="O273" s="161"/>
    </row>
    <row r="274" spans="1:15">
      <c r="A274" s="162">
        <f>'BC 114+220'!B273</f>
        <v>0</v>
      </c>
      <c r="B274" s="161">
        <f t="shared" si="19"/>
        <v>260</v>
      </c>
      <c r="C274" s="163" t="e">
        <f>'BC 114+220'!M273/1000</f>
        <v>#N/A</v>
      </c>
      <c r="D274" s="163" t="e">
        <f>'BC 114+220'!AA273</f>
        <v>#N/A</v>
      </c>
      <c r="E274" s="164" t="e">
        <f>'BC 114+220'!AB273</f>
        <v>#N/A</v>
      </c>
      <c r="F274" s="163" t="e">
        <f>VLOOKUP($A274,'BC 114+220'!$B$13:$X$489,8,0)/1000</f>
        <v>#N/A</v>
      </c>
      <c r="G274" s="163" t="e">
        <f>VLOOKUP($A274,'BC 114+220'!$B$13:$X$489,9,0)/1000</f>
        <v>#N/A</v>
      </c>
      <c r="H274" s="163" t="e">
        <f>VLOOKUP($A274,'BC 114+220'!$B$13:$X$489,14,0)/1000</f>
        <v>#N/A</v>
      </c>
      <c r="I274" s="163" t="e">
        <f>VLOOKUP($A274,'BC 114+220'!$B$13:$X$489,15,0)/1000</f>
        <v>#N/A</v>
      </c>
      <c r="J274" s="163" t="e">
        <f>VLOOKUP($A274,'BC 114+220'!$B$13:$X$489,20,0)/1000</f>
        <v>#N/A</v>
      </c>
      <c r="K274" s="163" t="e">
        <f>VLOOKUP($A274,'BC 114+220'!$B$13:$X$489,21,0)/1000</f>
        <v>#N/A</v>
      </c>
      <c r="L274" s="161" t="e">
        <f t="shared" si="16"/>
        <v>#N/A</v>
      </c>
      <c r="M274" s="165" t="e">
        <f t="shared" si="17"/>
        <v>#N/A</v>
      </c>
      <c r="N274" s="161" t="e">
        <f t="shared" si="18"/>
        <v>#N/A</v>
      </c>
      <c r="O274" s="161"/>
    </row>
    <row r="275" spans="1:15">
      <c r="A275" s="162">
        <f>'BC 114+220'!B274</f>
        <v>0</v>
      </c>
      <c r="B275" s="161">
        <f t="shared" si="19"/>
        <v>261</v>
      </c>
      <c r="C275" s="163" t="e">
        <f>'BC 114+220'!M274/1000</f>
        <v>#N/A</v>
      </c>
      <c r="D275" s="163" t="e">
        <f>'BC 114+220'!AA274</f>
        <v>#N/A</v>
      </c>
      <c r="E275" s="164" t="e">
        <f>'BC 114+220'!AB274</f>
        <v>#N/A</v>
      </c>
      <c r="F275" s="163" t="e">
        <f>VLOOKUP($A275,'BC 114+220'!$B$13:$X$489,8,0)/1000</f>
        <v>#N/A</v>
      </c>
      <c r="G275" s="163" t="e">
        <f>VLOOKUP($A275,'BC 114+220'!$B$13:$X$489,9,0)/1000</f>
        <v>#N/A</v>
      </c>
      <c r="H275" s="163" t="e">
        <f>VLOOKUP($A275,'BC 114+220'!$B$13:$X$489,14,0)/1000</f>
        <v>#N/A</v>
      </c>
      <c r="I275" s="163" t="e">
        <f>VLOOKUP($A275,'BC 114+220'!$B$13:$X$489,15,0)/1000</f>
        <v>#N/A</v>
      </c>
      <c r="J275" s="163" t="e">
        <f>VLOOKUP($A275,'BC 114+220'!$B$13:$X$489,20,0)/1000</f>
        <v>#N/A</v>
      </c>
      <c r="K275" s="163" t="e">
        <f>VLOOKUP($A275,'BC 114+220'!$B$13:$X$489,21,0)/1000</f>
        <v>#N/A</v>
      </c>
      <c r="L275" s="161" t="e">
        <f t="shared" si="16"/>
        <v>#N/A</v>
      </c>
      <c r="M275" s="165" t="e">
        <f t="shared" si="17"/>
        <v>#N/A</v>
      </c>
      <c r="N275" s="161" t="e">
        <f t="shared" si="18"/>
        <v>#N/A</v>
      </c>
      <c r="O275" s="161"/>
    </row>
    <row r="276" spans="1:15">
      <c r="A276" s="162">
        <f>'BC 114+220'!B275</f>
        <v>0</v>
      </c>
      <c r="B276" s="161">
        <f t="shared" si="19"/>
        <v>262</v>
      </c>
      <c r="C276" s="163" t="e">
        <f>'BC 114+220'!M275/1000</f>
        <v>#N/A</v>
      </c>
      <c r="D276" s="163" t="e">
        <f>'BC 114+220'!AA275</f>
        <v>#N/A</v>
      </c>
      <c r="E276" s="164" t="e">
        <f>'BC 114+220'!AB275</f>
        <v>#N/A</v>
      </c>
      <c r="F276" s="163" t="e">
        <f>VLOOKUP($A276,'BC 114+220'!$B$13:$X$489,8,0)/1000</f>
        <v>#N/A</v>
      </c>
      <c r="G276" s="163" t="e">
        <f>VLOOKUP($A276,'BC 114+220'!$B$13:$X$489,9,0)/1000</f>
        <v>#N/A</v>
      </c>
      <c r="H276" s="163" t="e">
        <f>VLOOKUP($A276,'BC 114+220'!$B$13:$X$489,14,0)/1000</f>
        <v>#N/A</v>
      </c>
      <c r="I276" s="163" t="e">
        <f>VLOOKUP($A276,'BC 114+220'!$B$13:$X$489,15,0)/1000</f>
        <v>#N/A</v>
      </c>
      <c r="J276" s="163" t="e">
        <f>VLOOKUP($A276,'BC 114+220'!$B$13:$X$489,20,0)/1000</f>
        <v>#N/A</v>
      </c>
      <c r="K276" s="163" t="e">
        <f>VLOOKUP($A276,'BC 114+220'!$B$13:$X$489,21,0)/1000</f>
        <v>#N/A</v>
      </c>
      <c r="L276" s="161" t="e">
        <f t="shared" si="16"/>
        <v>#N/A</v>
      </c>
      <c r="M276" s="165" t="e">
        <f t="shared" si="17"/>
        <v>#N/A</v>
      </c>
      <c r="N276" s="161" t="e">
        <f t="shared" si="18"/>
        <v>#N/A</v>
      </c>
      <c r="O276" s="161"/>
    </row>
    <row r="277" spans="1:15">
      <c r="A277" s="162">
        <f>'BC 114+220'!B276</f>
        <v>0</v>
      </c>
      <c r="B277" s="161">
        <f t="shared" si="19"/>
        <v>263</v>
      </c>
      <c r="C277" s="163" t="e">
        <f>'BC 114+220'!M276/1000</f>
        <v>#N/A</v>
      </c>
      <c r="D277" s="163" t="e">
        <f>'BC 114+220'!AA276</f>
        <v>#N/A</v>
      </c>
      <c r="E277" s="164" t="e">
        <f>'BC 114+220'!AB276</f>
        <v>#N/A</v>
      </c>
      <c r="F277" s="163" t="e">
        <f>VLOOKUP($A277,'BC 114+220'!$B$13:$X$489,8,0)/1000</f>
        <v>#N/A</v>
      </c>
      <c r="G277" s="163" t="e">
        <f>VLOOKUP($A277,'BC 114+220'!$B$13:$X$489,9,0)/1000</f>
        <v>#N/A</v>
      </c>
      <c r="H277" s="163" t="e">
        <f>VLOOKUP($A277,'BC 114+220'!$B$13:$X$489,14,0)/1000</f>
        <v>#N/A</v>
      </c>
      <c r="I277" s="163" t="e">
        <f>VLOOKUP($A277,'BC 114+220'!$B$13:$X$489,15,0)/1000</f>
        <v>#N/A</v>
      </c>
      <c r="J277" s="163" t="e">
        <f>VLOOKUP($A277,'BC 114+220'!$B$13:$X$489,20,0)/1000</f>
        <v>#N/A</v>
      </c>
      <c r="K277" s="163" t="e">
        <f>VLOOKUP($A277,'BC 114+220'!$B$13:$X$489,21,0)/1000</f>
        <v>#N/A</v>
      </c>
      <c r="L277" s="161" t="e">
        <f t="shared" si="16"/>
        <v>#N/A</v>
      </c>
      <c r="M277" s="165" t="e">
        <f t="shared" si="17"/>
        <v>#N/A</v>
      </c>
      <c r="N277" s="161" t="e">
        <f t="shared" si="18"/>
        <v>#N/A</v>
      </c>
      <c r="O277" s="161"/>
    </row>
    <row r="278" spans="1:15">
      <c r="A278" s="162">
        <f>'BC 114+220'!B277</f>
        <v>0</v>
      </c>
      <c r="B278" s="161">
        <f t="shared" si="19"/>
        <v>264</v>
      </c>
      <c r="C278" s="163" t="e">
        <f>'BC 114+220'!M277/1000</f>
        <v>#N/A</v>
      </c>
      <c r="D278" s="163" t="e">
        <f>'BC 114+220'!AA277</f>
        <v>#N/A</v>
      </c>
      <c r="E278" s="164" t="e">
        <f>'BC 114+220'!AB277</f>
        <v>#N/A</v>
      </c>
      <c r="F278" s="163" t="e">
        <f>VLOOKUP($A278,'BC 114+220'!$B$13:$X$489,8,0)/1000</f>
        <v>#N/A</v>
      </c>
      <c r="G278" s="163" t="e">
        <f>VLOOKUP($A278,'BC 114+220'!$B$13:$X$489,9,0)/1000</f>
        <v>#N/A</v>
      </c>
      <c r="H278" s="163" t="e">
        <f>VLOOKUP($A278,'BC 114+220'!$B$13:$X$489,14,0)/1000</f>
        <v>#N/A</v>
      </c>
      <c r="I278" s="163" t="e">
        <f>VLOOKUP($A278,'BC 114+220'!$B$13:$X$489,15,0)/1000</f>
        <v>#N/A</v>
      </c>
      <c r="J278" s="163" t="e">
        <f>VLOOKUP($A278,'BC 114+220'!$B$13:$X$489,20,0)/1000</f>
        <v>#N/A</v>
      </c>
      <c r="K278" s="163" t="e">
        <f>VLOOKUP($A278,'BC 114+220'!$B$13:$X$489,21,0)/1000</f>
        <v>#N/A</v>
      </c>
      <c r="L278" s="161" t="e">
        <f t="shared" si="16"/>
        <v>#N/A</v>
      </c>
      <c r="M278" s="165" t="e">
        <f t="shared" si="17"/>
        <v>#N/A</v>
      </c>
      <c r="N278" s="161" t="e">
        <f t="shared" si="18"/>
        <v>#N/A</v>
      </c>
      <c r="O278" s="161"/>
    </row>
    <row r="279" spans="1:15">
      <c r="A279" s="162">
        <f>'BC 114+220'!B278</f>
        <v>0</v>
      </c>
      <c r="B279" s="161">
        <f t="shared" si="19"/>
        <v>265</v>
      </c>
      <c r="C279" s="163" t="e">
        <f>'BC 114+220'!M278/1000</f>
        <v>#N/A</v>
      </c>
      <c r="D279" s="163" t="e">
        <f>'BC 114+220'!AA278</f>
        <v>#N/A</v>
      </c>
      <c r="E279" s="164" t="e">
        <f>'BC 114+220'!AB278</f>
        <v>#N/A</v>
      </c>
      <c r="F279" s="163" t="e">
        <f>VLOOKUP($A279,'BC 114+220'!$B$13:$X$489,8,0)/1000</f>
        <v>#N/A</v>
      </c>
      <c r="G279" s="163" t="e">
        <f>VLOOKUP($A279,'BC 114+220'!$B$13:$X$489,9,0)/1000</f>
        <v>#N/A</v>
      </c>
      <c r="H279" s="163" t="e">
        <f>VLOOKUP($A279,'BC 114+220'!$B$13:$X$489,14,0)/1000</f>
        <v>#N/A</v>
      </c>
      <c r="I279" s="163" t="e">
        <f>VLOOKUP($A279,'BC 114+220'!$B$13:$X$489,15,0)/1000</f>
        <v>#N/A</v>
      </c>
      <c r="J279" s="163" t="e">
        <f>VLOOKUP($A279,'BC 114+220'!$B$13:$X$489,20,0)/1000</f>
        <v>#N/A</v>
      </c>
      <c r="K279" s="163" t="e">
        <f>VLOOKUP($A279,'BC 114+220'!$B$13:$X$489,21,0)/1000</f>
        <v>#N/A</v>
      </c>
      <c r="L279" s="161" t="e">
        <f t="shared" si="16"/>
        <v>#N/A</v>
      </c>
      <c r="M279" s="165" t="e">
        <f t="shared" si="17"/>
        <v>#N/A</v>
      </c>
      <c r="N279" s="161" t="e">
        <f t="shared" si="18"/>
        <v>#N/A</v>
      </c>
      <c r="O279" s="161"/>
    </row>
    <row r="280" spans="1:15">
      <c r="A280" s="162">
        <f>'BC 114+220'!B279</f>
        <v>0</v>
      </c>
      <c r="B280" s="161">
        <f t="shared" si="19"/>
        <v>266</v>
      </c>
      <c r="C280" s="163" t="e">
        <f>'BC 114+220'!M279/1000</f>
        <v>#N/A</v>
      </c>
      <c r="D280" s="163" t="e">
        <f>'BC 114+220'!AA279</f>
        <v>#N/A</v>
      </c>
      <c r="E280" s="164" t="e">
        <f>'BC 114+220'!AB279</f>
        <v>#N/A</v>
      </c>
      <c r="F280" s="163" t="e">
        <f>VLOOKUP($A280,'BC 114+220'!$B$13:$X$489,8,0)/1000</f>
        <v>#N/A</v>
      </c>
      <c r="G280" s="163" t="e">
        <f>VLOOKUP($A280,'BC 114+220'!$B$13:$X$489,9,0)/1000</f>
        <v>#N/A</v>
      </c>
      <c r="H280" s="163" t="e">
        <f>VLOOKUP($A280,'BC 114+220'!$B$13:$X$489,14,0)/1000</f>
        <v>#N/A</v>
      </c>
      <c r="I280" s="163" t="e">
        <f>VLOOKUP($A280,'BC 114+220'!$B$13:$X$489,15,0)/1000</f>
        <v>#N/A</v>
      </c>
      <c r="J280" s="163" t="e">
        <f>VLOOKUP($A280,'BC 114+220'!$B$13:$X$489,20,0)/1000</f>
        <v>#N/A</v>
      </c>
      <c r="K280" s="163" t="e">
        <f>VLOOKUP($A280,'BC 114+220'!$B$13:$X$489,21,0)/1000</f>
        <v>#N/A</v>
      </c>
      <c r="L280" s="161" t="e">
        <f t="shared" si="16"/>
        <v>#N/A</v>
      </c>
      <c r="M280" s="165" t="e">
        <f t="shared" si="17"/>
        <v>#N/A</v>
      </c>
      <c r="N280" s="161" t="e">
        <f t="shared" si="18"/>
        <v>#N/A</v>
      </c>
      <c r="O280" s="161"/>
    </row>
    <row r="281" spans="1:15">
      <c r="A281" s="162">
        <f>'BC 114+220'!B280</f>
        <v>0</v>
      </c>
      <c r="B281" s="161">
        <f t="shared" si="19"/>
        <v>267</v>
      </c>
      <c r="C281" s="163" t="e">
        <f>'BC 114+220'!M280/1000</f>
        <v>#N/A</v>
      </c>
      <c r="D281" s="163" t="e">
        <f>'BC 114+220'!AA280</f>
        <v>#N/A</v>
      </c>
      <c r="E281" s="164" t="e">
        <f>'BC 114+220'!AB280</f>
        <v>#N/A</v>
      </c>
      <c r="F281" s="163" t="e">
        <f>VLOOKUP($A281,'BC 114+220'!$B$13:$X$489,8,0)/1000</f>
        <v>#N/A</v>
      </c>
      <c r="G281" s="163" t="e">
        <f>VLOOKUP($A281,'BC 114+220'!$B$13:$X$489,9,0)/1000</f>
        <v>#N/A</v>
      </c>
      <c r="H281" s="163" t="e">
        <f>VLOOKUP($A281,'BC 114+220'!$B$13:$X$489,14,0)/1000</f>
        <v>#N/A</v>
      </c>
      <c r="I281" s="163" t="e">
        <f>VLOOKUP($A281,'BC 114+220'!$B$13:$X$489,15,0)/1000</f>
        <v>#N/A</v>
      </c>
      <c r="J281" s="163" t="e">
        <f>VLOOKUP($A281,'BC 114+220'!$B$13:$X$489,20,0)/1000</f>
        <v>#N/A</v>
      </c>
      <c r="K281" s="163" t="e">
        <f>VLOOKUP($A281,'BC 114+220'!$B$13:$X$489,21,0)/1000</f>
        <v>#N/A</v>
      </c>
      <c r="L281" s="161" t="e">
        <f t="shared" si="16"/>
        <v>#N/A</v>
      </c>
      <c r="M281" s="165" t="e">
        <f t="shared" si="17"/>
        <v>#N/A</v>
      </c>
      <c r="N281" s="161" t="e">
        <f t="shared" si="18"/>
        <v>#N/A</v>
      </c>
      <c r="O281" s="161"/>
    </row>
    <row r="282" spans="1:15">
      <c r="A282" s="162">
        <f>'BC 114+220'!B281</f>
        <v>0</v>
      </c>
      <c r="B282" s="161">
        <f t="shared" si="19"/>
        <v>268</v>
      </c>
      <c r="C282" s="163" t="e">
        <f>'BC 114+220'!M281/1000</f>
        <v>#N/A</v>
      </c>
      <c r="D282" s="163" t="e">
        <f>'BC 114+220'!AA281</f>
        <v>#N/A</v>
      </c>
      <c r="E282" s="164" t="e">
        <f>'BC 114+220'!AB281</f>
        <v>#N/A</v>
      </c>
      <c r="F282" s="163" t="e">
        <f>VLOOKUP($A282,'BC 114+220'!$B$13:$X$489,8,0)/1000</f>
        <v>#N/A</v>
      </c>
      <c r="G282" s="163" t="e">
        <f>VLOOKUP($A282,'BC 114+220'!$B$13:$X$489,9,0)/1000</f>
        <v>#N/A</v>
      </c>
      <c r="H282" s="163" t="e">
        <f>VLOOKUP($A282,'BC 114+220'!$B$13:$X$489,14,0)/1000</f>
        <v>#N/A</v>
      </c>
      <c r="I282" s="163" t="e">
        <f>VLOOKUP($A282,'BC 114+220'!$B$13:$X$489,15,0)/1000</f>
        <v>#N/A</v>
      </c>
      <c r="J282" s="163" t="e">
        <f>VLOOKUP($A282,'BC 114+220'!$B$13:$X$489,20,0)/1000</f>
        <v>#N/A</v>
      </c>
      <c r="K282" s="163" t="e">
        <f>VLOOKUP($A282,'BC 114+220'!$B$13:$X$489,21,0)/1000</f>
        <v>#N/A</v>
      </c>
      <c r="L282" s="161" t="e">
        <f t="shared" si="16"/>
        <v>#N/A</v>
      </c>
      <c r="M282" s="165" t="e">
        <f t="shared" si="17"/>
        <v>#N/A</v>
      </c>
      <c r="N282" s="161" t="e">
        <f t="shared" si="18"/>
        <v>#N/A</v>
      </c>
      <c r="O282" s="161"/>
    </row>
    <row r="283" spans="1:15">
      <c r="A283" s="162">
        <f>'BC 114+220'!B282</f>
        <v>0</v>
      </c>
      <c r="B283" s="161">
        <f t="shared" si="19"/>
        <v>269</v>
      </c>
      <c r="C283" s="163" t="e">
        <f>'BC 114+220'!M282/1000</f>
        <v>#N/A</v>
      </c>
      <c r="D283" s="163" t="e">
        <f>'BC 114+220'!AA282</f>
        <v>#N/A</v>
      </c>
      <c r="E283" s="164" t="e">
        <f>'BC 114+220'!AB282</f>
        <v>#N/A</v>
      </c>
      <c r="F283" s="163" t="e">
        <f>VLOOKUP($A283,'BC 114+220'!$B$13:$X$489,8,0)/1000</f>
        <v>#N/A</v>
      </c>
      <c r="G283" s="163" t="e">
        <f>VLOOKUP($A283,'BC 114+220'!$B$13:$X$489,9,0)/1000</f>
        <v>#N/A</v>
      </c>
      <c r="H283" s="163" t="e">
        <f>VLOOKUP($A283,'BC 114+220'!$B$13:$X$489,14,0)/1000</f>
        <v>#N/A</v>
      </c>
      <c r="I283" s="163" t="e">
        <f>VLOOKUP($A283,'BC 114+220'!$B$13:$X$489,15,0)/1000</f>
        <v>#N/A</v>
      </c>
      <c r="J283" s="163" t="e">
        <f>VLOOKUP($A283,'BC 114+220'!$B$13:$X$489,20,0)/1000</f>
        <v>#N/A</v>
      </c>
      <c r="K283" s="163" t="e">
        <f>VLOOKUP($A283,'BC 114+220'!$B$13:$X$489,21,0)/1000</f>
        <v>#N/A</v>
      </c>
      <c r="L283" s="161" t="e">
        <f t="shared" si="16"/>
        <v>#N/A</v>
      </c>
      <c r="M283" s="165" t="e">
        <f t="shared" si="17"/>
        <v>#N/A</v>
      </c>
      <c r="N283" s="161" t="e">
        <f t="shared" si="18"/>
        <v>#N/A</v>
      </c>
      <c r="O283" s="161"/>
    </row>
    <row r="284" spans="1:15">
      <c r="A284" s="162">
        <f>'BC 114+220'!B283</f>
        <v>0</v>
      </c>
      <c r="B284" s="161">
        <f t="shared" si="19"/>
        <v>270</v>
      </c>
      <c r="C284" s="163" t="e">
        <f>'BC 114+220'!M283/1000</f>
        <v>#N/A</v>
      </c>
      <c r="D284" s="163" t="e">
        <f>'BC 114+220'!AA283</f>
        <v>#N/A</v>
      </c>
      <c r="E284" s="164" t="e">
        <f>'BC 114+220'!AB283</f>
        <v>#N/A</v>
      </c>
      <c r="F284" s="163" t="e">
        <f>VLOOKUP($A284,'BC 114+220'!$B$13:$X$489,8,0)/1000</f>
        <v>#N/A</v>
      </c>
      <c r="G284" s="163" t="e">
        <f>VLOOKUP($A284,'BC 114+220'!$B$13:$X$489,9,0)/1000</f>
        <v>#N/A</v>
      </c>
      <c r="H284" s="163" t="e">
        <f>VLOOKUP($A284,'BC 114+220'!$B$13:$X$489,14,0)/1000</f>
        <v>#N/A</v>
      </c>
      <c r="I284" s="163" t="e">
        <f>VLOOKUP($A284,'BC 114+220'!$B$13:$X$489,15,0)/1000</f>
        <v>#N/A</v>
      </c>
      <c r="J284" s="163" t="e">
        <f>VLOOKUP($A284,'BC 114+220'!$B$13:$X$489,20,0)/1000</f>
        <v>#N/A</v>
      </c>
      <c r="K284" s="163" t="e">
        <f>VLOOKUP($A284,'BC 114+220'!$B$13:$X$489,21,0)/1000</f>
        <v>#N/A</v>
      </c>
      <c r="L284" s="161" t="e">
        <f t="shared" si="16"/>
        <v>#N/A</v>
      </c>
      <c r="M284" s="165" t="e">
        <f t="shared" si="17"/>
        <v>#N/A</v>
      </c>
      <c r="N284" s="161" t="e">
        <f t="shared" si="18"/>
        <v>#N/A</v>
      </c>
      <c r="O284" s="161"/>
    </row>
    <row r="285" spans="1:15">
      <c r="A285" s="162">
        <f>'BC 114+220'!B284</f>
        <v>0</v>
      </c>
      <c r="B285" s="161">
        <f t="shared" si="19"/>
        <v>271</v>
      </c>
      <c r="C285" s="163" t="e">
        <f>'BC 114+220'!M284/1000</f>
        <v>#N/A</v>
      </c>
      <c r="D285" s="163" t="e">
        <f>'BC 114+220'!AA284</f>
        <v>#N/A</v>
      </c>
      <c r="E285" s="164" t="e">
        <f>'BC 114+220'!AB284</f>
        <v>#N/A</v>
      </c>
      <c r="F285" s="163" t="e">
        <f>VLOOKUP($A285,'BC 114+220'!$B$13:$X$489,8,0)/1000</f>
        <v>#N/A</v>
      </c>
      <c r="G285" s="163" t="e">
        <f>VLOOKUP($A285,'BC 114+220'!$B$13:$X$489,9,0)/1000</f>
        <v>#N/A</v>
      </c>
      <c r="H285" s="163" t="e">
        <f>VLOOKUP($A285,'BC 114+220'!$B$13:$X$489,14,0)/1000</f>
        <v>#N/A</v>
      </c>
      <c r="I285" s="163" t="e">
        <f>VLOOKUP($A285,'BC 114+220'!$B$13:$X$489,15,0)/1000</f>
        <v>#N/A</v>
      </c>
      <c r="J285" s="163" t="e">
        <f>VLOOKUP($A285,'BC 114+220'!$B$13:$X$489,20,0)/1000</f>
        <v>#N/A</v>
      </c>
      <c r="K285" s="163" t="e">
        <f>VLOOKUP($A285,'BC 114+220'!$B$13:$X$489,21,0)/1000</f>
        <v>#N/A</v>
      </c>
      <c r="L285" s="161" t="e">
        <f t="shared" si="16"/>
        <v>#N/A</v>
      </c>
      <c r="M285" s="165" t="e">
        <f t="shared" si="17"/>
        <v>#N/A</v>
      </c>
      <c r="N285" s="161" t="e">
        <f t="shared" si="18"/>
        <v>#N/A</v>
      </c>
      <c r="O285" s="161"/>
    </row>
    <row r="286" spans="1:15">
      <c r="A286" s="162">
        <f>'BC 114+220'!B285</f>
        <v>0</v>
      </c>
      <c r="B286" s="161">
        <f t="shared" si="19"/>
        <v>272</v>
      </c>
      <c r="C286" s="163" t="e">
        <f>'BC 114+220'!M285/1000</f>
        <v>#N/A</v>
      </c>
      <c r="D286" s="163" t="e">
        <f>'BC 114+220'!AA285</f>
        <v>#N/A</v>
      </c>
      <c r="E286" s="164" t="e">
        <f>'BC 114+220'!AB285</f>
        <v>#N/A</v>
      </c>
      <c r="F286" s="163" t="e">
        <f>VLOOKUP($A286,'BC 114+220'!$B$13:$X$489,8,0)/1000</f>
        <v>#N/A</v>
      </c>
      <c r="G286" s="163" t="e">
        <f>VLOOKUP($A286,'BC 114+220'!$B$13:$X$489,9,0)/1000</f>
        <v>#N/A</v>
      </c>
      <c r="H286" s="163" t="e">
        <f>VLOOKUP($A286,'BC 114+220'!$B$13:$X$489,14,0)/1000</f>
        <v>#N/A</v>
      </c>
      <c r="I286" s="163" t="e">
        <f>VLOOKUP($A286,'BC 114+220'!$B$13:$X$489,15,0)/1000</f>
        <v>#N/A</v>
      </c>
      <c r="J286" s="163" t="e">
        <f>VLOOKUP($A286,'BC 114+220'!$B$13:$X$489,20,0)/1000</f>
        <v>#N/A</v>
      </c>
      <c r="K286" s="163" t="e">
        <f>VLOOKUP($A286,'BC 114+220'!$B$13:$X$489,21,0)/1000</f>
        <v>#N/A</v>
      </c>
      <c r="L286" s="161" t="e">
        <f t="shared" si="16"/>
        <v>#N/A</v>
      </c>
      <c r="M286" s="165" t="e">
        <f t="shared" si="17"/>
        <v>#N/A</v>
      </c>
      <c r="N286" s="161" t="e">
        <f t="shared" si="18"/>
        <v>#N/A</v>
      </c>
      <c r="O286" s="161"/>
    </row>
    <row r="287" spans="1:15">
      <c r="A287" s="162">
        <f>'BC 114+220'!B286</f>
        <v>0</v>
      </c>
      <c r="B287" s="161">
        <f t="shared" si="19"/>
        <v>273</v>
      </c>
      <c r="C287" s="163" t="e">
        <f>'BC 114+220'!M286/1000</f>
        <v>#N/A</v>
      </c>
      <c r="D287" s="163" t="e">
        <f>'BC 114+220'!AA286</f>
        <v>#N/A</v>
      </c>
      <c r="E287" s="164" t="e">
        <f>'BC 114+220'!AB286</f>
        <v>#N/A</v>
      </c>
      <c r="F287" s="163" t="e">
        <f>VLOOKUP($A287,'BC 114+220'!$B$13:$X$489,8,0)/1000</f>
        <v>#N/A</v>
      </c>
      <c r="G287" s="163" t="e">
        <f>VLOOKUP($A287,'BC 114+220'!$B$13:$X$489,9,0)/1000</f>
        <v>#N/A</v>
      </c>
      <c r="H287" s="163" t="e">
        <f>VLOOKUP($A287,'BC 114+220'!$B$13:$X$489,14,0)/1000</f>
        <v>#N/A</v>
      </c>
      <c r="I287" s="163" t="e">
        <f>VLOOKUP($A287,'BC 114+220'!$B$13:$X$489,15,0)/1000</f>
        <v>#N/A</v>
      </c>
      <c r="J287" s="163" t="e">
        <f>VLOOKUP($A287,'BC 114+220'!$B$13:$X$489,20,0)/1000</f>
        <v>#N/A</v>
      </c>
      <c r="K287" s="163" t="e">
        <f>VLOOKUP($A287,'BC 114+220'!$B$13:$X$489,21,0)/1000</f>
        <v>#N/A</v>
      </c>
      <c r="L287" s="161" t="e">
        <f t="shared" si="16"/>
        <v>#N/A</v>
      </c>
      <c r="M287" s="165" t="e">
        <f t="shared" si="17"/>
        <v>#N/A</v>
      </c>
      <c r="N287" s="161" t="e">
        <f t="shared" si="18"/>
        <v>#N/A</v>
      </c>
      <c r="O287" s="161"/>
    </row>
    <row r="288" spans="1:15">
      <c r="A288" s="162">
        <f>'BC 114+220'!B287</f>
        <v>0</v>
      </c>
      <c r="B288" s="161">
        <f t="shared" si="19"/>
        <v>274</v>
      </c>
      <c r="C288" s="163" t="e">
        <f>'BC 114+220'!M287/1000</f>
        <v>#N/A</v>
      </c>
      <c r="D288" s="163" t="e">
        <f>'BC 114+220'!AA287</f>
        <v>#N/A</v>
      </c>
      <c r="E288" s="164" t="e">
        <f>'BC 114+220'!AB287</f>
        <v>#N/A</v>
      </c>
      <c r="F288" s="163" t="e">
        <f>VLOOKUP($A288,'BC 114+220'!$B$13:$X$489,8,0)/1000</f>
        <v>#N/A</v>
      </c>
      <c r="G288" s="163" t="e">
        <f>VLOOKUP($A288,'BC 114+220'!$B$13:$X$489,9,0)/1000</f>
        <v>#N/A</v>
      </c>
      <c r="H288" s="163" t="e">
        <f>VLOOKUP($A288,'BC 114+220'!$B$13:$X$489,14,0)/1000</f>
        <v>#N/A</v>
      </c>
      <c r="I288" s="163" t="e">
        <f>VLOOKUP($A288,'BC 114+220'!$B$13:$X$489,15,0)/1000</f>
        <v>#N/A</v>
      </c>
      <c r="J288" s="163" t="e">
        <f>VLOOKUP($A288,'BC 114+220'!$B$13:$X$489,20,0)/1000</f>
        <v>#N/A</v>
      </c>
      <c r="K288" s="163" t="e">
        <f>VLOOKUP($A288,'BC 114+220'!$B$13:$X$489,21,0)/1000</f>
        <v>#N/A</v>
      </c>
      <c r="L288" s="161" t="e">
        <f t="shared" si="16"/>
        <v>#N/A</v>
      </c>
      <c r="M288" s="165" t="e">
        <f t="shared" si="17"/>
        <v>#N/A</v>
      </c>
      <c r="N288" s="161" t="e">
        <f t="shared" si="18"/>
        <v>#N/A</v>
      </c>
      <c r="O288" s="161"/>
    </row>
    <row r="289" spans="1:15">
      <c r="A289" s="162">
        <f>'BC 114+220'!B288</f>
        <v>0</v>
      </c>
      <c r="B289" s="161">
        <f t="shared" si="19"/>
        <v>275</v>
      </c>
      <c r="C289" s="163" t="e">
        <f>'BC 114+220'!M288/1000</f>
        <v>#N/A</v>
      </c>
      <c r="D289" s="163" t="e">
        <f>'BC 114+220'!AA288</f>
        <v>#N/A</v>
      </c>
      <c r="E289" s="164" t="e">
        <f>'BC 114+220'!AB288</f>
        <v>#N/A</v>
      </c>
      <c r="F289" s="163" t="e">
        <f>VLOOKUP($A289,'BC 114+220'!$B$13:$X$489,8,0)/1000</f>
        <v>#N/A</v>
      </c>
      <c r="G289" s="163" t="e">
        <f>VLOOKUP($A289,'BC 114+220'!$B$13:$X$489,9,0)/1000</f>
        <v>#N/A</v>
      </c>
      <c r="H289" s="163" t="e">
        <f>VLOOKUP($A289,'BC 114+220'!$B$13:$X$489,14,0)/1000</f>
        <v>#N/A</v>
      </c>
      <c r="I289" s="163" t="e">
        <f>VLOOKUP($A289,'BC 114+220'!$B$13:$X$489,15,0)/1000</f>
        <v>#N/A</v>
      </c>
      <c r="J289" s="163" t="e">
        <f>VLOOKUP($A289,'BC 114+220'!$B$13:$X$489,20,0)/1000</f>
        <v>#N/A</v>
      </c>
      <c r="K289" s="163" t="e">
        <f>VLOOKUP($A289,'BC 114+220'!$B$13:$X$489,21,0)/1000</f>
        <v>#N/A</v>
      </c>
      <c r="L289" s="161" t="e">
        <f t="shared" si="16"/>
        <v>#N/A</v>
      </c>
      <c r="M289" s="165" t="e">
        <f t="shared" si="17"/>
        <v>#N/A</v>
      </c>
      <c r="N289" s="161" t="e">
        <f t="shared" si="18"/>
        <v>#N/A</v>
      </c>
      <c r="O289" s="161"/>
    </row>
    <row r="290" spans="1:15">
      <c r="A290" s="162">
        <f>'BC 114+220'!B289</f>
        <v>0</v>
      </c>
      <c r="B290" s="161">
        <f t="shared" si="19"/>
        <v>276</v>
      </c>
      <c r="C290" s="163" t="e">
        <f>'BC 114+220'!M289/1000</f>
        <v>#N/A</v>
      </c>
      <c r="D290" s="163" t="e">
        <f>'BC 114+220'!AA289</f>
        <v>#N/A</v>
      </c>
      <c r="E290" s="164" t="e">
        <f>'BC 114+220'!AB289</f>
        <v>#N/A</v>
      </c>
      <c r="F290" s="163" t="e">
        <f>VLOOKUP($A290,'BC 114+220'!$B$13:$X$489,8,0)/1000</f>
        <v>#N/A</v>
      </c>
      <c r="G290" s="163" t="e">
        <f>VLOOKUP($A290,'BC 114+220'!$B$13:$X$489,9,0)/1000</f>
        <v>#N/A</v>
      </c>
      <c r="H290" s="163" t="e">
        <f>VLOOKUP($A290,'BC 114+220'!$B$13:$X$489,14,0)/1000</f>
        <v>#N/A</v>
      </c>
      <c r="I290" s="163" t="e">
        <f>VLOOKUP($A290,'BC 114+220'!$B$13:$X$489,15,0)/1000</f>
        <v>#N/A</v>
      </c>
      <c r="J290" s="163" t="e">
        <f>VLOOKUP($A290,'BC 114+220'!$B$13:$X$489,20,0)/1000</f>
        <v>#N/A</v>
      </c>
      <c r="K290" s="163" t="e">
        <f>VLOOKUP($A290,'BC 114+220'!$B$13:$X$489,21,0)/1000</f>
        <v>#N/A</v>
      </c>
      <c r="L290" s="161" t="e">
        <f t="shared" si="16"/>
        <v>#N/A</v>
      </c>
      <c r="M290" s="165" t="e">
        <f t="shared" si="17"/>
        <v>#N/A</v>
      </c>
      <c r="N290" s="161" t="e">
        <f t="shared" si="18"/>
        <v>#N/A</v>
      </c>
      <c r="O290" s="161"/>
    </row>
    <row r="291" spans="1:15">
      <c r="A291" s="162">
        <f>'BC 114+220'!B290</f>
        <v>0</v>
      </c>
      <c r="B291" s="161">
        <f t="shared" si="19"/>
        <v>277</v>
      </c>
      <c r="C291" s="163" t="e">
        <f>'BC 114+220'!M290/1000</f>
        <v>#N/A</v>
      </c>
      <c r="D291" s="163" t="e">
        <f>'BC 114+220'!AA290</f>
        <v>#N/A</v>
      </c>
      <c r="E291" s="164" t="e">
        <f>'BC 114+220'!AB290</f>
        <v>#N/A</v>
      </c>
      <c r="F291" s="163" t="e">
        <f>VLOOKUP($A291,'BC 114+220'!$B$13:$X$489,8,0)/1000</f>
        <v>#N/A</v>
      </c>
      <c r="G291" s="163" t="e">
        <f>VLOOKUP($A291,'BC 114+220'!$B$13:$X$489,9,0)/1000</f>
        <v>#N/A</v>
      </c>
      <c r="H291" s="163" t="e">
        <f>VLOOKUP($A291,'BC 114+220'!$B$13:$X$489,14,0)/1000</f>
        <v>#N/A</v>
      </c>
      <c r="I291" s="163" t="e">
        <f>VLOOKUP($A291,'BC 114+220'!$B$13:$X$489,15,0)/1000</f>
        <v>#N/A</v>
      </c>
      <c r="J291" s="163" t="e">
        <f>VLOOKUP($A291,'BC 114+220'!$B$13:$X$489,20,0)/1000</f>
        <v>#N/A</v>
      </c>
      <c r="K291" s="163" t="e">
        <f>VLOOKUP($A291,'BC 114+220'!$B$13:$X$489,21,0)/1000</f>
        <v>#N/A</v>
      </c>
      <c r="L291" s="161" t="e">
        <f t="shared" si="16"/>
        <v>#N/A</v>
      </c>
      <c r="M291" s="165" t="e">
        <f t="shared" si="17"/>
        <v>#N/A</v>
      </c>
      <c r="N291" s="161" t="e">
        <f t="shared" si="18"/>
        <v>#N/A</v>
      </c>
      <c r="O291" s="161"/>
    </row>
    <row r="292" spans="1:15">
      <c r="A292" s="162">
        <f>'BC 114+220'!B291</f>
        <v>0</v>
      </c>
      <c r="B292" s="161">
        <f t="shared" si="19"/>
        <v>278</v>
      </c>
      <c r="C292" s="163" t="e">
        <f>'BC 114+220'!M291/1000</f>
        <v>#N/A</v>
      </c>
      <c r="D292" s="163" t="e">
        <f>'BC 114+220'!AA291</f>
        <v>#N/A</v>
      </c>
      <c r="E292" s="164" t="e">
        <f>'BC 114+220'!AB291</f>
        <v>#N/A</v>
      </c>
      <c r="F292" s="163" t="e">
        <f>VLOOKUP($A292,'BC 114+220'!$B$13:$X$489,8,0)/1000</f>
        <v>#N/A</v>
      </c>
      <c r="G292" s="163" t="e">
        <f>VLOOKUP($A292,'BC 114+220'!$B$13:$X$489,9,0)/1000</f>
        <v>#N/A</v>
      </c>
      <c r="H292" s="163" t="e">
        <f>VLOOKUP($A292,'BC 114+220'!$B$13:$X$489,14,0)/1000</f>
        <v>#N/A</v>
      </c>
      <c r="I292" s="163" t="e">
        <f>VLOOKUP($A292,'BC 114+220'!$B$13:$X$489,15,0)/1000</f>
        <v>#N/A</v>
      </c>
      <c r="J292" s="163" t="e">
        <f>VLOOKUP($A292,'BC 114+220'!$B$13:$X$489,20,0)/1000</f>
        <v>#N/A</v>
      </c>
      <c r="K292" s="163" t="e">
        <f>VLOOKUP($A292,'BC 114+220'!$B$13:$X$489,21,0)/1000</f>
        <v>#N/A</v>
      </c>
      <c r="L292" s="161" t="e">
        <f t="shared" si="16"/>
        <v>#N/A</v>
      </c>
      <c r="M292" s="165" t="e">
        <f t="shared" si="17"/>
        <v>#N/A</v>
      </c>
      <c r="N292" s="161" t="e">
        <f t="shared" si="18"/>
        <v>#N/A</v>
      </c>
      <c r="O292" s="161"/>
    </row>
    <row r="293" spans="1:15">
      <c r="A293" s="162">
        <f>'BC 114+220'!B292</f>
        <v>0</v>
      </c>
      <c r="B293" s="161">
        <f t="shared" si="19"/>
        <v>279</v>
      </c>
      <c r="C293" s="163" t="e">
        <f>'BC 114+220'!M292/1000</f>
        <v>#N/A</v>
      </c>
      <c r="D293" s="163" t="e">
        <f>'BC 114+220'!AA292</f>
        <v>#N/A</v>
      </c>
      <c r="E293" s="164" t="e">
        <f>'BC 114+220'!AB292</f>
        <v>#N/A</v>
      </c>
      <c r="F293" s="163" t="e">
        <f>VLOOKUP($A293,'BC 114+220'!$B$13:$X$489,8,0)/1000</f>
        <v>#N/A</v>
      </c>
      <c r="G293" s="163" t="e">
        <f>VLOOKUP($A293,'BC 114+220'!$B$13:$X$489,9,0)/1000</f>
        <v>#N/A</v>
      </c>
      <c r="H293" s="163" t="e">
        <f>VLOOKUP($A293,'BC 114+220'!$B$13:$X$489,14,0)/1000</f>
        <v>#N/A</v>
      </c>
      <c r="I293" s="163" t="e">
        <f>VLOOKUP($A293,'BC 114+220'!$B$13:$X$489,15,0)/1000</f>
        <v>#N/A</v>
      </c>
      <c r="J293" s="163" t="e">
        <f>VLOOKUP($A293,'BC 114+220'!$B$13:$X$489,20,0)/1000</f>
        <v>#N/A</v>
      </c>
      <c r="K293" s="163" t="e">
        <f>VLOOKUP($A293,'BC 114+220'!$B$13:$X$489,21,0)/1000</f>
        <v>#N/A</v>
      </c>
      <c r="L293" s="161" t="e">
        <f t="shared" si="16"/>
        <v>#N/A</v>
      </c>
      <c r="M293" s="165" t="e">
        <f t="shared" si="17"/>
        <v>#N/A</v>
      </c>
      <c r="N293" s="161" t="e">
        <f t="shared" si="18"/>
        <v>#N/A</v>
      </c>
      <c r="O293" s="161"/>
    </row>
    <row r="294" spans="1:15">
      <c r="A294" s="162">
        <f>'BC 114+220'!B293</f>
        <v>0</v>
      </c>
      <c r="B294" s="161">
        <f t="shared" si="19"/>
        <v>280</v>
      </c>
      <c r="C294" s="163" t="e">
        <f>'BC 114+220'!M293/1000</f>
        <v>#N/A</v>
      </c>
      <c r="D294" s="163" t="e">
        <f>'BC 114+220'!AA293</f>
        <v>#N/A</v>
      </c>
      <c r="E294" s="164" t="e">
        <f>'BC 114+220'!AB293</f>
        <v>#N/A</v>
      </c>
      <c r="F294" s="163" t="e">
        <f>VLOOKUP($A294,'BC 114+220'!$B$13:$X$489,8,0)/1000</f>
        <v>#N/A</v>
      </c>
      <c r="G294" s="163" t="e">
        <f>VLOOKUP($A294,'BC 114+220'!$B$13:$X$489,9,0)/1000</f>
        <v>#N/A</v>
      </c>
      <c r="H294" s="163" t="e">
        <f>VLOOKUP($A294,'BC 114+220'!$B$13:$X$489,14,0)/1000</f>
        <v>#N/A</v>
      </c>
      <c r="I294" s="163" t="e">
        <f>VLOOKUP($A294,'BC 114+220'!$B$13:$X$489,15,0)/1000</f>
        <v>#N/A</v>
      </c>
      <c r="J294" s="163" t="e">
        <f>VLOOKUP($A294,'BC 114+220'!$B$13:$X$489,20,0)/1000</f>
        <v>#N/A</v>
      </c>
      <c r="K294" s="163" t="e">
        <f>VLOOKUP($A294,'BC 114+220'!$B$13:$X$489,21,0)/1000</f>
        <v>#N/A</v>
      </c>
      <c r="L294" s="161" t="e">
        <f t="shared" si="16"/>
        <v>#N/A</v>
      </c>
      <c r="M294" s="165" t="e">
        <f t="shared" si="17"/>
        <v>#N/A</v>
      </c>
      <c r="N294" s="161" t="e">
        <f t="shared" si="18"/>
        <v>#N/A</v>
      </c>
      <c r="O294" s="161"/>
    </row>
    <row r="295" spans="1:15">
      <c r="A295" s="162">
        <f>'BC 114+220'!B294</f>
        <v>0</v>
      </c>
      <c r="B295" s="161">
        <f t="shared" si="19"/>
        <v>281</v>
      </c>
      <c r="C295" s="163" t="e">
        <f>'BC 114+220'!M294/1000</f>
        <v>#N/A</v>
      </c>
      <c r="D295" s="163" t="e">
        <f>'BC 114+220'!AA294</f>
        <v>#N/A</v>
      </c>
      <c r="E295" s="164" t="e">
        <f>'BC 114+220'!AB294</f>
        <v>#N/A</v>
      </c>
      <c r="F295" s="163" t="e">
        <f>VLOOKUP($A295,'BC 114+220'!$B$13:$X$489,8,0)/1000</f>
        <v>#N/A</v>
      </c>
      <c r="G295" s="163" t="e">
        <f>VLOOKUP($A295,'BC 114+220'!$B$13:$X$489,9,0)/1000</f>
        <v>#N/A</v>
      </c>
      <c r="H295" s="163" t="e">
        <f>VLOOKUP($A295,'BC 114+220'!$B$13:$X$489,14,0)/1000</f>
        <v>#N/A</v>
      </c>
      <c r="I295" s="163" t="e">
        <f>VLOOKUP($A295,'BC 114+220'!$B$13:$X$489,15,0)/1000</f>
        <v>#N/A</v>
      </c>
      <c r="J295" s="163" t="e">
        <f>VLOOKUP($A295,'BC 114+220'!$B$13:$X$489,20,0)/1000</f>
        <v>#N/A</v>
      </c>
      <c r="K295" s="163" t="e">
        <f>VLOOKUP($A295,'BC 114+220'!$B$13:$X$489,21,0)/1000</f>
        <v>#N/A</v>
      </c>
      <c r="L295" s="161" t="e">
        <f t="shared" si="16"/>
        <v>#N/A</v>
      </c>
      <c r="M295" s="165" t="e">
        <f t="shared" si="17"/>
        <v>#N/A</v>
      </c>
      <c r="N295" s="161" t="e">
        <f t="shared" si="18"/>
        <v>#N/A</v>
      </c>
      <c r="O295" s="161"/>
    </row>
    <row r="296" spans="1:15">
      <c r="A296" s="162">
        <f>'BC 114+220'!B295</f>
        <v>0</v>
      </c>
      <c r="B296" s="161">
        <f t="shared" si="19"/>
        <v>282</v>
      </c>
      <c r="C296" s="163" t="e">
        <f>'BC 114+220'!M295/1000</f>
        <v>#N/A</v>
      </c>
      <c r="D296" s="163" t="e">
        <f>'BC 114+220'!AA295</f>
        <v>#N/A</v>
      </c>
      <c r="E296" s="164" t="e">
        <f>'BC 114+220'!AB295</f>
        <v>#N/A</v>
      </c>
      <c r="F296" s="163" t="e">
        <f>VLOOKUP($A296,'BC 114+220'!$B$13:$X$489,8,0)/1000</f>
        <v>#N/A</v>
      </c>
      <c r="G296" s="163" t="e">
        <f>VLOOKUP($A296,'BC 114+220'!$B$13:$X$489,9,0)/1000</f>
        <v>#N/A</v>
      </c>
      <c r="H296" s="163" t="e">
        <f>VLOOKUP($A296,'BC 114+220'!$B$13:$X$489,14,0)/1000</f>
        <v>#N/A</v>
      </c>
      <c r="I296" s="163" t="e">
        <f>VLOOKUP($A296,'BC 114+220'!$B$13:$X$489,15,0)/1000</f>
        <v>#N/A</v>
      </c>
      <c r="J296" s="163" t="e">
        <f>VLOOKUP($A296,'BC 114+220'!$B$13:$X$489,20,0)/1000</f>
        <v>#N/A</v>
      </c>
      <c r="K296" s="163" t="e">
        <f>VLOOKUP($A296,'BC 114+220'!$B$13:$X$489,21,0)/1000</f>
        <v>#N/A</v>
      </c>
      <c r="L296" s="161" t="e">
        <f t="shared" si="16"/>
        <v>#N/A</v>
      </c>
      <c r="M296" s="165" t="e">
        <f t="shared" si="17"/>
        <v>#N/A</v>
      </c>
      <c r="N296" s="161" t="e">
        <f t="shared" si="18"/>
        <v>#N/A</v>
      </c>
      <c r="O296" s="161"/>
    </row>
    <row r="297" spans="1:15">
      <c r="A297" s="162">
        <f>'BC 114+220'!B296</f>
        <v>0</v>
      </c>
      <c r="B297" s="161">
        <f t="shared" si="19"/>
        <v>283</v>
      </c>
      <c r="C297" s="163" t="e">
        <f>'BC 114+220'!M296/1000</f>
        <v>#N/A</v>
      </c>
      <c r="D297" s="163" t="e">
        <f>'BC 114+220'!AA296</f>
        <v>#N/A</v>
      </c>
      <c r="E297" s="164" t="e">
        <f>'BC 114+220'!AB296</f>
        <v>#N/A</v>
      </c>
      <c r="F297" s="163" t="e">
        <f>VLOOKUP($A297,'BC 114+220'!$B$13:$X$489,8,0)/1000</f>
        <v>#N/A</v>
      </c>
      <c r="G297" s="163" t="e">
        <f>VLOOKUP($A297,'BC 114+220'!$B$13:$X$489,9,0)/1000</f>
        <v>#N/A</v>
      </c>
      <c r="H297" s="163" t="e">
        <f>VLOOKUP($A297,'BC 114+220'!$B$13:$X$489,14,0)/1000</f>
        <v>#N/A</v>
      </c>
      <c r="I297" s="163" t="e">
        <f>VLOOKUP($A297,'BC 114+220'!$B$13:$X$489,15,0)/1000</f>
        <v>#N/A</v>
      </c>
      <c r="J297" s="163" t="e">
        <f>VLOOKUP($A297,'BC 114+220'!$B$13:$X$489,20,0)/1000</f>
        <v>#N/A</v>
      </c>
      <c r="K297" s="163" t="e">
        <f>VLOOKUP($A297,'BC 114+220'!$B$13:$X$489,21,0)/1000</f>
        <v>#N/A</v>
      </c>
      <c r="L297" s="161" t="e">
        <f t="shared" si="16"/>
        <v>#N/A</v>
      </c>
      <c r="M297" s="165" t="e">
        <f t="shared" si="17"/>
        <v>#N/A</v>
      </c>
      <c r="N297" s="161" t="e">
        <f t="shared" si="18"/>
        <v>#N/A</v>
      </c>
      <c r="O297" s="161"/>
    </row>
    <row r="298" spans="1:15">
      <c r="A298" s="162">
        <f>'BC 114+220'!B297</f>
        <v>0</v>
      </c>
      <c r="B298" s="161">
        <f t="shared" si="19"/>
        <v>284</v>
      </c>
      <c r="C298" s="163" t="e">
        <f>'BC 114+220'!M297/1000</f>
        <v>#N/A</v>
      </c>
      <c r="D298" s="163" t="e">
        <f>'BC 114+220'!AA297</f>
        <v>#N/A</v>
      </c>
      <c r="E298" s="164" t="e">
        <f>'BC 114+220'!AB297</f>
        <v>#N/A</v>
      </c>
      <c r="F298" s="163" t="e">
        <f>VLOOKUP($A298,'BC 114+220'!$B$13:$X$489,8,0)/1000</f>
        <v>#N/A</v>
      </c>
      <c r="G298" s="163" t="e">
        <f>VLOOKUP($A298,'BC 114+220'!$B$13:$X$489,9,0)/1000</f>
        <v>#N/A</v>
      </c>
      <c r="H298" s="163" t="e">
        <f>VLOOKUP($A298,'BC 114+220'!$B$13:$X$489,14,0)/1000</f>
        <v>#N/A</v>
      </c>
      <c r="I298" s="163" t="e">
        <f>VLOOKUP($A298,'BC 114+220'!$B$13:$X$489,15,0)/1000</f>
        <v>#N/A</v>
      </c>
      <c r="J298" s="163" t="e">
        <f>VLOOKUP($A298,'BC 114+220'!$B$13:$X$489,20,0)/1000</f>
        <v>#N/A</v>
      </c>
      <c r="K298" s="163" t="e">
        <f>VLOOKUP($A298,'BC 114+220'!$B$13:$X$489,21,0)/1000</f>
        <v>#N/A</v>
      </c>
      <c r="L298" s="161" t="e">
        <f t="shared" si="16"/>
        <v>#N/A</v>
      </c>
      <c r="M298" s="165" t="e">
        <f t="shared" si="17"/>
        <v>#N/A</v>
      </c>
      <c r="N298" s="161" t="e">
        <f t="shared" si="18"/>
        <v>#N/A</v>
      </c>
      <c r="O298" s="161"/>
    </row>
    <row r="299" spans="1:15">
      <c r="A299" s="162">
        <f>'BC 114+220'!B298</f>
        <v>0</v>
      </c>
      <c r="B299" s="161">
        <f t="shared" si="19"/>
        <v>285</v>
      </c>
      <c r="C299" s="163" t="e">
        <f>'BC 114+220'!M298/1000</f>
        <v>#N/A</v>
      </c>
      <c r="D299" s="163" t="e">
        <f>'BC 114+220'!AA298</f>
        <v>#N/A</v>
      </c>
      <c r="E299" s="164" t="e">
        <f>'BC 114+220'!AB298</f>
        <v>#N/A</v>
      </c>
      <c r="F299" s="163" t="e">
        <f>VLOOKUP($A299,'BC 114+220'!$B$13:$X$489,8,0)/1000</f>
        <v>#N/A</v>
      </c>
      <c r="G299" s="163" t="e">
        <f>VLOOKUP($A299,'BC 114+220'!$B$13:$X$489,9,0)/1000</f>
        <v>#N/A</v>
      </c>
      <c r="H299" s="163" t="e">
        <f>VLOOKUP($A299,'BC 114+220'!$B$13:$X$489,14,0)/1000</f>
        <v>#N/A</v>
      </c>
      <c r="I299" s="163" t="e">
        <f>VLOOKUP($A299,'BC 114+220'!$B$13:$X$489,15,0)/1000</f>
        <v>#N/A</v>
      </c>
      <c r="J299" s="163" t="e">
        <f>VLOOKUP($A299,'BC 114+220'!$B$13:$X$489,20,0)/1000</f>
        <v>#N/A</v>
      </c>
      <c r="K299" s="163" t="e">
        <f>VLOOKUP($A299,'BC 114+220'!$B$13:$X$489,21,0)/1000</f>
        <v>#N/A</v>
      </c>
      <c r="L299" s="161" t="e">
        <f t="shared" si="16"/>
        <v>#N/A</v>
      </c>
      <c r="M299" s="165" t="e">
        <f t="shared" si="17"/>
        <v>#N/A</v>
      </c>
      <c r="N299" s="161" t="e">
        <f t="shared" si="18"/>
        <v>#N/A</v>
      </c>
      <c r="O299" s="161"/>
    </row>
    <row r="300" spans="1:15">
      <c r="A300" s="162">
        <f>'BC 114+220'!B299</f>
        <v>0</v>
      </c>
      <c r="B300" s="161">
        <f t="shared" si="19"/>
        <v>286</v>
      </c>
      <c r="C300" s="163" t="e">
        <f>'BC 114+220'!M299/1000</f>
        <v>#N/A</v>
      </c>
      <c r="D300" s="163" t="e">
        <f>'BC 114+220'!AA299</f>
        <v>#N/A</v>
      </c>
      <c r="E300" s="164" t="e">
        <f>'BC 114+220'!AB299</f>
        <v>#N/A</v>
      </c>
      <c r="F300" s="163" t="e">
        <f>VLOOKUP($A300,'BC 114+220'!$B$13:$X$489,8,0)/1000</f>
        <v>#N/A</v>
      </c>
      <c r="G300" s="163" t="e">
        <f>VLOOKUP($A300,'BC 114+220'!$B$13:$X$489,9,0)/1000</f>
        <v>#N/A</v>
      </c>
      <c r="H300" s="163" t="e">
        <f>VLOOKUP($A300,'BC 114+220'!$B$13:$X$489,14,0)/1000</f>
        <v>#N/A</v>
      </c>
      <c r="I300" s="163" t="e">
        <f>VLOOKUP($A300,'BC 114+220'!$B$13:$X$489,15,0)/1000</f>
        <v>#N/A</v>
      </c>
      <c r="J300" s="163" t="e">
        <f>VLOOKUP($A300,'BC 114+220'!$B$13:$X$489,20,0)/1000</f>
        <v>#N/A</v>
      </c>
      <c r="K300" s="163" t="e">
        <f>VLOOKUP($A300,'BC 114+220'!$B$13:$X$489,21,0)/1000</f>
        <v>#N/A</v>
      </c>
      <c r="L300" s="161" t="e">
        <f t="shared" si="16"/>
        <v>#N/A</v>
      </c>
      <c r="M300" s="165" t="e">
        <f t="shared" si="17"/>
        <v>#N/A</v>
      </c>
      <c r="N300" s="161" t="e">
        <f t="shared" si="18"/>
        <v>#N/A</v>
      </c>
      <c r="O300" s="161"/>
    </row>
    <row r="301" spans="1:15">
      <c r="A301" s="162">
        <f>'BC 114+220'!B300</f>
        <v>0</v>
      </c>
      <c r="B301" s="161">
        <f t="shared" si="19"/>
        <v>287</v>
      </c>
      <c r="C301" s="163" t="e">
        <f>'BC 114+220'!M300/1000</f>
        <v>#N/A</v>
      </c>
      <c r="D301" s="163" t="e">
        <f>'BC 114+220'!AA300</f>
        <v>#N/A</v>
      </c>
      <c r="E301" s="164" t="e">
        <f>'BC 114+220'!AB300</f>
        <v>#N/A</v>
      </c>
      <c r="F301" s="163" t="e">
        <f>VLOOKUP($A301,'BC 114+220'!$B$13:$X$489,8,0)/1000</f>
        <v>#N/A</v>
      </c>
      <c r="G301" s="163" t="e">
        <f>VLOOKUP($A301,'BC 114+220'!$B$13:$X$489,9,0)/1000</f>
        <v>#N/A</v>
      </c>
      <c r="H301" s="163" t="e">
        <f>VLOOKUP($A301,'BC 114+220'!$B$13:$X$489,14,0)/1000</f>
        <v>#N/A</v>
      </c>
      <c r="I301" s="163" t="e">
        <f>VLOOKUP($A301,'BC 114+220'!$B$13:$X$489,15,0)/1000</f>
        <v>#N/A</v>
      </c>
      <c r="J301" s="163" t="e">
        <f>VLOOKUP($A301,'BC 114+220'!$B$13:$X$489,20,0)/1000</f>
        <v>#N/A</v>
      </c>
      <c r="K301" s="163" t="e">
        <f>VLOOKUP($A301,'BC 114+220'!$B$13:$X$489,21,0)/1000</f>
        <v>#N/A</v>
      </c>
      <c r="L301" s="161" t="e">
        <f t="shared" si="16"/>
        <v>#N/A</v>
      </c>
      <c r="M301" s="165" t="e">
        <f t="shared" si="17"/>
        <v>#N/A</v>
      </c>
      <c r="N301" s="161" t="e">
        <f t="shared" si="18"/>
        <v>#N/A</v>
      </c>
      <c r="O301" s="161"/>
    </row>
    <row r="302" spans="1:15">
      <c r="A302" s="162">
        <f>'BC 114+220'!B301</f>
        <v>0</v>
      </c>
      <c r="B302" s="161">
        <f t="shared" si="19"/>
        <v>288</v>
      </c>
      <c r="C302" s="163" t="e">
        <f>'BC 114+220'!M301/1000</f>
        <v>#N/A</v>
      </c>
      <c r="D302" s="163" t="e">
        <f>'BC 114+220'!AA301</f>
        <v>#N/A</v>
      </c>
      <c r="E302" s="164" t="e">
        <f>'BC 114+220'!AB301</f>
        <v>#N/A</v>
      </c>
      <c r="F302" s="163" t="e">
        <f>VLOOKUP($A302,'BC 114+220'!$B$13:$X$489,8,0)/1000</f>
        <v>#N/A</v>
      </c>
      <c r="G302" s="163" t="e">
        <f>VLOOKUP($A302,'BC 114+220'!$B$13:$X$489,9,0)/1000</f>
        <v>#N/A</v>
      </c>
      <c r="H302" s="163" t="e">
        <f>VLOOKUP($A302,'BC 114+220'!$B$13:$X$489,14,0)/1000</f>
        <v>#N/A</v>
      </c>
      <c r="I302" s="163" t="e">
        <f>VLOOKUP($A302,'BC 114+220'!$B$13:$X$489,15,0)/1000</f>
        <v>#N/A</v>
      </c>
      <c r="J302" s="163" t="e">
        <f>VLOOKUP($A302,'BC 114+220'!$B$13:$X$489,20,0)/1000</f>
        <v>#N/A</v>
      </c>
      <c r="K302" s="163" t="e">
        <f>VLOOKUP($A302,'BC 114+220'!$B$13:$X$489,21,0)/1000</f>
        <v>#N/A</v>
      </c>
      <c r="L302" s="161" t="e">
        <f t="shared" si="16"/>
        <v>#N/A</v>
      </c>
      <c r="M302" s="165" t="e">
        <f t="shared" si="17"/>
        <v>#N/A</v>
      </c>
      <c r="N302" s="161" t="e">
        <f t="shared" si="18"/>
        <v>#N/A</v>
      </c>
      <c r="O302" s="161"/>
    </row>
    <row r="303" spans="1:15">
      <c r="A303" s="162">
        <f>'BC 114+220'!B302</f>
        <v>0</v>
      </c>
      <c r="B303" s="161">
        <f t="shared" si="19"/>
        <v>289</v>
      </c>
      <c r="C303" s="163" t="e">
        <f>'BC 114+220'!M302/1000</f>
        <v>#N/A</v>
      </c>
      <c r="D303" s="163" t="e">
        <f>'BC 114+220'!AA302</f>
        <v>#N/A</v>
      </c>
      <c r="E303" s="164" t="e">
        <f>'BC 114+220'!AB302</f>
        <v>#N/A</v>
      </c>
      <c r="F303" s="163" t="e">
        <f>VLOOKUP($A303,'BC 114+220'!$B$13:$X$489,8,0)/1000</f>
        <v>#N/A</v>
      </c>
      <c r="G303" s="163" t="e">
        <f>VLOOKUP($A303,'BC 114+220'!$B$13:$X$489,9,0)/1000</f>
        <v>#N/A</v>
      </c>
      <c r="H303" s="163" t="e">
        <f>VLOOKUP($A303,'BC 114+220'!$B$13:$X$489,14,0)/1000</f>
        <v>#N/A</v>
      </c>
      <c r="I303" s="163" t="e">
        <f>VLOOKUP($A303,'BC 114+220'!$B$13:$X$489,15,0)/1000</f>
        <v>#N/A</v>
      </c>
      <c r="J303" s="163" t="e">
        <f>VLOOKUP($A303,'BC 114+220'!$B$13:$X$489,20,0)/1000</f>
        <v>#N/A</v>
      </c>
      <c r="K303" s="163" t="e">
        <f>VLOOKUP($A303,'BC 114+220'!$B$13:$X$489,21,0)/1000</f>
        <v>#N/A</v>
      </c>
      <c r="L303" s="161" t="e">
        <f t="shared" si="16"/>
        <v>#N/A</v>
      </c>
      <c r="M303" s="165" t="e">
        <f t="shared" si="17"/>
        <v>#N/A</v>
      </c>
      <c r="N303" s="161" t="e">
        <f t="shared" si="18"/>
        <v>#N/A</v>
      </c>
      <c r="O303" s="161"/>
    </row>
    <row r="304" spans="1:15">
      <c r="A304" s="162">
        <f>'BC 114+220'!B303</f>
        <v>0</v>
      </c>
      <c r="B304" s="161">
        <f t="shared" si="19"/>
        <v>290</v>
      </c>
      <c r="C304" s="163" t="e">
        <f>'BC 114+220'!M303/1000</f>
        <v>#N/A</v>
      </c>
      <c r="D304" s="163" t="e">
        <f>'BC 114+220'!AA303</f>
        <v>#N/A</v>
      </c>
      <c r="E304" s="164" t="e">
        <f>'BC 114+220'!AB303</f>
        <v>#N/A</v>
      </c>
      <c r="F304" s="163" t="e">
        <f>VLOOKUP($A304,'BC 114+220'!$B$13:$X$489,8,0)/1000</f>
        <v>#N/A</v>
      </c>
      <c r="G304" s="163" t="e">
        <f>VLOOKUP($A304,'BC 114+220'!$B$13:$X$489,9,0)/1000</f>
        <v>#N/A</v>
      </c>
      <c r="H304" s="163" t="e">
        <f>VLOOKUP($A304,'BC 114+220'!$B$13:$X$489,14,0)/1000</f>
        <v>#N/A</v>
      </c>
      <c r="I304" s="163" t="e">
        <f>VLOOKUP($A304,'BC 114+220'!$B$13:$X$489,15,0)/1000</f>
        <v>#N/A</v>
      </c>
      <c r="J304" s="163" t="e">
        <f>VLOOKUP($A304,'BC 114+220'!$B$13:$X$489,20,0)/1000</f>
        <v>#N/A</v>
      </c>
      <c r="K304" s="163" t="e">
        <f>VLOOKUP($A304,'BC 114+220'!$B$13:$X$489,21,0)/1000</f>
        <v>#N/A</v>
      </c>
      <c r="L304" s="161" t="e">
        <f t="shared" si="16"/>
        <v>#N/A</v>
      </c>
      <c r="M304" s="165" t="e">
        <f t="shared" si="17"/>
        <v>#N/A</v>
      </c>
      <c r="N304" s="161" t="e">
        <f t="shared" si="18"/>
        <v>#N/A</v>
      </c>
      <c r="O304" s="161"/>
    </row>
    <row r="305" spans="1:15">
      <c r="A305" s="162">
        <f>'BC 114+220'!B304</f>
        <v>0</v>
      </c>
      <c r="B305" s="161">
        <f t="shared" si="19"/>
        <v>291</v>
      </c>
      <c r="C305" s="163" t="e">
        <f>'BC 114+220'!M304/1000</f>
        <v>#N/A</v>
      </c>
      <c r="D305" s="163" t="e">
        <f>'BC 114+220'!AA304</f>
        <v>#N/A</v>
      </c>
      <c r="E305" s="164" t="e">
        <f>'BC 114+220'!AB304</f>
        <v>#N/A</v>
      </c>
      <c r="F305" s="163" t="e">
        <f>VLOOKUP($A305,'BC 114+220'!$B$13:$X$489,8,0)/1000</f>
        <v>#N/A</v>
      </c>
      <c r="G305" s="163" t="e">
        <f>VLOOKUP($A305,'BC 114+220'!$B$13:$X$489,9,0)/1000</f>
        <v>#N/A</v>
      </c>
      <c r="H305" s="163" t="e">
        <f>VLOOKUP($A305,'BC 114+220'!$B$13:$X$489,14,0)/1000</f>
        <v>#N/A</v>
      </c>
      <c r="I305" s="163" t="e">
        <f>VLOOKUP($A305,'BC 114+220'!$B$13:$X$489,15,0)/1000</f>
        <v>#N/A</v>
      </c>
      <c r="J305" s="163" t="e">
        <f>VLOOKUP($A305,'BC 114+220'!$B$13:$X$489,20,0)/1000</f>
        <v>#N/A</v>
      </c>
      <c r="K305" s="163" t="e">
        <f>VLOOKUP($A305,'BC 114+220'!$B$13:$X$489,21,0)/1000</f>
        <v>#N/A</v>
      </c>
      <c r="L305" s="161" t="e">
        <f t="shared" si="16"/>
        <v>#N/A</v>
      </c>
      <c r="M305" s="165" t="e">
        <f t="shared" si="17"/>
        <v>#N/A</v>
      </c>
      <c r="N305" s="161" t="e">
        <f t="shared" si="18"/>
        <v>#N/A</v>
      </c>
      <c r="O305" s="161"/>
    </row>
    <row r="306" spans="1:15">
      <c r="A306" s="162">
        <f>'BC 114+220'!B305</f>
        <v>0</v>
      </c>
      <c r="B306" s="161">
        <f t="shared" si="19"/>
        <v>292</v>
      </c>
      <c r="C306" s="163" t="e">
        <f>'BC 114+220'!M305/1000</f>
        <v>#N/A</v>
      </c>
      <c r="D306" s="163" t="e">
        <f>'BC 114+220'!AA305</f>
        <v>#N/A</v>
      </c>
      <c r="E306" s="164" t="e">
        <f>'BC 114+220'!AB305</f>
        <v>#N/A</v>
      </c>
      <c r="F306" s="163" t="e">
        <f>VLOOKUP($A306,'BC 114+220'!$B$13:$X$489,8,0)/1000</f>
        <v>#N/A</v>
      </c>
      <c r="G306" s="163" t="e">
        <f>VLOOKUP($A306,'BC 114+220'!$B$13:$X$489,9,0)/1000</f>
        <v>#N/A</v>
      </c>
      <c r="H306" s="163" t="e">
        <f>VLOOKUP($A306,'BC 114+220'!$B$13:$X$489,14,0)/1000</f>
        <v>#N/A</v>
      </c>
      <c r="I306" s="163" t="e">
        <f>VLOOKUP($A306,'BC 114+220'!$B$13:$X$489,15,0)/1000</f>
        <v>#N/A</v>
      </c>
      <c r="J306" s="163" t="e">
        <f>VLOOKUP($A306,'BC 114+220'!$B$13:$X$489,20,0)/1000</f>
        <v>#N/A</v>
      </c>
      <c r="K306" s="163" t="e">
        <f>VLOOKUP($A306,'BC 114+220'!$B$13:$X$489,21,0)/1000</f>
        <v>#N/A</v>
      </c>
      <c r="L306" s="161" t="e">
        <f t="shared" si="16"/>
        <v>#N/A</v>
      </c>
      <c r="M306" s="165" t="e">
        <f t="shared" si="17"/>
        <v>#N/A</v>
      </c>
      <c r="N306" s="161" t="e">
        <f t="shared" si="18"/>
        <v>#N/A</v>
      </c>
      <c r="O306" s="161"/>
    </row>
    <row r="307" spans="1:15">
      <c r="A307" s="162">
        <f>'BC 114+220'!B306</f>
        <v>0</v>
      </c>
      <c r="B307" s="161">
        <f t="shared" si="19"/>
        <v>293</v>
      </c>
      <c r="C307" s="163" t="e">
        <f>'BC 114+220'!M306/1000</f>
        <v>#N/A</v>
      </c>
      <c r="D307" s="163" t="e">
        <f>'BC 114+220'!AA306</f>
        <v>#N/A</v>
      </c>
      <c r="E307" s="164" t="e">
        <f>'BC 114+220'!AB306</f>
        <v>#N/A</v>
      </c>
      <c r="F307" s="163" t="e">
        <f>VLOOKUP($A307,'BC 114+220'!$B$13:$X$489,8,0)/1000</f>
        <v>#N/A</v>
      </c>
      <c r="G307" s="163" t="e">
        <f>VLOOKUP($A307,'BC 114+220'!$B$13:$X$489,9,0)/1000</f>
        <v>#N/A</v>
      </c>
      <c r="H307" s="163" t="e">
        <f>VLOOKUP($A307,'BC 114+220'!$B$13:$X$489,14,0)/1000</f>
        <v>#N/A</v>
      </c>
      <c r="I307" s="163" t="e">
        <f>VLOOKUP($A307,'BC 114+220'!$B$13:$X$489,15,0)/1000</f>
        <v>#N/A</v>
      </c>
      <c r="J307" s="163" t="e">
        <f>VLOOKUP($A307,'BC 114+220'!$B$13:$X$489,20,0)/1000</f>
        <v>#N/A</v>
      </c>
      <c r="K307" s="163" t="e">
        <f>VLOOKUP($A307,'BC 114+220'!$B$13:$X$489,21,0)/1000</f>
        <v>#N/A</v>
      </c>
      <c r="L307" s="161" t="e">
        <f t="shared" si="16"/>
        <v>#N/A</v>
      </c>
      <c r="M307" s="165" t="e">
        <f t="shared" si="17"/>
        <v>#N/A</v>
      </c>
      <c r="N307" s="161" t="e">
        <f t="shared" si="18"/>
        <v>#N/A</v>
      </c>
      <c r="O307" s="161"/>
    </row>
    <row r="308" spans="1:15">
      <c r="A308" s="162">
        <f>'BC 114+220'!B307</f>
        <v>0</v>
      </c>
      <c r="B308" s="161">
        <f t="shared" si="19"/>
        <v>294</v>
      </c>
      <c r="C308" s="163" t="e">
        <f>'BC 114+220'!M307/1000</f>
        <v>#N/A</v>
      </c>
      <c r="D308" s="163" t="e">
        <f>'BC 114+220'!AA307</f>
        <v>#N/A</v>
      </c>
      <c r="E308" s="164" t="e">
        <f>'BC 114+220'!AB307</f>
        <v>#N/A</v>
      </c>
      <c r="F308" s="163" t="e">
        <f>VLOOKUP($A308,'BC 114+220'!$B$13:$X$489,8,0)/1000</f>
        <v>#N/A</v>
      </c>
      <c r="G308" s="163" t="e">
        <f>VLOOKUP($A308,'BC 114+220'!$B$13:$X$489,9,0)/1000</f>
        <v>#N/A</v>
      </c>
      <c r="H308" s="163" t="e">
        <f>VLOOKUP($A308,'BC 114+220'!$B$13:$X$489,14,0)/1000</f>
        <v>#N/A</v>
      </c>
      <c r="I308" s="163" t="e">
        <f>VLOOKUP($A308,'BC 114+220'!$B$13:$X$489,15,0)/1000</f>
        <v>#N/A</v>
      </c>
      <c r="J308" s="163" t="e">
        <f>VLOOKUP($A308,'BC 114+220'!$B$13:$X$489,20,0)/1000</f>
        <v>#N/A</v>
      </c>
      <c r="K308" s="163" t="e">
        <f>VLOOKUP($A308,'BC 114+220'!$B$13:$X$489,21,0)/1000</f>
        <v>#N/A</v>
      </c>
      <c r="L308" s="161" t="e">
        <f t="shared" si="16"/>
        <v>#N/A</v>
      </c>
      <c r="M308" s="165" t="e">
        <f t="shared" si="17"/>
        <v>#N/A</v>
      </c>
      <c r="N308" s="161" t="e">
        <f t="shared" si="18"/>
        <v>#N/A</v>
      </c>
      <c r="O308" s="161"/>
    </row>
    <row r="309" spans="1:15">
      <c r="A309" s="162">
        <f>'BC 114+220'!B308</f>
        <v>0</v>
      </c>
      <c r="B309" s="161">
        <f t="shared" si="19"/>
        <v>295</v>
      </c>
      <c r="C309" s="163" t="e">
        <f>'BC 114+220'!M308/1000</f>
        <v>#N/A</v>
      </c>
      <c r="D309" s="163" t="e">
        <f>'BC 114+220'!AA308</f>
        <v>#N/A</v>
      </c>
      <c r="E309" s="164" t="e">
        <f>'BC 114+220'!AB308</f>
        <v>#N/A</v>
      </c>
      <c r="F309" s="163" t="e">
        <f>VLOOKUP($A309,'BC 114+220'!$B$13:$X$489,8,0)/1000</f>
        <v>#N/A</v>
      </c>
      <c r="G309" s="163" t="e">
        <f>VLOOKUP($A309,'BC 114+220'!$B$13:$X$489,9,0)/1000</f>
        <v>#N/A</v>
      </c>
      <c r="H309" s="163" t="e">
        <f>VLOOKUP($A309,'BC 114+220'!$B$13:$X$489,14,0)/1000</f>
        <v>#N/A</v>
      </c>
      <c r="I309" s="163" t="e">
        <f>VLOOKUP($A309,'BC 114+220'!$B$13:$X$489,15,0)/1000</f>
        <v>#N/A</v>
      </c>
      <c r="J309" s="163" t="e">
        <f>VLOOKUP($A309,'BC 114+220'!$B$13:$X$489,20,0)/1000</f>
        <v>#N/A</v>
      </c>
      <c r="K309" s="163" t="e">
        <f>VLOOKUP($A309,'BC 114+220'!$B$13:$X$489,21,0)/1000</f>
        <v>#N/A</v>
      </c>
      <c r="L309" s="161" t="e">
        <f t="shared" si="16"/>
        <v>#N/A</v>
      </c>
      <c r="M309" s="165" t="e">
        <f t="shared" si="17"/>
        <v>#N/A</v>
      </c>
      <c r="N309" s="161" t="e">
        <f t="shared" si="18"/>
        <v>#N/A</v>
      </c>
      <c r="O309" s="161"/>
    </row>
    <row r="310" spans="1:15">
      <c r="A310" s="162">
        <f>'BC 114+220'!B309</f>
        <v>0</v>
      </c>
      <c r="B310" s="161">
        <f t="shared" si="19"/>
        <v>296</v>
      </c>
      <c r="C310" s="163" t="e">
        <f>'BC 114+220'!M309/1000</f>
        <v>#N/A</v>
      </c>
      <c r="D310" s="163" t="e">
        <f>'BC 114+220'!AA309</f>
        <v>#N/A</v>
      </c>
      <c r="E310" s="164" t="e">
        <f>'BC 114+220'!AB309</f>
        <v>#N/A</v>
      </c>
      <c r="F310" s="163" t="e">
        <f>VLOOKUP($A310,'BC 114+220'!$B$13:$X$489,8,0)/1000</f>
        <v>#N/A</v>
      </c>
      <c r="G310" s="163" t="e">
        <f>VLOOKUP($A310,'BC 114+220'!$B$13:$X$489,9,0)/1000</f>
        <v>#N/A</v>
      </c>
      <c r="H310" s="163" t="e">
        <f>VLOOKUP($A310,'BC 114+220'!$B$13:$X$489,14,0)/1000</f>
        <v>#N/A</v>
      </c>
      <c r="I310" s="163" t="e">
        <f>VLOOKUP($A310,'BC 114+220'!$B$13:$X$489,15,0)/1000</f>
        <v>#N/A</v>
      </c>
      <c r="J310" s="163" t="e">
        <f>VLOOKUP($A310,'BC 114+220'!$B$13:$X$489,20,0)/1000</f>
        <v>#N/A</v>
      </c>
      <c r="K310" s="163" t="e">
        <f>VLOOKUP($A310,'BC 114+220'!$B$13:$X$489,21,0)/1000</f>
        <v>#N/A</v>
      </c>
      <c r="L310" s="161" t="e">
        <f t="shared" si="16"/>
        <v>#N/A</v>
      </c>
      <c r="M310" s="165" t="e">
        <f t="shared" si="17"/>
        <v>#N/A</v>
      </c>
      <c r="N310" s="161" t="e">
        <f t="shared" si="18"/>
        <v>#N/A</v>
      </c>
      <c r="O310" s="161"/>
    </row>
    <row r="311" spans="1:15">
      <c r="A311" s="162">
        <f>'BC 114+220'!B310</f>
        <v>0</v>
      </c>
      <c r="B311" s="161">
        <f t="shared" si="19"/>
        <v>297</v>
      </c>
      <c r="C311" s="163" t="e">
        <f>'BC 114+220'!M310/1000</f>
        <v>#N/A</v>
      </c>
      <c r="D311" s="163" t="e">
        <f>'BC 114+220'!AA310</f>
        <v>#N/A</v>
      </c>
      <c r="E311" s="164" t="e">
        <f>'BC 114+220'!AB310</f>
        <v>#N/A</v>
      </c>
      <c r="F311" s="163" t="e">
        <f>VLOOKUP($A311,'BC 114+220'!$B$13:$X$489,8,0)/1000</f>
        <v>#N/A</v>
      </c>
      <c r="G311" s="163" t="e">
        <f>VLOOKUP($A311,'BC 114+220'!$B$13:$X$489,9,0)/1000</f>
        <v>#N/A</v>
      </c>
      <c r="H311" s="163" t="e">
        <f>VLOOKUP($A311,'BC 114+220'!$B$13:$X$489,14,0)/1000</f>
        <v>#N/A</v>
      </c>
      <c r="I311" s="163" t="e">
        <f>VLOOKUP($A311,'BC 114+220'!$B$13:$X$489,15,0)/1000</f>
        <v>#N/A</v>
      </c>
      <c r="J311" s="163" t="e">
        <f>VLOOKUP($A311,'BC 114+220'!$B$13:$X$489,20,0)/1000</f>
        <v>#N/A</v>
      </c>
      <c r="K311" s="163" t="e">
        <f>VLOOKUP($A311,'BC 114+220'!$B$13:$X$489,21,0)/1000</f>
        <v>#N/A</v>
      </c>
      <c r="L311" s="161" t="e">
        <f t="shared" si="16"/>
        <v>#N/A</v>
      </c>
      <c r="M311" s="165" t="e">
        <f t="shared" si="17"/>
        <v>#N/A</v>
      </c>
      <c r="N311" s="161" t="e">
        <f t="shared" si="18"/>
        <v>#N/A</v>
      </c>
      <c r="O311" s="161"/>
    </row>
    <row r="312" spans="1:15">
      <c r="A312" s="162">
        <f>'BC 114+220'!B311</f>
        <v>0</v>
      </c>
      <c r="B312" s="161">
        <f t="shared" si="19"/>
        <v>298</v>
      </c>
      <c r="C312" s="163" t="e">
        <f>'BC 114+220'!M311/1000</f>
        <v>#N/A</v>
      </c>
      <c r="D312" s="163" t="e">
        <f>'BC 114+220'!AA311</f>
        <v>#N/A</v>
      </c>
      <c r="E312" s="164" t="e">
        <f>'BC 114+220'!AB311</f>
        <v>#N/A</v>
      </c>
      <c r="F312" s="163" t="e">
        <f>VLOOKUP($A312,'BC 114+220'!$B$13:$X$489,8,0)/1000</f>
        <v>#N/A</v>
      </c>
      <c r="G312" s="163" t="e">
        <f>VLOOKUP($A312,'BC 114+220'!$B$13:$X$489,9,0)/1000</f>
        <v>#N/A</v>
      </c>
      <c r="H312" s="163" t="e">
        <f>VLOOKUP($A312,'BC 114+220'!$B$13:$X$489,14,0)/1000</f>
        <v>#N/A</v>
      </c>
      <c r="I312" s="163" t="e">
        <f>VLOOKUP($A312,'BC 114+220'!$B$13:$X$489,15,0)/1000</f>
        <v>#N/A</v>
      </c>
      <c r="J312" s="163" t="e">
        <f>VLOOKUP($A312,'BC 114+220'!$B$13:$X$489,20,0)/1000</f>
        <v>#N/A</v>
      </c>
      <c r="K312" s="163" t="e">
        <f>VLOOKUP($A312,'BC 114+220'!$B$13:$X$489,21,0)/1000</f>
        <v>#N/A</v>
      </c>
      <c r="L312" s="161" t="e">
        <f t="shared" si="16"/>
        <v>#N/A</v>
      </c>
      <c r="M312" s="165" t="e">
        <f t="shared" si="17"/>
        <v>#N/A</v>
      </c>
      <c r="N312" s="161" t="e">
        <f t="shared" si="18"/>
        <v>#N/A</v>
      </c>
      <c r="O312" s="161"/>
    </row>
    <row r="313" spans="1:15">
      <c r="A313" s="162">
        <f>'BC 114+220'!B312</f>
        <v>0</v>
      </c>
      <c r="B313" s="161">
        <f t="shared" si="19"/>
        <v>299</v>
      </c>
      <c r="C313" s="163" t="e">
        <f>'BC 114+220'!M312/1000</f>
        <v>#N/A</v>
      </c>
      <c r="D313" s="163" t="e">
        <f>'BC 114+220'!AA312</f>
        <v>#N/A</v>
      </c>
      <c r="E313" s="164" t="e">
        <f>'BC 114+220'!AB312</f>
        <v>#N/A</v>
      </c>
      <c r="F313" s="163" t="e">
        <f>VLOOKUP($A313,'BC 114+220'!$B$13:$X$489,8,0)/1000</f>
        <v>#N/A</v>
      </c>
      <c r="G313" s="163" t="e">
        <f>VLOOKUP($A313,'BC 114+220'!$B$13:$X$489,9,0)/1000</f>
        <v>#N/A</v>
      </c>
      <c r="H313" s="163" t="e">
        <f>VLOOKUP($A313,'BC 114+220'!$B$13:$X$489,14,0)/1000</f>
        <v>#N/A</v>
      </c>
      <c r="I313" s="163" t="e">
        <f>VLOOKUP($A313,'BC 114+220'!$B$13:$X$489,15,0)/1000</f>
        <v>#N/A</v>
      </c>
      <c r="J313" s="163" t="e">
        <f>VLOOKUP($A313,'BC 114+220'!$B$13:$X$489,20,0)/1000</f>
        <v>#N/A</v>
      </c>
      <c r="K313" s="163" t="e">
        <f>VLOOKUP($A313,'BC 114+220'!$B$13:$X$489,21,0)/1000</f>
        <v>#N/A</v>
      </c>
      <c r="L313" s="161" t="e">
        <f t="shared" si="16"/>
        <v>#N/A</v>
      </c>
      <c r="M313" s="165" t="e">
        <f t="shared" si="17"/>
        <v>#N/A</v>
      </c>
      <c r="N313" s="161" t="e">
        <f t="shared" si="18"/>
        <v>#N/A</v>
      </c>
      <c r="O313" s="161"/>
    </row>
    <row r="314" spans="1:15">
      <c r="A314" s="162">
        <f>'BC 114+220'!B313</f>
        <v>0</v>
      </c>
      <c r="B314" s="161">
        <f t="shared" si="19"/>
        <v>300</v>
      </c>
      <c r="C314" s="163" t="e">
        <f>'BC 114+220'!M313/1000</f>
        <v>#N/A</v>
      </c>
      <c r="D314" s="163" t="e">
        <f>'BC 114+220'!AA313</f>
        <v>#N/A</v>
      </c>
      <c r="E314" s="164" t="e">
        <f>'BC 114+220'!AB313</f>
        <v>#N/A</v>
      </c>
      <c r="F314" s="163" t="e">
        <f>VLOOKUP($A314,'BC 114+220'!$B$13:$X$489,8,0)/1000</f>
        <v>#N/A</v>
      </c>
      <c r="G314" s="163" t="e">
        <f>VLOOKUP($A314,'BC 114+220'!$B$13:$X$489,9,0)/1000</f>
        <v>#N/A</v>
      </c>
      <c r="H314" s="163" t="e">
        <f>VLOOKUP($A314,'BC 114+220'!$B$13:$X$489,14,0)/1000</f>
        <v>#N/A</v>
      </c>
      <c r="I314" s="163" t="e">
        <f>VLOOKUP($A314,'BC 114+220'!$B$13:$X$489,15,0)/1000</f>
        <v>#N/A</v>
      </c>
      <c r="J314" s="163" t="e">
        <f>VLOOKUP($A314,'BC 114+220'!$B$13:$X$489,20,0)/1000</f>
        <v>#N/A</v>
      </c>
      <c r="K314" s="163" t="e">
        <f>VLOOKUP($A314,'BC 114+220'!$B$13:$X$489,21,0)/1000</f>
        <v>#N/A</v>
      </c>
      <c r="L314" s="161" t="e">
        <f t="shared" si="16"/>
        <v>#N/A</v>
      </c>
      <c r="M314" s="165" t="e">
        <f t="shared" si="17"/>
        <v>#N/A</v>
      </c>
      <c r="N314" s="161" t="e">
        <f t="shared" si="18"/>
        <v>#N/A</v>
      </c>
      <c r="O314" s="161"/>
    </row>
    <row r="315" spans="1:15">
      <c r="A315" s="162">
        <f>'BC 114+220'!B314</f>
        <v>0</v>
      </c>
      <c r="B315" s="161">
        <f t="shared" si="19"/>
        <v>301</v>
      </c>
      <c r="C315" s="163" t="e">
        <f>'BC 114+220'!M314/1000</f>
        <v>#N/A</v>
      </c>
      <c r="D315" s="163" t="e">
        <f>'BC 114+220'!AA314</f>
        <v>#N/A</v>
      </c>
      <c r="E315" s="164" t="e">
        <f>'BC 114+220'!AB314</f>
        <v>#N/A</v>
      </c>
      <c r="F315" s="163" t="e">
        <f>VLOOKUP($A315,'BC 114+220'!$B$13:$X$489,8,0)/1000</f>
        <v>#N/A</v>
      </c>
      <c r="G315" s="163" t="e">
        <f>VLOOKUP($A315,'BC 114+220'!$B$13:$X$489,9,0)/1000</f>
        <v>#N/A</v>
      </c>
      <c r="H315" s="163" t="e">
        <f>VLOOKUP($A315,'BC 114+220'!$B$13:$X$489,14,0)/1000</f>
        <v>#N/A</v>
      </c>
      <c r="I315" s="163" t="e">
        <f>VLOOKUP($A315,'BC 114+220'!$B$13:$X$489,15,0)/1000</f>
        <v>#N/A</v>
      </c>
      <c r="J315" s="163" t="e">
        <f>VLOOKUP($A315,'BC 114+220'!$B$13:$X$489,20,0)/1000</f>
        <v>#N/A</v>
      </c>
      <c r="K315" s="163" t="e">
        <f>VLOOKUP($A315,'BC 114+220'!$B$13:$X$489,21,0)/1000</f>
        <v>#N/A</v>
      </c>
      <c r="L315" s="161" t="e">
        <f t="shared" si="16"/>
        <v>#N/A</v>
      </c>
      <c r="M315" s="165" t="e">
        <f t="shared" si="17"/>
        <v>#N/A</v>
      </c>
      <c r="N315" s="161" t="e">
        <f t="shared" si="18"/>
        <v>#N/A</v>
      </c>
      <c r="O315" s="161"/>
    </row>
    <row r="316" spans="1:15">
      <c r="A316" s="162">
        <f>'BC 114+220'!B315</f>
        <v>0</v>
      </c>
      <c r="B316" s="161">
        <f t="shared" si="19"/>
        <v>302</v>
      </c>
      <c r="C316" s="163" t="e">
        <f>'BC 114+220'!M315/1000</f>
        <v>#N/A</v>
      </c>
      <c r="D316" s="163" t="e">
        <f>'BC 114+220'!AA315</f>
        <v>#N/A</v>
      </c>
      <c r="E316" s="164" t="e">
        <f>'BC 114+220'!AB315</f>
        <v>#N/A</v>
      </c>
      <c r="F316" s="163" t="e">
        <f>VLOOKUP($A316,'BC 114+220'!$B$13:$X$489,8,0)/1000</f>
        <v>#N/A</v>
      </c>
      <c r="G316" s="163" t="e">
        <f>VLOOKUP($A316,'BC 114+220'!$B$13:$X$489,9,0)/1000</f>
        <v>#N/A</v>
      </c>
      <c r="H316" s="163" t="e">
        <f>VLOOKUP($A316,'BC 114+220'!$B$13:$X$489,14,0)/1000</f>
        <v>#N/A</v>
      </c>
      <c r="I316" s="163" t="e">
        <f>VLOOKUP($A316,'BC 114+220'!$B$13:$X$489,15,0)/1000</f>
        <v>#N/A</v>
      </c>
      <c r="J316" s="163" t="e">
        <f>VLOOKUP($A316,'BC 114+220'!$B$13:$X$489,20,0)/1000</f>
        <v>#N/A</v>
      </c>
      <c r="K316" s="163" t="e">
        <f>VLOOKUP($A316,'BC 114+220'!$B$13:$X$489,21,0)/1000</f>
        <v>#N/A</v>
      </c>
      <c r="L316" s="161" t="e">
        <f t="shared" si="16"/>
        <v>#N/A</v>
      </c>
      <c r="M316" s="165" t="e">
        <f t="shared" si="17"/>
        <v>#N/A</v>
      </c>
      <c r="N316" s="161" t="e">
        <f t="shared" si="18"/>
        <v>#N/A</v>
      </c>
      <c r="O316" s="161"/>
    </row>
    <row r="317" spans="1:15">
      <c r="A317" s="162">
        <f>'BC 114+220'!B316</f>
        <v>0</v>
      </c>
      <c r="B317" s="161">
        <f t="shared" si="19"/>
        <v>303</v>
      </c>
      <c r="C317" s="163" t="e">
        <f>'BC 114+220'!M316/1000</f>
        <v>#N/A</v>
      </c>
      <c r="D317" s="163" t="e">
        <f>'BC 114+220'!AA316</f>
        <v>#N/A</v>
      </c>
      <c r="E317" s="164" t="e">
        <f>'BC 114+220'!AB316</f>
        <v>#N/A</v>
      </c>
      <c r="F317" s="163" t="e">
        <f>VLOOKUP($A317,'BC 114+220'!$B$13:$X$489,8,0)/1000</f>
        <v>#N/A</v>
      </c>
      <c r="G317" s="163" t="e">
        <f>VLOOKUP($A317,'BC 114+220'!$B$13:$X$489,9,0)/1000</f>
        <v>#N/A</v>
      </c>
      <c r="H317" s="163" t="e">
        <f>VLOOKUP($A317,'BC 114+220'!$B$13:$X$489,14,0)/1000</f>
        <v>#N/A</v>
      </c>
      <c r="I317" s="163" t="e">
        <f>VLOOKUP($A317,'BC 114+220'!$B$13:$X$489,15,0)/1000</f>
        <v>#N/A</v>
      </c>
      <c r="J317" s="163" t="e">
        <f>VLOOKUP($A317,'BC 114+220'!$B$13:$X$489,20,0)/1000</f>
        <v>#N/A</v>
      </c>
      <c r="K317" s="163" t="e">
        <f>VLOOKUP($A317,'BC 114+220'!$B$13:$X$489,21,0)/1000</f>
        <v>#N/A</v>
      </c>
      <c r="L317" s="161" t="e">
        <f t="shared" si="16"/>
        <v>#N/A</v>
      </c>
      <c r="M317" s="165" t="e">
        <f t="shared" si="17"/>
        <v>#N/A</v>
      </c>
      <c r="N317" s="161" t="e">
        <f t="shared" si="18"/>
        <v>#N/A</v>
      </c>
      <c r="O317" s="161"/>
    </row>
    <row r="318" spans="1:15">
      <c r="A318" s="162">
        <f>'BC 114+220'!B317</f>
        <v>0</v>
      </c>
      <c r="B318" s="161">
        <f t="shared" si="19"/>
        <v>304</v>
      </c>
      <c r="C318" s="163" t="e">
        <f>'BC 114+220'!M317/1000</f>
        <v>#N/A</v>
      </c>
      <c r="D318" s="163" t="e">
        <f>'BC 114+220'!AA317</f>
        <v>#N/A</v>
      </c>
      <c r="E318" s="164" t="e">
        <f>'BC 114+220'!AB317</f>
        <v>#N/A</v>
      </c>
      <c r="F318" s="163" t="e">
        <f>VLOOKUP($A318,'BC 114+220'!$B$13:$X$489,8,0)/1000</f>
        <v>#N/A</v>
      </c>
      <c r="G318" s="163" t="e">
        <f>VLOOKUP($A318,'BC 114+220'!$B$13:$X$489,9,0)/1000</f>
        <v>#N/A</v>
      </c>
      <c r="H318" s="163" t="e">
        <f>VLOOKUP($A318,'BC 114+220'!$B$13:$X$489,14,0)/1000</f>
        <v>#N/A</v>
      </c>
      <c r="I318" s="163" t="e">
        <f>VLOOKUP($A318,'BC 114+220'!$B$13:$X$489,15,0)/1000</f>
        <v>#N/A</v>
      </c>
      <c r="J318" s="163" t="e">
        <f>VLOOKUP($A318,'BC 114+220'!$B$13:$X$489,20,0)/1000</f>
        <v>#N/A</v>
      </c>
      <c r="K318" s="163" t="e">
        <f>VLOOKUP($A318,'BC 114+220'!$B$13:$X$489,21,0)/1000</f>
        <v>#N/A</v>
      </c>
      <c r="L318" s="161" t="e">
        <f t="shared" si="16"/>
        <v>#N/A</v>
      </c>
      <c r="M318" s="165" t="e">
        <f t="shared" si="17"/>
        <v>#N/A</v>
      </c>
      <c r="N318" s="161" t="e">
        <f t="shared" si="18"/>
        <v>#N/A</v>
      </c>
      <c r="O318" s="161"/>
    </row>
    <row r="319" spans="1:15">
      <c r="A319" s="162">
        <f>'BC 114+220'!B318</f>
        <v>0</v>
      </c>
      <c r="B319" s="161">
        <f t="shared" si="19"/>
        <v>305</v>
      </c>
      <c r="C319" s="163" t="e">
        <f>'BC 114+220'!M318/1000</f>
        <v>#N/A</v>
      </c>
      <c r="D319" s="163" t="e">
        <f>'BC 114+220'!AA318</f>
        <v>#N/A</v>
      </c>
      <c r="E319" s="164" t="e">
        <f>'BC 114+220'!AB318</f>
        <v>#N/A</v>
      </c>
      <c r="F319" s="163" t="e">
        <f>VLOOKUP($A319,'BC 114+220'!$B$13:$X$489,8,0)/1000</f>
        <v>#N/A</v>
      </c>
      <c r="G319" s="163" t="e">
        <f>VLOOKUP($A319,'BC 114+220'!$B$13:$X$489,9,0)/1000</f>
        <v>#N/A</v>
      </c>
      <c r="H319" s="163" t="e">
        <f>VLOOKUP($A319,'BC 114+220'!$B$13:$X$489,14,0)/1000</f>
        <v>#N/A</v>
      </c>
      <c r="I319" s="163" t="e">
        <f>VLOOKUP($A319,'BC 114+220'!$B$13:$X$489,15,0)/1000</f>
        <v>#N/A</v>
      </c>
      <c r="J319" s="163" t="e">
        <f>VLOOKUP($A319,'BC 114+220'!$B$13:$X$489,20,0)/1000</f>
        <v>#N/A</v>
      </c>
      <c r="K319" s="163" t="e">
        <f>VLOOKUP($A319,'BC 114+220'!$B$13:$X$489,21,0)/1000</f>
        <v>#N/A</v>
      </c>
      <c r="L319" s="161" t="e">
        <f t="shared" si="16"/>
        <v>#N/A</v>
      </c>
      <c r="M319" s="165" t="e">
        <f t="shared" si="17"/>
        <v>#N/A</v>
      </c>
      <c r="N319" s="161" t="e">
        <f t="shared" si="18"/>
        <v>#N/A</v>
      </c>
      <c r="O319" s="161"/>
    </row>
    <row r="320" spans="1:15">
      <c r="A320" s="162">
        <f>'BC 114+220'!B319</f>
        <v>0</v>
      </c>
      <c r="B320" s="161">
        <f t="shared" si="19"/>
        <v>306</v>
      </c>
      <c r="C320" s="163" t="e">
        <f>'BC 114+220'!M319/1000</f>
        <v>#N/A</v>
      </c>
      <c r="D320" s="163" t="e">
        <f>'BC 114+220'!AA319</f>
        <v>#N/A</v>
      </c>
      <c r="E320" s="164" t="e">
        <f>'BC 114+220'!AB319</f>
        <v>#N/A</v>
      </c>
      <c r="F320" s="163" t="e">
        <f>VLOOKUP($A320,'BC 114+220'!$B$13:$X$489,8,0)/1000</f>
        <v>#N/A</v>
      </c>
      <c r="G320" s="163" t="e">
        <f>VLOOKUP($A320,'BC 114+220'!$B$13:$X$489,9,0)/1000</f>
        <v>#N/A</v>
      </c>
      <c r="H320" s="163" t="e">
        <f>VLOOKUP($A320,'BC 114+220'!$B$13:$X$489,14,0)/1000</f>
        <v>#N/A</v>
      </c>
      <c r="I320" s="163" t="e">
        <f>VLOOKUP($A320,'BC 114+220'!$B$13:$X$489,15,0)/1000</f>
        <v>#N/A</v>
      </c>
      <c r="J320" s="163" t="e">
        <f>VLOOKUP($A320,'BC 114+220'!$B$13:$X$489,20,0)/1000</f>
        <v>#N/A</v>
      </c>
      <c r="K320" s="163" t="e">
        <f>VLOOKUP($A320,'BC 114+220'!$B$13:$X$489,21,0)/1000</f>
        <v>#N/A</v>
      </c>
      <c r="L320" s="161" t="e">
        <f t="shared" si="16"/>
        <v>#N/A</v>
      </c>
      <c r="M320" s="165" t="e">
        <f t="shared" si="17"/>
        <v>#N/A</v>
      </c>
      <c r="N320" s="161" t="e">
        <f t="shared" si="18"/>
        <v>#N/A</v>
      </c>
      <c r="O320" s="161"/>
    </row>
    <row r="321" spans="1:15">
      <c r="A321" s="162">
        <f>'BC 114+220'!B320</f>
        <v>0</v>
      </c>
      <c r="B321" s="161">
        <f t="shared" si="19"/>
        <v>307</v>
      </c>
      <c r="C321" s="163" t="e">
        <f>'BC 114+220'!M320/1000</f>
        <v>#N/A</v>
      </c>
      <c r="D321" s="163" t="e">
        <f>'BC 114+220'!AA320</f>
        <v>#N/A</v>
      </c>
      <c r="E321" s="164" t="e">
        <f>'BC 114+220'!AB320</f>
        <v>#N/A</v>
      </c>
      <c r="F321" s="163" t="e">
        <f>VLOOKUP($A321,'BC 114+220'!$B$13:$X$489,8,0)/1000</f>
        <v>#N/A</v>
      </c>
      <c r="G321" s="163" t="e">
        <f>VLOOKUP($A321,'BC 114+220'!$B$13:$X$489,9,0)/1000</f>
        <v>#N/A</v>
      </c>
      <c r="H321" s="163" t="e">
        <f>VLOOKUP($A321,'BC 114+220'!$B$13:$X$489,14,0)/1000</f>
        <v>#N/A</v>
      </c>
      <c r="I321" s="163" t="e">
        <f>VLOOKUP($A321,'BC 114+220'!$B$13:$X$489,15,0)/1000</f>
        <v>#N/A</v>
      </c>
      <c r="J321" s="163" t="e">
        <f>VLOOKUP($A321,'BC 114+220'!$B$13:$X$489,20,0)/1000</f>
        <v>#N/A</v>
      </c>
      <c r="K321" s="163" t="e">
        <f>VLOOKUP($A321,'BC 114+220'!$B$13:$X$489,21,0)/1000</f>
        <v>#N/A</v>
      </c>
      <c r="L321" s="161" t="e">
        <f t="shared" si="16"/>
        <v>#N/A</v>
      </c>
      <c r="M321" s="165" t="e">
        <f t="shared" si="17"/>
        <v>#N/A</v>
      </c>
      <c r="N321" s="161" t="e">
        <f t="shared" si="18"/>
        <v>#N/A</v>
      </c>
      <c r="O321" s="161"/>
    </row>
    <row r="322" spans="1:15">
      <c r="A322" s="162">
        <f>'BC 114+220'!B321</f>
        <v>0</v>
      </c>
      <c r="B322" s="161">
        <f t="shared" si="19"/>
        <v>308</v>
      </c>
      <c r="C322" s="163" t="e">
        <f>'BC 114+220'!M321/1000</f>
        <v>#N/A</v>
      </c>
      <c r="D322" s="163" t="e">
        <f>'BC 114+220'!AA321</f>
        <v>#N/A</v>
      </c>
      <c r="E322" s="164" t="e">
        <f>'BC 114+220'!AB321</f>
        <v>#N/A</v>
      </c>
      <c r="F322" s="163" t="e">
        <f>VLOOKUP($A322,'BC 114+220'!$B$13:$X$489,8,0)/1000</f>
        <v>#N/A</v>
      </c>
      <c r="G322" s="163" t="e">
        <f>VLOOKUP($A322,'BC 114+220'!$B$13:$X$489,9,0)/1000</f>
        <v>#N/A</v>
      </c>
      <c r="H322" s="163" t="e">
        <f>VLOOKUP($A322,'BC 114+220'!$B$13:$X$489,14,0)/1000</f>
        <v>#N/A</v>
      </c>
      <c r="I322" s="163" t="e">
        <f>VLOOKUP($A322,'BC 114+220'!$B$13:$X$489,15,0)/1000</f>
        <v>#N/A</v>
      </c>
      <c r="J322" s="163" t="e">
        <f>VLOOKUP($A322,'BC 114+220'!$B$13:$X$489,20,0)/1000</f>
        <v>#N/A</v>
      </c>
      <c r="K322" s="163" t="e">
        <f>VLOOKUP($A322,'BC 114+220'!$B$13:$X$489,21,0)/1000</f>
        <v>#N/A</v>
      </c>
      <c r="L322" s="161" t="e">
        <f t="shared" si="16"/>
        <v>#N/A</v>
      </c>
      <c r="M322" s="165" t="e">
        <f t="shared" si="17"/>
        <v>#N/A</v>
      </c>
      <c r="N322" s="161" t="e">
        <f t="shared" si="18"/>
        <v>#N/A</v>
      </c>
      <c r="O322" s="161"/>
    </row>
    <row r="323" spans="1:15">
      <c r="A323" s="162">
        <f>'BC 114+220'!B322</f>
        <v>0</v>
      </c>
      <c r="B323" s="161">
        <f t="shared" si="19"/>
        <v>309</v>
      </c>
      <c r="C323" s="163" t="e">
        <f>'BC 114+220'!M322/1000</f>
        <v>#N/A</v>
      </c>
      <c r="D323" s="163" t="e">
        <f>'BC 114+220'!AA322</f>
        <v>#N/A</v>
      </c>
      <c r="E323" s="164" t="e">
        <f>'BC 114+220'!AB322</f>
        <v>#N/A</v>
      </c>
      <c r="F323" s="163" t="e">
        <f>VLOOKUP($A323,'BC 114+220'!$B$13:$X$489,8,0)/1000</f>
        <v>#N/A</v>
      </c>
      <c r="G323" s="163" t="e">
        <f>VLOOKUP($A323,'BC 114+220'!$B$13:$X$489,9,0)/1000</f>
        <v>#N/A</v>
      </c>
      <c r="H323" s="163" t="e">
        <f>VLOOKUP($A323,'BC 114+220'!$B$13:$X$489,14,0)/1000</f>
        <v>#N/A</v>
      </c>
      <c r="I323" s="163" t="e">
        <f>VLOOKUP($A323,'BC 114+220'!$B$13:$X$489,15,0)/1000</f>
        <v>#N/A</v>
      </c>
      <c r="J323" s="163" t="e">
        <f>VLOOKUP($A323,'BC 114+220'!$B$13:$X$489,20,0)/1000</f>
        <v>#N/A</v>
      </c>
      <c r="K323" s="163" t="e">
        <f>VLOOKUP($A323,'BC 114+220'!$B$13:$X$489,21,0)/1000</f>
        <v>#N/A</v>
      </c>
      <c r="L323" s="161" t="e">
        <f t="shared" si="16"/>
        <v>#N/A</v>
      </c>
      <c r="M323" s="165" t="e">
        <f t="shared" si="17"/>
        <v>#N/A</v>
      </c>
      <c r="N323" s="161" t="e">
        <f t="shared" si="18"/>
        <v>#N/A</v>
      </c>
      <c r="O323" s="161"/>
    </row>
    <row r="324" spans="1:15">
      <c r="A324" s="162">
        <f>'BC 114+220'!B323</f>
        <v>0</v>
      </c>
      <c r="B324" s="161">
        <f t="shared" si="19"/>
        <v>310</v>
      </c>
      <c r="C324" s="163" t="e">
        <f>'BC 114+220'!M323/1000</f>
        <v>#N/A</v>
      </c>
      <c r="D324" s="163" t="e">
        <f>'BC 114+220'!AA323</f>
        <v>#N/A</v>
      </c>
      <c r="E324" s="164" t="e">
        <f>'BC 114+220'!AB323</f>
        <v>#N/A</v>
      </c>
      <c r="F324" s="163" t="e">
        <f>VLOOKUP($A324,'BC 114+220'!$B$13:$X$489,8,0)/1000</f>
        <v>#N/A</v>
      </c>
      <c r="G324" s="163" t="e">
        <f>VLOOKUP($A324,'BC 114+220'!$B$13:$X$489,9,0)/1000</f>
        <v>#N/A</v>
      </c>
      <c r="H324" s="163" t="e">
        <f>VLOOKUP($A324,'BC 114+220'!$B$13:$X$489,14,0)/1000</f>
        <v>#N/A</v>
      </c>
      <c r="I324" s="163" t="e">
        <f>VLOOKUP($A324,'BC 114+220'!$B$13:$X$489,15,0)/1000</f>
        <v>#N/A</v>
      </c>
      <c r="J324" s="163" t="e">
        <f>VLOOKUP($A324,'BC 114+220'!$B$13:$X$489,20,0)/1000</f>
        <v>#N/A</v>
      </c>
      <c r="K324" s="163" t="e">
        <f>VLOOKUP($A324,'BC 114+220'!$B$13:$X$489,21,0)/1000</f>
        <v>#N/A</v>
      </c>
      <c r="L324" s="161" t="e">
        <f t="shared" si="16"/>
        <v>#N/A</v>
      </c>
      <c r="M324" s="165" t="e">
        <f t="shared" si="17"/>
        <v>#N/A</v>
      </c>
      <c r="N324" s="161" t="e">
        <f t="shared" si="18"/>
        <v>#N/A</v>
      </c>
      <c r="O324" s="161"/>
    </row>
    <row r="325" spans="1:15">
      <c r="A325" s="162">
        <f>'BC 114+220'!B324</f>
        <v>0</v>
      </c>
      <c r="B325" s="161">
        <f t="shared" si="19"/>
        <v>311</v>
      </c>
      <c r="C325" s="163" t="e">
        <f>'BC 114+220'!M324/1000</f>
        <v>#N/A</v>
      </c>
      <c r="D325" s="163" t="e">
        <f>'BC 114+220'!AA324</f>
        <v>#N/A</v>
      </c>
      <c r="E325" s="164" t="e">
        <f>'BC 114+220'!AB324</f>
        <v>#N/A</v>
      </c>
      <c r="F325" s="163" t="e">
        <f>VLOOKUP($A325,'BC 114+220'!$B$13:$X$489,8,0)/1000</f>
        <v>#N/A</v>
      </c>
      <c r="G325" s="163" t="e">
        <f>VLOOKUP($A325,'BC 114+220'!$B$13:$X$489,9,0)/1000</f>
        <v>#N/A</v>
      </c>
      <c r="H325" s="163" t="e">
        <f>VLOOKUP($A325,'BC 114+220'!$B$13:$X$489,14,0)/1000</f>
        <v>#N/A</v>
      </c>
      <c r="I325" s="163" t="e">
        <f>VLOOKUP($A325,'BC 114+220'!$B$13:$X$489,15,0)/1000</f>
        <v>#N/A</v>
      </c>
      <c r="J325" s="163" t="e">
        <f>VLOOKUP($A325,'BC 114+220'!$B$13:$X$489,20,0)/1000</f>
        <v>#N/A</v>
      </c>
      <c r="K325" s="163" t="e">
        <f>VLOOKUP($A325,'BC 114+220'!$B$13:$X$489,21,0)/1000</f>
        <v>#N/A</v>
      </c>
      <c r="L325" s="161" t="e">
        <f t="shared" si="16"/>
        <v>#N/A</v>
      </c>
      <c r="M325" s="165" t="e">
        <f t="shared" si="17"/>
        <v>#N/A</v>
      </c>
      <c r="N325" s="161" t="e">
        <f t="shared" si="18"/>
        <v>#N/A</v>
      </c>
      <c r="O325" s="161"/>
    </row>
    <row r="326" spans="1:15">
      <c r="A326" s="162">
        <f>'BC 114+220'!B325</f>
        <v>0</v>
      </c>
      <c r="B326" s="161">
        <f t="shared" si="19"/>
        <v>312</v>
      </c>
      <c r="C326" s="163" t="e">
        <f>'BC 114+220'!M325/1000</f>
        <v>#N/A</v>
      </c>
      <c r="D326" s="163" t="e">
        <f>'BC 114+220'!AA325</f>
        <v>#N/A</v>
      </c>
      <c r="E326" s="164" t="e">
        <f>'BC 114+220'!AB325</f>
        <v>#N/A</v>
      </c>
      <c r="F326" s="163" t="e">
        <f>VLOOKUP($A326,'BC 114+220'!$B$13:$X$489,8,0)/1000</f>
        <v>#N/A</v>
      </c>
      <c r="G326" s="163" t="e">
        <f>VLOOKUP($A326,'BC 114+220'!$B$13:$X$489,9,0)/1000</f>
        <v>#N/A</v>
      </c>
      <c r="H326" s="163" t="e">
        <f>VLOOKUP($A326,'BC 114+220'!$B$13:$X$489,14,0)/1000</f>
        <v>#N/A</v>
      </c>
      <c r="I326" s="163" t="e">
        <f>VLOOKUP($A326,'BC 114+220'!$B$13:$X$489,15,0)/1000</f>
        <v>#N/A</v>
      </c>
      <c r="J326" s="163" t="e">
        <f>VLOOKUP($A326,'BC 114+220'!$B$13:$X$489,20,0)/1000</f>
        <v>#N/A</v>
      </c>
      <c r="K326" s="163" t="e">
        <f>VLOOKUP($A326,'BC 114+220'!$B$13:$X$489,21,0)/1000</f>
        <v>#N/A</v>
      </c>
      <c r="L326" s="161" t="e">
        <f t="shared" si="16"/>
        <v>#N/A</v>
      </c>
      <c r="M326" s="165" t="e">
        <f t="shared" si="17"/>
        <v>#N/A</v>
      </c>
      <c r="N326" s="161" t="e">
        <f t="shared" si="18"/>
        <v>#N/A</v>
      </c>
      <c r="O326" s="161"/>
    </row>
    <row r="327" spans="1:15">
      <c r="A327" s="162">
        <f>'BC 114+220'!B326</f>
        <v>0</v>
      </c>
      <c r="B327" s="161">
        <f t="shared" si="19"/>
        <v>313</v>
      </c>
      <c r="C327" s="163" t="e">
        <f>'BC 114+220'!M326/1000</f>
        <v>#N/A</v>
      </c>
      <c r="D327" s="163" t="e">
        <f>'BC 114+220'!AA326</f>
        <v>#N/A</v>
      </c>
      <c r="E327" s="164" t="e">
        <f>'BC 114+220'!AB326</f>
        <v>#N/A</v>
      </c>
      <c r="F327" s="163" t="e">
        <f>VLOOKUP($A327,'BC 114+220'!$B$13:$X$489,8,0)/1000</f>
        <v>#N/A</v>
      </c>
      <c r="G327" s="163" t="e">
        <f>VLOOKUP($A327,'BC 114+220'!$B$13:$X$489,9,0)/1000</f>
        <v>#N/A</v>
      </c>
      <c r="H327" s="163" t="e">
        <f>VLOOKUP($A327,'BC 114+220'!$B$13:$X$489,14,0)/1000</f>
        <v>#N/A</v>
      </c>
      <c r="I327" s="163" t="e">
        <f>VLOOKUP($A327,'BC 114+220'!$B$13:$X$489,15,0)/1000</f>
        <v>#N/A</v>
      </c>
      <c r="J327" s="163" t="e">
        <f>VLOOKUP($A327,'BC 114+220'!$B$13:$X$489,20,0)/1000</f>
        <v>#N/A</v>
      </c>
      <c r="K327" s="163" t="e">
        <f>VLOOKUP($A327,'BC 114+220'!$B$13:$X$489,21,0)/1000</f>
        <v>#N/A</v>
      </c>
      <c r="L327" s="161" t="e">
        <f t="shared" si="16"/>
        <v>#N/A</v>
      </c>
      <c r="M327" s="165" t="e">
        <f t="shared" si="17"/>
        <v>#N/A</v>
      </c>
      <c r="N327" s="161" t="e">
        <f t="shared" si="18"/>
        <v>#N/A</v>
      </c>
      <c r="O327" s="161"/>
    </row>
    <row r="328" spans="1:15">
      <c r="A328" s="162">
        <f>'BC 114+220'!B327</f>
        <v>0</v>
      </c>
      <c r="B328" s="161">
        <f t="shared" si="19"/>
        <v>314</v>
      </c>
      <c r="C328" s="163" t="e">
        <f>'BC 114+220'!M327/1000</f>
        <v>#N/A</v>
      </c>
      <c r="D328" s="163" t="e">
        <f>'BC 114+220'!AA327</f>
        <v>#N/A</v>
      </c>
      <c r="E328" s="164" t="e">
        <f>'BC 114+220'!AB327</f>
        <v>#N/A</v>
      </c>
      <c r="F328" s="163" t="e">
        <f>VLOOKUP($A328,'BC 114+220'!$B$13:$X$489,8,0)/1000</f>
        <v>#N/A</v>
      </c>
      <c r="G328" s="163" t="e">
        <f>VLOOKUP($A328,'BC 114+220'!$B$13:$X$489,9,0)/1000</f>
        <v>#N/A</v>
      </c>
      <c r="H328" s="163" t="e">
        <f>VLOOKUP($A328,'BC 114+220'!$B$13:$X$489,14,0)/1000</f>
        <v>#N/A</v>
      </c>
      <c r="I328" s="163" t="e">
        <f>VLOOKUP($A328,'BC 114+220'!$B$13:$X$489,15,0)/1000</f>
        <v>#N/A</v>
      </c>
      <c r="J328" s="163" t="e">
        <f>VLOOKUP($A328,'BC 114+220'!$B$13:$X$489,20,0)/1000</f>
        <v>#N/A</v>
      </c>
      <c r="K328" s="163" t="e">
        <f>VLOOKUP($A328,'BC 114+220'!$B$13:$X$489,21,0)/1000</f>
        <v>#N/A</v>
      </c>
      <c r="L328" s="161" t="e">
        <f t="shared" si="16"/>
        <v>#N/A</v>
      </c>
      <c r="M328" s="165" t="e">
        <f t="shared" si="17"/>
        <v>#N/A</v>
      </c>
      <c r="N328" s="161" t="e">
        <f t="shared" si="18"/>
        <v>#N/A</v>
      </c>
      <c r="O328" s="161"/>
    </row>
    <row r="329" spans="1:15">
      <c r="A329" s="162">
        <f>'BC 114+220'!B328</f>
        <v>0</v>
      </c>
      <c r="B329" s="161">
        <f t="shared" si="19"/>
        <v>315</v>
      </c>
      <c r="C329" s="163" t="e">
        <f>'BC 114+220'!M328/1000</f>
        <v>#N/A</v>
      </c>
      <c r="D329" s="163" t="e">
        <f>'BC 114+220'!AA328</f>
        <v>#N/A</v>
      </c>
      <c r="E329" s="164" t="e">
        <f>'BC 114+220'!AB328</f>
        <v>#N/A</v>
      </c>
      <c r="F329" s="163" t="e">
        <f>VLOOKUP($A329,'BC 114+220'!$B$13:$X$489,8,0)/1000</f>
        <v>#N/A</v>
      </c>
      <c r="G329" s="163" t="e">
        <f>VLOOKUP($A329,'BC 114+220'!$B$13:$X$489,9,0)/1000</f>
        <v>#N/A</v>
      </c>
      <c r="H329" s="163" t="e">
        <f>VLOOKUP($A329,'BC 114+220'!$B$13:$X$489,14,0)/1000</f>
        <v>#N/A</v>
      </c>
      <c r="I329" s="163" t="e">
        <f>VLOOKUP($A329,'BC 114+220'!$B$13:$X$489,15,0)/1000</f>
        <v>#N/A</v>
      </c>
      <c r="J329" s="163" t="e">
        <f>VLOOKUP($A329,'BC 114+220'!$B$13:$X$489,20,0)/1000</f>
        <v>#N/A</v>
      </c>
      <c r="K329" s="163" t="e">
        <f>VLOOKUP($A329,'BC 114+220'!$B$13:$X$489,21,0)/1000</f>
        <v>#N/A</v>
      </c>
      <c r="L329" s="161" t="e">
        <f t="shared" si="16"/>
        <v>#N/A</v>
      </c>
      <c r="M329" s="165" t="e">
        <f t="shared" si="17"/>
        <v>#N/A</v>
      </c>
      <c r="N329" s="161" t="e">
        <f t="shared" si="18"/>
        <v>#N/A</v>
      </c>
      <c r="O329" s="161"/>
    </row>
    <row r="330" spans="1:15">
      <c r="A330" s="162">
        <f>'BC 114+220'!B329</f>
        <v>0</v>
      </c>
      <c r="B330" s="161">
        <f t="shared" si="19"/>
        <v>316</v>
      </c>
      <c r="C330" s="163" t="e">
        <f>'BC 114+220'!M329/1000</f>
        <v>#N/A</v>
      </c>
      <c r="D330" s="163" t="e">
        <f>'BC 114+220'!AA329</f>
        <v>#N/A</v>
      </c>
      <c r="E330" s="164" t="e">
        <f>'BC 114+220'!AB329</f>
        <v>#N/A</v>
      </c>
      <c r="F330" s="163" t="e">
        <f>VLOOKUP($A330,'BC 114+220'!$B$13:$X$489,8,0)/1000</f>
        <v>#N/A</v>
      </c>
      <c r="G330" s="163" t="e">
        <f>VLOOKUP($A330,'BC 114+220'!$B$13:$X$489,9,0)/1000</f>
        <v>#N/A</v>
      </c>
      <c r="H330" s="163" t="e">
        <f>VLOOKUP($A330,'BC 114+220'!$B$13:$X$489,14,0)/1000</f>
        <v>#N/A</v>
      </c>
      <c r="I330" s="163" t="e">
        <f>VLOOKUP($A330,'BC 114+220'!$B$13:$X$489,15,0)/1000</f>
        <v>#N/A</v>
      </c>
      <c r="J330" s="163" t="e">
        <f>VLOOKUP($A330,'BC 114+220'!$B$13:$X$489,20,0)/1000</f>
        <v>#N/A</v>
      </c>
      <c r="K330" s="163" t="e">
        <f>VLOOKUP($A330,'BC 114+220'!$B$13:$X$489,21,0)/1000</f>
        <v>#N/A</v>
      </c>
      <c r="L330" s="161" t="e">
        <f t="shared" si="16"/>
        <v>#N/A</v>
      </c>
      <c r="M330" s="165" t="e">
        <f t="shared" si="17"/>
        <v>#N/A</v>
      </c>
      <c r="N330" s="161" t="e">
        <f t="shared" si="18"/>
        <v>#N/A</v>
      </c>
      <c r="O330" s="161"/>
    </row>
    <row r="331" spans="1:15">
      <c r="A331" s="162">
        <f>'BC 114+220'!B330</f>
        <v>0</v>
      </c>
      <c r="B331" s="161">
        <f t="shared" si="19"/>
        <v>317</v>
      </c>
      <c r="C331" s="163" t="e">
        <f>'BC 114+220'!M330/1000</f>
        <v>#N/A</v>
      </c>
      <c r="D331" s="163" t="e">
        <f>'BC 114+220'!AA330</f>
        <v>#N/A</v>
      </c>
      <c r="E331" s="164" t="e">
        <f>'BC 114+220'!AB330</f>
        <v>#N/A</v>
      </c>
      <c r="F331" s="163" t="e">
        <f>VLOOKUP($A331,'BC 114+220'!$B$13:$X$489,8,0)/1000</f>
        <v>#N/A</v>
      </c>
      <c r="G331" s="163" t="e">
        <f>VLOOKUP($A331,'BC 114+220'!$B$13:$X$489,9,0)/1000</f>
        <v>#N/A</v>
      </c>
      <c r="H331" s="163" t="e">
        <f>VLOOKUP($A331,'BC 114+220'!$B$13:$X$489,14,0)/1000</f>
        <v>#N/A</v>
      </c>
      <c r="I331" s="163" t="e">
        <f>VLOOKUP($A331,'BC 114+220'!$B$13:$X$489,15,0)/1000</f>
        <v>#N/A</v>
      </c>
      <c r="J331" s="163" t="e">
        <f>VLOOKUP($A331,'BC 114+220'!$B$13:$X$489,20,0)/1000</f>
        <v>#N/A</v>
      </c>
      <c r="K331" s="163" t="e">
        <f>VLOOKUP($A331,'BC 114+220'!$B$13:$X$489,21,0)/1000</f>
        <v>#N/A</v>
      </c>
      <c r="L331" s="161" t="e">
        <f t="shared" si="16"/>
        <v>#N/A</v>
      </c>
      <c r="M331" s="165" t="e">
        <f t="shared" si="17"/>
        <v>#N/A</v>
      </c>
      <c r="N331" s="161" t="e">
        <f t="shared" si="18"/>
        <v>#N/A</v>
      </c>
      <c r="O331" s="161"/>
    </row>
    <row r="332" spans="1:15">
      <c r="A332" s="162">
        <f>'BC 114+220'!B331</f>
        <v>0</v>
      </c>
      <c r="B332" s="161">
        <f t="shared" si="19"/>
        <v>318</v>
      </c>
      <c r="C332" s="163" t="e">
        <f>'BC 114+220'!M331/1000</f>
        <v>#N/A</v>
      </c>
      <c r="D332" s="163" t="e">
        <f>'BC 114+220'!AA331</f>
        <v>#N/A</v>
      </c>
      <c r="E332" s="164" t="e">
        <f>'BC 114+220'!AB331</f>
        <v>#N/A</v>
      </c>
      <c r="F332" s="163" t="e">
        <f>VLOOKUP($A332,'BC 114+220'!$B$13:$X$489,8,0)/1000</f>
        <v>#N/A</v>
      </c>
      <c r="G332" s="163" t="e">
        <f>VLOOKUP($A332,'BC 114+220'!$B$13:$X$489,9,0)/1000</f>
        <v>#N/A</v>
      </c>
      <c r="H332" s="163" t="e">
        <f>VLOOKUP($A332,'BC 114+220'!$B$13:$X$489,14,0)/1000</f>
        <v>#N/A</v>
      </c>
      <c r="I332" s="163" t="e">
        <f>VLOOKUP($A332,'BC 114+220'!$B$13:$X$489,15,0)/1000</f>
        <v>#N/A</v>
      </c>
      <c r="J332" s="163" t="e">
        <f>VLOOKUP($A332,'BC 114+220'!$B$13:$X$489,20,0)/1000</f>
        <v>#N/A</v>
      </c>
      <c r="K332" s="163" t="e">
        <f>VLOOKUP($A332,'BC 114+220'!$B$13:$X$489,21,0)/1000</f>
        <v>#N/A</v>
      </c>
      <c r="L332" s="161" t="e">
        <f t="shared" si="16"/>
        <v>#N/A</v>
      </c>
      <c r="M332" s="165" t="e">
        <f t="shared" si="17"/>
        <v>#N/A</v>
      </c>
      <c r="N332" s="161" t="e">
        <f t="shared" si="18"/>
        <v>#N/A</v>
      </c>
      <c r="O332" s="161"/>
    </row>
    <row r="333" spans="1:15">
      <c r="A333" s="162">
        <f>'BC 114+220'!B332</f>
        <v>0</v>
      </c>
      <c r="B333" s="161">
        <f t="shared" si="19"/>
        <v>319</v>
      </c>
      <c r="C333" s="163" t="e">
        <f>'BC 114+220'!M332/1000</f>
        <v>#N/A</v>
      </c>
      <c r="D333" s="163" t="e">
        <f>'BC 114+220'!AA332</f>
        <v>#N/A</v>
      </c>
      <c r="E333" s="164" t="e">
        <f>'BC 114+220'!AB332</f>
        <v>#N/A</v>
      </c>
      <c r="F333" s="163" t="e">
        <f>VLOOKUP($A333,'BC 114+220'!$B$13:$X$489,8,0)/1000</f>
        <v>#N/A</v>
      </c>
      <c r="G333" s="163" t="e">
        <f>VLOOKUP($A333,'BC 114+220'!$B$13:$X$489,9,0)/1000</f>
        <v>#N/A</v>
      </c>
      <c r="H333" s="163" t="e">
        <f>VLOOKUP($A333,'BC 114+220'!$B$13:$X$489,14,0)/1000</f>
        <v>#N/A</v>
      </c>
      <c r="I333" s="163" t="e">
        <f>VLOOKUP($A333,'BC 114+220'!$B$13:$X$489,15,0)/1000</f>
        <v>#N/A</v>
      </c>
      <c r="J333" s="163" t="e">
        <f>VLOOKUP($A333,'BC 114+220'!$B$13:$X$489,20,0)/1000</f>
        <v>#N/A</v>
      </c>
      <c r="K333" s="163" t="e">
        <f>VLOOKUP($A333,'BC 114+220'!$B$13:$X$489,21,0)/1000</f>
        <v>#N/A</v>
      </c>
      <c r="L333" s="161" t="e">
        <f t="shared" si="16"/>
        <v>#N/A</v>
      </c>
      <c r="M333" s="165" t="e">
        <f t="shared" si="17"/>
        <v>#N/A</v>
      </c>
      <c r="N333" s="161" t="e">
        <f t="shared" si="18"/>
        <v>#N/A</v>
      </c>
      <c r="O333" s="161"/>
    </row>
    <row r="334" spans="1:15">
      <c r="A334" s="162">
        <f>'BC 114+220'!B333</f>
        <v>0</v>
      </c>
      <c r="B334" s="161">
        <f t="shared" si="19"/>
        <v>320</v>
      </c>
      <c r="C334" s="163" t="e">
        <f>'BC 114+220'!M333/1000</f>
        <v>#N/A</v>
      </c>
      <c r="D334" s="163" t="e">
        <f>'BC 114+220'!AA333</f>
        <v>#N/A</v>
      </c>
      <c r="E334" s="164" t="e">
        <f>'BC 114+220'!AB333</f>
        <v>#N/A</v>
      </c>
      <c r="F334" s="163" t="e">
        <f>VLOOKUP($A334,'BC 114+220'!$B$13:$X$489,8,0)/1000</f>
        <v>#N/A</v>
      </c>
      <c r="G334" s="163" t="e">
        <f>VLOOKUP($A334,'BC 114+220'!$B$13:$X$489,9,0)/1000</f>
        <v>#N/A</v>
      </c>
      <c r="H334" s="163" t="e">
        <f>VLOOKUP($A334,'BC 114+220'!$B$13:$X$489,14,0)/1000</f>
        <v>#N/A</v>
      </c>
      <c r="I334" s="163" t="e">
        <f>VLOOKUP($A334,'BC 114+220'!$B$13:$X$489,15,0)/1000</f>
        <v>#N/A</v>
      </c>
      <c r="J334" s="163" t="e">
        <f>VLOOKUP($A334,'BC 114+220'!$B$13:$X$489,20,0)/1000</f>
        <v>#N/A</v>
      </c>
      <c r="K334" s="163" t="e">
        <f>VLOOKUP($A334,'BC 114+220'!$B$13:$X$489,21,0)/1000</f>
        <v>#N/A</v>
      </c>
      <c r="L334" s="161" t="e">
        <f t="shared" ref="L334:L397" si="20">(G334-$G$14)*1000</f>
        <v>#N/A</v>
      </c>
      <c r="M334" s="165" t="e">
        <f t="shared" ref="M334:M397" si="21">(I334-$I$14)*1000</f>
        <v>#N/A</v>
      </c>
      <c r="N334" s="161" t="e">
        <f t="shared" si="18"/>
        <v>#N/A</v>
      </c>
      <c r="O334" s="161"/>
    </row>
    <row r="335" spans="1:15">
      <c r="A335" s="162">
        <f>'BC 114+220'!B334</f>
        <v>0</v>
      </c>
      <c r="B335" s="161">
        <f t="shared" si="19"/>
        <v>321</v>
      </c>
      <c r="C335" s="163" t="e">
        <f>'BC 114+220'!M334/1000</f>
        <v>#N/A</v>
      </c>
      <c r="D335" s="163" t="e">
        <f>'BC 114+220'!AA334</f>
        <v>#N/A</v>
      </c>
      <c r="E335" s="164" t="e">
        <f>'BC 114+220'!AB334</f>
        <v>#N/A</v>
      </c>
      <c r="F335" s="163" t="e">
        <f>VLOOKUP($A335,'BC 114+220'!$B$13:$X$489,8,0)/1000</f>
        <v>#N/A</v>
      </c>
      <c r="G335" s="163" t="e">
        <f>VLOOKUP($A335,'BC 114+220'!$B$13:$X$489,9,0)/1000</f>
        <v>#N/A</v>
      </c>
      <c r="H335" s="163" t="e">
        <f>VLOOKUP($A335,'BC 114+220'!$B$13:$X$489,14,0)/1000</f>
        <v>#N/A</v>
      </c>
      <c r="I335" s="163" t="e">
        <f>VLOOKUP($A335,'BC 114+220'!$B$13:$X$489,15,0)/1000</f>
        <v>#N/A</v>
      </c>
      <c r="J335" s="163" t="e">
        <f>VLOOKUP($A335,'BC 114+220'!$B$13:$X$489,20,0)/1000</f>
        <v>#N/A</v>
      </c>
      <c r="K335" s="163" t="e">
        <f>VLOOKUP($A335,'BC 114+220'!$B$13:$X$489,21,0)/1000</f>
        <v>#N/A</v>
      </c>
      <c r="L335" s="161" t="e">
        <f t="shared" si="20"/>
        <v>#N/A</v>
      </c>
      <c r="M335" s="165" t="e">
        <f t="shared" si="21"/>
        <v>#N/A</v>
      </c>
      <c r="N335" s="161" t="e">
        <f t="shared" ref="N335:N398" si="22">(K335-$K$14)*1000</f>
        <v>#N/A</v>
      </c>
      <c r="O335" s="161"/>
    </row>
    <row r="336" spans="1:15">
      <c r="A336" s="162">
        <f>'BC 114+220'!B335</f>
        <v>0</v>
      </c>
      <c r="B336" s="161">
        <f t="shared" ref="B336:B399" si="23">+B335+1</f>
        <v>322</v>
      </c>
      <c r="C336" s="163" t="e">
        <f>'BC 114+220'!M335/1000</f>
        <v>#N/A</v>
      </c>
      <c r="D336" s="163" t="e">
        <f>'BC 114+220'!AA335</f>
        <v>#N/A</v>
      </c>
      <c r="E336" s="164" t="e">
        <f>'BC 114+220'!AB335</f>
        <v>#N/A</v>
      </c>
      <c r="F336" s="163" t="e">
        <f>VLOOKUP($A336,'BC 114+220'!$B$13:$X$489,8,0)/1000</f>
        <v>#N/A</v>
      </c>
      <c r="G336" s="163" t="e">
        <f>VLOOKUP($A336,'BC 114+220'!$B$13:$X$489,9,0)/1000</f>
        <v>#N/A</v>
      </c>
      <c r="H336" s="163" t="e">
        <f>VLOOKUP($A336,'BC 114+220'!$B$13:$X$489,14,0)/1000</f>
        <v>#N/A</v>
      </c>
      <c r="I336" s="163" t="e">
        <f>VLOOKUP($A336,'BC 114+220'!$B$13:$X$489,15,0)/1000</f>
        <v>#N/A</v>
      </c>
      <c r="J336" s="163" t="e">
        <f>VLOOKUP($A336,'BC 114+220'!$B$13:$X$489,20,0)/1000</f>
        <v>#N/A</v>
      </c>
      <c r="K336" s="163" t="e">
        <f>VLOOKUP($A336,'BC 114+220'!$B$13:$X$489,21,0)/1000</f>
        <v>#N/A</v>
      </c>
      <c r="L336" s="161" t="e">
        <f t="shared" si="20"/>
        <v>#N/A</v>
      </c>
      <c r="M336" s="165" t="e">
        <f t="shared" si="21"/>
        <v>#N/A</v>
      </c>
      <c r="N336" s="161" t="e">
        <f t="shared" si="22"/>
        <v>#N/A</v>
      </c>
      <c r="O336" s="161"/>
    </row>
    <row r="337" spans="1:15">
      <c r="A337" s="162">
        <f>'BC 114+220'!B336</f>
        <v>0</v>
      </c>
      <c r="B337" s="161">
        <f t="shared" si="23"/>
        <v>323</v>
      </c>
      <c r="C337" s="163" t="e">
        <f>'BC 114+220'!M336/1000</f>
        <v>#N/A</v>
      </c>
      <c r="D337" s="163" t="e">
        <f>'BC 114+220'!AA336</f>
        <v>#N/A</v>
      </c>
      <c r="E337" s="164" t="e">
        <f>'BC 114+220'!AB336</f>
        <v>#N/A</v>
      </c>
      <c r="F337" s="163" t="e">
        <f>VLOOKUP($A337,'BC 114+220'!$B$13:$X$489,8,0)/1000</f>
        <v>#N/A</v>
      </c>
      <c r="G337" s="163" t="e">
        <f>VLOOKUP($A337,'BC 114+220'!$B$13:$X$489,9,0)/1000</f>
        <v>#N/A</v>
      </c>
      <c r="H337" s="163" t="e">
        <f>VLOOKUP($A337,'BC 114+220'!$B$13:$X$489,14,0)/1000</f>
        <v>#N/A</v>
      </c>
      <c r="I337" s="163" t="e">
        <f>VLOOKUP($A337,'BC 114+220'!$B$13:$X$489,15,0)/1000</f>
        <v>#N/A</v>
      </c>
      <c r="J337" s="163" t="e">
        <f>VLOOKUP($A337,'BC 114+220'!$B$13:$X$489,20,0)/1000</f>
        <v>#N/A</v>
      </c>
      <c r="K337" s="163" t="e">
        <f>VLOOKUP($A337,'BC 114+220'!$B$13:$X$489,21,0)/1000</f>
        <v>#N/A</v>
      </c>
      <c r="L337" s="161" t="e">
        <f t="shared" si="20"/>
        <v>#N/A</v>
      </c>
      <c r="M337" s="165" t="e">
        <f t="shared" si="21"/>
        <v>#N/A</v>
      </c>
      <c r="N337" s="161" t="e">
        <f t="shared" si="22"/>
        <v>#N/A</v>
      </c>
      <c r="O337" s="161"/>
    </row>
    <row r="338" spans="1:15">
      <c r="A338" s="162">
        <f>'BC 114+220'!B337</f>
        <v>0</v>
      </c>
      <c r="B338" s="161">
        <f t="shared" si="23"/>
        <v>324</v>
      </c>
      <c r="C338" s="163" t="e">
        <f>'BC 114+220'!M337/1000</f>
        <v>#N/A</v>
      </c>
      <c r="D338" s="163" t="e">
        <f>'BC 114+220'!AA337</f>
        <v>#N/A</v>
      </c>
      <c r="E338" s="164" t="e">
        <f>'BC 114+220'!AB337</f>
        <v>#N/A</v>
      </c>
      <c r="F338" s="163" t="e">
        <f>VLOOKUP($A338,'BC 114+220'!$B$13:$X$489,8,0)/1000</f>
        <v>#N/A</v>
      </c>
      <c r="G338" s="163" t="e">
        <f>VLOOKUP($A338,'BC 114+220'!$B$13:$X$489,9,0)/1000</f>
        <v>#N/A</v>
      </c>
      <c r="H338" s="163" t="e">
        <f>VLOOKUP($A338,'BC 114+220'!$B$13:$X$489,14,0)/1000</f>
        <v>#N/A</v>
      </c>
      <c r="I338" s="163" t="e">
        <f>VLOOKUP($A338,'BC 114+220'!$B$13:$X$489,15,0)/1000</f>
        <v>#N/A</v>
      </c>
      <c r="J338" s="163" t="e">
        <f>VLOOKUP($A338,'BC 114+220'!$B$13:$X$489,20,0)/1000</f>
        <v>#N/A</v>
      </c>
      <c r="K338" s="163" t="e">
        <f>VLOOKUP($A338,'BC 114+220'!$B$13:$X$489,21,0)/1000</f>
        <v>#N/A</v>
      </c>
      <c r="L338" s="161" t="e">
        <f t="shared" si="20"/>
        <v>#N/A</v>
      </c>
      <c r="M338" s="165" t="e">
        <f t="shared" si="21"/>
        <v>#N/A</v>
      </c>
      <c r="N338" s="161" t="e">
        <f t="shared" si="22"/>
        <v>#N/A</v>
      </c>
      <c r="O338" s="161"/>
    </row>
    <row r="339" spans="1:15">
      <c r="A339" s="162">
        <f>'BC 114+220'!B338</f>
        <v>0</v>
      </c>
      <c r="B339" s="161">
        <f t="shared" si="23"/>
        <v>325</v>
      </c>
      <c r="C339" s="163" t="e">
        <f>'BC 114+220'!M338/1000</f>
        <v>#N/A</v>
      </c>
      <c r="D339" s="163" t="e">
        <f>'BC 114+220'!AA338</f>
        <v>#N/A</v>
      </c>
      <c r="E339" s="164" t="e">
        <f>'BC 114+220'!AB338</f>
        <v>#N/A</v>
      </c>
      <c r="F339" s="163" t="e">
        <f>VLOOKUP($A339,'BC 114+220'!$B$13:$X$489,8,0)/1000</f>
        <v>#N/A</v>
      </c>
      <c r="G339" s="163" t="e">
        <f>VLOOKUP($A339,'BC 114+220'!$B$13:$X$489,9,0)/1000</f>
        <v>#N/A</v>
      </c>
      <c r="H339" s="163" t="e">
        <f>VLOOKUP($A339,'BC 114+220'!$B$13:$X$489,14,0)/1000</f>
        <v>#N/A</v>
      </c>
      <c r="I339" s="163" t="e">
        <f>VLOOKUP($A339,'BC 114+220'!$B$13:$X$489,15,0)/1000</f>
        <v>#N/A</v>
      </c>
      <c r="J339" s="163" t="e">
        <f>VLOOKUP($A339,'BC 114+220'!$B$13:$X$489,20,0)/1000</f>
        <v>#N/A</v>
      </c>
      <c r="K339" s="163" t="e">
        <f>VLOOKUP($A339,'BC 114+220'!$B$13:$X$489,21,0)/1000</f>
        <v>#N/A</v>
      </c>
      <c r="L339" s="161" t="e">
        <f t="shared" si="20"/>
        <v>#N/A</v>
      </c>
      <c r="M339" s="165" t="e">
        <f t="shared" si="21"/>
        <v>#N/A</v>
      </c>
      <c r="N339" s="161" t="e">
        <f t="shared" si="22"/>
        <v>#N/A</v>
      </c>
      <c r="O339" s="161"/>
    </row>
    <row r="340" spans="1:15">
      <c r="A340" s="162">
        <f>'BC 114+220'!B339</f>
        <v>0</v>
      </c>
      <c r="B340" s="161">
        <f t="shared" si="23"/>
        <v>326</v>
      </c>
      <c r="C340" s="163" t="e">
        <f>'BC 114+220'!M339/1000</f>
        <v>#N/A</v>
      </c>
      <c r="D340" s="163" t="e">
        <f>'BC 114+220'!AA339</f>
        <v>#N/A</v>
      </c>
      <c r="E340" s="164" t="e">
        <f>'BC 114+220'!AB339</f>
        <v>#N/A</v>
      </c>
      <c r="F340" s="163" t="e">
        <f>VLOOKUP($A340,'BC 114+220'!$B$13:$X$489,8,0)/1000</f>
        <v>#N/A</v>
      </c>
      <c r="G340" s="163" t="e">
        <f>VLOOKUP($A340,'BC 114+220'!$B$13:$X$489,9,0)/1000</f>
        <v>#N/A</v>
      </c>
      <c r="H340" s="163" t="e">
        <f>VLOOKUP($A340,'BC 114+220'!$B$13:$X$489,14,0)/1000</f>
        <v>#N/A</v>
      </c>
      <c r="I340" s="163" t="e">
        <f>VLOOKUP($A340,'BC 114+220'!$B$13:$X$489,15,0)/1000</f>
        <v>#N/A</v>
      </c>
      <c r="J340" s="163" t="e">
        <f>VLOOKUP($A340,'BC 114+220'!$B$13:$X$489,20,0)/1000</f>
        <v>#N/A</v>
      </c>
      <c r="K340" s="163" t="e">
        <f>VLOOKUP($A340,'BC 114+220'!$B$13:$X$489,21,0)/1000</f>
        <v>#N/A</v>
      </c>
      <c r="L340" s="161" t="e">
        <f t="shared" si="20"/>
        <v>#N/A</v>
      </c>
      <c r="M340" s="165" t="e">
        <f t="shared" si="21"/>
        <v>#N/A</v>
      </c>
      <c r="N340" s="161" t="e">
        <f t="shared" si="22"/>
        <v>#N/A</v>
      </c>
      <c r="O340" s="161"/>
    </row>
    <row r="341" spans="1:15">
      <c r="A341" s="162">
        <f>'BC 114+220'!B340</f>
        <v>0</v>
      </c>
      <c r="B341" s="161">
        <f t="shared" si="23"/>
        <v>327</v>
      </c>
      <c r="C341" s="163" t="e">
        <f>'BC 114+220'!M340/1000</f>
        <v>#N/A</v>
      </c>
      <c r="D341" s="163" t="e">
        <f>'BC 114+220'!AA340</f>
        <v>#N/A</v>
      </c>
      <c r="E341" s="164" t="e">
        <f>'BC 114+220'!AB340</f>
        <v>#N/A</v>
      </c>
      <c r="F341" s="163" t="e">
        <f>VLOOKUP($A341,'BC 114+220'!$B$13:$X$489,8,0)/1000</f>
        <v>#N/A</v>
      </c>
      <c r="G341" s="163" t="e">
        <f>VLOOKUP($A341,'BC 114+220'!$B$13:$X$489,9,0)/1000</f>
        <v>#N/A</v>
      </c>
      <c r="H341" s="163" t="e">
        <f>VLOOKUP($A341,'BC 114+220'!$B$13:$X$489,14,0)/1000</f>
        <v>#N/A</v>
      </c>
      <c r="I341" s="163" t="e">
        <f>VLOOKUP($A341,'BC 114+220'!$B$13:$X$489,15,0)/1000</f>
        <v>#N/A</v>
      </c>
      <c r="J341" s="163" t="e">
        <f>VLOOKUP($A341,'BC 114+220'!$B$13:$X$489,20,0)/1000</f>
        <v>#N/A</v>
      </c>
      <c r="K341" s="163" t="e">
        <f>VLOOKUP($A341,'BC 114+220'!$B$13:$X$489,21,0)/1000</f>
        <v>#N/A</v>
      </c>
      <c r="L341" s="161" t="e">
        <f t="shared" si="20"/>
        <v>#N/A</v>
      </c>
      <c r="M341" s="165" t="e">
        <f t="shared" si="21"/>
        <v>#N/A</v>
      </c>
      <c r="N341" s="161" t="e">
        <f t="shared" si="22"/>
        <v>#N/A</v>
      </c>
      <c r="O341" s="161"/>
    </row>
    <row r="342" spans="1:15">
      <c r="A342" s="162">
        <f>'BC 114+220'!B341</f>
        <v>0</v>
      </c>
      <c r="B342" s="161">
        <f t="shared" si="23"/>
        <v>328</v>
      </c>
      <c r="C342" s="163" t="e">
        <f>'BC 114+220'!M341/1000</f>
        <v>#N/A</v>
      </c>
      <c r="D342" s="163" t="e">
        <f>'BC 114+220'!AA341</f>
        <v>#N/A</v>
      </c>
      <c r="E342" s="164" t="e">
        <f>'BC 114+220'!AB341</f>
        <v>#N/A</v>
      </c>
      <c r="F342" s="163" t="e">
        <f>VLOOKUP($A342,'BC 114+220'!$B$13:$X$489,8,0)/1000</f>
        <v>#N/A</v>
      </c>
      <c r="G342" s="163" t="e">
        <f>VLOOKUP($A342,'BC 114+220'!$B$13:$X$489,9,0)/1000</f>
        <v>#N/A</v>
      </c>
      <c r="H342" s="163" t="e">
        <f>VLOOKUP($A342,'BC 114+220'!$B$13:$X$489,14,0)/1000</f>
        <v>#N/A</v>
      </c>
      <c r="I342" s="163" t="e">
        <f>VLOOKUP($A342,'BC 114+220'!$B$13:$X$489,15,0)/1000</f>
        <v>#N/A</v>
      </c>
      <c r="J342" s="163" t="e">
        <f>VLOOKUP($A342,'BC 114+220'!$B$13:$X$489,20,0)/1000</f>
        <v>#N/A</v>
      </c>
      <c r="K342" s="163" t="e">
        <f>VLOOKUP($A342,'BC 114+220'!$B$13:$X$489,21,0)/1000</f>
        <v>#N/A</v>
      </c>
      <c r="L342" s="161" t="e">
        <f t="shared" si="20"/>
        <v>#N/A</v>
      </c>
      <c r="M342" s="165" t="e">
        <f t="shared" si="21"/>
        <v>#N/A</v>
      </c>
      <c r="N342" s="161" t="e">
        <f t="shared" si="22"/>
        <v>#N/A</v>
      </c>
      <c r="O342" s="161"/>
    </row>
    <row r="343" spans="1:15">
      <c r="A343" s="162">
        <f>'BC 114+220'!B342</f>
        <v>0</v>
      </c>
      <c r="B343" s="161">
        <f t="shared" si="23"/>
        <v>329</v>
      </c>
      <c r="C343" s="163" t="e">
        <f>'BC 114+220'!M342/1000</f>
        <v>#N/A</v>
      </c>
      <c r="D343" s="163" t="e">
        <f>'BC 114+220'!AA342</f>
        <v>#N/A</v>
      </c>
      <c r="E343" s="164" t="e">
        <f>'BC 114+220'!AB342</f>
        <v>#N/A</v>
      </c>
      <c r="F343" s="163" t="e">
        <f>VLOOKUP($A343,'BC 114+220'!$B$13:$X$489,8,0)/1000</f>
        <v>#N/A</v>
      </c>
      <c r="G343" s="163" t="e">
        <f>VLOOKUP($A343,'BC 114+220'!$B$13:$X$489,9,0)/1000</f>
        <v>#N/A</v>
      </c>
      <c r="H343" s="163" t="e">
        <f>VLOOKUP($A343,'BC 114+220'!$B$13:$X$489,14,0)/1000</f>
        <v>#N/A</v>
      </c>
      <c r="I343" s="163" t="e">
        <f>VLOOKUP($A343,'BC 114+220'!$B$13:$X$489,15,0)/1000</f>
        <v>#N/A</v>
      </c>
      <c r="J343" s="163" t="e">
        <f>VLOOKUP($A343,'BC 114+220'!$B$13:$X$489,20,0)/1000</f>
        <v>#N/A</v>
      </c>
      <c r="K343" s="163" t="e">
        <f>VLOOKUP($A343,'BC 114+220'!$B$13:$X$489,21,0)/1000</f>
        <v>#N/A</v>
      </c>
      <c r="L343" s="161" t="e">
        <f t="shared" si="20"/>
        <v>#N/A</v>
      </c>
      <c r="M343" s="165" t="e">
        <f t="shared" si="21"/>
        <v>#N/A</v>
      </c>
      <c r="N343" s="161" t="e">
        <f t="shared" si="22"/>
        <v>#N/A</v>
      </c>
      <c r="O343" s="161"/>
    </row>
    <row r="344" spans="1:15">
      <c r="A344" s="162">
        <f>'BC 114+220'!B343</f>
        <v>0</v>
      </c>
      <c r="B344" s="161">
        <f t="shared" si="23"/>
        <v>330</v>
      </c>
      <c r="C344" s="163" t="e">
        <f>'BC 114+220'!M343/1000</f>
        <v>#N/A</v>
      </c>
      <c r="D344" s="163" t="e">
        <f>'BC 114+220'!AA343</f>
        <v>#N/A</v>
      </c>
      <c r="E344" s="164" t="e">
        <f>'BC 114+220'!AB343</f>
        <v>#N/A</v>
      </c>
      <c r="F344" s="163" t="e">
        <f>VLOOKUP($A344,'BC 114+220'!$B$13:$X$489,8,0)/1000</f>
        <v>#N/A</v>
      </c>
      <c r="G344" s="163" t="e">
        <f>VLOOKUP($A344,'BC 114+220'!$B$13:$X$489,9,0)/1000</f>
        <v>#N/A</v>
      </c>
      <c r="H344" s="163" t="e">
        <f>VLOOKUP($A344,'BC 114+220'!$B$13:$X$489,14,0)/1000</f>
        <v>#N/A</v>
      </c>
      <c r="I344" s="163" t="e">
        <f>VLOOKUP($A344,'BC 114+220'!$B$13:$X$489,15,0)/1000</f>
        <v>#N/A</v>
      </c>
      <c r="J344" s="163" t="e">
        <f>VLOOKUP($A344,'BC 114+220'!$B$13:$X$489,20,0)/1000</f>
        <v>#N/A</v>
      </c>
      <c r="K344" s="163" t="e">
        <f>VLOOKUP($A344,'BC 114+220'!$B$13:$X$489,21,0)/1000</f>
        <v>#N/A</v>
      </c>
      <c r="L344" s="161" t="e">
        <f t="shared" si="20"/>
        <v>#N/A</v>
      </c>
      <c r="M344" s="165" t="e">
        <f t="shared" si="21"/>
        <v>#N/A</v>
      </c>
      <c r="N344" s="161" t="e">
        <f t="shared" si="22"/>
        <v>#N/A</v>
      </c>
      <c r="O344" s="161"/>
    </row>
    <row r="345" spans="1:15">
      <c r="A345" s="162">
        <f>'BC 114+220'!B344</f>
        <v>0</v>
      </c>
      <c r="B345" s="161">
        <f t="shared" si="23"/>
        <v>331</v>
      </c>
      <c r="C345" s="163" t="e">
        <f>'BC 114+220'!M344/1000</f>
        <v>#N/A</v>
      </c>
      <c r="D345" s="163" t="e">
        <f>'BC 114+220'!AA344</f>
        <v>#N/A</v>
      </c>
      <c r="E345" s="164" t="e">
        <f>'BC 114+220'!AB344</f>
        <v>#N/A</v>
      </c>
      <c r="F345" s="163" t="e">
        <f>VLOOKUP($A345,'BC 114+220'!$B$13:$X$489,8,0)/1000</f>
        <v>#N/A</v>
      </c>
      <c r="G345" s="163" t="e">
        <f>VLOOKUP($A345,'BC 114+220'!$B$13:$X$489,9,0)/1000</f>
        <v>#N/A</v>
      </c>
      <c r="H345" s="163" t="e">
        <f>VLOOKUP($A345,'BC 114+220'!$B$13:$X$489,14,0)/1000</f>
        <v>#N/A</v>
      </c>
      <c r="I345" s="163" t="e">
        <f>VLOOKUP($A345,'BC 114+220'!$B$13:$X$489,15,0)/1000</f>
        <v>#N/A</v>
      </c>
      <c r="J345" s="163" t="e">
        <f>VLOOKUP($A345,'BC 114+220'!$B$13:$X$489,20,0)/1000</f>
        <v>#N/A</v>
      </c>
      <c r="K345" s="163" t="e">
        <f>VLOOKUP($A345,'BC 114+220'!$B$13:$X$489,21,0)/1000</f>
        <v>#N/A</v>
      </c>
      <c r="L345" s="161" t="e">
        <f t="shared" si="20"/>
        <v>#N/A</v>
      </c>
      <c r="M345" s="165" t="e">
        <f t="shared" si="21"/>
        <v>#N/A</v>
      </c>
      <c r="N345" s="161" t="e">
        <f t="shared" si="22"/>
        <v>#N/A</v>
      </c>
      <c r="O345" s="161"/>
    </row>
    <row r="346" spans="1:15">
      <c r="A346" s="162">
        <f>'BC 114+220'!B345</f>
        <v>0</v>
      </c>
      <c r="B346" s="161">
        <f t="shared" si="23"/>
        <v>332</v>
      </c>
      <c r="C346" s="163" t="e">
        <f>'BC 114+220'!M345/1000</f>
        <v>#N/A</v>
      </c>
      <c r="D346" s="163" t="e">
        <f>'BC 114+220'!AA345</f>
        <v>#N/A</v>
      </c>
      <c r="E346" s="164" t="e">
        <f>'BC 114+220'!AB345</f>
        <v>#N/A</v>
      </c>
      <c r="F346" s="163" t="e">
        <f>VLOOKUP($A346,'BC 114+220'!$B$13:$X$489,8,0)/1000</f>
        <v>#N/A</v>
      </c>
      <c r="G346" s="163" t="e">
        <f>VLOOKUP($A346,'BC 114+220'!$B$13:$X$489,9,0)/1000</f>
        <v>#N/A</v>
      </c>
      <c r="H346" s="163" t="e">
        <f>VLOOKUP($A346,'BC 114+220'!$B$13:$X$489,14,0)/1000</f>
        <v>#N/A</v>
      </c>
      <c r="I346" s="163" t="e">
        <f>VLOOKUP($A346,'BC 114+220'!$B$13:$X$489,15,0)/1000</f>
        <v>#N/A</v>
      </c>
      <c r="J346" s="163" t="e">
        <f>VLOOKUP($A346,'BC 114+220'!$B$13:$X$489,20,0)/1000</f>
        <v>#N/A</v>
      </c>
      <c r="K346" s="163" t="e">
        <f>VLOOKUP($A346,'BC 114+220'!$B$13:$X$489,21,0)/1000</f>
        <v>#N/A</v>
      </c>
      <c r="L346" s="161" t="e">
        <f t="shared" si="20"/>
        <v>#N/A</v>
      </c>
      <c r="M346" s="165" t="e">
        <f t="shared" si="21"/>
        <v>#N/A</v>
      </c>
      <c r="N346" s="161" t="e">
        <f t="shared" si="22"/>
        <v>#N/A</v>
      </c>
      <c r="O346" s="161"/>
    </row>
    <row r="347" spans="1:15">
      <c r="A347" s="162">
        <f>'BC 114+220'!B346</f>
        <v>0</v>
      </c>
      <c r="B347" s="161">
        <f t="shared" si="23"/>
        <v>333</v>
      </c>
      <c r="C347" s="163" t="e">
        <f>'BC 114+220'!M346/1000</f>
        <v>#N/A</v>
      </c>
      <c r="D347" s="163" t="e">
        <f>'BC 114+220'!AA346</f>
        <v>#N/A</v>
      </c>
      <c r="E347" s="164" t="e">
        <f>'BC 114+220'!AB346</f>
        <v>#N/A</v>
      </c>
      <c r="F347" s="163" t="e">
        <f>VLOOKUP($A347,'BC 114+220'!$B$13:$X$489,8,0)/1000</f>
        <v>#N/A</v>
      </c>
      <c r="G347" s="163" t="e">
        <f>VLOOKUP($A347,'BC 114+220'!$B$13:$X$489,9,0)/1000</f>
        <v>#N/A</v>
      </c>
      <c r="H347" s="163" t="e">
        <f>VLOOKUP($A347,'BC 114+220'!$B$13:$X$489,14,0)/1000</f>
        <v>#N/A</v>
      </c>
      <c r="I347" s="163" t="e">
        <f>VLOOKUP($A347,'BC 114+220'!$B$13:$X$489,15,0)/1000</f>
        <v>#N/A</v>
      </c>
      <c r="J347" s="163" t="e">
        <f>VLOOKUP($A347,'BC 114+220'!$B$13:$X$489,20,0)/1000</f>
        <v>#N/A</v>
      </c>
      <c r="K347" s="163" t="e">
        <f>VLOOKUP($A347,'BC 114+220'!$B$13:$X$489,21,0)/1000</f>
        <v>#N/A</v>
      </c>
      <c r="L347" s="161" t="e">
        <f t="shared" si="20"/>
        <v>#N/A</v>
      </c>
      <c r="M347" s="165" t="e">
        <f t="shared" si="21"/>
        <v>#N/A</v>
      </c>
      <c r="N347" s="161" t="e">
        <f t="shared" si="22"/>
        <v>#N/A</v>
      </c>
      <c r="O347" s="161"/>
    </row>
    <row r="348" spans="1:15">
      <c r="A348" s="162">
        <f>'BC 114+220'!B347</f>
        <v>0</v>
      </c>
      <c r="B348" s="161">
        <f t="shared" si="23"/>
        <v>334</v>
      </c>
      <c r="C348" s="163" t="e">
        <f>'BC 114+220'!M347/1000</f>
        <v>#N/A</v>
      </c>
      <c r="D348" s="163" t="e">
        <f>'BC 114+220'!AA347</f>
        <v>#N/A</v>
      </c>
      <c r="E348" s="164" t="e">
        <f>'BC 114+220'!AB347</f>
        <v>#N/A</v>
      </c>
      <c r="F348" s="163" t="e">
        <f>VLOOKUP($A348,'BC 114+220'!$B$13:$X$489,8,0)/1000</f>
        <v>#N/A</v>
      </c>
      <c r="G348" s="163" t="e">
        <f>VLOOKUP($A348,'BC 114+220'!$B$13:$X$489,9,0)/1000</f>
        <v>#N/A</v>
      </c>
      <c r="H348" s="163" t="e">
        <f>VLOOKUP($A348,'BC 114+220'!$B$13:$X$489,14,0)/1000</f>
        <v>#N/A</v>
      </c>
      <c r="I348" s="163" t="e">
        <f>VLOOKUP($A348,'BC 114+220'!$B$13:$X$489,15,0)/1000</f>
        <v>#N/A</v>
      </c>
      <c r="J348" s="163" t="e">
        <f>VLOOKUP($A348,'BC 114+220'!$B$13:$X$489,20,0)/1000</f>
        <v>#N/A</v>
      </c>
      <c r="K348" s="163" t="e">
        <f>VLOOKUP($A348,'BC 114+220'!$B$13:$X$489,21,0)/1000</f>
        <v>#N/A</v>
      </c>
      <c r="L348" s="161" t="e">
        <f t="shared" si="20"/>
        <v>#N/A</v>
      </c>
      <c r="M348" s="165" t="e">
        <f t="shared" si="21"/>
        <v>#N/A</v>
      </c>
      <c r="N348" s="161" t="e">
        <f t="shared" si="22"/>
        <v>#N/A</v>
      </c>
      <c r="O348" s="161"/>
    </row>
    <row r="349" spans="1:15">
      <c r="A349" s="162">
        <f>'BC 114+220'!B348</f>
        <v>0</v>
      </c>
      <c r="B349" s="161">
        <f t="shared" si="23"/>
        <v>335</v>
      </c>
      <c r="C349" s="163" t="e">
        <f>'BC 114+220'!M348/1000</f>
        <v>#N/A</v>
      </c>
      <c r="D349" s="163" t="e">
        <f>'BC 114+220'!AA348</f>
        <v>#N/A</v>
      </c>
      <c r="E349" s="164" t="e">
        <f>'BC 114+220'!AB348</f>
        <v>#N/A</v>
      </c>
      <c r="F349" s="163" t="e">
        <f>VLOOKUP($A349,'BC 114+220'!$B$13:$X$489,8,0)/1000</f>
        <v>#N/A</v>
      </c>
      <c r="G349" s="163" t="e">
        <f>VLOOKUP($A349,'BC 114+220'!$B$13:$X$489,9,0)/1000</f>
        <v>#N/A</v>
      </c>
      <c r="H349" s="163" t="e">
        <f>VLOOKUP($A349,'BC 114+220'!$B$13:$X$489,14,0)/1000</f>
        <v>#N/A</v>
      </c>
      <c r="I349" s="163" t="e">
        <f>VLOOKUP($A349,'BC 114+220'!$B$13:$X$489,15,0)/1000</f>
        <v>#N/A</v>
      </c>
      <c r="J349" s="163" t="e">
        <f>VLOOKUP($A349,'BC 114+220'!$B$13:$X$489,20,0)/1000</f>
        <v>#N/A</v>
      </c>
      <c r="K349" s="163" t="e">
        <f>VLOOKUP($A349,'BC 114+220'!$B$13:$X$489,21,0)/1000</f>
        <v>#N/A</v>
      </c>
      <c r="L349" s="161" t="e">
        <f t="shared" si="20"/>
        <v>#N/A</v>
      </c>
      <c r="M349" s="165" t="e">
        <f t="shared" si="21"/>
        <v>#N/A</v>
      </c>
      <c r="N349" s="161" t="e">
        <f t="shared" si="22"/>
        <v>#N/A</v>
      </c>
      <c r="O349" s="161"/>
    </row>
    <row r="350" spans="1:15">
      <c r="A350" s="162">
        <f>'BC 114+220'!B349</f>
        <v>0</v>
      </c>
      <c r="B350" s="161">
        <f t="shared" si="23"/>
        <v>336</v>
      </c>
      <c r="C350" s="163" t="e">
        <f>'BC 114+220'!M349/1000</f>
        <v>#N/A</v>
      </c>
      <c r="D350" s="163" t="e">
        <f>'BC 114+220'!AA349</f>
        <v>#N/A</v>
      </c>
      <c r="E350" s="164" t="e">
        <f>'BC 114+220'!AB349</f>
        <v>#N/A</v>
      </c>
      <c r="F350" s="163" t="e">
        <f>VLOOKUP($A350,'BC 114+220'!$B$13:$X$489,8,0)/1000</f>
        <v>#N/A</v>
      </c>
      <c r="G350" s="163" t="e">
        <f>VLOOKUP($A350,'BC 114+220'!$B$13:$X$489,9,0)/1000</f>
        <v>#N/A</v>
      </c>
      <c r="H350" s="163" t="e">
        <f>VLOOKUP($A350,'BC 114+220'!$B$13:$X$489,14,0)/1000</f>
        <v>#N/A</v>
      </c>
      <c r="I350" s="163" t="e">
        <f>VLOOKUP($A350,'BC 114+220'!$B$13:$X$489,15,0)/1000</f>
        <v>#N/A</v>
      </c>
      <c r="J350" s="163" t="e">
        <f>VLOOKUP($A350,'BC 114+220'!$B$13:$X$489,20,0)/1000</f>
        <v>#N/A</v>
      </c>
      <c r="K350" s="163" t="e">
        <f>VLOOKUP($A350,'BC 114+220'!$B$13:$X$489,21,0)/1000</f>
        <v>#N/A</v>
      </c>
      <c r="L350" s="161" t="e">
        <f t="shared" si="20"/>
        <v>#N/A</v>
      </c>
      <c r="M350" s="165" t="e">
        <f t="shared" si="21"/>
        <v>#N/A</v>
      </c>
      <c r="N350" s="161" t="e">
        <f t="shared" si="22"/>
        <v>#N/A</v>
      </c>
      <c r="O350" s="161"/>
    </row>
    <row r="351" spans="1:15">
      <c r="A351" s="162">
        <f>'BC 114+220'!B350</f>
        <v>0</v>
      </c>
      <c r="B351" s="161">
        <f t="shared" si="23"/>
        <v>337</v>
      </c>
      <c r="C351" s="163" t="e">
        <f>'BC 114+220'!M350/1000</f>
        <v>#N/A</v>
      </c>
      <c r="D351" s="163" t="e">
        <f>'BC 114+220'!AA350</f>
        <v>#N/A</v>
      </c>
      <c r="E351" s="164" t="e">
        <f>'BC 114+220'!AB350</f>
        <v>#N/A</v>
      </c>
      <c r="F351" s="163" t="e">
        <f>VLOOKUP($A351,'BC 114+220'!$B$13:$X$489,8,0)/1000</f>
        <v>#N/A</v>
      </c>
      <c r="G351" s="163" t="e">
        <f>VLOOKUP($A351,'BC 114+220'!$B$13:$X$489,9,0)/1000</f>
        <v>#N/A</v>
      </c>
      <c r="H351" s="163" t="e">
        <f>VLOOKUP($A351,'BC 114+220'!$B$13:$X$489,14,0)/1000</f>
        <v>#N/A</v>
      </c>
      <c r="I351" s="163" t="e">
        <f>VLOOKUP($A351,'BC 114+220'!$B$13:$X$489,15,0)/1000</f>
        <v>#N/A</v>
      </c>
      <c r="J351" s="163" t="e">
        <f>VLOOKUP($A351,'BC 114+220'!$B$13:$X$489,20,0)/1000</f>
        <v>#N/A</v>
      </c>
      <c r="K351" s="163" t="e">
        <f>VLOOKUP($A351,'BC 114+220'!$B$13:$X$489,21,0)/1000</f>
        <v>#N/A</v>
      </c>
      <c r="L351" s="161" t="e">
        <f t="shared" si="20"/>
        <v>#N/A</v>
      </c>
      <c r="M351" s="165" t="e">
        <f t="shared" si="21"/>
        <v>#N/A</v>
      </c>
      <c r="N351" s="161" t="e">
        <f t="shared" si="22"/>
        <v>#N/A</v>
      </c>
      <c r="O351" s="161"/>
    </row>
    <row r="352" spans="1:15">
      <c r="A352" s="162">
        <f>'BC 114+220'!B351</f>
        <v>0</v>
      </c>
      <c r="B352" s="161">
        <f t="shared" si="23"/>
        <v>338</v>
      </c>
      <c r="C352" s="163" t="e">
        <f>'BC 114+220'!M351/1000</f>
        <v>#N/A</v>
      </c>
      <c r="D352" s="163" t="e">
        <f>'BC 114+220'!AA351</f>
        <v>#N/A</v>
      </c>
      <c r="E352" s="164" t="e">
        <f>'BC 114+220'!AB351</f>
        <v>#N/A</v>
      </c>
      <c r="F352" s="163" t="e">
        <f>VLOOKUP($A352,'BC 114+220'!$B$13:$X$489,8,0)/1000</f>
        <v>#N/A</v>
      </c>
      <c r="G352" s="163" t="e">
        <f>VLOOKUP($A352,'BC 114+220'!$B$13:$X$489,9,0)/1000</f>
        <v>#N/A</v>
      </c>
      <c r="H352" s="163" t="e">
        <f>VLOOKUP($A352,'BC 114+220'!$B$13:$X$489,14,0)/1000</f>
        <v>#N/A</v>
      </c>
      <c r="I352" s="163" t="e">
        <f>VLOOKUP($A352,'BC 114+220'!$B$13:$X$489,15,0)/1000</f>
        <v>#N/A</v>
      </c>
      <c r="J352" s="163" t="e">
        <f>VLOOKUP($A352,'BC 114+220'!$B$13:$X$489,20,0)/1000</f>
        <v>#N/A</v>
      </c>
      <c r="K352" s="163" t="e">
        <f>VLOOKUP($A352,'BC 114+220'!$B$13:$X$489,21,0)/1000</f>
        <v>#N/A</v>
      </c>
      <c r="L352" s="161" t="e">
        <f t="shared" si="20"/>
        <v>#N/A</v>
      </c>
      <c r="M352" s="165" t="e">
        <f t="shared" si="21"/>
        <v>#N/A</v>
      </c>
      <c r="N352" s="161" t="e">
        <f t="shared" si="22"/>
        <v>#N/A</v>
      </c>
      <c r="O352" s="161"/>
    </row>
    <row r="353" spans="1:15">
      <c r="A353" s="162">
        <f>'BC 114+220'!B352</f>
        <v>0</v>
      </c>
      <c r="B353" s="161">
        <f t="shared" si="23"/>
        <v>339</v>
      </c>
      <c r="C353" s="163" t="e">
        <f>'BC 114+220'!M352/1000</f>
        <v>#N/A</v>
      </c>
      <c r="D353" s="163" t="e">
        <f>'BC 114+220'!AA352</f>
        <v>#N/A</v>
      </c>
      <c r="E353" s="164" t="e">
        <f>'BC 114+220'!AB352</f>
        <v>#N/A</v>
      </c>
      <c r="F353" s="163" t="e">
        <f>VLOOKUP($A353,'BC 114+220'!$B$13:$X$489,8,0)/1000</f>
        <v>#N/A</v>
      </c>
      <c r="G353" s="163" t="e">
        <f>VLOOKUP($A353,'BC 114+220'!$B$13:$X$489,9,0)/1000</f>
        <v>#N/A</v>
      </c>
      <c r="H353" s="163" t="e">
        <f>VLOOKUP($A353,'BC 114+220'!$B$13:$X$489,14,0)/1000</f>
        <v>#N/A</v>
      </c>
      <c r="I353" s="163" t="e">
        <f>VLOOKUP($A353,'BC 114+220'!$B$13:$X$489,15,0)/1000</f>
        <v>#N/A</v>
      </c>
      <c r="J353" s="163" t="e">
        <f>VLOOKUP($A353,'BC 114+220'!$B$13:$X$489,20,0)/1000</f>
        <v>#N/A</v>
      </c>
      <c r="K353" s="163" t="e">
        <f>VLOOKUP($A353,'BC 114+220'!$B$13:$X$489,21,0)/1000</f>
        <v>#N/A</v>
      </c>
      <c r="L353" s="161" t="e">
        <f t="shared" si="20"/>
        <v>#N/A</v>
      </c>
      <c r="M353" s="165" t="e">
        <f t="shared" si="21"/>
        <v>#N/A</v>
      </c>
      <c r="N353" s="161" t="e">
        <f t="shared" si="22"/>
        <v>#N/A</v>
      </c>
      <c r="O353" s="161"/>
    </row>
    <row r="354" spans="1:15">
      <c r="A354" s="162">
        <f>'BC 114+220'!B353</f>
        <v>0</v>
      </c>
      <c r="B354" s="161">
        <f t="shared" si="23"/>
        <v>340</v>
      </c>
      <c r="C354" s="163" t="e">
        <f>'BC 114+220'!M353/1000</f>
        <v>#N/A</v>
      </c>
      <c r="D354" s="163" t="e">
        <f>'BC 114+220'!AA353</f>
        <v>#N/A</v>
      </c>
      <c r="E354" s="164" t="e">
        <f>'BC 114+220'!AB353</f>
        <v>#N/A</v>
      </c>
      <c r="F354" s="163" t="e">
        <f>VLOOKUP($A354,'BC 114+220'!$B$13:$X$489,8,0)/1000</f>
        <v>#N/A</v>
      </c>
      <c r="G354" s="163" t="e">
        <f>VLOOKUP($A354,'BC 114+220'!$B$13:$X$489,9,0)/1000</f>
        <v>#N/A</v>
      </c>
      <c r="H354" s="163" t="e">
        <f>VLOOKUP($A354,'BC 114+220'!$B$13:$X$489,14,0)/1000</f>
        <v>#N/A</v>
      </c>
      <c r="I354" s="163" t="e">
        <f>VLOOKUP($A354,'BC 114+220'!$B$13:$X$489,15,0)/1000</f>
        <v>#N/A</v>
      </c>
      <c r="J354" s="163" t="e">
        <f>VLOOKUP($A354,'BC 114+220'!$B$13:$X$489,20,0)/1000</f>
        <v>#N/A</v>
      </c>
      <c r="K354" s="163" t="e">
        <f>VLOOKUP($A354,'BC 114+220'!$B$13:$X$489,21,0)/1000</f>
        <v>#N/A</v>
      </c>
      <c r="L354" s="161" t="e">
        <f t="shared" si="20"/>
        <v>#N/A</v>
      </c>
      <c r="M354" s="165" t="e">
        <f t="shared" si="21"/>
        <v>#N/A</v>
      </c>
      <c r="N354" s="161" t="e">
        <f t="shared" si="22"/>
        <v>#N/A</v>
      </c>
      <c r="O354" s="161"/>
    </row>
    <row r="355" spans="1:15">
      <c r="A355" s="162">
        <f>'BC 114+220'!B354</f>
        <v>0</v>
      </c>
      <c r="B355" s="161">
        <f t="shared" si="23"/>
        <v>341</v>
      </c>
      <c r="C355" s="163" t="e">
        <f>'BC 114+220'!M354/1000</f>
        <v>#N/A</v>
      </c>
      <c r="D355" s="163" t="e">
        <f>'BC 114+220'!AA354</f>
        <v>#N/A</v>
      </c>
      <c r="E355" s="164" t="e">
        <f>'BC 114+220'!AB354</f>
        <v>#N/A</v>
      </c>
      <c r="F355" s="163" t="e">
        <f>VLOOKUP($A355,'BC 114+220'!$B$13:$X$489,8,0)/1000</f>
        <v>#N/A</v>
      </c>
      <c r="G355" s="163" t="e">
        <f>VLOOKUP($A355,'BC 114+220'!$B$13:$X$489,9,0)/1000</f>
        <v>#N/A</v>
      </c>
      <c r="H355" s="163" t="e">
        <f>VLOOKUP($A355,'BC 114+220'!$B$13:$X$489,14,0)/1000</f>
        <v>#N/A</v>
      </c>
      <c r="I355" s="163" t="e">
        <f>VLOOKUP($A355,'BC 114+220'!$B$13:$X$489,15,0)/1000</f>
        <v>#N/A</v>
      </c>
      <c r="J355" s="163" t="e">
        <f>VLOOKUP($A355,'BC 114+220'!$B$13:$X$489,20,0)/1000</f>
        <v>#N/A</v>
      </c>
      <c r="K355" s="163" t="e">
        <f>VLOOKUP($A355,'BC 114+220'!$B$13:$X$489,21,0)/1000</f>
        <v>#N/A</v>
      </c>
      <c r="L355" s="161" t="e">
        <f t="shared" si="20"/>
        <v>#N/A</v>
      </c>
      <c r="M355" s="165" t="e">
        <f t="shared" si="21"/>
        <v>#N/A</v>
      </c>
      <c r="N355" s="161" t="e">
        <f t="shared" si="22"/>
        <v>#N/A</v>
      </c>
      <c r="O355" s="161"/>
    </row>
    <row r="356" spans="1:15">
      <c r="A356" s="162">
        <f>'BC 114+220'!B355</f>
        <v>0</v>
      </c>
      <c r="B356" s="161">
        <f t="shared" si="23"/>
        <v>342</v>
      </c>
      <c r="C356" s="163" t="e">
        <f>'BC 114+220'!M355/1000</f>
        <v>#N/A</v>
      </c>
      <c r="D356" s="163" t="e">
        <f>'BC 114+220'!AA355</f>
        <v>#N/A</v>
      </c>
      <c r="E356" s="164" t="e">
        <f>'BC 114+220'!AB355</f>
        <v>#N/A</v>
      </c>
      <c r="F356" s="163" t="e">
        <f>VLOOKUP($A356,'BC 114+220'!$B$13:$X$489,8,0)/1000</f>
        <v>#N/A</v>
      </c>
      <c r="G356" s="163" t="e">
        <f>VLOOKUP($A356,'BC 114+220'!$B$13:$X$489,9,0)/1000</f>
        <v>#N/A</v>
      </c>
      <c r="H356" s="163" t="e">
        <f>VLOOKUP($A356,'BC 114+220'!$B$13:$X$489,14,0)/1000</f>
        <v>#N/A</v>
      </c>
      <c r="I356" s="163" t="e">
        <f>VLOOKUP($A356,'BC 114+220'!$B$13:$X$489,15,0)/1000</f>
        <v>#N/A</v>
      </c>
      <c r="J356" s="163" t="e">
        <f>VLOOKUP($A356,'BC 114+220'!$B$13:$X$489,20,0)/1000</f>
        <v>#N/A</v>
      </c>
      <c r="K356" s="163" t="e">
        <f>VLOOKUP($A356,'BC 114+220'!$B$13:$X$489,21,0)/1000</f>
        <v>#N/A</v>
      </c>
      <c r="L356" s="161" t="e">
        <f t="shared" si="20"/>
        <v>#N/A</v>
      </c>
      <c r="M356" s="165" t="e">
        <f t="shared" si="21"/>
        <v>#N/A</v>
      </c>
      <c r="N356" s="161" t="e">
        <f t="shared" si="22"/>
        <v>#N/A</v>
      </c>
      <c r="O356" s="161"/>
    </row>
    <row r="357" spans="1:15">
      <c r="A357" s="162">
        <f>'BC 114+220'!B356</f>
        <v>0</v>
      </c>
      <c r="B357" s="161">
        <f t="shared" si="23"/>
        <v>343</v>
      </c>
      <c r="C357" s="163" t="e">
        <f>'BC 114+220'!M356/1000</f>
        <v>#N/A</v>
      </c>
      <c r="D357" s="163" t="e">
        <f>'BC 114+220'!AA356</f>
        <v>#N/A</v>
      </c>
      <c r="E357" s="164" t="e">
        <f>'BC 114+220'!AB356</f>
        <v>#N/A</v>
      </c>
      <c r="F357" s="163" t="e">
        <f>VLOOKUP($A357,'BC 114+220'!$B$13:$X$489,8,0)/1000</f>
        <v>#N/A</v>
      </c>
      <c r="G357" s="163" t="e">
        <f>VLOOKUP($A357,'BC 114+220'!$B$13:$X$489,9,0)/1000</f>
        <v>#N/A</v>
      </c>
      <c r="H357" s="163" t="e">
        <f>VLOOKUP($A357,'BC 114+220'!$B$13:$X$489,14,0)/1000</f>
        <v>#N/A</v>
      </c>
      <c r="I357" s="163" t="e">
        <f>VLOOKUP($A357,'BC 114+220'!$B$13:$X$489,15,0)/1000</f>
        <v>#N/A</v>
      </c>
      <c r="J357" s="163" t="e">
        <f>VLOOKUP($A357,'BC 114+220'!$B$13:$X$489,20,0)/1000</f>
        <v>#N/A</v>
      </c>
      <c r="K357" s="163" t="e">
        <f>VLOOKUP($A357,'BC 114+220'!$B$13:$X$489,21,0)/1000</f>
        <v>#N/A</v>
      </c>
      <c r="L357" s="161" t="e">
        <f t="shared" si="20"/>
        <v>#N/A</v>
      </c>
      <c r="M357" s="165" t="e">
        <f t="shared" si="21"/>
        <v>#N/A</v>
      </c>
      <c r="N357" s="161" t="e">
        <f t="shared" si="22"/>
        <v>#N/A</v>
      </c>
      <c r="O357" s="161"/>
    </row>
    <row r="358" spans="1:15">
      <c r="A358" s="162">
        <f>'BC 114+220'!B357</f>
        <v>0</v>
      </c>
      <c r="B358" s="161">
        <f t="shared" si="23"/>
        <v>344</v>
      </c>
      <c r="C358" s="163" t="e">
        <f>'BC 114+220'!M357/1000</f>
        <v>#N/A</v>
      </c>
      <c r="D358" s="163" t="e">
        <f>'BC 114+220'!AA357</f>
        <v>#N/A</v>
      </c>
      <c r="E358" s="164" t="e">
        <f>'BC 114+220'!AB357</f>
        <v>#N/A</v>
      </c>
      <c r="F358" s="163" t="e">
        <f>VLOOKUP($A358,'BC 114+220'!$B$13:$X$489,8,0)/1000</f>
        <v>#N/A</v>
      </c>
      <c r="G358" s="163" t="e">
        <f>VLOOKUP($A358,'BC 114+220'!$B$13:$X$489,9,0)/1000</f>
        <v>#N/A</v>
      </c>
      <c r="H358" s="163" t="e">
        <f>VLOOKUP($A358,'BC 114+220'!$B$13:$X$489,14,0)/1000</f>
        <v>#N/A</v>
      </c>
      <c r="I358" s="163" t="e">
        <f>VLOOKUP($A358,'BC 114+220'!$B$13:$X$489,15,0)/1000</f>
        <v>#N/A</v>
      </c>
      <c r="J358" s="163" t="e">
        <f>VLOOKUP($A358,'BC 114+220'!$B$13:$X$489,20,0)/1000</f>
        <v>#N/A</v>
      </c>
      <c r="K358" s="163" t="e">
        <f>VLOOKUP($A358,'BC 114+220'!$B$13:$X$489,21,0)/1000</f>
        <v>#N/A</v>
      </c>
      <c r="L358" s="161" t="e">
        <f t="shared" si="20"/>
        <v>#N/A</v>
      </c>
      <c r="M358" s="165" t="e">
        <f t="shared" si="21"/>
        <v>#N/A</v>
      </c>
      <c r="N358" s="161" t="e">
        <f t="shared" si="22"/>
        <v>#N/A</v>
      </c>
      <c r="O358" s="161"/>
    </row>
    <row r="359" spans="1:15">
      <c r="A359" s="162">
        <f>'BC 114+220'!B358</f>
        <v>0</v>
      </c>
      <c r="B359" s="161">
        <f t="shared" si="23"/>
        <v>345</v>
      </c>
      <c r="C359" s="163" t="e">
        <f>'BC 114+220'!M358/1000</f>
        <v>#N/A</v>
      </c>
      <c r="D359" s="163" t="e">
        <f>'BC 114+220'!AA358</f>
        <v>#N/A</v>
      </c>
      <c r="E359" s="164" t="e">
        <f>'BC 114+220'!AB358</f>
        <v>#N/A</v>
      </c>
      <c r="F359" s="163" t="e">
        <f>VLOOKUP($A359,'BC 114+220'!$B$13:$X$489,8,0)/1000</f>
        <v>#N/A</v>
      </c>
      <c r="G359" s="163" t="e">
        <f>VLOOKUP($A359,'BC 114+220'!$B$13:$X$489,9,0)/1000</f>
        <v>#N/A</v>
      </c>
      <c r="H359" s="163" t="e">
        <f>VLOOKUP($A359,'BC 114+220'!$B$13:$X$489,14,0)/1000</f>
        <v>#N/A</v>
      </c>
      <c r="I359" s="163" t="e">
        <f>VLOOKUP($A359,'BC 114+220'!$B$13:$X$489,15,0)/1000</f>
        <v>#N/A</v>
      </c>
      <c r="J359" s="163" t="e">
        <f>VLOOKUP($A359,'BC 114+220'!$B$13:$X$489,20,0)/1000</f>
        <v>#N/A</v>
      </c>
      <c r="K359" s="163" t="e">
        <f>VLOOKUP($A359,'BC 114+220'!$B$13:$X$489,21,0)/1000</f>
        <v>#N/A</v>
      </c>
      <c r="L359" s="161" t="e">
        <f t="shared" si="20"/>
        <v>#N/A</v>
      </c>
      <c r="M359" s="165" t="e">
        <f t="shared" si="21"/>
        <v>#N/A</v>
      </c>
      <c r="N359" s="161" t="e">
        <f t="shared" si="22"/>
        <v>#N/A</v>
      </c>
      <c r="O359" s="161"/>
    </row>
    <row r="360" spans="1:15">
      <c r="A360" s="162">
        <f>'BC 114+220'!B359</f>
        <v>0</v>
      </c>
      <c r="B360" s="161">
        <f t="shared" si="23"/>
        <v>346</v>
      </c>
      <c r="C360" s="163" t="e">
        <f>'BC 114+220'!M359/1000</f>
        <v>#N/A</v>
      </c>
      <c r="D360" s="163" t="e">
        <f>'BC 114+220'!AA359</f>
        <v>#N/A</v>
      </c>
      <c r="E360" s="164" t="e">
        <f>'BC 114+220'!AB359</f>
        <v>#N/A</v>
      </c>
      <c r="F360" s="163" t="e">
        <f>VLOOKUP($A360,'BC 114+220'!$B$13:$X$489,8,0)/1000</f>
        <v>#N/A</v>
      </c>
      <c r="G360" s="163" t="e">
        <f>VLOOKUP($A360,'BC 114+220'!$B$13:$X$489,9,0)/1000</f>
        <v>#N/A</v>
      </c>
      <c r="H360" s="163" t="e">
        <f>VLOOKUP($A360,'BC 114+220'!$B$13:$X$489,14,0)/1000</f>
        <v>#N/A</v>
      </c>
      <c r="I360" s="163" t="e">
        <f>VLOOKUP($A360,'BC 114+220'!$B$13:$X$489,15,0)/1000</f>
        <v>#N/A</v>
      </c>
      <c r="J360" s="163" t="e">
        <f>VLOOKUP($A360,'BC 114+220'!$B$13:$X$489,20,0)/1000</f>
        <v>#N/A</v>
      </c>
      <c r="K360" s="163" t="e">
        <f>VLOOKUP($A360,'BC 114+220'!$B$13:$X$489,21,0)/1000</f>
        <v>#N/A</v>
      </c>
      <c r="L360" s="161" t="e">
        <f t="shared" si="20"/>
        <v>#N/A</v>
      </c>
      <c r="M360" s="165" t="e">
        <f t="shared" si="21"/>
        <v>#N/A</v>
      </c>
      <c r="N360" s="161" t="e">
        <f t="shared" si="22"/>
        <v>#N/A</v>
      </c>
      <c r="O360" s="161"/>
    </row>
    <row r="361" spans="1:15">
      <c r="A361" s="162">
        <f>'BC 114+220'!B360</f>
        <v>0</v>
      </c>
      <c r="B361" s="161">
        <f t="shared" si="23"/>
        <v>347</v>
      </c>
      <c r="C361" s="163" t="e">
        <f>'BC 114+220'!M360/1000</f>
        <v>#N/A</v>
      </c>
      <c r="D361" s="163" t="e">
        <f>'BC 114+220'!AA360</f>
        <v>#N/A</v>
      </c>
      <c r="E361" s="164" t="e">
        <f>'BC 114+220'!AB360</f>
        <v>#N/A</v>
      </c>
      <c r="F361" s="163" t="e">
        <f>VLOOKUP($A361,'BC 114+220'!$B$13:$X$489,8,0)/1000</f>
        <v>#N/A</v>
      </c>
      <c r="G361" s="163" t="e">
        <f>VLOOKUP($A361,'BC 114+220'!$B$13:$X$489,9,0)/1000</f>
        <v>#N/A</v>
      </c>
      <c r="H361" s="163" t="e">
        <f>VLOOKUP($A361,'BC 114+220'!$B$13:$X$489,14,0)/1000</f>
        <v>#N/A</v>
      </c>
      <c r="I361" s="163" t="e">
        <f>VLOOKUP($A361,'BC 114+220'!$B$13:$X$489,15,0)/1000</f>
        <v>#N/A</v>
      </c>
      <c r="J361" s="163" t="e">
        <f>VLOOKUP($A361,'BC 114+220'!$B$13:$X$489,20,0)/1000</f>
        <v>#N/A</v>
      </c>
      <c r="K361" s="163" t="e">
        <f>VLOOKUP($A361,'BC 114+220'!$B$13:$X$489,21,0)/1000</f>
        <v>#N/A</v>
      </c>
      <c r="L361" s="161" t="e">
        <f t="shared" si="20"/>
        <v>#N/A</v>
      </c>
      <c r="M361" s="165" t="e">
        <f t="shared" si="21"/>
        <v>#N/A</v>
      </c>
      <c r="N361" s="161" t="e">
        <f t="shared" si="22"/>
        <v>#N/A</v>
      </c>
      <c r="O361" s="161"/>
    </row>
    <row r="362" spans="1:15">
      <c r="A362" s="162">
        <f>'BC 114+220'!B361</f>
        <v>0</v>
      </c>
      <c r="B362" s="161">
        <f t="shared" si="23"/>
        <v>348</v>
      </c>
      <c r="C362" s="163" t="e">
        <f>'BC 114+220'!M361/1000</f>
        <v>#N/A</v>
      </c>
      <c r="D362" s="163" t="e">
        <f>'BC 114+220'!AA361</f>
        <v>#N/A</v>
      </c>
      <c r="E362" s="164" t="e">
        <f>'BC 114+220'!AB361</f>
        <v>#N/A</v>
      </c>
      <c r="F362" s="163" t="e">
        <f>VLOOKUP($A362,'BC 114+220'!$B$13:$X$489,8,0)/1000</f>
        <v>#N/A</v>
      </c>
      <c r="G362" s="163" t="e">
        <f>VLOOKUP($A362,'BC 114+220'!$B$13:$X$489,9,0)/1000</f>
        <v>#N/A</v>
      </c>
      <c r="H362" s="163" t="e">
        <f>VLOOKUP($A362,'BC 114+220'!$B$13:$X$489,14,0)/1000</f>
        <v>#N/A</v>
      </c>
      <c r="I362" s="163" t="e">
        <f>VLOOKUP($A362,'BC 114+220'!$B$13:$X$489,15,0)/1000</f>
        <v>#N/A</v>
      </c>
      <c r="J362" s="163" t="e">
        <f>VLOOKUP($A362,'BC 114+220'!$B$13:$X$489,20,0)/1000</f>
        <v>#N/A</v>
      </c>
      <c r="K362" s="163" t="e">
        <f>VLOOKUP($A362,'BC 114+220'!$B$13:$X$489,21,0)/1000</f>
        <v>#N/A</v>
      </c>
      <c r="L362" s="161" t="e">
        <f t="shared" si="20"/>
        <v>#N/A</v>
      </c>
      <c r="M362" s="165" t="e">
        <f t="shared" si="21"/>
        <v>#N/A</v>
      </c>
      <c r="N362" s="161" t="e">
        <f t="shared" si="22"/>
        <v>#N/A</v>
      </c>
      <c r="O362" s="161"/>
    </row>
    <row r="363" spans="1:15">
      <c r="A363" s="162">
        <f>'BC 114+220'!B362</f>
        <v>0</v>
      </c>
      <c r="B363" s="161">
        <f t="shared" si="23"/>
        <v>349</v>
      </c>
      <c r="C363" s="163" t="e">
        <f>'BC 114+220'!M362/1000</f>
        <v>#N/A</v>
      </c>
      <c r="D363" s="163" t="e">
        <f>'BC 114+220'!AA362</f>
        <v>#N/A</v>
      </c>
      <c r="E363" s="164" t="e">
        <f>'BC 114+220'!AB362</f>
        <v>#N/A</v>
      </c>
      <c r="F363" s="163" t="e">
        <f>VLOOKUP($A363,'BC 114+220'!$B$13:$X$489,8,0)/1000</f>
        <v>#N/A</v>
      </c>
      <c r="G363" s="163" t="e">
        <f>VLOOKUP($A363,'BC 114+220'!$B$13:$X$489,9,0)/1000</f>
        <v>#N/A</v>
      </c>
      <c r="H363" s="163" t="e">
        <f>VLOOKUP($A363,'BC 114+220'!$B$13:$X$489,14,0)/1000</f>
        <v>#N/A</v>
      </c>
      <c r="I363" s="163" t="e">
        <f>VLOOKUP($A363,'BC 114+220'!$B$13:$X$489,15,0)/1000</f>
        <v>#N/A</v>
      </c>
      <c r="J363" s="163" t="e">
        <f>VLOOKUP($A363,'BC 114+220'!$B$13:$X$489,20,0)/1000</f>
        <v>#N/A</v>
      </c>
      <c r="K363" s="163" t="e">
        <f>VLOOKUP($A363,'BC 114+220'!$B$13:$X$489,21,0)/1000</f>
        <v>#N/A</v>
      </c>
      <c r="L363" s="161" t="e">
        <f t="shared" si="20"/>
        <v>#N/A</v>
      </c>
      <c r="M363" s="165" t="e">
        <f t="shared" si="21"/>
        <v>#N/A</v>
      </c>
      <c r="N363" s="161" t="e">
        <f t="shared" si="22"/>
        <v>#N/A</v>
      </c>
      <c r="O363" s="161"/>
    </row>
    <row r="364" spans="1:15">
      <c r="A364" s="162">
        <f>'BC 114+220'!B363</f>
        <v>0</v>
      </c>
      <c r="B364" s="161">
        <f t="shared" si="23"/>
        <v>350</v>
      </c>
      <c r="C364" s="163" t="e">
        <f>'BC 114+220'!M363/1000</f>
        <v>#N/A</v>
      </c>
      <c r="D364" s="163" t="e">
        <f>'BC 114+220'!AA363</f>
        <v>#N/A</v>
      </c>
      <c r="E364" s="164" t="e">
        <f>'BC 114+220'!AB363</f>
        <v>#N/A</v>
      </c>
      <c r="F364" s="163" t="e">
        <f>VLOOKUP($A364,'BC 114+220'!$B$13:$X$489,8,0)/1000</f>
        <v>#N/A</v>
      </c>
      <c r="G364" s="163" t="e">
        <f>VLOOKUP($A364,'BC 114+220'!$B$13:$X$489,9,0)/1000</f>
        <v>#N/A</v>
      </c>
      <c r="H364" s="163" t="e">
        <f>VLOOKUP($A364,'BC 114+220'!$B$13:$X$489,14,0)/1000</f>
        <v>#N/A</v>
      </c>
      <c r="I364" s="163" t="e">
        <f>VLOOKUP($A364,'BC 114+220'!$B$13:$X$489,15,0)/1000</f>
        <v>#N/A</v>
      </c>
      <c r="J364" s="163" t="e">
        <f>VLOOKUP($A364,'BC 114+220'!$B$13:$X$489,20,0)/1000</f>
        <v>#N/A</v>
      </c>
      <c r="K364" s="163" t="e">
        <f>VLOOKUP($A364,'BC 114+220'!$B$13:$X$489,21,0)/1000</f>
        <v>#N/A</v>
      </c>
      <c r="L364" s="161" t="e">
        <f t="shared" si="20"/>
        <v>#N/A</v>
      </c>
      <c r="M364" s="165" t="e">
        <f t="shared" si="21"/>
        <v>#N/A</v>
      </c>
      <c r="N364" s="161" t="e">
        <f t="shared" si="22"/>
        <v>#N/A</v>
      </c>
      <c r="O364" s="161"/>
    </row>
    <row r="365" spans="1:15">
      <c r="A365" s="162">
        <f>'BC 114+220'!B364</f>
        <v>0</v>
      </c>
      <c r="B365" s="161">
        <f t="shared" si="23"/>
        <v>351</v>
      </c>
      <c r="C365" s="163" t="e">
        <f>'BC 114+220'!M364/1000</f>
        <v>#N/A</v>
      </c>
      <c r="D365" s="163" t="e">
        <f>'BC 114+220'!AA364</f>
        <v>#N/A</v>
      </c>
      <c r="E365" s="164" t="e">
        <f>'BC 114+220'!AB364</f>
        <v>#N/A</v>
      </c>
      <c r="F365" s="163" t="e">
        <f>VLOOKUP($A365,'BC 114+220'!$B$13:$X$489,8,0)/1000</f>
        <v>#N/A</v>
      </c>
      <c r="G365" s="163" t="e">
        <f>VLOOKUP($A365,'BC 114+220'!$B$13:$X$489,9,0)/1000</f>
        <v>#N/A</v>
      </c>
      <c r="H365" s="163" t="e">
        <f>VLOOKUP($A365,'BC 114+220'!$B$13:$X$489,14,0)/1000</f>
        <v>#N/A</v>
      </c>
      <c r="I365" s="163" t="e">
        <f>VLOOKUP($A365,'BC 114+220'!$B$13:$X$489,15,0)/1000</f>
        <v>#N/A</v>
      </c>
      <c r="J365" s="163" t="e">
        <f>VLOOKUP($A365,'BC 114+220'!$B$13:$X$489,20,0)/1000</f>
        <v>#N/A</v>
      </c>
      <c r="K365" s="163" t="e">
        <f>VLOOKUP($A365,'BC 114+220'!$B$13:$X$489,21,0)/1000</f>
        <v>#N/A</v>
      </c>
      <c r="L365" s="161" t="e">
        <f t="shared" si="20"/>
        <v>#N/A</v>
      </c>
      <c r="M365" s="165" t="e">
        <f t="shared" si="21"/>
        <v>#N/A</v>
      </c>
      <c r="N365" s="161" t="e">
        <f t="shared" si="22"/>
        <v>#N/A</v>
      </c>
      <c r="O365" s="161"/>
    </row>
    <row r="366" spans="1:15">
      <c r="A366" s="162">
        <f>'BC 114+220'!B365</f>
        <v>0</v>
      </c>
      <c r="B366" s="161">
        <f t="shared" si="23"/>
        <v>352</v>
      </c>
      <c r="C366" s="163" t="e">
        <f>'BC 114+220'!M365/1000</f>
        <v>#N/A</v>
      </c>
      <c r="D366" s="163" t="e">
        <f>'BC 114+220'!AA365</f>
        <v>#N/A</v>
      </c>
      <c r="E366" s="164" t="e">
        <f>'BC 114+220'!AB365</f>
        <v>#N/A</v>
      </c>
      <c r="F366" s="163" t="e">
        <f>VLOOKUP($A366,'BC 114+220'!$B$13:$X$489,8,0)/1000</f>
        <v>#N/A</v>
      </c>
      <c r="G366" s="163" t="e">
        <f>VLOOKUP($A366,'BC 114+220'!$B$13:$X$489,9,0)/1000</f>
        <v>#N/A</v>
      </c>
      <c r="H366" s="163" t="e">
        <f>VLOOKUP($A366,'BC 114+220'!$B$13:$X$489,14,0)/1000</f>
        <v>#N/A</v>
      </c>
      <c r="I366" s="163" t="e">
        <f>VLOOKUP($A366,'BC 114+220'!$B$13:$X$489,15,0)/1000</f>
        <v>#N/A</v>
      </c>
      <c r="J366" s="163" t="e">
        <f>VLOOKUP($A366,'BC 114+220'!$B$13:$X$489,20,0)/1000</f>
        <v>#N/A</v>
      </c>
      <c r="K366" s="163" t="e">
        <f>VLOOKUP($A366,'BC 114+220'!$B$13:$X$489,21,0)/1000</f>
        <v>#N/A</v>
      </c>
      <c r="L366" s="161" t="e">
        <f t="shared" si="20"/>
        <v>#N/A</v>
      </c>
      <c r="M366" s="165" t="e">
        <f t="shared" si="21"/>
        <v>#N/A</v>
      </c>
      <c r="N366" s="161" t="e">
        <f t="shared" si="22"/>
        <v>#N/A</v>
      </c>
      <c r="O366" s="161"/>
    </row>
    <row r="367" spans="1:15">
      <c r="A367" s="162">
        <f>'BC 114+220'!B366</f>
        <v>0</v>
      </c>
      <c r="B367" s="161">
        <f t="shared" si="23"/>
        <v>353</v>
      </c>
      <c r="C367" s="163" t="e">
        <f>'BC 114+220'!M366/1000</f>
        <v>#N/A</v>
      </c>
      <c r="D367" s="163" t="e">
        <f>'BC 114+220'!AA366</f>
        <v>#N/A</v>
      </c>
      <c r="E367" s="164" t="e">
        <f>'BC 114+220'!AB366</f>
        <v>#N/A</v>
      </c>
      <c r="F367" s="163" t="e">
        <f>VLOOKUP($A367,'BC 114+220'!$B$13:$X$489,8,0)/1000</f>
        <v>#N/A</v>
      </c>
      <c r="G367" s="163" t="e">
        <f>VLOOKUP($A367,'BC 114+220'!$B$13:$X$489,9,0)/1000</f>
        <v>#N/A</v>
      </c>
      <c r="H367" s="163" t="e">
        <f>VLOOKUP($A367,'BC 114+220'!$B$13:$X$489,14,0)/1000</f>
        <v>#N/A</v>
      </c>
      <c r="I367" s="163" t="e">
        <f>VLOOKUP($A367,'BC 114+220'!$B$13:$X$489,15,0)/1000</f>
        <v>#N/A</v>
      </c>
      <c r="J367" s="163" t="e">
        <f>VLOOKUP($A367,'BC 114+220'!$B$13:$X$489,20,0)/1000</f>
        <v>#N/A</v>
      </c>
      <c r="K367" s="163" t="e">
        <f>VLOOKUP($A367,'BC 114+220'!$B$13:$X$489,21,0)/1000</f>
        <v>#N/A</v>
      </c>
      <c r="L367" s="161" t="e">
        <f t="shared" si="20"/>
        <v>#N/A</v>
      </c>
      <c r="M367" s="165" t="e">
        <f t="shared" si="21"/>
        <v>#N/A</v>
      </c>
      <c r="N367" s="161" t="e">
        <f t="shared" si="22"/>
        <v>#N/A</v>
      </c>
      <c r="O367" s="161"/>
    </row>
    <row r="368" spans="1:15">
      <c r="A368" s="162">
        <f>'BC 114+220'!B367</f>
        <v>0</v>
      </c>
      <c r="B368" s="161">
        <f t="shared" si="23"/>
        <v>354</v>
      </c>
      <c r="C368" s="163" t="e">
        <f>'BC 114+220'!M367/1000</f>
        <v>#N/A</v>
      </c>
      <c r="D368" s="163" t="e">
        <f>'BC 114+220'!AA367</f>
        <v>#N/A</v>
      </c>
      <c r="E368" s="164" t="e">
        <f>'BC 114+220'!AB367</f>
        <v>#N/A</v>
      </c>
      <c r="F368" s="163" t="e">
        <f>VLOOKUP($A368,'BC 114+220'!$B$13:$X$489,8,0)/1000</f>
        <v>#N/A</v>
      </c>
      <c r="G368" s="163" t="e">
        <f>VLOOKUP($A368,'BC 114+220'!$B$13:$X$489,9,0)/1000</f>
        <v>#N/A</v>
      </c>
      <c r="H368" s="163" t="e">
        <f>VLOOKUP($A368,'BC 114+220'!$B$13:$X$489,14,0)/1000</f>
        <v>#N/A</v>
      </c>
      <c r="I368" s="163" t="e">
        <f>VLOOKUP($A368,'BC 114+220'!$B$13:$X$489,15,0)/1000</f>
        <v>#N/A</v>
      </c>
      <c r="J368" s="163" t="e">
        <f>VLOOKUP($A368,'BC 114+220'!$B$13:$X$489,20,0)/1000</f>
        <v>#N/A</v>
      </c>
      <c r="K368" s="163" t="e">
        <f>VLOOKUP($A368,'BC 114+220'!$B$13:$X$489,21,0)/1000</f>
        <v>#N/A</v>
      </c>
      <c r="L368" s="161" t="e">
        <f t="shared" si="20"/>
        <v>#N/A</v>
      </c>
      <c r="M368" s="165" t="e">
        <f t="shared" si="21"/>
        <v>#N/A</v>
      </c>
      <c r="N368" s="161" t="e">
        <f t="shared" si="22"/>
        <v>#N/A</v>
      </c>
      <c r="O368" s="161"/>
    </row>
    <row r="369" spans="1:15">
      <c r="A369" s="162">
        <f>'BC 114+220'!B368</f>
        <v>0</v>
      </c>
      <c r="B369" s="161">
        <f t="shared" si="23"/>
        <v>355</v>
      </c>
      <c r="C369" s="163" t="e">
        <f>'BC 114+220'!M368/1000</f>
        <v>#N/A</v>
      </c>
      <c r="D369" s="163" t="e">
        <f>'BC 114+220'!AA368</f>
        <v>#N/A</v>
      </c>
      <c r="E369" s="164" t="e">
        <f>'BC 114+220'!AB368</f>
        <v>#N/A</v>
      </c>
      <c r="F369" s="163" t="e">
        <f>VLOOKUP($A369,'BC 114+220'!$B$13:$X$489,8,0)/1000</f>
        <v>#N/A</v>
      </c>
      <c r="G369" s="163" t="e">
        <f>VLOOKUP($A369,'BC 114+220'!$B$13:$X$489,9,0)/1000</f>
        <v>#N/A</v>
      </c>
      <c r="H369" s="163" t="e">
        <f>VLOOKUP($A369,'BC 114+220'!$B$13:$X$489,14,0)/1000</f>
        <v>#N/A</v>
      </c>
      <c r="I369" s="163" t="e">
        <f>VLOOKUP($A369,'BC 114+220'!$B$13:$X$489,15,0)/1000</f>
        <v>#N/A</v>
      </c>
      <c r="J369" s="163" t="e">
        <f>VLOOKUP($A369,'BC 114+220'!$B$13:$X$489,20,0)/1000</f>
        <v>#N/A</v>
      </c>
      <c r="K369" s="163" t="e">
        <f>VLOOKUP($A369,'BC 114+220'!$B$13:$X$489,21,0)/1000</f>
        <v>#N/A</v>
      </c>
      <c r="L369" s="161" t="e">
        <f t="shared" si="20"/>
        <v>#N/A</v>
      </c>
      <c r="M369" s="165" t="e">
        <f t="shared" si="21"/>
        <v>#N/A</v>
      </c>
      <c r="N369" s="161" t="e">
        <f t="shared" si="22"/>
        <v>#N/A</v>
      </c>
      <c r="O369" s="161"/>
    </row>
    <row r="370" spans="1:15">
      <c r="A370" s="162">
        <f>'BC 114+220'!B369</f>
        <v>0</v>
      </c>
      <c r="B370" s="161">
        <f t="shared" si="23"/>
        <v>356</v>
      </c>
      <c r="C370" s="163" t="e">
        <f>'BC 114+220'!M369/1000</f>
        <v>#N/A</v>
      </c>
      <c r="D370" s="163" t="e">
        <f>'BC 114+220'!AA369</f>
        <v>#N/A</v>
      </c>
      <c r="E370" s="164" t="e">
        <f>'BC 114+220'!AB369</f>
        <v>#N/A</v>
      </c>
      <c r="F370" s="163" t="e">
        <f>VLOOKUP($A370,'BC 114+220'!$B$13:$X$489,8,0)/1000</f>
        <v>#N/A</v>
      </c>
      <c r="G370" s="163" t="e">
        <f>VLOOKUP($A370,'BC 114+220'!$B$13:$X$489,9,0)/1000</f>
        <v>#N/A</v>
      </c>
      <c r="H370" s="163" t="e">
        <f>VLOOKUP($A370,'BC 114+220'!$B$13:$X$489,14,0)/1000</f>
        <v>#N/A</v>
      </c>
      <c r="I370" s="163" t="e">
        <f>VLOOKUP($A370,'BC 114+220'!$B$13:$X$489,15,0)/1000</f>
        <v>#N/A</v>
      </c>
      <c r="J370" s="163" t="e">
        <f>VLOOKUP($A370,'BC 114+220'!$B$13:$X$489,20,0)/1000</f>
        <v>#N/A</v>
      </c>
      <c r="K370" s="163" t="e">
        <f>VLOOKUP($A370,'BC 114+220'!$B$13:$X$489,21,0)/1000</f>
        <v>#N/A</v>
      </c>
      <c r="L370" s="161" t="e">
        <f t="shared" si="20"/>
        <v>#N/A</v>
      </c>
      <c r="M370" s="165" t="e">
        <f t="shared" si="21"/>
        <v>#N/A</v>
      </c>
      <c r="N370" s="161" t="e">
        <f t="shared" si="22"/>
        <v>#N/A</v>
      </c>
      <c r="O370" s="161"/>
    </row>
    <row r="371" spans="1:15">
      <c r="A371" s="162">
        <f>'BC 114+220'!B370</f>
        <v>0</v>
      </c>
      <c r="B371" s="161">
        <f t="shared" si="23"/>
        <v>357</v>
      </c>
      <c r="C371" s="163" t="e">
        <f>'BC 114+220'!M370/1000</f>
        <v>#N/A</v>
      </c>
      <c r="D371" s="163" t="e">
        <f>'BC 114+220'!AA370</f>
        <v>#N/A</v>
      </c>
      <c r="E371" s="164" t="e">
        <f>'BC 114+220'!AB370</f>
        <v>#N/A</v>
      </c>
      <c r="F371" s="163" t="e">
        <f>VLOOKUP($A371,'BC 114+220'!$B$13:$X$489,8,0)/1000</f>
        <v>#N/A</v>
      </c>
      <c r="G371" s="163" t="e">
        <f>VLOOKUP($A371,'BC 114+220'!$B$13:$X$489,9,0)/1000</f>
        <v>#N/A</v>
      </c>
      <c r="H371" s="163" t="e">
        <f>VLOOKUP($A371,'BC 114+220'!$B$13:$X$489,14,0)/1000</f>
        <v>#N/A</v>
      </c>
      <c r="I371" s="163" t="e">
        <f>VLOOKUP($A371,'BC 114+220'!$B$13:$X$489,15,0)/1000</f>
        <v>#N/A</v>
      </c>
      <c r="J371" s="163" t="e">
        <f>VLOOKUP($A371,'BC 114+220'!$B$13:$X$489,20,0)/1000</f>
        <v>#N/A</v>
      </c>
      <c r="K371" s="163" t="e">
        <f>VLOOKUP($A371,'BC 114+220'!$B$13:$X$489,21,0)/1000</f>
        <v>#N/A</v>
      </c>
      <c r="L371" s="161" t="e">
        <f t="shared" si="20"/>
        <v>#N/A</v>
      </c>
      <c r="M371" s="165" t="e">
        <f t="shared" si="21"/>
        <v>#N/A</v>
      </c>
      <c r="N371" s="161" t="e">
        <f t="shared" si="22"/>
        <v>#N/A</v>
      </c>
      <c r="O371" s="161"/>
    </row>
    <row r="372" spans="1:15">
      <c r="A372" s="162">
        <f>'BC 114+220'!B371</f>
        <v>0</v>
      </c>
      <c r="B372" s="161">
        <f t="shared" si="23"/>
        <v>358</v>
      </c>
      <c r="C372" s="163" t="e">
        <f>'BC 114+220'!M371/1000</f>
        <v>#N/A</v>
      </c>
      <c r="D372" s="163" t="e">
        <f>'BC 114+220'!AA371</f>
        <v>#N/A</v>
      </c>
      <c r="E372" s="164" t="e">
        <f>'BC 114+220'!AB371</f>
        <v>#N/A</v>
      </c>
      <c r="F372" s="163" t="e">
        <f>VLOOKUP($A372,'BC 114+220'!$B$13:$X$489,8,0)/1000</f>
        <v>#N/A</v>
      </c>
      <c r="G372" s="163" t="e">
        <f>VLOOKUP($A372,'BC 114+220'!$B$13:$X$489,9,0)/1000</f>
        <v>#N/A</v>
      </c>
      <c r="H372" s="163" t="e">
        <f>VLOOKUP($A372,'BC 114+220'!$B$13:$X$489,14,0)/1000</f>
        <v>#N/A</v>
      </c>
      <c r="I372" s="163" t="e">
        <f>VLOOKUP($A372,'BC 114+220'!$B$13:$X$489,15,0)/1000</f>
        <v>#N/A</v>
      </c>
      <c r="J372" s="163" t="e">
        <f>VLOOKUP($A372,'BC 114+220'!$B$13:$X$489,20,0)/1000</f>
        <v>#N/A</v>
      </c>
      <c r="K372" s="163" t="e">
        <f>VLOOKUP($A372,'BC 114+220'!$B$13:$X$489,21,0)/1000</f>
        <v>#N/A</v>
      </c>
      <c r="L372" s="161" t="e">
        <f t="shared" si="20"/>
        <v>#N/A</v>
      </c>
      <c r="M372" s="165" t="e">
        <f t="shared" si="21"/>
        <v>#N/A</v>
      </c>
      <c r="N372" s="161" t="e">
        <f t="shared" si="22"/>
        <v>#N/A</v>
      </c>
      <c r="O372" s="161"/>
    </row>
    <row r="373" spans="1:15">
      <c r="A373" s="162">
        <f>'BC 114+220'!B372</f>
        <v>0</v>
      </c>
      <c r="B373" s="161">
        <f t="shared" si="23"/>
        <v>359</v>
      </c>
      <c r="C373" s="163" t="e">
        <f>'BC 114+220'!M372/1000</f>
        <v>#N/A</v>
      </c>
      <c r="D373" s="163" t="e">
        <f>'BC 114+220'!AA372</f>
        <v>#N/A</v>
      </c>
      <c r="E373" s="164" t="e">
        <f>'BC 114+220'!AB372</f>
        <v>#N/A</v>
      </c>
      <c r="F373" s="163" t="e">
        <f>VLOOKUP($A373,'BC 114+220'!$B$13:$X$489,8,0)/1000</f>
        <v>#N/A</v>
      </c>
      <c r="G373" s="163" t="e">
        <f>VLOOKUP($A373,'BC 114+220'!$B$13:$X$489,9,0)/1000</f>
        <v>#N/A</v>
      </c>
      <c r="H373" s="163" t="e">
        <f>VLOOKUP($A373,'BC 114+220'!$B$13:$X$489,14,0)/1000</f>
        <v>#N/A</v>
      </c>
      <c r="I373" s="163" t="e">
        <f>VLOOKUP($A373,'BC 114+220'!$B$13:$X$489,15,0)/1000</f>
        <v>#N/A</v>
      </c>
      <c r="J373" s="163" t="e">
        <f>VLOOKUP($A373,'BC 114+220'!$B$13:$X$489,20,0)/1000</f>
        <v>#N/A</v>
      </c>
      <c r="K373" s="163" t="e">
        <f>VLOOKUP($A373,'BC 114+220'!$B$13:$X$489,21,0)/1000</f>
        <v>#N/A</v>
      </c>
      <c r="L373" s="161" t="e">
        <f t="shared" si="20"/>
        <v>#N/A</v>
      </c>
      <c r="M373" s="165" t="e">
        <f t="shared" si="21"/>
        <v>#N/A</v>
      </c>
      <c r="N373" s="161" t="e">
        <f t="shared" si="22"/>
        <v>#N/A</v>
      </c>
      <c r="O373" s="161"/>
    </row>
    <row r="374" spans="1:15">
      <c r="A374" s="162">
        <f>'BC 114+220'!B373</f>
        <v>0</v>
      </c>
      <c r="B374" s="161">
        <f t="shared" si="23"/>
        <v>360</v>
      </c>
      <c r="C374" s="163" t="e">
        <f>'BC 114+220'!M373/1000</f>
        <v>#N/A</v>
      </c>
      <c r="D374" s="163" t="e">
        <f>'BC 114+220'!AA373</f>
        <v>#N/A</v>
      </c>
      <c r="E374" s="164" t="e">
        <f>'BC 114+220'!AB373</f>
        <v>#N/A</v>
      </c>
      <c r="F374" s="163" t="e">
        <f>VLOOKUP($A374,'BC 114+220'!$B$13:$X$489,8,0)/1000</f>
        <v>#N/A</v>
      </c>
      <c r="G374" s="163" t="e">
        <f>VLOOKUP($A374,'BC 114+220'!$B$13:$X$489,9,0)/1000</f>
        <v>#N/A</v>
      </c>
      <c r="H374" s="163" t="e">
        <f>VLOOKUP($A374,'BC 114+220'!$B$13:$X$489,14,0)/1000</f>
        <v>#N/A</v>
      </c>
      <c r="I374" s="163" t="e">
        <f>VLOOKUP($A374,'BC 114+220'!$B$13:$X$489,15,0)/1000</f>
        <v>#N/A</v>
      </c>
      <c r="J374" s="163" t="e">
        <f>VLOOKUP($A374,'BC 114+220'!$B$13:$X$489,20,0)/1000</f>
        <v>#N/A</v>
      </c>
      <c r="K374" s="163" t="e">
        <f>VLOOKUP($A374,'BC 114+220'!$B$13:$X$489,21,0)/1000</f>
        <v>#N/A</v>
      </c>
      <c r="L374" s="161" t="e">
        <f t="shared" si="20"/>
        <v>#N/A</v>
      </c>
      <c r="M374" s="165" t="e">
        <f t="shared" si="21"/>
        <v>#N/A</v>
      </c>
      <c r="N374" s="161" t="e">
        <f t="shared" si="22"/>
        <v>#N/A</v>
      </c>
      <c r="O374" s="161"/>
    </row>
    <row r="375" spans="1:15">
      <c r="A375" s="162">
        <f>'BC 114+220'!B374</f>
        <v>0</v>
      </c>
      <c r="B375" s="161">
        <f t="shared" si="23"/>
        <v>361</v>
      </c>
      <c r="C375" s="163" t="e">
        <f>'BC 114+220'!M374/1000</f>
        <v>#N/A</v>
      </c>
      <c r="D375" s="163" t="e">
        <f>'BC 114+220'!AA374</f>
        <v>#N/A</v>
      </c>
      <c r="E375" s="164" t="e">
        <f>'BC 114+220'!AB374</f>
        <v>#N/A</v>
      </c>
      <c r="F375" s="163" t="e">
        <f>VLOOKUP($A375,'BC 114+220'!$B$13:$X$489,8,0)/1000</f>
        <v>#N/A</v>
      </c>
      <c r="G375" s="163" t="e">
        <f>VLOOKUP($A375,'BC 114+220'!$B$13:$X$489,9,0)/1000</f>
        <v>#N/A</v>
      </c>
      <c r="H375" s="163" t="e">
        <f>VLOOKUP($A375,'BC 114+220'!$B$13:$X$489,14,0)/1000</f>
        <v>#N/A</v>
      </c>
      <c r="I375" s="163" t="e">
        <f>VLOOKUP($A375,'BC 114+220'!$B$13:$X$489,15,0)/1000</f>
        <v>#N/A</v>
      </c>
      <c r="J375" s="163" t="e">
        <f>VLOOKUP($A375,'BC 114+220'!$B$13:$X$489,20,0)/1000</f>
        <v>#N/A</v>
      </c>
      <c r="K375" s="163" t="e">
        <f>VLOOKUP($A375,'BC 114+220'!$B$13:$X$489,21,0)/1000</f>
        <v>#N/A</v>
      </c>
      <c r="L375" s="161" t="e">
        <f t="shared" si="20"/>
        <v>#N/A</v>
      </c>
      <c r="M375" s="165" t="e">
        <f t="shared" si="21"/>
        <v>#N/A</v>
      </c>
      <c r="N375" s="161" t="e">
        <f t="shared" si="22"/>
        <v>#N/A</v>
      </c>
      <c r="O375" s="161"/>
    </row>
    <row r="376" spans="1:15">
      <c r="A376" s="162">
        <f>'BC 114+220'!B375</f>
        <v>0</v>
      </c>
      <c r="B376" s="161">
        <f t="shared" si="23"/>
        <v>362</v>
      </c>
      <c r="C376" s="163" t="e">
        <f>'BC 114+220'!M375/1000</f>
        <v>#N/A</v>
      </c>
      <c r="D376" s="163" t="e">
        <f>'BC 114+220'!AA375</f>
        <v>#N/A</v>
      </c>
      <c r="E376" s="164" t="e">
        <f>'BC 114+220'!AB375</f>
        <v>#N/A</v>
      </c>
      <c r="F376" s="163" t="e">
        <f>VLOOKUP($A376,'BC 114+220'!$B$13:$X$489,8,0)/1000</f>
        <v>#N/A</v>
      </c>
      <c r="G376" s="163" t="e">
        <f>VLOOKUP($A376,'BC 114+220'!$B$13:$X$489,9,0)/1000</f>
        <v>#N/A</v>
      </c>
      <c r="H376" s="163" t="e">
        <f>VLOOKUP($A376,'BC 114+220'!$B$13:$X$489,14,0)/1000</f>
        <v>#N/A</v>
      </c>
      <c r="I376" s="163" t="e">
        <f>VLOOKUP($A376,'BC 114+220'!$B$13:$X$489,15,0)/1000</f>
        <v>#N/A</v>
      </c>
      <c r="J376" s="163" t="e">
        <f>VLOOKUP($A376,'BC 114+220'!$B$13:$X$489,20,0)/1000</f>
        <v>#N/A</v>
      </c>
      <c r="K376" s="163" t="e">
        <f>VLOOKUP($A376,'BC 114+220'!$B$13:$X$489,21,0)/1000</f>
        <v>#N/A</v>
      </c>
      <c r="L376" s="161" t="e">
        <f t="shared" si="20"/>
        <v>#N/A</v>
      </c>
      <c r="M376" s="165" t="e">
        <f t="shared" si="21"/>
        <v>#N/A</v>
      </c>
      <c r="N376" s="161" t="e">
        <f t="shared" si="22"/>
        <v>#N/A</v>
      </c>
      <c r="O376" s="161"/>
    </row>
    <row r="377" spans="1:15">
      <c r="A377" s="162">
        <f>'BC 114+220'!B376</f>
        <v>0</v>
      </c>
      <c r="B377" s="161">
        <f t="shared" si="23"/>
        <v>363</v>
      </c>
      <c r="C377" s="163" t="e">
        <f>'BC 114+220'!M376/1000</f>
        <v>#N/A</v>
      </c>
      <c r="D377" s="163" t="e">
        <f>'BC 114+220'!AA376</f>
        <v>#N/A</v>
      </c>
      <c r="E377" s="164" t="e">
        <f>'BC 114+220'!AB376</f>
        <v>#N/A</v>
      </c>
      <c r="F377" s="163" t="e">
        <f>VLOOKUP($A377,'BC 114+220'!$B$13:$X$489,8,0)/1000</f>
        <v>#N/A</v>
      </c>
      <c r="G377" s="163" t="e">
        <f>VLOOKUP($A377,'BC 114+220'!$B$13:$X$489,9,0)/1000</f>
        <v>#N/A</v>
      </c>
      <c r="H377" s="163" t="e">
        <f>VLOOKUP($A377,'BC 114+220'!$B$13:$X$489,14,0)/1000</f>
        <v>#N/A</v>
      </c>
      <c r="I377" s="163" t="e">
        <f>VLOOKUP($A377,'BC 114+220'!$B$13:$X$489,15,0)/1000</f>
        <v>#N/A</v>
      </c>
      <c r="J377" s="163" t="e">
        <f>VLOOKUP($A377,'BC 114+220'!$B$13:$X$489,20,0)/1000</f>
        <v>#N/A</v>
      </c>
      <c r="K377" s="163" t="e">
        <f>VLOOKUP($A377,'BC 114+220'!$B$13:$X$489,21,0)/1000</f>
        <v>#N/A</v>
      </c>
      <c r="L377" s="161" t="e">
        <f t="shared" si="20"/>
        <v>#N/A</v>
      </c>
      <c r="M377" s="165" t="e">
        <f t="shared" si="21"/>
        <v>#N/A</v>
      </c>
      <c r="N377" s="161" t="e">
        <f t="shared" si="22"/>
        <v>#N/A</v>
      </c>
      <c r="O377" s="161"/>
    </row>
    <row r="378" spans="1:15">
      <c r="A378" s="162">
        <f>'BC 114+220'!B377</f>
        <v>0</v>
      </c>
      <c r="B378" s="161">
        <f t="shared" si="23"/>
        <v>364</v>
      </c>
      <c r="C378" s="163" t="e">
        <f>'BC 114+220'!M377/1000</f>
        <v>#N/A</v>
      </c>
      <c r="D378" s="163" t="e">
        <f>'BC 114+220'!AA377</f>
        <v>#N/A</v>
      </c>
      <c r="E378" s="164" t="e">
        <f>'BC 114+220'!AB377</f>
        <v>#N/A</v>
      </c>
      <c r="F378" s="163" t="e">
        <f>VLOOKUP($A378,'BC 114+220'!$B$13:$X$489,8,0)/1000</f>
        <v>#N/A</v>
      </c>
      <c r="G378" s="163" t="e">
        <f>VLOOKUP($A378,'BC 114+220'!$B$13:$X$489,9,0)/1000</f>
        <v>#N/A</v>
      </c>
      <c r="H378" s="163" t="e">
        <f>VLOOKUP($A378,'BC 114+220'!$B$13:$X$489,14,0)/1000</f>
        <v>#N/A</v>
      </c>
      <c r="I378" s="163" t="e">
        <f>VLOOKUP($A378,'BC 114+220'!$B$13:$X$489,15,0)/1000</f>
        <v>#N/A</v>
      </c>
      <c r="J378" s="163" t="e">
        <f>VLOOKUP($A378,'BC 114+220'!$B$13:$X$489,20,0)/1000</f>
        <v>#N/A</v>
      </c>
      <c r="K378" s="163" t="e">
        <f>VLOOKUP($A378,'BC 114+220'!$B$13:$X$489,21,0)/1000</f>
        <v>#N/A</v>
      </c>
      <c r="L378" s="161" t="e">
        <f t="shared" si="20"/>
        <v>#N/A</v>
      </c>
      <c r="M378" s="165" t="e">
        <f t="shared" si="21"/>
        <v>#N/A</v>
      </c>
      <c r="N378" s="161" t="e">
        <f t="shared" si="22"/>
        <v>#N/A</v>
      </c>
      <c r="O378" s="161"/>
    </row>
    <row r="379" spans="1:15">
      <c r="A379" s="162">
        <f>'BC 114+220'!B378</f>
        <v>0</v>
      </c>
      <c r="B379" s="161">
        <f t="shared" si="23"/>
        <v>365</v>
      </c>
      <c r="C379" s="163" t="e">
        <f>'BC 114+220'!M378/1000</f>
        <v>#N/A</v>
      </c>
      <c r="D379" s="163" t="e">
        <f>'BC 114+220'!AA378</f>
        <v>#N/A</v>
      </c>
      <c r="E379" s="164" t="e">
        <f>'BC 114+220'!AB378</f>
        <v>#N/A</v>
      </c>
      <c r="F379" s="163" t="e">
        <f>VLOOKUP($A379,'BC 114+220'!$B$13:$X$489,8,0)/1000</f>
        <v>#N/A</v>
      </c>
      <c r="G379" s="163" t="e">
        <f>VLOOKUP($A379,'BC 114+220'!$B$13:$X$489,9,0)/1000</f>
        <v>#N/A</v>
      </c>
      <c r="H379" s="163" t="e">
        <f>VLOOKUP($A379,'BC 114+220'!$B$13:$X$489,14,0)/1000</f>
        <v>#N/A</v>
      </c>
      <c r="I379" s="163" t="e">
        <f>VLOOKUP($A379,'BC 114+220'!$B$13:$X$489,15,0)/1000</f>
        <v>#N/A</v>
      </c>
      <c r="J379" s="163" t="e">
        <f>VLOOKUP($A379,'BC 114+220'!$B$13:$X$489,20,0)/1000</f>
        <v>#N/A</v>
      </c>
      <c r="K379" s="163" t="e">
        <f>VLOOKUP($A379,'BC 114+220'!$B$13:$X$489,21,0)/1000</f>
        <v>#N/A</v>
      </c>
      <c r="L379" s="161" t="e">
        <f t="shared" si="20"/>
        <v>#N/A</v>
      </c>
      <c r="M379" s="165" t="e">
        <f t="shared" si="21"/>
        <v>#N/A</v>
      </c>
      <c r="N379" s="161" t="e">
        <f t="shared" si="22"/>
        <v>#N/A</v>
      </c>
      <c r="O379" s="161"/>
    </row>
    <row r="380" spans="1:15">
      <c r="A380" s="162">
        <f>'BC 114+220'!B379</f>
        <v>0</v>
      </c>
      <c r="B380" s="161">
        <f t="shared" si="23"/>
        <v>366</v>
      </c>
      <c r="C380" s="163" t="e">
        <f>'BC 114+220'!M379/1000</f>
        <v>#N/A</v>
      </c>
      <c r="D380" s="163" t="e">
        <f>'BC 114+220'!AA379</f>
        <v>#N/A</v>
      </c>
      <c r="E380" s="164" t="e">
        <f>'BC 114+220'!AB379</f>
        <v>#N/A</v>
      </c>
      <c r="F380" s="163" t="e">
        <f>VLOOKUP($A380,'BC 114+220'!$B$13:$X$489,8,0)/1000</f>
        <v>#N/A</v>
      </c>
      <c r="G380" s="163" t="e">
        <f>VLOOKUP($A380,'BC 114+220'!$B$13:$X$489,9,0)/1000</f>
        <v>#N/A</v>
      </c>
      <c r="H380" s="163" t="e">
        <f>VLOOKUP($A380,'BC 114+220'!$B$13:$X$489,14,0)/1000</f>
        <v>#N/A</v>
      </c>
      <c r="I380" s="163" t="e">
        <f>VLOOKUP($A380,'BC 114+220'!$B$13:$X$489,15,0)/1000</f>
        <v>#N/A</v>
      </c>
      <c r="J380" s="163" t="e">
        <f>VLOOKUP($A380,'BC 114+220'!$B$13:$X$489,20,0)/1000</f>
        <v>#N/A</v>
      </c>
      <c r="K380" s="163" t="e">
        <f>VLOOKUP($A380,'BC 114+220'!$B$13:$X$489,21,0)/1000</f>
        <v>#N/A</v>
      </c>
      <c r="L380" s="161" t="e">
        <f t="shared" si="20"/>
        <v>#N/A</v>
      </c>
      <c r="M380" s="165" t="e">
        <f t="shared" si="21"/>
        <v>#N/A</v>
      </c>
      <c r="N380" s="161" t="e">
        <f t="shared" si="22"/>
        <v>#N/A</v>
      </c>
      <c r="O380" s="161"/>
    </row>
    <row r="381" spans="1:15">
      <c r="A381" s="162">
        <f>'BC 114+220'!B380</f>
        <v>0</v>
      </c>
      <c r="B381" s="161">
        <f t="shared" si="23"/>
        <v>367</v>
      </c>
      <c r="C381" s="163" t="e">
        <f>'BC 114+220'!M380/1000</f>
        <v>#N/A</v>
      </c>
      <c r="D381" s="163" t="e">
        <f>'BC 114+220'!AA380</f>
        <v>#N/A</v>
      </c>
      <c r="E381" s="164" t="e">
        <f>'BC 114+220'!AB380</f>
        <v>#N/A</v>
      </c>
      <c r="F381" s="163" t="e">
        <f>VLOOKUP($A381,'BC 114+220'!$B$13:$X$489,8,0)/1000</f>
        <v>#N/A</v>
      </c>
      <c r="G381" s="163" t="e">
        <f>VLOOKUP($A381,'BC 114+220'!$B$13:$X$489,9,0)/1000</f>
        <v>#N/A</v>
      </c>
      <c r="H381" s="163" t="e">
        <f>VLOOKUP($A381,'BC 114+220'!$B$13:$X$489,14,0)/1000</f>
        <v>#N/A</v>
      </c>
      <c r="I381" s="163" t="e">
        <f>VLOOKUP($A381,'BC 114+220'!$B$13:$X$489,15,0)/1000</f>
        <v>#N/A</v>
      </c>
      <c r="J381" s="163" t="e">
        <f>VLOOKUP($A381,'BC 114+220'!$B$13:$X$489,20,0)/1000</f>
        <v>#N/A</v>
      </c>
      <c r="K381" s="163" t="e">
        <f>VLOOKUP($A381,'BC 114+220'!$B$13:$X$489,21,0)/1000</f>
        <v>#N/A</v>
      </c>
      <c r="L381" s="161" t="e">
        <f t="shared" si="20"/>
        <v>#N/A</v>
      </c>
      <c r="M381" s="165" t="e">
        <f t="shared" si="21"/>
        <v>#N/A</v>
      </c>
      <c r="N381" s="161" t="e">
        <f t="shared" si="22"/>
        <v>#N/A</v>
      </c>
      <c r="O381" s="161"/>
    </row>
    <row r="382" spans="1:15">
      <c r="A382" s="162">
        <f>'BC 114+220'!B381</f>
        <v>0</v>
      </c>
      <c r="B382" s="161">
        <f t="shared" si="23"/>
        <v>368</v>
      </c>
      <c r="C382" s="163" t="e">
        <f>'BC 114+220'!M381/1000</f>
        <v>#N/A</v>
      </c>
      <c r="D382" s="163" t="e">
        <f>'BC 114+220'!AA381</f>
        <v>#N/A</v>
      </c>
      <c r="E382" s="164" t="e">
        <f>'BC 114+220'!AB381</f>
        <v>#N/A</v>
      </c>
      <c r="F382" s="163" t="e">
        <f>VLOOKUP($A382,'BC 114+220'!$B$13:$X$489,8,0)/1000</f>
        <v>#N/A</v>
      </c>
      <c r="G382" s="163" t="e">
        <f>VLOOKUP($A382,'BC 114+220'!$B$13:$X$489,9,0)/1000</f>
        <v>#N/A</v>
      </c>
      <c r="H382" s="163" t="e">
        <f>VLOOKUP($A382,'BC 114+220'!$B$13:$X$489,14,0)/1000</f>
        <v>#N/A</v>
      </c>
      <c r="I382" s="163" t="e">
        <f>VLOOKUP($A382,'BC 114+220'!$B$13:$X$489,15,0)/1000</f>
        <v>#N/A</v>
      </c>
      <c r="J382" s="163" t="e">
        <f>VLOOKUP($A382,'BC 114+220'!$B$13:$X$489,20,0)/1000</f>
        <v>#N/A</v>
      </c>
      <c r="K382" s="163" t="e">
        <f>VLOOKUP($A382,'BC 114+220'!$B$13:$X$489,21,0)/1000</f>
        <v>#N/A</v>
      </c>
      <c r="L382" s="161" t="e">
        <f t="shared" si="20"/>
        <v>#N/A</v>
      </c>
      <c r="M382" s="165" t="e">
        <f t="shared" si="21"/>
        <v>#N/A</v>
      </c>
      <c r="N382" s="161" t="e">
        <f t="shared" si="22"/>
        <v>#N/A</v>
      </c>
      <c r="O382" s="161"/>
    </row>
    <row r="383" spans="1:15">
      <c r="A383" s="162">
        <f>'BC 114+220'!B382</f>
        <v>0</v>
      </c>
      <c r="B383" s="161">
        <f t="shared" si="23"/>
        <v>369</v>
      </c>
      <c r="C383" s="163" t="e">
        <f>'BC 114+220'!M382/1000</f>
        <v>#N/A</v>
      </c>
      <c r="D383" s="163" t="e">
        <f>'BC 114+220'!AA382</f>
        <v>#N/A</v>
      </c>
      <c r="E383" s="164" t="e">
        <f>'BC 114+220'!AB382</f>
        <v>#N/A</v>
      </c>
      <c r="F383" s="163" t="e">
        <f>VLOOKUP($A383,'BC 114+220'!$B$13:$X$489,8,0)/1000</f>
        <v>#N/A</v>
      </c>
      <c r="G383" s="163" t="e">
        <f>VLOOKUP($A383,'BC 114+220'!$B$13:$X$489,9,0)/1000</f>
        <v>#N/A</v>
      </c>
      <c r="H383" s="163" t="e">
        <f>VLOOKUP($A383,'BC 114+220'!$B$13:$X$489,14,0)/1000</f>
        <v>#N/A</v>
      </c>
      <c r="I383" s="163" t="e">
        <f>VLOOKUP($A383,'BC 114+220'!$B$13:$X$489,15,0)/1000</f>
        <v>#N/A</v>
      </c>
      <c r="J383" s="163" t="e">
        <f>VLOOKUP($A383,'BC 114+220'!$B$13:$X$489,20,0)/1000</f>
        <v>#N/A</v>
      </c>
      <c r="K383" s="163" t="e">
        <f>VLOOKUP($A383,'BC 114+220'!$B$13:$X$489,21,0)/1000</f>
        <v>#N/A</v>
      </c>
      <c r="L383" s="161" t="e">
        <f t="shared" si="20"/>
        <v>#N/A</v>
      </c>
      <c r="M383" s="165" t="e">
        <f t="shared" si="21"/>
        <v>#N/A</v>
      </c>
      <c r="N383" s="161" t="e">
        <f t="shared" si="22"/>
        <v>#N/A</v>
      </c>
      <c r="O383" s="161"/>
    </row>
    <row r="384" spans="1:15">
      <c r="A384" s="162">
        <f>'BC 114+220'!B383</f>
        <v>0</v>
      </c>
      <c r="B384" s="161">
        <f t="shared" si="23"/>
        <v>370</v>
      </c>
      <c r="C384" s="163" t="e">
        <f>'BC 114+220'!M383/1000</f>
        <v>#N/A</v>
      </c>
      <c r="D384" s="163" t="e">
        <f>'BC 114+220'!AA383</f>
        <v>#N/A</v>
      </c>
      <c r="E384" s="164" t="e">
        <f>'BC 114+220'!AB383</f>
        <v>#N/A</v>
      </c>
      <c r="F384" s="163" t="e">
        <f>VLOOKUP($A384,'BC 114+220'!$B$13:$X$489,8,0)/1000</f>
        <v>#N/A</v>
      </c>
      <c r="G384" s="163" t="e">
        <f>VLOOKUP($A384,'BC 114+220'!$B$13:$X$489,9,0)/1000</f>
        <v>#N/A</v>
      </c>
      <c r="H384" s="163" t="e">
        <f>VLOOKUP($A384,'BC 114+220'!$B$13:$X$489,14,0)/1000</f>
        <v>#N/A</v>
      </c>
      <c r="I384" s="163" t="e">
        <f>VLOOKUP($A384,'BC 114+220'!$B$13:$X$489,15,0)/1000</f>
        <v>#N/A</v>
      </c>
      <c r="J384" s="163" t="e">
        <f>VLOOKUP($A384,'BC 114+220'!$B$13:$X$489,20,0)/1000</f>
        <v>#N/A</v>
      </c>
      <c r="K384" s="163" t="e">
        <f>VLOOKUP($A384,'BC 114+220'!$B$13:$X$489,21,0)/1000</f>
        <v>#N/A</v>
      </c>
      <c r="L384" s="161" t="e">
        <f t="shared" si="20"/>
        <v>#N/A</v>
      </c>
      <c r="M384" s="165" t="e">
        <f t="shared" si="21"/>
        <v>#N/A</v>
      </c>
      <c r="N384" s="161" t="e">
        <f t="shared" si="22"/>
        <v>#N/A</v>
      </c>
      <c r="O384" s="161"/>
    </row>
    <row r="385" spans="1:15">
      <c r="A385" s="162">
        <f>'BC 114+220'!B384</f>
        <v>0</v>
      </c>
      <c r="B385" s="161">
        <f t="shared" si="23"/>
        <v>371</v>
      </c>
      <c r="C385" s="163" t="e">
        <f>'BC 114+220'!M384/1000</f>
        <v>#N/A</v>
      </c>
      <c r="D385" s="163" t="e">
        <f>'BC 114+220'!AA384</f>
        <v>#N/A</v>
      </c>
      <c r="E385" s="164" t="e">
        <f>'BC 114+220'!AB384</f>
        <v>#N/A</v>
      </c>
      <c r="F385" s="163" t="e">
        <f>VLOOKUP($A385,'BC 114+220'!$B$13:$X$489,8,0)/1000</f>
        <v>#N/A</v>
      </c>
      <c r="G385" s="163" t="e">
        <f>VLOOKUP($A385,'BC 114+220'!$B$13:$X$489,9,0)/1000</f>
        <v>#N/A</v>
      </c>
      <c r="H385" s="163" t="e">
        <f>VLOOKUP($A385,'BC 114+220'!$B$13:$X$489,14,0)/1000</f>
        <v>#N/A</v>
      </c>
      <c r="I385" s="163" t="e">
        <f>VLOOKUP($A385,'BC 114+220'!$B$13:$X$489,15,0)/1000</f>
        <v>#N/A</v>
      </c>
      <c r="J385" s="163" t="e">
        <f>VLOOKUP($A385,'BC 114+220'!$B$13:$X$489,20,0)/1000</f>
        <v>#N/A</v>
      </c>
      <c r="K385" s="163" t="e">
        <f>VLOOKUP($A385,'BC 114+220'!$B$13:$X$489,21,0)/1000</f>
        <v>#N/A</v>
      </c>
      <c r="L385" s="161" t="e">
        <f t="shared" si="20"/>
        <v>#N/A</v>
      </c>
      <c r="M385" s="165" t="e">
        <f t="shared" si="21"/>
        <v>#N/A</v>
      </c>
      <c r="N385" s="161" t="e">
        <f t="shared" si="22"/>
        <v>#N/A</v>
      </c>
      <c r="O385" s="161"/>
    </row>
    <row r="386" spans="1:15">
      <c r="A386" s="162">
        <f>'BC 114+220'!B385</f>
        <v>0</v>
      </c>
      <c r="B386" s="161">
        <f t="shared" si="23"/>
        <v>372</v>
      </c>
      <c r="C386" s="163" t="e">
        <f>'BC 114+220'!M385/1000</f>
        <v>#N/A</v>
      </c>
      <c r="D386" s="163" t="e">
        <f>'BC 114+220'!AA385</f>
        <v>#N/A</v>
      </c>
      <c r="E386" s="164" t="e">
        <f>'BC 114+220'!AB385</f>
        <v>#N/A</v>
      </c>
      <c r="F386" s="163" t="e">
        <f>VLOOKUP($A386,'BC 114+220'!$B$13:$X$489,8,0)/1000</f>
        <v>#N/A</v>
      </c>
      <c r="G386" s="163" t="e">
        <f>VLOOKUP($A386,'BC 114+220'!$B$13:$X$489,9,0)/1000</f>
        <v>#N/A</v>
      </c>
      <c r="H386" s="163" t="e">
        <f>VLOOKUP($A386,'BC 114+220'!$B$13:$X$489,14,0)/1000</f>
        <v>#N/A</v>
      </c>
      <c r="I386" s="163" t="e">
        <f>VLOOKUP($A386,'BC 114+220'!$B$13:$X$489,15,0)/1000</f>
        <v>#N/A</v>
      </c>
      <c r="J386" s="163" t="e">
        <f>VLOOKUP($A386,'BC 114+220'!$B$13:$X$489,20,0)/1000</f>
        <v>#N/A</v>
      </c>
      <c r="K386" s="163" t="e">
        <f>VLOOKUP($A386,'BC 114+220'!$B$13:$X$489,21,0)/1000</f>
        <v>#N/A</v>
      </c>
      <c r="L386" s="161" t="e">
        <f t="shared" si="20"/>
        <v>#N/A</v>
      </c>
      <c r="M386" s="165" t="e">
        <f t="shared" si="21"/>
        <v>#N/A</v>
      </c>
      <c r="N386" s="161" t="e">
        <f t="shared" si="22"/>
        <v>#N/A</v>
      </c>
      <c r="O386" s="161"/>
    </row>
    <row r="387" spans="1:15">
      <c r="A387" s="162">
        <f>'BC 114+220'!B386</f>
        <v>0</v>
      </c>
      <c r="B387" s="161">
        <f t="shared" si="23"/>
        <v>373</v>
      </c>
      <c r="C387" s="163" t="e">
        <f>'BC 114+220'!M386/1000</f>
        <v>#N/A</v>
      </c>
      <c r="D387" s="163" t="e">
        <f>'BC 114+220'!AA386</f>
        <v>#N/A</v>
      </c>
      <c r="E387" s="164" t="e">
        <f>'BC 114+220'!AB386</f>
        <v>#N/A</v>
      </c>
      <c r="F387" s="163" t="e">
        <f>VLOOKUP($A387,'BC 114+220'!$B$13:$X$489,8,0)/1000</f>
        <v>#N/A</v>
      </c>
      <c r="G387" s="163" t="e">
        <f>VLOOKUP($A387,'BC 114+220'!$B$13:$X$489,9,0)/1000</f>
        <v>#N/A</v>
      </c>
      <c r="H387" s="163" t="e">
        <f>VLOOKUP($A387,'BC 114+220'!$B$13:$X$489,14,0)/1000</f>
        <v>#N/A</v>
      </c>
      <c r="I387" s="163" t="e">
        <f>VLOOKUP($A387,'BC 114+220'!$B$13:$X$489,15,0)/1000</f>
        <v>#N/A</v>
      </c>
      <c r="J387" s="163" t="e">
        <f>VLOOKUP($A387,'BC 114+220'!$B$13:$X$489,20,0)/1000</f>
        <v>#N/A</v>
      </c>
      <c r="K387" s="163" t="e">
        <f>VLOOKUP($A387,'BC 114+220'!$B$13:$X$489,21,0)/1000</f>
        <v>#N/A</v>
      </c>
      <c r="L387" s="161" t="e">
        <f t="shared" si="20"/>
        <v>#N/A</v>
      </c>
      <c r="M387" s="165" t="e">
        <f t="shared" si="21"/>
        <v>#N/A</v>
      </c>
      <c r="N387" s="161" t="e">
        <f t="shared" si="22"/>
        <v>#N/A</v>
      </c>
      <c r="O387" s="161"/>
    </row>
    <row r="388" spans="1:15">
      <c r="A388" s="162">
        <f>'BC 114+220'!B387</f>
        <v>0</v>
      </c>
      <c r="B388" s="161">
        <f t="shared" si="23"/>
        <v>374</v>
      </c>
      <c r="C388" s="163" t="e">
        <f>'BC 114+220'!M387/1000</f>
        <v>#N/A</v>
      </c>
      <c r="D388" s="163" t="e">
        <f>'BC 114+220'!AA387</f>
        <v>#N/A</v>
      </c>
      <c r="E388" s="164" t="e">
        <f>'BC 114+220'!AB387</f>
        <v>#N/A</v>
      </c>
      <c r="F388" s="163" t="e">
        <f>VLOOKUP($A388,'BC 114+220'!$B$13:$X$489,8,0)/1000</f>
        <v>#N/A</v>
      </c>
      <c r="G388" s="163" t="e">
        <f>VLOOKUP($A388,'BC 114+220'!$B$13:$X$489,9,0)/1000</f>
        <v>#N/A</v>
      </c>
      <c r="H388" s="163" t="e">
        <f>VLOOKUP($A388,'BC 114+220'!$B$13:$X$489,14,0)/1000</f>
        <v>#N/A</v>
      </c>
      <c r="I388" s="163" t="e">
        <f>VLOOKUP($A388,'BC 114+220'!$B$13:$X$489,15,0)/1000</f>
        <v>#N/A</v>
      </c>
      <c r="J388" s="163" t="e">
        <f>VLOOKUP($A388,'BC 114+220'!$B$13:$X$489,20,0)/1000</f>
        <v>#N/A</v>
      </c>
      <c r="K388" s="163" t="e">
        <f>VLOOKUP($A388,'BC 114+220'!$B$13:$X$489,21,0)/1000</f>
        <v>#N/A</v>
      </c>
      <c r="L388" s="161" t="e">
        <f t="shared" si="20"/>
        <v>#N/A</v>
      </c>
      <c r="M388" s="165" t="e">
        <f t="shared" si="21"/>
        <v>#N/A</v>
      </c>
      <c r="N388" s="161" t="e">
        <f t="shared" si="22"/>
        <v>#N/A</v>
      </c>
      <c r="O388" s="161"/>
    </row>
    <row r="389" spans="1:15">
      <c r="A389" s="162">
        <f>'BC 114+220'!B388</f>
        <v>0</v>
      </c>
      <c r="B389" s="161">
        <f t="shared" si="23"/>
        <v>375</v>
      </c>
      <c r="C389" s="163" t="e">
        <f>'BC 114+220'!M388/1000</f>
        <v>#N/A</v>
      </c>
      <c r="D389" s="163" t="e">
        <f>'BC 114+220'!AA388</f>
        <v>#N/A</v>
      </c>
      <c r="E389" s="164" t="e">
        <f>'BC 114+220'!AB388</f>
        <v>#N/A</v>
      </c>
      <c r="F389" s="163" t="e">
        <f>VLOOKUP($A389,'BC 114+220'!$B$13:$X$489,8,0)/1000</f>
        <v>#N/A</v>
      </c>
      <c r="G389" s="163" t="e">
        <f>VLOOKUP($A389,'BC 114+220'!$B$13:$X$489,9,0)/1000</f>
        <v>#N/A</v>
      </c>
      <c r="H389" s="163" t="e">
        <f>VLOOKUP($A389,'BC 114+220'!$B$13:$X$489,14,0)/1000</f>
        <v>#N/A</v>
      </c>
      <c r="I389" s="163" t="e">
        <f>VLOOKUP($A389,'BC 114+220'!$B$13:$X$489,15,0)/1000</f>
        <v>#N/A</v>
      </c>
      <c r="J389" s="163" t="e">
        <f>VLOOKUP($A389,'BC 114+220'!$B$13:$X$489,20,0)/1000</f>
        <v>#N/A</v>
      </c>
      <c r="K389" s="163" t="e">
        <f>VLOOKUP($A389,'BC 114+220'!$B$13:$X$489,21,0)/1000</f>
        <v>#N/A</v>
      </c>
      <c r="L389" s="161" t="e">
        <f t="shared" si="20"/>
        <v>#N/A</v>
      </c>
      <c r="M389" s="165" t="e">
        <f t="shared" si="21"/>
        <v>#N/A</v>
      </c>
      <c r="N389" s="161" t="e">
        <f t="shared" si="22"/>
        <v>#N/A</v>
      </c>
      <c r="O389" s="161"/>
    </row>
    <row r="390" spans="1:15">
      <c r="A390" s="162">
        <f>'BC 114+220'!B389</f>
        <v>0</v>
      </c>
      <c r="B390" s="161">
        <f t="shared" si="23"/>
        <v>376</v>
      </c>
      <c r="C390" s="163" t="e">
        <f>'BC 114+220'!M389/1000</f>
        <v>#N/A</v>
      </c>
      <c r="D390" s="163" t="e">
        <f>'BC 114+220'!AA389</f>
        <v>#N/A</v>
      </c>
      <c r="E390" s="164" t="e">
        <f>'BC 114+220'!AB389</f>
        <v>#N/A</v>
      </c>
      <c r="F390" s="163" t="e">
        <f>VLOOKUP($A390,'BC 114+220'!$B$13:$X$489,8,0)/1000</f>
        <v>#N/A</v>
      </c>
      <c r="G390" s="163" t="e">
        <f>VLOOKUP($A390,'BC 114+220'!$B$13:$X$489,9,0)/1000</f>
        <v>#N/A</v>
      </c>
      <c r="H390" s="163" t="e">
        <f>VLOOKUP($A390,'BC 114+220'!$B$13:$X$489,14,0)/1000</f>
        <v>#N/A</v>
      </c>
      <c r="I390" s="163" t="e">
        <f>VLOOKUP($A390,'BC 114+220'!$B$13:$X$489,15,0)/1000</f>
        <v>#N/A</v>
      </c>
      <c r="J390" s="163" t="e">
        <f>VLOOKUP($A390,'BC 114+220'!$B$13:$X$489,20,0)/1000</f>
        <v>#N/A</v>
      </c>
      <c r="K390" s="163" t="e">
        <f>VLOOKUP($A390,'BC 114+220'!$B$13:$X$489,21,0)/1000</f>
        <v>#N/A</v>
      </c>
      <c r="L390" s="161" t="e">
        <f t="shared" si="20"/>
        <v>#N/A</v>
      </c>
      <c r="M390" s="165" t="e">
        <f t="shared" si="21"/>
        <v>#N/A</v>
      </c>
      <c r="N390" s="161" t="e">
        <f t="shared" si="22"/>
        <v>#N/A</v>
      </c>
      <c r="O390" s="161"/>
    </row>
    <row r="391" spans="1:15">
      <c r="A391" s="162">
        <f>'BC 114+220'!B390</f>
        <v>0</v>
      </c>
      <c r="B391" s="161">
        <f t="shared" si="23"/>
        <v>377</v>
      </c>
      <c r="C391" s="163" t="e">
        <f>'BC 114+220'!M390/1000</f>
        <v>#N/A</v>
      </c>
      <c r="D391" s="163" t="e">
        <f>'BC 114+220'!AA390</f>
        <v>#N/A</v>
      </c>
      <c r="E391" s="164" t="e">
        <f>'BC 114+220'!AB390</f>
        <v>#N/A</v>
      </c>
      <c r="F391" s="163" t="e">
        <f>VLOOKUP($A391,'BC 114+220'!$B$13:$X$489,8,0)/1000</f>
        <v>#N/A</v>
      </c>
      <c r="G391" s="163" t="e">
        <f>VLOOKUP($A391,'BC 114+220'!$B$13:$X$489,9,0)/1000</f>
        <v>#N/A</v>
      </c>
      <c r="H391" s="163" t="e">
        <f>VLOOKUP($A391,'BC 114+220'!$B$13:$X$489,14,0)/1000</f>
        <v>#N/A</v>
      </c>
      <c r="I391" s="163" t="e">
        <f>VLOOKUP($A391,'BC 114+220'!$B$13:$X$489,15,0)/1000</f>
        <v>#N/A</v>
      </c>
      <c r="J391" s="163" t="e">
        <f>VLOOKUP($A391,'BC 114+220'!$B$13:$X$489,20,0)/1000</f>
        <v>#N/A</v>
      </c>
      <c r="K391" s="163" t="e">
        <f>VLOOKUP($A391,'BC 114+220'!$B$13:$X$489,21,0)/1000</f>
        <v>#N/A</v>
      </c>
      <c r="L391" s="161" t="e">
        <f t="shared" si="20"/>
        <v>#N/A</v>
      </c>
      <c r="M391" s="165" t="e">
        <f t="shared" si="21"/>
        <v>#N/A</v>
      </c>
      <c r="N391" s="161" t="e">
        <f t="shared" si="22"/>
        <v>#N/A</v>
      </c>
      <c r="O391" s="161"/>
    </row>
    <row r="392" spans="1:15">
      <c r="A392" s="162">
        <f>'BC 114+220'!B391</f>
        <v>0</v>
      </c>
      <c r="B392" s="161">
        <f t="shared" si="23"/>
        <v>378</v>
      </c>
      <c r="C392" s="163" t="e">
        <f>'BC 114+220'!M391/1000</f>
        <v>#N/A</v>
      </c>
      <c r="D392" s="163" t="e">
        <f>'BC 114+220'!AA391</f>
        <v>#N/A</v>
      </c>
      <c r="E392" s="164" t="e">
        <f>'BC 114+220'!AB391</f>
        <v>#N/A</v>
      </c>
      <c r="F392" s="163" t="e">
        <f>VLOOKUP($A392,'BC 114+220'!$B$13:$X$489,8,0)/1000</f>
        <v>#N/A</v>
      </c>
      <c r="G392" s="163" t="e">
        <f>VLOOKUP($A392,'BC 114+220'!$B$13:$X$489,9,0)/1000</f>
        <v>#N/A</v>
      </c>
      <c r="H392" s="163" t="e">
        <f>VLOOKUP($A392,'BC 114+220'!$B$13:$X$489,14,0)/1000</f>
        <v>#N/A</v>
      </c>
      <c r="I392" s="163" t="e">
        <f>VLOOKUP($A392,'BC 114+220'!$B$13:$X$489,15,0)/1000</f>
        <v>#N/A</v>
      </c>
      <c r="J392" s="163" t="e">
        <f>VLOOKUP($A392,'BC 114+220'!$B$13:$X$489,20,0)/1000</f>
        <v>#N/A</v>
      </c>
      <c r="K392" s="163" t="e">
        <f>VLOOKUP($A392,'BC 114+220'!$B$13:$X$489,21,0)/1000</f>
        <v>#N/A</v>
      </c>
      <c r="L392" s="161" t="e">
        <f t="shared" si="20"/>
        <v>#N/A</v>
      </c>
      <c r="M392" s="165" t="e">
        <f t="shared" si="21"/>
        <v>#N/A</v>
      </c>
      <c r="N392" s="161" t="e">
        <f t="shared" si="22"/>
        <v>#N/A</v>
      </c>
      <c r="O392" s="161"/>
    </row>
    <row r="393" spans="1:15">
      <c r="A393" s="162">
        <f>'BC 114+220'!B392</f>
        <v>0</v>
      </c>
      <c r="B393" s="161">
        <f t="shared" si="23"/>
        <v>379</v>
      </c>
      <c r="C393" s="163" t="e">
        <f>'BC 114+220'!M392/1000</f>
        <v>#N/A</v>
      </c>
      <c r="D393" s="163" t="e">
        <f>'BC 114+220'!AA392</f>
        <v>#N/A</v>
      </c>
      <c r="E393" s="164" t="e">
        <f>'BC 114+220'!AB392</f>
        <v>#N/A</v>
      </c>
      <c r="F393" s="163" t="e">
        <f>VLOOKUP($A393,'BC 114+220'!$B$13:$X$489,8,0)/1000</f>
        <v>#N/A</v>
      </c>
      <c r="G393" s="163" t="e">
        <f>VLOOKUP($A393,'BC 114+220'!$B$13:$X$489,9,0)/1000</f>
        <v>#N/A</v>
      </c>
      <c r="H393" s="163" t="e">
        <f>VLOOKUP($A393,'BC 114+220'!$B$13:$X$489,14,0)/1000</f>
        <v>#N/A</v>
      </c>
      <c r="I393" s="163" t="e">
        <f>VLOOKUP($A393,'BC 114+220'!$B$13:$X$489,15,0)/1000</f>
        <v>#N/A</v>
      </c>
      <c r="J393" s="163" t="e">
        <f>VLOOKUP($A393,'BC 114+220'!$B$13:$X$489,20,0)/1000</f>
        <v>#N/A</v>
      </c>
      <c r="K393" s="163" t="e">
        <f>VLOOKUP($A393,'BC 114+220'!$B$13:$X$489,21,0)/1000</f>
        <v>#N/A</v>
      </c>
      <c r="L393" s="161" t="e">
        <f t="shared" si="20"/>
        <v>#N/A</v>
      </c>
      <c r="M393" s="165" t="e">
        <f t="shared" si="21"/>
        <v>#N/A</v>
      </c>
      <c r="N393" s="161" t="e">
        <f t="shared" si="22"/>
        <v>#N/A</v>
      </c>
      <c r="O393" s="161"/>
    </row>
    <row r="394" spans="1:15">
      <c r="A394" s="162">
        <f>'BC 114+220'!B393</f>
        <v>0</v>
      </c>
      <c r="B394" s="161">
        <f t="shared" si="23"/>
        <v>380</v>
      </c>
      <c r="C394" s="163" t="e">
        <f>'BC 114+220'!M393/1000</f>
        <v>#N/A</v>
      </c>
      <c r="D394" s="163" t="e">
        <f>'BC 114+220'!AA393</f>
        <v>#N/A</v>
      </c>
      <c r="E394" s="164" t="e">
        <f>'BC 114+220'!AB393</f>
        <v>#N/A</v>
      </c>
      <c r="F394" s="163" t="e">
        <f>VLOOKUP($A394,'BC 114+220'!$B$13:$X$489,8,0)/1000</f>
        <v>#N/A</v>
      </c>
      <c r="G394" s="163" t="e">
        <f>VLOOKUP($A394,'BC 114+220'!$B$13:$X$489,9,0)/1000</f>
        <v>#N/A</v>
      </c>
      <c r="H394" s="163" t="e">
        <f>VLOOKUP($A394,'BC 114+220'!$B$13:$X$489,14,0)/1000</f>
        <v>#N/A</v>
      </c>
      <c r="I394" s="163" t="e">
        <f>VLOOKUP($A394,'BC 114+220'!$B$13:$X$489,15,0)/1000</f>
        <v>#N/A</v>
      </c>
      <c r="J394" s="163" t="e">
        <f>VLOOKUP($A394,'BC 114+220'!$B$13:$X$489,20,0)/1000</f>
        <v>#N/A</v>
      </c>
      <c r="K394" s="163" t="e">
        <f>VLOOKUP($A394,'BC 114+220'!$B$13:$X$489,21,0)/1000</f>
        <v>#N/A</v>
      </c>
      <c r="L394" s="161" t="e">
        <f t="shared" si="20"/>
        <v>#N/A</v>
      </c>
      <c r="M394" s="165" t="e">
        <f t="shared" si="21"/>
        <v>#N/A</v>
      </c>
      <c r="N394" s="161" t="e">
        <f t="shared" si="22"/>
        <v>#N/A</v>
      </c>
      <c r="O394" s="161"/>
    </row>
    <row r="395" spans="1:15">
      <c r="A395" s="162">
        <f>'BC 114+220'!B394</f>
        <v>0</v>
      </c>
      <c r="B395" s="161">
        <f t="shared" si="23"/>
        <v>381</v>
      </c>
      <c r="C395" s="163" t="e">
        <f>'BC 114+220'!M394/1000</f>
        <v>#N/A</v>
      </c>
      <c r="D395" s="163" t="e">
        <f>'BC 114+220'!AA394</f>
        <v>#N/A</v>
      </c>
      <c r="E395" s="164" t="e">
        <f>'BC 114+220'!AB394</f>
        <v>#N/A</v>
      </c>
      <c r="F395" s="163" t="e">
        <f>VLOOKUP($A395,'BC 114+220'!$B$13:$X$489,8,0)/1000</f>
        <v>#N/A</v>
      </c>
      <c r="G395" s="163" t="e">
        <f>VLOOKUP($A395,'BC 114+220'!$B$13:$X$489,9,0)/1000</f>
        <v>#N/A</v>
      </c>
      <c r="H395" s="163" t="e">
        <f>VLOOKUP($A395,'BC 114+220'!$B$13:$X$489,14,0)/1000</f>
        <v>#N/A</v>
      </c>
      <c r="I395" s="163" t="e">
        <f>VLOOKUP($A395,'BC 114+220'!$B$13:$X$489,15,0)/1000</f>
        <v>#N/A</v>
      </c>
      <c r="J395" s="163" t="e">
        <f>VLOOKUP($A395,'BC 114+220'!$B$13:$X$489,20,0)/1000</f>
        <v>#N/A</v>
      </c>
      <c r="K395" s="163" t="e">
        <f>VLOOKUP($A395,'BC 114+220'!$B$13:$X$489,21,0)/1000</f>
        <v>#N/A</v>
      </c>
      <c r="L395" s="161" t="e">
        <f t="shared" si="20"/>
        <v>#N/A</v>
      </c>
      <c r="M395" s="165" t="e">
        <f t="shared" si="21"/>
        <v>#N/A</v>
      </c>
      <c r="N395" s="161" t="e">
        <f t="shared" si="22"/>
        <v>#N/A</v>
      </c>
      <c r="O395" s="161"/>
    </row>
    <row r="396" spans="1:15">
      <c r="A396" s="162">
        <f>'BC 114+220'!B395</f>
        <v>0</v>
      </c>
      <c r="B396" s="161">
        <f t="shared" si="23"/>
        <v>382</v>
      </c>
      <c r="C396" s="163" t="e">
        <f>'BC 114+220'!M395/1000</f>
        <v>#N/A</v>
      </c>
      <c r="D396" s="163" t="e">
        <f>'BC 114+220'!AA395</f>
        <v>#N/A</v>
      </c>
      <c r="E396" s="164" t="e">
        <f>'BC 114+220'!AB395</f>
        <v>#N/A</v>
      </c>
      <c r="F396" s="163" t="e">
        <f>VLOOKUP($A396,'BC 114+220'!$B$13:$X$489,8,0)/1000</f>
        <v>#N/A</v>
      </c>
      <c r="G396" s="163" t="e">
        <f>VLOOKUP($A396,'BC 114+220'!$B$13:$X$489,9,0)/1000</f>
        <v>#N/A</v>
      </c>
      <c r="H396" s="163" t="e">
        <f>VLOOKUP($A396,'BC 114+220'!$B$13:$X$489,14,0)/1000</f>
        <v>#N/A</v>
      </c>
      <c r="I396" s="163" t="e">
        <f>VLOOKUP($A396,'BC 114+220'!$B$13:$X$489,15,0)/1000</f>
        <v>#N/A</v>
      </c>
      <c r="J396" s="163" t="e">
        <f>VLOOKUP($A396,'BC 114+220'!$B$13:$X$489,20,0)/1000</f>
        <v>#N/A</v>
      </c>
      <c r="K396" s="163" t="e">
        <f>VLOOKUP($A396,'BC 114+220'!$B$13:$X$489,21,0)/1000</f>
        <v>#N/A</v>
      </c>
      <c r="L396" s="161" t="e">
        <f t="shared" si="20"/>
        <v>#N/A</v>
      </c>
      <c r="M396" s="165" t="e">
        <f t="shared" si="21"/>
        <v>#N/A</v>
      </c>
      <c r="N396" s="161" t="e">
        <f t="shared" si="22"/>
        <v>#N/A</v>
      </c>
      <c r="O396" s="161"/>
    </row>
    <row r="397" spans="1:15">
      <c r="A397" s="162">
        <f>'BC 114+220'!B396</f>
        <v>0</v>
      </c>
      <c r="B397" s="161">
        <f t="shared" si="23"/>
        <v>383</v>
      </c>
      <c r="C397" s="163" t="e">
        <f>'BC 114+220'!M396/1000</f>
        <v>#N/A</v>
      </c>
      <c r="D397" s="163" t="e">
        <f>'BC 114+220'!AA396</f>
        <v>#N/A</v>
      </c>
      <c r="E397" s="164" t="e">
        <f>'BC 114+220'!AB396</f>
        <v>#N/A</v>
      </c>
      <c r="F397" s="163" t="e">
        <f>VLOOKUP($A397,'BC 114+220'!$B$13:$X$489,8,0)/1000</f>
        <v>#N/A</v>
      </c>
      <c r="G397" s="163" t="e">
        <f>VLOOKUP($A397,'BC 114+220'!$B$13:$X$489,9,0)/1000</f>
        <v>#N/A</v>
      </c>
      <c r="H397" s="163" t="e">
        <f>VLOOKUP($A397,'BC 114+220'!$B$13:$X$489,14,0)/1000</f>
        <v>#N/A</v>
      </c>
      <c r="I397" s="163" t="e">
        <f>VLOOKUP($A397,'BC 114+220'!$B$13:$X$489,15,0)/1000</f>
        <v>#N/A</v>
      </c>
      <c r="J397" s="163" t="e">
        <f>VLOOKUP($A397,'BC 114+220'!$B$13:$X$489,20,0)/1000</f>
        <v>#N/A</v>
      </c>
      <c r="K397" s="163" t="e">
        <f>VLOOKUP($A397,'BC 114+220'!$B$13:$X$489,21,0)/1000</f>
        <v>#N/A</v>
      </c>
      <c r="L397" s="161" t="e">
        <f t="shared" si="20"/>
        <v>#N/A</v>
      </c>
      <c r="M397" s="165" t="e">
        <f t="shared" si="21"/>
        <v>#N/A</v>
      </c>
      <c r="N397" s="161" t="e">
        <f t="shared" si="22"/>
        <v>#N/A</v>
      </c>
      <c r="O397" s="161"/>
    </row>
    <row r="398" spans="1:15">
      <c r="A398" s="162">
        <f>'BC 114+220'!B397</f>
        <v>0</v>
      </c>
      <c r="B398" s="161">
        <f t="shared" si="23"/>
        <v>384</v>
      </c>
      <c r="C398" s="163" t="e">
        <f>'BC 114+220'!M397/1000</f>
        <v>#N/A</v>
      </c>
      <c r="D398" s="163" t="e">
        <f>'BC 114+220'!AA397</f>
        <v>#N/A</v>
      </c>
      <c r="E398" s="164" t="e">
        <f>'BC 114+220'!AB397</f>
        <v>#N/A</v>
      </c>
      <c r="F398" s="163" t="e">
        <f>VLOOKUP($A398,'BC 114+220'!$B$13:$X$489,8,0)/1000</f>
        <v>#N/A</v>
      </c>
      <c r="G398" s="163" t="e">
        <f>VLOOKUP($A398,'BC 114+220'!$B$13:$X$489,9,0)/1000</f>
        <v>#N/A</v>
      </c>
      <c r="H398" s="163" t="e">
        <f>VLOOKUP($A398,'BC 114+220'!$B$13:$X$489,14,0)/1000</f>
        <v>#N/A</v>
      </c>
      <c r="I398" s="163" t="e">
        <f>VLOOKUP($A398,'BC 114+220'!$B$13:$X$489,15,0)/1000</f>
        <v>#N/A</v>
      </c>
      <c r="J398" s="163" t="e">
        <f>VLOOKUP($A398,'BC 114+220'!$B$13:$X$489,20,0)/1000</f>
        <v>#N/A</v>
      </c>
      <c r="K398" s="163" t="e">
        <f>VLOOKUP($A398,'BC 114+220'!$B$13:$X$489,21,0)/1000</f>
        <v>#N/A</v>
      </c>
      <c r="L398" s="161" t="e">
        <f t="shared" ref="L398:L461" si="24">(G398-$G$14)*1000</f>
        <v>#N/A</v>
      </c>
      <c r="M398" s="165" t="e">
        <f t="shared" ref="M398:M461" si="25">(I398-$I$14)*1000</f>
        <v>#N/A</v>
      </c>
      <c r="N398" s="161" t="e">
        <f t="shared" si="22"/>
        <v>#N/A</v>
      </c>
      <c r="O398" s="161"/>
    </row>
    <row r="399" spans="1:15">
      <c r="A399" s="162">
        <f>'BC 114+220'!B398</f>
        <v>0</v>
      </c>
      <c r="B399" s="161">
        <f t="shared" si="23"/>
        <v>385</v>
      </c>
      <c r="C399" s="163" t="e">
        <f>'BC 114+220'!M398/1000</f>
        <v>#N/A</v>
      </c>
      <c r="D399" s="163" t="e">
        <f>'BC 114+220'!AA398</f>
        <v>#N/A</v>
      </c>
      <c r="E399" s="164" t="e">
        <f>'BC 114+220'!AB398</f>
        <v>#N/A</v>
      </c>
      <c r="F399" s="163" t="e">
        <f>VLOOKUP($A399,'BC 114+220'!$B$13:$X$489,8,0)/1000</f>
        <v>#N/A</v>
      </c>
      <c r="G399" s="163" t="e">
        <f>VLOOKUP($A399,'BC 114+220'!$B$13:$X$489,9,0)/1000</f>
        <v>#N/A</v>
      </c>
      <c r="H399" s="163" t="e">
        <f>VLOOKUP($A399,'BC 114+220'!$B$13:$X$489,14,0)/1000</f>
        <v>#N/A</v>
      </c>
      <c r="I399" s="163" t="e">
        <f>VLOOKUP($A399,'BC 114+220'!$B$13:$X$489,15,0)/1000</f>
        <v>#N/A</v>
      </c>
      <c r="J399" s="163" t="e">
        <f>VLOOKUP($A399,'BC 114+220'!$B$13:$X$489,20,0)/1000</f>
        <v>#N/A</v>
      </c>
      <c r="K399" s="163" t="e">
        <f>VLOOKUP($A399,'BC 114+220'!$B$13:$X$489,21,0)/1000</f>
        <v>#N/A</v>
      </c>
      <c r="L399" s="161" t="e">
        <f t="shared" si="24"/>
        <v>#N/A</v>
      </c>
      <c r="M399" s="165" t="e">
        <f t="shared" si="25"/>
        <v>#N/A</v>
      </c>
      <c r="N399" s="161" t="e">
        <f t="shared" ref="N399:N462" si="26">(K399-$K$14)*1000</f>
        <v>#N/A</v>
      </c>
      <c r="O399" s="161"/>
    </row>
    <row r="400" spans="1:15">
      <c r="A400" s="162">
        <f>'BC 114+220'!B399</f>
        <v>0</v>
      </c>
      <c r="B400" s="161">
        <f t="shared" ref="B400:B463" si="27">+B399+1</f>
        <v>386</v>
      </c>
      <c r="C400" s="163" t="e">
        <f>'BC 114+220'!M399/1000</f>
        <v>#N/A</v>
      </c>
      <c r="D400" s="163" t="e">
        <f>'BC 114+220'!AA399</f>
        <v>#N/A</v>
      </c>
      <c r="E400" s="164" t="e">
        <f>'BC 114+220'!AB399</f>
        <v>#N/A</v>
      </c>
      <c r="F400" s="163" t="e">
        <f>VLOOKUP($A400,'BC 114+220'!$B$13:$X$489,8,0)/1000</f>
        <v>#N/A</v>
      </c>
      <c r="G400" s="163" t="e">
        <f>VLOOKUP($A400,'BC 114+220'!$B$13:$X$489,9,0)/1000</f>
        <v>#N/A</v>
      </c>
      <c r="H400" s="163" t="e">
        <f>VLOOKUP($A400,'BC 114+220'!$B$13:$X$489,14,0)/1000</f>
        <v>#N/A</v>
      </c>
      <c r="I400" s="163" t="e">
        <f>VLOOKUP($A400,'BC 114+220'!$B$13:$X$489,15,0)/1000</f>
        <v>#N/A</v>
      </c>
      <c r="J400" s="163" t="e">
        <f>VLOOKUP($A400,'BC 114+220'!$B$13:$X$489,20,0)/1000</f>
        <v>#N/A</v>
      </c>
      <c r="K400" s="163" t="e">
        <f>VLOOKUP($A400,'BC 114+220'!$B$13:$X$489,21,0)/1000</f>
        <v>#N/A</v>
      </c>
      <c r="L400" s="161" t="e">
        <f t="shared" si="24"/>
        <v>#N/A</v>
      </c>
      <c r="M400" s="165" t="e">
        <f t="shared" si="25"/>
        <v>#N/A</v>
      </c>
      <c r="N400" s="161" t="e">
        <f t="shared" si="26"/>
        <v>#N/A</v>
      </c>
      <c r="O400" s="161"/>
    </row>
    <row r="401" spans="1:15">
      <c r="A401" s="162">
        <f>'BC 114+220'!B400</f>
        <v>0</v>
      </c>
      <c r="B401" s="161">
        <f t="shared" si="27"/>
        <v>387</v>
      </c>
      <c r="C401" s="163" t="e">
        <f>'BC 114+220'!M400/1000</f>
        <v>#N/A</v>
      </c>
      <c r="D401" s="163" t="e">
        <f>'BC 114+220'!AA400</f>
        <v>#N/A</v>
      </c>
      <c r="E401" s="164" t="e">
        <f>'BC 114+220'!AB400</f>
        <v>#N/A</v>
      </c>
      <c r="F401" s="163" t="e">
        <f>VLOOKUP($A401,'BC 114+220'!$B$13:$X$489,8,0)/1000</f>
        <v>#N/A</v>
      </c>
      <c r="G401" s="163" t="e">
        <f>VLOOKUP($A401,'BC 114+220'!$B$13:$X$489,9,0)/1000</f>
        <v>#N/A</v>
      </c>
      <c r="H401" s="163" t="e">
        <f>VLOOKUP($A401,'BC 114+220'!$B$13:$X$489,14,0)/1000</f>
        <v>#N/A</v>
      </c>
      <c r="I401" s="163" t="e">
        <f>VLOOKUP($A401,'BC 114+220'!$B$13:$X$489,15,0)/1000</f>
        <v>#N/A</v>
      </c>
      <c r="J401" s="163" t="e">
        <f>VLOOKUP($A401,'BC 114+220'!$B$13:$X$489,20,0)/1000</f>
        <v>#N/A</v>
      </c>
      <c r="K401" s="163" t="e">
        <f>VLOOKUP($A401,'BC 114+220'!$B$13:$X$489,21,0)/1000</f>
        <v>#N/A</v>
      </c>
      <c r="L401" s="161" t="e">
        <f t="shared" si="24"/>
        <v>#N/A</v>
      </c>
      <c r="M401" s="165" t="e">
        <f t="shared" si="25"/>
        <v>#N/A</v>
      </c>
      <c r="N401" s="161" t="e">
        <f t="shared" si="26"/>
        <v>#N/A</v>
      </c>
      <c r="O401" s="161"/>
    </row>
    <row r="402" spans="1:15">
      <c r="A402" s="162">
        <f>'BC 114+220'!B401</f>
        <v>0</v>
      </c>
      <c r="B402" s="161">
        <f t="shared" si="27"/>
        <v>388</v>
      </c>
      <c r="C402" s="163" t="e">
        <f>'BC 114+220'!M401/1000</f>
        <v>#N/A</v>
      </c>
      <c r="D402" s="163" t="e">
        <f>'BC 114+220'!AA401</f>
        <v>#N/A</v>
      </c>
      <c r="E402" s="164" t="e">
        <f>'BC 114+220'!AB401</f>
        <v>#N/A</v>
      </c>
      <c r="F402" s="163" t="e">
        <f>VLOOKUP($A402,'BC 114+220'!$B$13:$X$489,8,0)/1000</f>
        <v>#N/A</v>
      </c>
      <c r="G402" s="163" t="e">
        <f>VLOOKUP($A402,'BC 114+220'!$B$13:$X$489,9,0)/1000</f>
        <v>#N/A</v>
      </c>
      <c r="H402" s="163" t="e">
        <f>VLOOKUP($A402,'BC 114+220'!$B$13:$X$489,14,0)/1000</f>
        <v>#N/A</v>
      </c>
      <c r="I402" s="163" t="e">
        <f>VLOOKUP($A402,'BC 114+220'!$B$13:$X$489,15,0)/1000</f>
        <v>#N/A</v>
      </c>
      <c r="J402" s="163" t="e">
        <f>VLOOKUP($A402,'BC 114+220'!$B$13:$X$489,20,0)/1000</f>
        <v>#N/A</v>
      </c>
      <c r="K402" s="163" t="e">
        <f>VLOOKUP($A402,'BC 114+220'!$B$13:$X$489,21,0)/1000</f>
        <v>#N/A</v>
      </c>
      <c r="L402" s="161" t="e">
        <f t="shared" si="24"/>
        <v>#N/A</v>
      </c>
      <c r="M402" s="165" t="e">
        <f t="shared" si="25"/>
        <v>#N/A</v>
      </c>
      <c r="N402" s="161" t="e">
        <f t="shared" si="26"/>
        <v>#N/A</v>
      </c>
      <c r="O402" s="161"/>
    </row>
    <row r="403" spans="1:15">
      <c r="A403" s="162">
        <f>'BC 114+220'!B402</f>
        <v>0</v>
      </c>
      <c r="B403" s="161">
        <f t="shared" si="27"/>
        <v>389</v>
      </c>
      <c r="C403" s="163" t="e">
        <f>'BC 114+220'!M402/1000</f>
        <v>#N/A</v>
      </c>
      <c r="D403" s="163" t="e">
        <f>'BC 114+220'!AA402</f>
        <v>#N/A</v>
      </c>
      <c r="E403" s="164" t="e">
        <f>'BC 114+220'!AB402</f>
        <v>#N/A</v>
      </c>
      <c r="F403" s="163" t="e">
        <f>VLOOKUP($A403,'BC 114+220'!$B$13:$X$489,8,0)/1000</f>
        <v>#N/A</v>
      </c>
      <c r="G403" s="163" t="e">
        <f>VLOOKUP($A403,'BC 114+220'!$B$13:$X$489,9,0)/1000</f>
        <v>#N/A</v>
      </c>
      <c r="H403" s="163" t="e">
        <f>VLOOKUP($A403,'BC 114+220'!$B$13:$X$489,14,0)/1000</f>
        <v>#N/A</v>
      </c>
      <c r="I403" s="163" t="e">
        <f>VLOOKUP($A403,'BC 114+220'!$B$13:$X$489,15,0)/1000</f>
        <v>#N/A</v>
      </c>
      <c r="J403" s="163" t="e">
        <f>VLOOKUP($A403,'BC 114+220'!$B$13:$X$489,20,0)/1000</f>
        <v>#N/A</v>
      </c>
      <c r="K403" s="163" t="e">
        <f>VLOOKUP($A403,'BC 114+220'!$B$13:$X$489,21,0)/1000</f>
        <v>#N/A</v>
      </c>
      <c r="L403" s="161" t="e">
        <f t="shared" si="24"/>
        <v>#N/A</v>
      </c>
      <c r="M403" s="165" t="e">
        <f t="shared" si="25"/>
        <v>#N/A</v>
      </c>
      <c r="N403" s="161" t="e">
        <f t="shared" si="26"/>
        <v>#N/A</v>
      </c>
      <c r="O403" s="161"/>
    </row>
    <row r="404" spans="1:15">
      <c r="A404" s="162">
        <f>'BC 114+220'!B403</f>
        <v>0</v>
      </c>
      <c r="B404" s="161">
        <f t="shared" si="27"/>
        <v>390</v>
      </c>
      <c r="C404" s="163" t="e">
        <f>'BC 114+220'!M403/1000</f>
        <v>#N/A</v>
      </c>
      <c r="D404" s="163" t="e">
        <f>'BC 114+220'!AA403</f>
        <v>#N/A</v>
      </c>
      <c r="E404" s="164" t="e">
        <f>'BC 114+220'!AB403</f>
        <v>#N/A</v>
      </c>
      <c r="F404" s="163" t="e">
        <f>VLOOKUP($A404,'BC 114+220'!$B$13:$X$489,8,0)/1000</f>
        <v>#N/A</v>
      </c>
      <c r="G404" s="163" t="e">
        <f>VLOOKUP($A404,'BC 114+220'!$B$13:$X$489,9,0)/1000</f>
        <v>#N/A</v>
      </c>
      <c r="H404" s="163" t="e">
        <f>VLOOKUP($A404,'BC 114+220'!$B$13:$X$489,14,0)/1000</f>
        <v>#N/A</v>
      </c>
      <c r="I404" s="163" t="e">
        <f>VLOOKUP($A404,'BC 114+220'!$B$13:$X$489,15,0)/1000</f>
        <v>#N/A</v>
      </c>
      <c r="J404" s="163" t="e">
        <f>VLOOKUP($A404,'BC 114+220'!$B$13:$X$489,20,0)/1000</f>
        <v>#N/A</v>
      </c>
      <c r="K404" s="163" t="e">
        <f>VLOOKUP($A404,'BC 114+220'!$B$13:$X$489,21,0)/1000</f>
        <v>#N/A</v>
      </c>
      <c r="L404" s="161" t="e">
        <f t="shared" si="24"/>
        <v>#N/A</v>
      </c>
      <c r="M404" s="165" t="e">
        <f t="shared" si="25"/>
        <v>#N/A</v>
      </c>
      <c r="N404" s="161" t="e">
        <f t="shared" si="26"/>
        <v>#N/A</v>
      </c>
      <c r="O404" s="161"/>
    </row>
    <row r="405" spans="1:15">
      <c r="A405" s="162">
        <f>'BC 114+220'!B404</f>
        <v>0</v>
      </c>
      <c r="B405" s="161">
        <f t="shared" si="27"/>
        <v>391</v>
      </c>
      <c r="C405" s="163" t="e">
        <f>'BC 114+220'!M404/1000</f>
        <v>#N/A</v>
      </c>
      <c r="D405" s="163" t="e">
        <f>'BC 114+220'!AA404</f>
        <v>#N/A</v>
      </c>
      <c r="E405" s="164" t="e">
        <f>'BC 114+220'!AB404</f>
        <v>#N/A</v>
      </c>
      <c r="F405" s="163" t="e">
        <f>VLOOKUP($A405,'BC 114+220'!$B$13:$X$489,8,0)/1000</f>
        <v>#N/A</v>
      </c>
      <c r="G405" s="163" t="e">
        <f>VLOOKUP($A405,'BC 114+220'!$B$13:$X$489,9,0)/1000</f>
        <v>#N/A</v>
      </c>
      <c r="H405" s="163" t="e">
        <f>VLOOKUP($A405,'BC 114+220'!$B$13:$X$489,14,0)/1000</f>
        <v>#N/A</v>
      </c>
      <c r="I405" s="163" t="e">
        <f>VLOOKUP($A405,'BC 114+220'!$B$13:$X$489,15,0)/1000</f>
        <v>#N/A</v>
      </c>
      <c r="J405" s="163" t="e">
        <f>VLOOKUP($A405,'BC 114+220'!$B$13:$X$489,20,0)/1000</f>
        <v>#N/A</v>
      </c>
      <c r="K405" s="163" t="e">
        <f>VLOOKUP($A405,'BC 114+220'!$B$13:$X$489,21,0)/1000</f>
        <v>#N/A</v>
      </c>
      <c r="L405" s="161" t="e">
        <f t="shared" si="24"/>
        <v>#N/A</v>
      </c>
      <c r="M405" s="165" t="e">
        <f t="shared" si="25"/>
        <v>#N/A</v>
      </c>
      <c r="N405" s="161" t="e">
        <f t="shared" si="26"/>
        <v>#N/A</v>
      </c>
      <c r="O405" s="161"/>
    </row>
    <row r="406" spans="1:15">
      <c r="A406" s="162">
        <f>'BC 114+220'!B405</f>
        <v>0</v>
      </c>
      <c r="B406" s="161">
        <f t="shared" si="27"/>
        <v>392</v>
      </c>
      <c r="C406" s="163" t="e">
        <f>'BC 114+220'!M405/1000</f>
        <v>#N/A</v>
      </c>
      <c r="D406" s="163" t="e">
        <f>'BC 114+220'!AA405</f>
        <v>#N/A</v>
      </c>
      <c r="E406" s="164" t="e">
        <f>'BC 114+220'!AB405</f>
        <v>#N/A</v>
      </c>
      <c r="F406" s="163" t="e">
        <f>VLOOKUP($A406,'BC 114+220'!$B$13:$X$489,8,0)/1000</f>
        <v>#N/A</v>
      </c>
      <c r="G406" s="163" t="e">
        <f>VLOOKUP($A406,'BC 114+220'!$B$13:$X$489,9,0)/1000</f>
        <v>#N/A</v>
      </c>
      <c r="H406" s="163" t="e">
        <f>VLOOKUP($A406,'BC 114+220'!$B$13:$X$489,14,0)/1000</f>
        <v>#N/A</v>
      </c>
      <c r="I406" s="163" t="e">
        <f>VLOOKUP($A406,'BC 114+220'!$B$13:$X$489,15,0)/1000</f>
        <v>#N/A</v>
      </c>
      <c r="J406" s="163" t="e">
        <f>VLOOKUP($A406,'BC 114+220'!$B$13:$X$489,20,0)/1000</f>
        <v>#N/A</v>
      </c>
      <c r="K406" s="163" t="e">
        <f>VLOOKUP($A406,'BC 114+220'!$B$13:$X$489,21,0)/1000</f>
        <v>#N/A</v>
      </c>
      <c r="L406" s="161" t="e">
        <f t="shared" si="24"/>
        <v>#N/A</v>
      </c>
      <c r="M406" s="165" t="e">
        <f t="shared" si="25"/>
        <v>#N/A</v>
      </c>
      <c r="N406" s="161" t="e">
        <f t="shared" si="26"/>
        <v>#N/A</v>
      </c>
      <c r="O406" s="161"/>
    </row>
    <row r="407" spans="1:15">
      <c r="A407" s="162">
        <f>'BC 114+220'!B406</f>
        <v>0</v>
      </c>
      <c r="B407" s="161">
        <f t="shared" si="27"/>
        <v>393</v>
      </c>
      <c r="C407" s="163" t="e">
        <f>'BC 114+220'!M406/1000</f>
        <v>#N/A</v>
      </c>
      <c r="D407" s="163" t="e">
        <f>'BC 114+220'!AA406</f>
        <v>#N/A</v>
      </c>
      <c r="E407" s="164" t="e">
        <f>'BC 114+220'!AB406</f>
        <v>#N/A</v>
      </c>
      <c r="F407" s="163" t="e">
        <f>VLOOKUP($A407,'BC 114+220'!$B$13:$X$489,8,0)/1000</f>
        <v>#N/A</v>
      </c>
      <c r="G407" s="163" t="e">
        <f>VLOOKUP($A407,'BC 114+220'!$B$13:$X$489,9,0)/1000</f>
        <v>#N/A</v>
      </c>
      <c r="H407" s="163" t="e">
        <f>VLOOKUP($A407,'BC 114+220'!$B$13:$X$489,14,0)/1000</f>
        <v>#N/A</v>
      </c>
      <c r="I407" s="163" t="e">
        <f>VLOOKUP($A407,'BC 114+220'!$B$13:$X$489,15,0)/1000</f>
        <v>#N/A</v>
      </c>
      <c r="J407" s="163" t="e">
        <f>VLOOKUP($A407,'BC 114+220'!$B$13:$X$489,20,0)/1000</f>
        <v>#N/A</v>
      </c>
      <c r="K407" s="163" t="e">
        <f>VLOOKUP($A407,'BC 114+220'!$B$13:$X$489,21,0)/1000</f>
        <v>#N/A</v>
      </c>
      <c r="L407" s="161" t="e">
        <f t="shared" si="24"/>
        <v>#N/A</v>
      </c>
      <c r="M407" s="165" t="e">
        <f t="shared" si="25"/>
        <v>#N/A</v>
      </c>
      <c r="N407" s="161" t="e">
        <f t="shared" si="26"/>
        <v>#N/A</v>
      </c>
      <c r="O407" s="161"/>
    </row>
    <row r="408" spans="1:15">
      <c r="A408" s="162">
        <f>'BC 114+220'!B407</f>
        <v>0</v>
      </c>
      <c r="B408" s="161">
        <f t="shared" si="27"/>
        <v>394</v>
      </c>
      <c r="C408" s="163" t="e">
        <f>'BC 114+220'!M407/1000</f>
        <v>#N/A</v>
      </c>
      <c r="D408" s="163" t="e">
        <f>'BC 114+220'!AA407</f>
        <v>#N/A</v>
      </c>
      <c r="E408" s="164" t="e">
        <f>'BC 114+220'!AB407</f>
        <v>#N/A</v>
      </c>
      <c r="F408" s="163" t="e">
        <f>VLOOKUP($A408,'BC 114+220'!$B$13:$X$489,8,0)/1000</f>
        <v>#N/A</v>
      </c>
      <c r="G408" s="163" t="e">
        <f>VLOOKUP($A408,'BC 114+220'!$B$13:$X$489,9,0)/1000</f>
        <v>#N/A</v>
      </c>
      <c r="H408" s="163" t="e">
        <f>VLOOKUP($A408,'BC 114+220'!$B$13:$X$489,14,0)/1000</f>
        <v>#N/A</v>
      </c>
      <c r="I408" s="163" t="e">
        <f>VLOOKUP($A408,'BC 114+220'!$B$13:$X$489,15,0)/1000</f>
        <v>#N/A</v>
      </c>
      <c r="J408" s="163" t="e">
        <f>VLOOKUP($A408,'BC 114+220'!$B$13:$X$489,20,0)/1000</f>
        <v>#N/A</v>
      </c>
      <c r="K408" s="163" t="e">
        <f>VLOOKUP($A408,'BC 114+220'!$B$13:$X$489,21,0)/1000</f>
        <v>#N/A</v>
      </c>
      <c r="L408" s="161" t="e">
        <f t="shared" si="24"/>
        <v>#N/A</v>
      </c>
      <c r="M408" s="165" t="e">
        <f t="shared" si="25"/>
        <v>#N/A</v>
      </c>
      <c r="N408" s="161" t="e">
        <f t="shared" si="26"/>
        <v>#N/A</v>
      </c>
      <c r="O408" s="161"/>
    </row>
    <row r="409" spans="1:15">
      <c r="A409" s="162">
        <f>'BC 114+220'!B408</f>
        <v>0</v>
      </c>
      <c r="B409" s="161">
        <f t="shared" si="27"/>
        <v>395</v>
      </c>
      <c r="C409" s="163" t="e">
        <f>'BC 114+220'!M408/1000</f>
        <v>#N/A</v>
      </c>
      <c r="D409" s="163" t="e">
        <f>'BC 114+220'!AA408</f>
        <v>#N/A</v>
      </c>
      <c r="E409" s="164" t="e">
        <f>'BC 114+220'!AB408</f>
        <v>#N/A</v>
      </c>
      <c r="F409" s="163" t="e">
        <f>VLOOKUP($A409,'BC 114+220'!$B$13:$X$489,8,0)/1000</f>
        <v>#N/A</v>
      </c>
      <c r="G409" s="163" t="e">
        <f>VLOOKUP($A409,'BC 114+220'!$B$13:$X$489,9,0)/1000</f>
        <v>#N/A</v>
      </c>
      <c r="H409" s="163" t="e">
        <f>VLOOKUP($A409,'BC 114+220'!$B$13:$X$489,14,0)/1000</f>
        <v>#N/A</v>
      </c>
      <c r="I409" s="163" t="e">
        <f>VLOOKUP($A409,'BC 114+220'!$B$13:$X$489,15,0)/1000</f>
        <v>#N/A</v>
      </c>
      <c r="J409" s="163" t="e">
        <f>VLOOKUP($A409,'BC 114+220'!$B$13:$X$489,20,0)/1000</f>
        <v>#N/A</v>
      </c>
      <c r="K409" s="163" t="e">
        <f>VLOOKUP($A409,'BC 114+220'!$B$13:$X$489,21,0)/1000</f>
        <v>#N/A</v>
      </c>
      <c r="L409" s="161" t="e">
        <f t="shared" si="24"/>
        <v>#N/A</v>
      </c>
      <c r="M409" s="165" t="e">
        <f t="shared" si="25"/>
        <v>#N/A</v>
      </c>
      <c r="N409" s="161" t="e">
        <f t="shared" si="26"/>
        <v>#N/A</v>
      </c>
      <c r="O409" s="161"/>
    </row>
    <row r="410" spans="1:15">
      <c r="A410" s="162">
        <f>'BC 114+220'!B409</f>
        <v>0</v>
      </c>
      <c r="B410" s="161">
        <f t="shared" si="27"/>
        <v>396</v>
      </c>
      <c r="C410" s="163" t="e">
        <f>'BC 114+220'!M409/1000</f>
        <v>#N/A</v>
      </c>
      <c r="D410" s="163" t="e">
        <f>'BC 114+220'!AA409</f>
        <v>#N/A</v>
      </c>
      <c r="E410" s="164" t="e">
        <f>'BC 114+220'!AB409</f>
        <v>#N/A</v>
      </c>
      <c r="F410" s="163" t="e">
        <f>VLOOKUP($A410,'BC 114+220'!$B$13:$X$489,8,0)/1000</f>
        <v>#N/A</v>
      </c>
      <c r="G410" s="163" t="e">
        <f>VLOOKUP($A410,'BC 114+220'!$B$13:$X$489,9,0)/1000</f>
        <v>#N/A</v>
      </c>
      <c r="H410" s="163" t="e">
        <f>VLOOKUP($A410,'BC 114+220'!$B$13:$X$489,14,0)/1000</f>
        <v>#N/A</v>
      </c>
      <c r="I410" s="163" t="e">
        <f>VLOOKUP($A410,'BC 114+220'!$B$13:$X$489,15,0)/1000</f>
        <v>#N/A</v>
      </c>
      <c r="J410" s="163" t="e">
        <f>VLOOKUP($A410,'BC 114+220'!$B$13:$X$489,20,0)/1000</f>
        <v>#N/A</v>
      </c>
      <c r="K410" s="163" t="e">
        <f>VLOOKUP($A410,'BC 114+220'!$B$13:$X$489,21,0)/1000</f>
        <v>#N/A</v>
      </c>
      <c r="L410" s="161" t="e">
        <f t="shared" si="24"/>
        <v>#N/A</v>
      </c>
      <c r="M410" s="165" t="e">
        <f t="shared" si="25"/>
        <v>#N/A</v>
      </c>
      <c r="N410" s="161" t="e">
        <f t="shared" si="26"/>
        <v>#N/A</v>
      </c>
      <c r="O410" s="161"/>
    </row>
    <row r="411" spans="1:15">
      <c r="A411" s="162">
        <f>'BC 114+220'!B410</f>
        <v>0</v>
      </c>
      <c r="B411" s="161">
        <f t="shared" si="27"/>
        <v>397</v>
      </c>
      <c r="C411" s="163" t="e">
        <f>'BC 114+220'!M410/1000</f>
        <v>#N/A</v>
      </c>
      <c r="D411" s="163" t="e">
        <f>'BC 114+220'!AA410</f>
        <v>#N/A</v>
      </c>
      <c r="E411" s="164" t="e">
        <f>'BC 114+220'!AB410</f>
        <v>#N/A</v>
      </c>
      <c r="F411" s="163" t="e">
        <f>VLOOKUP($A411,'BC 114+220'!$B$13:$X$489,8,0)/1000</f>
        <v>#N/A</v>
      </c>
      <c r="G411" s="163" t="e">
        <f>VLOOKUP($A411,'BC 114+220'!$B$13:$X$489,9,0)/1000</f>
        <v>#N/A</v>
      </c>
      <c r="H411" s="163" t="e">
        <f>VLOOKUP($A411,'BC 114+220'!$B$13:$X$489,14,0)/1000</f>
        <v>#N/A</v>
      </c>
      <c r="I411" s="163" t="e">
        <f>VLOOKUP($A411,'BC 114+220'!$B$13:$X$489,15,0)/1000</f>
        <v>#N/A</v>
      </c>
      <c r="J411" s="163" t="e">
        <f>VLOOKUP($A411,'BC 114+220'!$B$13:$X$489,20,0)/1000</f>
        <v>#N/A</v>
      </c>
      <c r="K411" s="163" t="e">
        <f>VLOOKUP($A411,'BC 114+220'!$B$13:$X$489,21,0)/1000</f>
        <v>#N/A</v>
      </c>
      <c r="L411" s="161" t="e">
        <f t="shared" si="24"/>
        <v>#N/A</v>
      </c>
      <c r="M411" s="165" t="e">
        <f t="shared" si="25"/>
        <v>#N/A</v>
      </c>
      <c r="N411" s="161" t="e">
        <f t="shared" si="26"/>
        <v>#N/A</v>
      </c>
      <c r="O411" s="161"/>
    </row>
    <row r="412" spans="1:15">
      <c r="A412" s="162">
        <f>'BC 114+220'!B411</f>
        <v>0</v>
      </c>
      <c r="B412" s="161">
        <f t="shared" si="27"/>
        <v>398</v>
      </c>
      <c r="C412" s="163" t="e">
        <f>'BC 114+220'!M411/1000</f>
        <v>#N/A</v>
      </c>
      <c r="D412" s="163" t="e">
        <f>'BC 114+220'!AA411</f>
        <v>#N/A</v>
      </c>
      <c r="E412" s="164" t="e">
        <f>'BC 114+220'!AB411</f>
        <v>#N/A</v>
      </c>
      <c r="F412" s="163" t="e">
        <f>VLOOKUP($A412,'BC 114+220'!$B$13:$X$489,8,0)/1000</f>
        <v>#N/A</v>
      </c>
      <c r="G412" s="163" t="e">
        <f>VLOOKUP($A412,'BC 114+220'!$B$13:$X$489,9,0)/1000</f>
        <v>#N/A</v>
      </c>
      <c r="H412" s="163" t="e">
        <f>VLOOKUP($A412,'BC 114+220'!$B$13:$X$489,14,0)/1000</f>
        <v>#N/A</v>
      </c>
      <c r="I412" s="163" t="e">
        <f>VLOOKUP($A412,'BC 114+220'!$B$13:$X$489,15,0)/1000</f>
        <v>#N/A</v>
      </c>
      <c r="J412" s="163" t="e">
        <f>VLOOKUP($A412,'BC 114+220'!$B$13:$X$489,20,0)/1000</f>
        <v>#N/A</v>
      </c>
      <c r="K412" s="163" t="e">
        <f>VLOOKUP($A412,'BC 114+220'!$B$13:$X$489,21,0)/1000</f>
        <v>#N/A</v>
      </c>
      <c r="L412" s="161" t="e">
        <f t="shared" si="24"/>
        <v>#N/A</v>
      </c>
      <c r="M412" s="165" t="e">
        <f t="shared" si="25"/>
        <v>#N/A</v>
      </c>
      <c r="N412" s="161" t="e">
        <f t="shared" si="26"/>
        <v>#N/A</v>
      </c>
      <c r="O412" s="161"/>
    </row>
    <row r="413" spans="1:15">
      <c r="A413" s="162">
        <f>'BC 114+220'!B412</f>
        <v>0</v>
      </c>
      <c r="B413" s="161">
        <f t="shared" si="27"/>
        <v>399</v>
      </c>
      <c r="C413" s="163" t="e">
        <f>'BC 114+220'!M412/1000</f>
        <v>#N/A</v>
      </c>
      <c r="D413" s="163" t="e">
        <f>'BC 114+220'!AA412</f>
        <v>#N/A</v>
      </c>
      <c r="E413" s="164" t="e">
        <f>'BC 114+220'!AB412</f>
        <v>#N/A</v>
      </c>
      <c r="F413" s="163" t="e">
        <f>VLOOKUP($A413,'BC 114+220'!$B$13:$X$489,8,0)/1000</f>
        <v>#N/A</v>
      </c>
      <c r="G413" s="163" t="e">
        <f>VLOOKUP($A413,'BC 114+220'!$B$13:$X$489,9,0)/1000</f>
        <v>#N/A</v>
      </c>
      <c r="H413" s="163" t="e">
        <f>VLOOKUP($A413,'BC 114+220'!$B$13:$X$489,14,0)/1000</f>
        <v>#N/A</v>
      </c>
      <c r="I413" s="163" t="e">
        <f>VLOOKUP($A413,'BC 114+220'!$B$13:$X$489,15,0)/1000</f>
        <v>#N/A</v>
      </c>
      <c r="J413" s="163" t="e">
        <f>VLOOKUP($A413,'BC 114+220'!$B$13:$X$489,20,0)/1000</f>
        <v>#N/A</v>
      </c>
      <c r="K413" s="163" t="e">
        <f>VLOOKUP($A413,'BC 114+220'!$B$13:$X$489,21,0)/1000</f>
        <v>#N/A</v>
      </c>
      <c r="L413" s="161" t="e">
        <f t="shared" si="24"/>
        <v>#N/A</v>
      </c>
      <c r="M413" s="165" t="e">
        <f t="shared" si="25"/>
        <v>#N/A</v>
      </c>
      <c r="N413" s="161" t="e">
        <f t="shared" si="26"/>
        <v>#N/A</v>
      </c>
      <c r="O413" s="161"/>
    </row>
    <row r="414" spans="1:15">
      <c r="A414" s="162">
        <f>'BC 114+220'!B413</f>
        <v>0</v>
      </c>
      <c r="B414" s="161">
        <f t="shared" si="27"/>
        <v>400</v>
      </c>
      <c r="C414" s="163" t="e">
        <f>'BC 114+220'!M413/1000</f>
        <v>#N/A</v>
      </c>
      <c r="D414" s="163" t="e">
        <f>'BC 114+220'!AA413</f>
        <v>#N/A</v>
      </c>
      <c r="E414" s="164" t="e">
        <f>'BC 114+220'!AB413</f>
        <v>#N/A</v>
      </c>
      <c r="F414" s="163" t="e">
        <f>VLOOKUP($A414,'BC 114+220'!$B$13:$X$489,8,0)/1000</f>
        <v>#N/A</v>
      </c>
      <c r="G414" s="163" t="e">
        <f>VLOOKUP($A414,'BC 114+220'!$B$13:$X$489,9,0)/1000</f>
        <v>#N/A</v>
      </c>
      <c r="H414" s="163" t="e">
        <f>VLOOKUP($A414,'BC 114+220'!$B$13:$X$489,14,0)/1000</f>
        <v>#N/A</v>
      </c>
      <c r="I414" s="163" t="e">
        <f>VLOOKUP($A414,'BC 114+220'!$B$13:$X$489,15,0)/1000</f>
        <v>#N/A</v>
      </c>
      <c r="J414" s="163" t="e">
        <f>VLOOKUP($A414,'BC 114+220'!$B$13:$X$489,20,0)/1000</f>
        <v>#N/A</v>
      </c>
      <c r="K414" s="163" t="e">
        <f>VLOOKUP($A414,'BC 114+220'!$B$13:$X$489,21,0)/1000</f>
        <v>#N/A</v>
      </c>
      <c r="L414" s="161" t="e">
        <f t="shared" si="24"/>
        <v>#N/A</v>
      </c>
      <c r="M414" s="165" t="e">
        <f t="shared" si="25"/>
        <v>#N/A</v>
      </c>
      <c r="N414" s="161" t="e">
        <f t="shared" si="26"/>
        <v>#N/A</v>
      </c>
      <c r="O414" s="161"/>
    </row>
    <row r="415" spans="1:15">
      <c r="A415" s="162">
        <f>'BC 114+220'!B414</f>
        <v>0</v>
      </c>
      <c r="B415" s="161">
        <f t="shared" si="27"/>
        <v>401</v>
      </c>
      <c r="C415" s="163" t="e">
        <f>'BC 114+220'!M414/1000</f>
        <v>#N/A</v>
      </c>
      <c r="D415" s="163" t="e">
        <f>'BC 114+220'!AA414</f>
        <v>#N/A</v>
      </c>
      <c r="E415" s="164" t="e">
        <f>'BC 114+220'!AB414</f>
        <v>#N/A</v>
      </c>
      <c r="F415" s="163" t="e">
        <f>VLOOKUP($A415,'BC 114+220'!$B$13:$X$489,8,0)/1000</f>
        <v>#N/A</v>
      </c>
      <c r="G415" s="163" t="e">
        <f>VLOOKUP($A415,'BC 114+220'!$B$13:$X$489,9,0)/1000</f>
        <v>#N/A</v>
      </c>
      <c r="H415" s="163" t="e">
        <f>VLOOKUP($A415,'BC 114+220'!$B$13:$X$489,14,0)/1000</f>
        <v>#N/A</v>
      </c>
      <c r="I415" s="163" t="e">
        <f>VLOOKUP($A415,'BC 114+220'!$B$13:$X$489,15,0)/1000</f>
        <v>#N/A</v>
      </c>
      <c r="J415" s="163" t="e">
        <f>VLOOKUP($A415,'BC 114+220'!$B$13:$X$489,20,0)/1000</f>
        <v>#N/A</v>
      </c>
      <c r="K415" s="163" t="e">
        <f>VLOOKUP($A415,'BC 114+220'!$B$13:$X$489,21,0)/1000</f>
        <v>#N/A</v>
      </c>
      <c r="L415" s="161" t="e">
        <f t="shared" si="24"/>
        <v>#N/A</v>
      </c>
      <c r="M415" s="165" t="e">
        <f t="shared" si="25"/>
        <v>#N/A</v>
      </c>
      <c r="N415" s="161" t="e">
        <f t="shared" si="26"/>
        <v>#N/A</v>
      </c>
      <c r="O415" s="161"/>
    </row>
    <row r="416" spans="1:15">
      <c r="A416" s="162">
        <f>'BC 114+220'!B415</f>
        <v>0</v>
      </c>
      <c r="B416" s="161">
        <f t="shared" si="27"/>
        <v>402</v>
      </c>
      <c r="C416" s="163" t="e">
        <f>'BC 114+220'!M415/1000</f>
        <v>#N/A</v>
      </c>
      <c r="D416" s="163" t="e">
        <f>'BC 114+220'!AA415</f>
        <v>#N/A</v>
      </c>
      <c r="E416" s="164" t="e">
        <f>'BC 114+220'!AB415</f>
        <v>#N/A</v>
      </c>
      <c r="F416" s="163" t="e">
        <f>VLOOKUP($A416,'BC 114+220'!$B$13:$X$489,8,0)/1000</f>
        <v>#N/A</v>
      </c>
      <c r="G416" s="163" t="e">
        <f>VLOOKUP($A416,'BC 114+220'!$B$13:$X$489,9,0)/1000</f>
        <v>#N/A</v>
      </c>
      <c r="H416" s="163" t="e">
        <f>VLOOKUP($A416,'BC 114+220'!$B$13:$X$489,14,0)/1000</f>
        <v>#N/A</v>
      </c>
      <c r="I416" s="163" t="e">
        <f>VLOOKUP($A416,'BC 114+220'!$B$13:$X$489,15,0)/1000</f>
        <v>#N/A</v>
      </c>
      <c r="J416" s="163" t="e">
        <f>VLOOKUP($A416,'BC 114+220'!$B$13:$X$489,20,0)/1000</f>
        <v>#N/A</v>
      </c>
      <c r="K416" s="163" t="e">
        <f>VLOOKUP($A416,'BC 114+220'!$B$13:$X$489,21,0)/1000</f>
        <v>#N/A</v>
      </c>
      <c r="L416" s="161" t="e">
        <f t="shared" si="24"/>
        <v>#N/A</v>
      </c>
      <c r="M416" s="165" t="e">
        <f t="shared" si="25"/>
        <v>#N/A</v>
      </c>
      <c r="N416" s="161" t="e">
        <f t="shared" si="26"/>
        <v>#N/A</v>
      </c>
      <c r="O416" s="161"/>
    </row>
    <row r="417" spans="1:15">
      <c r="A417" s="162">
        <f>'BC 114+220'!B416</f>
        <v>0</v>
      </c>
      <c r="B417" s="161">
        <f t="shared" si="27"/>
        <v>403</v>
      </c>
      <c r="C417" s="163" t="e">
        <f>'BC 114+220'!M416/1000</f>
        <v>#N/A</v>
      </c>
      <c r="D417" s="163" t="e">
        <f>'BC 114+220'!AA416</f>
        <v>#N/A</v>
      </c>
      <c r="E417" s="164" t="e">
        <f>'BC 114+220'!AB416</f>
        <v>#N/A</v>
      </c>
      <c r="F417" s="163" t="e">
        <f>VLOOKUP($A417,'BC 114+220'!$B$13:$X$489,8,0)/1000</f>
        <v>#N/A</v>
      </c>
      <c r="G417" s="163" t="e">
        <f>VLOOKUP($A417,'BC 114+220'!$B$13:$X$489,9,0)/1000</f>
        <v>#N/A</v>
      </c>
      <c r="H417" s="163" t="e">
        <f>VLOOKUP($A417,'BC 114+220'!$B$13:$X$489,14,0)/1000</f>
        <v>#N/A</v>
      </c>
      <c r="I417" s="163" t="e">
        <f>VLOOKUP($A417,'BC 114+220'!$B$13:$X$489,15,0)/1000</f>
        <v>#N/A</v>
      </c>
      <c r="J417" s="163" t="e">
        <f>VLOOKUP($A417,'BC 114+220'!$B$13:$X$489,20,0)/1000</f>
        <v>#N/A</v>
      </c>
      <c r="K417" s="163" t="e">
        <f>VLOOKUP($A417,'BC 114+220'!$B$13:$X$489,21,0)/1000</f>
        <v>#N/A</v>
      </c>
      <c r="L417" s="161" t="e">
        <f t="shared" si="24"/>
        <v>#N/A</v>
      </c>
      <c r="M417" s="165" t="e">
        <f t="shared" si="25"/>
        <v>#N/A</v>
      </c>
      <c r="N417" s="161" t="e">
        <f t="shared" si="26"/>
        <v>#N/A</v>
      </c>
      <c r="O417" s="161"/>
    </row>
    <row r="418" spans="1:15">
      <c r="A418" s="162">
        <f>'BC 114+220'!B417</f>
        <v>0</v>
      </c>
      <c r="B418" s="161">
        <f t="shared" si="27"/>
        <v>404</v>
      </c>
      <c r="C418" s="163" t="e">
        <f>'BC 114+220'!M417/1000</f>
        <v>#N/A</v>
      </c>
      <c r="D418" s="163" t="e">
        <f>'BC 114+220'!AA417</f>
        <v>#N/A</v>
      </c>
      <c r="E418" s="164" t="e">
        <f>'BC 114+220'!AB417</f>
        <v>#N/A</v>
      </c>
      <c r="F418" s="163" t="e">
        <f>VLOOKUP($A418,'BC 114+220'!$B$13:$X$489,8,0)/1000</f>
        <v>#N/A</v>
      </c>
      <c r="G418" s="163" t="e">
        <f>VLOOKUP($A418,'BC 114+220'!$B$13:$X$489,9,0)/1000</f>
        <v>#N/A</v>
      </c>
      <c r="H418" s="163" t="e">
        <f>VLOOKUP($A418,'BC 114+220'!$B$13:$X$489,14,0)/1000</f>
        <v>#N/A</v>
      </c>
      <c r="I418" s="163" t="e">
        <f>VLOOKUP($A418,'BC 114+220'!$B$13:$X$489,15,0)/1000</f>
        <v>#N/A</v>
      </c>
      <c r="J418" s="163" t="e">
        <f>VLOOKUP($A418,'BC 114+220'!$B$13:$X$489,20,0)/1000</f>
        <v>#N/A</v>
      </c>
      <c r="K418" s="163" t="e">
        <f>VLOOKUP($A418,'BC 114+220'!$B$13:$X$489,21,0)/1000</f>
        <v>#N/A</v>
      </c>
      <c r="L418" s="161" t="e">
        <f t="shared" si="24"/>
        <v>#N/A</v>
      </c>
      <c r="M418" s="165" t="e">
        <f t="shared" si="25"/>
        <v>#N/A</v>
      </c>
      <c r="N418" s="161" t="e">
        <f t="shared" si="26"/>
        <v>#N/A</v>
      </c>
      <c r="O418" s="161"/>
    </row>
    <row r="419" spans="1:15">
      <c r="A419" s="162">
        <f>'BC 114+220'!B418</f>
        <v>0</v>
      </c>
      <c r="B419" s="161">
        <f t="shared" si="27"/>
        <v>405</v>
      </c>
      <c r="C419" s="163" t="e">
        <f>'BC 114+220'!M418/1000</f>
        <v>#N/A</v>
      </c>
      <c r="D419" s="163" t="e">
        <f>'BC 114+220'!AA418</f>
        <v>#N/A</v>
      </c>
      <c r="E419" s="164" t="e">
        <f>'BC 114+220'!AB418</f>
        <v>#N/A</v>
      </c>
      <c r="F419" s="163" t="e">
        <f>VLOOKUP($A419,'BC 114+220'!$B$13:$X$489,8,0)/1000</f>
        <v>#N/A</v>
      </c>
      <c r="G419" s="163" t="e">
        <f>VLOOKUP($A419,'BC 114+220'!$B$13:$X$489,9,0)/1000</f>
        <v>#N/A</v>
      </c>
      <c r="H419" s="163" t="e">
        <f>VLOOKUP($A419,'BC 114+220'!$B$13:$X$489,14,0)/1000</f>
        <v>#N/A</v>
      </c>
      <c r="I419" s="163" t="e">
        <f>VLOOKUP($A419,'BC 114+220'!$B$13:$X$489,15,0)/1000</f>
        <v>#N/A</v>
      </c>
      <c r="J419" s="163" t="e">
        <f>VLOOKUP($A419,'BC 114+220'!$B$13:$X$489,20,0)/1000</f>
        <v>#N/A</v>
      </c>
      <c r="K419" s="163" t="e">
        <f>VLOOKUP($A419,'BC 114+220'!$B$13:$X$489,21,0)/1000</f>
        <v>#N/A</v>
      </c>
      <c r="L419" s="161" t="e">
        <f t="shared" si="24"/>
        <v>#N/A</v>
      </c>
      <c r="M419" s="165" t="e">
        <f t="shared" si="25"/>
        <v>#N/A</v>
      </c>
      <c r="N419" s="161" t="e">
        <f t="shared" si="26"/>
        <v>#N/A</v>
      </c>
      <c r="O419" s="161"/>
    </row>
    <row r="420" spans="1:15">
      <c r="A420" s="162">
        <f>'BC 114+220'!B419</f>
        <v>0</v>
      </c>
      <c r="B420" s="161">
        <f t="shared" si="27"/>
        <v>406</v>
      </c>
      <c r="C420" s="163" t="e">
        <f>'BC 114+220'!M419/1000</f>
        <v>#N/A</v>
      </c>
      <c r="D420" s="163" t="e">
        <f>'BC 114+220'!AA419</f>
        <v>#N/A</v>
      </c>
      <c r="E420" s="164" t="e">
        <f>'BC 114+220'!AB419</f>
        <v>#N/A</v>
      </c>
      <c r="F420" s="163" t="e">
        <f>VLOOKUP($A420,'BC 114+220'!$B$13:$X$489,8,0)/1000</f>
        <v>#N/A</v>
      </c>
      <c r="G420" s="163" t="e">
        <f>VLOOKUP($A420,'BC 114+220'!$B$13:$X$489,9,0)/1000</f>
        <v>#N/A</v>
      </c>
      <c r="H420" s="163" t="e">
        <f>VLOOKUP($A420,'BC 114+220'!$B$13:$X$489,14,0)/1000</f>
        <v>#N/A</v>
      </c>
      <c r="I420" s="163" t="e">
        <f>VLOOKUP($A420,'BC 114+220'!$B$13:$X$489,15,0)/1000</f>
        <v>#N/A</v>
      </c>
      <c r="J420" s="163" t="e">
        <f>VLOOKUP($A420,'BC 114+220'!$B$13:$X$489,20,0)/1000</f>
        <v>#N/A</v>
      </c>
      <c r="K420" s="163" t="e">
        <f>VLOOKUP($A420,'BC 114+220'!$B$13:$X$489,21,0)/1000</f>
        <v>#N/A</v>
      </c>
      <c r="L420" s="161" t="e">
        <f t="shared" si="24"/>
        <v>#N/A</v>
      </c>
      <c r="M420" s="165" t="e">
        <f t="shared" si="25"/>
        <v>#N/A</v>
      </c>
      <c r="N420" s="161" t="e">
        <f t="shared" si="26"/>
        <v>#N/A</v>
      </c>
      <c r="O420" s="161"/>
    </row>
    <row r="421" spans="1:15">
      <c r="A421" s="162">
        <f>'BC 114+220'!B420</f>
        <v>0</v>
      </c>
      <c r="B421" s="161">
        <f t="shared" si="27"/>
        <v>407</v>
      </c>
      <c r="C421" s="163" t="e">
        <f>'BC 114+220'!M420/1000</f>
        <v>#N/A</v>
      </c>
      <c r="D421" s="163" t="e">
        <f>'BC 114+220'!AA420</f>
        <v>#N/A</v>
      </c>
      <c r="E421" s="164" t="e">
        <f>'BC 114+220'!AB420</f>
        <v>#N/A</v>
      </c>
      <c r="F421" s="163" t="e">
        <f>VLOOKUP($A421,'BC 114+220'!$B$13:$X$489,8,0)/1000</f>
        <v>#N/A</v>
      </c>
      <c r="G421" s="163" t="e">
        <f>VLOOKUP($A421,'BC 114+220'!$B$13:$X$489,9,0)/1000</f>
        <v>#N/A</v>
      </c>
      <c r="H421" s="163" t="e">
        <f>VLOOKUP($A421,'BC 114+220'!$B$13:$X$489,14,0)/1000</f>
        <v>#N/A</v>
      </c>
      <c r="I421" s="163" t="e">
        <f>VLOOKUP($A421,'BC 114+220'!$B$13:$X$489,15,0)/1000</f>
        <v>#N/A</v>
      </c>
      <c r="J421" s="163" t="e">
        <f>VLOOKUP($A421,'BC 114+220'!$B$13:$X$489,20,0)/1000</f>
        <v>#N/A</v>
      </c>
      <c r="K421" s="163" t="e">
        <f>VLOOKUP($A421,'BC 114+220'!$B$13:$X$489,21,0)/1000</f>
        <v>#N/A</v>
      </c>
      <c r="L421" s="161" t="e">
        <f t="shared" si="24"/>
        <v>#N/A</v>
      </c>
      <c r="M421" s="165" t="e">
        <f t="shared" si="25"/>
        <v>#N/A</v>
      </c>
      <c r="N421" s="161" t="e">
        <f t="shared" si="26"/>
        <v>#N/A</v>
      </c>
      <c r="O421" s="161"/>
    </row>
    <row r="422" spans="1:15">
      <c r="A422" s="162">
        <f>'BC 114+220'!B421</f>
        <v>0</v>
      </c>
      <c r="B422" s="161">
        <f t="shared" si="27"/>
        <v>408</v>
      </c>
      <c r="C422" s="163" t="e">
        <f>'BC 114+220'!M421/1000</f>
        <v>#N/A</v>
      </c>
      <c r="D422" s="163" t="e">
        <f>'BC 114+220'!AA421</f>
        <v>#N/A</v>
      </c>
      <c r="E422" s="164" t="e">
        <f>'BC 114+220'!AB421</f>
        <v>#N/A</v>
      </c>
      <c r="F422" s="163" t="e">
        <f>VLOOKUP($A422,'BC 114+220'!$B$13:$X$489,8,0)/1000</f>
        <v>#N/A</v>
      </c>
      <c r="G422" s="163" t="e">
        <f>VLOOKUP($A422,'BC 114+220'!$B$13:$X$489,9,0)/1000</f>
        <v>#N/A</v>
      </c>
      <c r="H422" s="163" t="e">
        <f>VLOOKUP($A422,'BC 114+220'!$B$13:$X$489,14,0)/1000</f>
        <v>#N/A</v>
      </c>
      <c r="I422" s="163" t="e">
        <f>VLOOKUP($A422,'BC 114+220'!$B$13:$X$489,15,0)/1000</f>
        <v>#N/A</v>
      </c>
      <c r="J422" s="163" t="e">
        <f>VLOOKUP($A422,'BC 114+220'!$B$13:$X$489,20,0)/1000</f>
        <v>#N/A</v>
      </c>
      <c r="K422" s="163" t="e">
        <f>VLOOKUP($A422,'BC 114+220'!$B$13:$X$489,21,0)/1000</f>
        <v>#N/A</v>
      </c>
      <c r="L422" s="161" t="e">
        <f t="shared" si="24"/>
        <v>#N/A</v>
      </c>
      <c r="M422" s="165" t="e">
        <f t="shared" si="25"/>
        <v>#N/A</v>
      </c>
      <c r="N422" s="161" t="e">
        <f t="shared" si="26"/>
        <v>#N/A</v>
      </c>
      <c r="O422" s="161"/>
    </row>
    <row r="423" spans="1:15">
      <c r="A423" s="162">
        <f>'BC 114+220'!B422</f>
        <v>0</v>
      </c>
      <c r="B423" s="161">
        <f t="shared" si="27"/>
        <v>409</v>
      </c>
      <c r="C423" s="163" t="e">
        <f>'BC 114+220'!M422/1000</f>
        <v>#N/A</v>
      </c>
      <c r="D423" s="163" t="e">
        <f>'BC 114+220'!AA422</f>
        <v>#N/A</v>
      </c>
      <c r="E423" s="164" t="e">
        <f>'BC 114+220'!AB422</f>
        <v>#N/A</v>
      </c>
      <c r="F423" s="163" t="e">
        <f>VLOOKUP($A423,'BC 114+220'!$B$13:$X$489,8,0)/1000</f>
        <v>#N/A</v>
      </c>
      <c r="G423" s="163" t="e">
        <f>VLOOKUP($A423,'BC 114+220'!$B$13:$X$489,9,0)/1000</f>
        <v>#N/A</v>
      </c>
      <c r="H423" s="163" t="e">
        <f>VLOOKUP($A423,'BC 114+220'!$B$13:$X$489,14,0)/1000</f>
        <v>#N/A</v>
      </c>
      <c r="I423" s="163" t="e">
        <f>VLOOKUP($A423,'BC 114+220'!$B$13:$X$489,15,0)/1000</f>
        <v>#N/A</v>
      </c>
      <c r="J423" s="163" t="e">
        <f>VLOOKUP($A423,'BC 114+220'!$B$13:$X$489,20,0)/1000</f>
        <v>#N/A</v>
      </c>
      <c r="K423" s="163" t="e">
        <f>VLOOKUP($A423,'BC 114+220'!$B$13:$X$489,21,0)/1000</f>
        <v>#N/A</v>
      </c>
      <c r="L423" s="161" t="e">
        <f t="shared" si="24"/>
        <v>#N/A</v>
      </c>
      <c r="M423" s="165" t="e">
        <f t="shared" si="25"/>
        <v>#N/A</v>
      </c>
      <c r="N423" s="161" t="e">
        <f t="shared" si="26"/>
        <v>#N/A</v>
      </c>
      <c r="O423" s="161"/>
    </row>
    <row r="424" spans="1:15">
      <c r="A424" s="162">
        <f>'BC 114+220'!B423</f>
        <v>0</v>
      </c>
      <c r="B424" s="161">
        <f t="shared" si="27"/>
        <v>410</v>
      </c>
      <c r="C424" s="163" t="e">
        <f>'BC 114+220'!M423/1000</f>
        <v>#N/A</v>
      </c>
      <c r="D424" s="163" t="e">
        <f>'BC 114+220'!AA423</f>
        <v>#N/A</v>
      </c>
      <c r="E424" s="164" t="e">
        <f>'BC 114+220'!AB423</f>
        <v>#N/A</v>
      </c>
      <c r="F424" s="163" t="e">
        <f>VLOOKUP($A424,'BC 114+220'!$B$13:$X$489,8,0)/1000</f>
        <v>#N/A</v>
      </c>
      <c r="G424" s="163" t="e">
        <f>VLOOKUP($A424,'BC 114+220'!$B$13:$X$489,9,0)/1000</f>
        <v>#N/A</v>
      </c>
      <c r="H424" s="163" t="e">
        <f>VLOOKUP($A424,'BC 114+220'!$B$13:$X$489,14,0)/1000</f>
        <v>#N/A</v>
      </c>
      <c r="I424" s="163" t="e">
        <f>VLOOKUP($A424,'BC 114+220'!$B$13:$X$489,15,0)/1000</f>
        <v>#N/A</v>
      </c>
      <c r="J424" s="163" t="e">
        <f>VLOOKUP($A424,'BC 114+220'!$B$13:$X$489,20,0)/1000</f>
        <v>#N/A</v>
      </c>
      <c r="K424" s="163" t="e">
        <f>VLOOKUP($A424,'BC 114+220'!$B$13:$X$489,21,0)/1000</f>
        <v>#N/A</v>
      </c>
      <c r="L424" s="161" t="e">
        <f t="shared" si="24"/>
        <v>#N/A</v>
      </c>
      <c r="M424" s="165" t="e">
        <f t="shared" si="25"/>
        <v>#N/A</v>
      </c>
      <c r="N424" s="161" t="e">
        <f t="shared" si="26"/>
        <v>#N/A</v>
      </c>
      <c r="O424" s="161"/>
    </row>
    <row r="425" spans="1:15">
      <c r="A425" s="162">
        <f>'BC 114+220'!B424</f>
        <v>0</v>
      </c>
      <c r="B425" s="161">
        <f t="shared" si="27"/>
        <v>411</v>
      </c>
      <c r="C425" s="163" t="e">
        <f>'BC 114+220'!M424/1000</f>
        <v>#N/A</v>
      </c>
      <c r="D425" s="163" t="e">
        <f>'BC 114+220'!AA424</f>
        <v>#N/A</v>
      </c>
      <c r="E425" s="164" t="e">
        <f>'BC 114+220'!AB424</f>
        <v>#N/A</v>
      </c>
      <c r="F425" s="163" t="e">
        <f>VLOOKUP($A425,'BC 114+220'!$B$13:$X$489,8,0)/1000</f>
        <v>#N/A</v>
      </c>
      <c r="G425" s="163" t="e">
        <f>VLOOKUP($A425,'BC 114+220'!$B$13:$X$489,9,0)/1000</f>
        <v>#N/A</v>
      </c>
      <c r="H425" s="163" t="e">
        <f>VLOOKUP($A425,'BC 114+220'!$B$13:$X$489,14,0)/1000</f>
        <v>#N/A</v>
      </c>
      <c r="I425" s="163" t="e">
        <f>VLOOKUP($A425,'BC 114+220'!$B$13:$X$489,15,0)/1000</f>
        <v>#N/A</v>
      </c>
      <c r="J425" s="163" t="e">
        <f>VLOOKUP($A425,'BC 114+220'!$B$13:$X$489,20,0)/1000</f>
        <v>#N/A</v>
      </c>
      <c r="K425" s="163" t="e">
        <f>VLOOKUP($A425,'BC 114+220'!$B$13:$X$489,21,0)/1000</f>
        <v>#N/A</v>
      </c>
      <c r="L425" s="161" t="e">
        <f t="shared" si="24"/>
        <v>#N/A</v>
      </c>
      <c r="M425" s="165" t="e">
        <f t="shared" si="25"/>
        <v>#N/A</v>
      </c>
      <c r="N425" s="161" t="e">
        <f t="shared" si="26"/>
        <v>#N/A</v>
      </c>
      <c r="O425" s="161"/>
    </row>
    <row r="426" spans="1:15">
      <c r="A426" s="162">
        <f>'BC 114+220'!B425</f>
        <v>0</v>
      </c>
      <c r="B426" s="161">
        <f t="shared" si="27"/>
        <v>412</v>
      </c>
      <c r="C426" s="163" t="e">
        <f>'BC 114+220'!M425/1000</f>
        <v>#N/A</v>
      </c>
      <c r="D426" s="163" t="e">
        <f>'BC 114+220'!AA425</f>
        <v>#N/A</v>
      </c>
      <c r="E426" s="164" t="e">
        <f>'BC 114+220'!AB425</f>
        <v>#N/A</v>
      </c>
      <c r="F426" s="163" t="e">
        <f>VLOOKUP($A426,'BC 114+220'!$B$13:$X$489,8,0)/1000</f>
        <v>#N/A</v>
      </c>
      <c r="G426" s="163" t="e">
        <f>VLOOKUP($A426,'BC 114+220'!$B$13:$X$489,9,0)/1000</f>
        <v>#N/A</v>
      </c>
      <c r="H426" s="163" t="e">
        <f>VLOOKUP($A426,'BC 114+220'!$B$13:$X$489,14,0)/1000</f>
        <v>#N/A</v>
      </c>
      <c r="I426" s="163" t="e">
        <f>VLOOKUP($A426,'BC 114+220'!$B$13:$X$489,15,0)/1000</f>
        <v>#N/A</v>
      </c>
      <c r="J426" s="163" t="e">
        <f>VLOOKUP($A426,'BC 114+220'!$B$13:$X$489,20,0)/1000</f>
        <v>#N/A</v>
      </c>
      <c r="K426" s="163" t="e">
        <f>VLOOKUP($A426,'BC 114+220'!$B$13:$X$489,21,0)/1000</f>
        <v>#N/A</v>
      </c>
      <c r="L426" s="161" t="e">
        <f t="shared" si="24"/>
        <v>#N/A</v>
      </c>
      <c r="M426" s="165" t="e">
        <f t="shared" si="25"/>
        <v>#N/A</v>
      </c>
      <c r="N426" s="161" t="e">
        <f t="shared" si="26"/>
        <v>#N/A</v>
      </c>
      <c r="O426" s="161"/>
    </row>
    <row r="427" spans="1:15">
      <c r="A427" s="162">
        <f>'BC 114+220'!B426</f>
        <v>0</v>
      </c>
      <c r="B427" s="161">
        <f t="shared" si="27"/>
        <v>413</v>
      </c>
      <c r="C427" s="163" t="e">
        <f>'BC 114+220'!M426/1000</f>
        <v>#N/A</v>
      </c>
      <c r="D427" s="163" t="e">
        <f>'BC 114+220'!AA426</f>
        <v>#N/A</v>
      </c>
      <c r="E427" s="164" t="e">
        <f>'BC 114+220'!AB426</f>
        <v>#N/A</v>
      </c>
      <c r="F427" s="163" t="e">
        <f>VLOOKUP($A427,'BC 114+220'!$B$13:$X$489,8,0)/1000</f>
        <v>#N/A</v>
      </c>
      <c r="G427" s="163" t="e">
        <f>VLOOKUP($A427,'BC 114+220'!$B$13:$X$489,9,0)/1000</f>
        <v>#N/A</v>
      </c>
      <c r="H427" s="163" t="e">
        <f>VLOOKUP($A427,'BC 114+220'!$B$13:$X$489,14,0)/1000</f>
        <v>#N/A</v>
      </c>
      <c r="I427" s="163" t="e">
        <f>VLOOKUP($A427,'BC 114+220'!$B$13:$X$489,15,0)/1000</f>
        <v>#N/A</v>
      </c>
      <c r="J427" s="163" t="e">
        <f>VLOOKUP($A427,'BC 114+220'!$B$13:$X$489,20,0)/1000</f>
        <v>#N/A</v>
      </c>
      <c r="K427" s="163" t="e">
        <f>VLOOKUP($A427,'BC 114+220'!$B$13:$X$489,21,0)/1000</f>
        <v>#N/A</v>
      </c>
      <c r="L427" s="161" t="e">
        <f t="shared" si="24"/>
        <v>#N/A</v>
      </c>
      <c r="M427" s="165" t="e">
        <f t="shared" si="25"/>
        <v>#N/A</v>
      </c>
      <c r="N427" s="161" t="e">
        <f t="shared" si="26"/>
        <v>#N/A</v>
      </c>
      <c r="O427" s="161"/>
    </row>
    <row r="428" spans="1:15">
      <c r="A428" s="162">
        <f>'BC 114+220'!B427</f>
        <v>0</v>
      </c>
      <c r="B428" s="161">
        <f t="shared" si="27"/>
        <v>414</v>
      </c>
      <c r="C428" s="163" t="e">
        <f>'BC 114+220'!M427/1000</f>
        <v>#N/A</v>
      </c>
      <c r="D428" s="163" t="e">
        <f>'BC 114+220'!AA427</f>
        <v>#N/A</v>
      </c>
      <c r="E428" s="164" t="e">
        <f>'BC 114+220'!AB427</f>
        <v>#N/A</v>
      </c>
      <c r="F428" s="163" t="e">
        <f>VLOOKUP($A428,'BC 114+220'!$B$13:$X$489,8,0)/1000</f>
        <v>#N/A</v>
      </c>
      <c r="G428" s="163" t="e">
        <f>VLOOKUP($A428,'BC 114+220'!$B$13:$X$489,9,0)/1000</f>
        <v>#N/A</v>
      </c>
      <c r="H428" s="163" t="e">
        <f>VLOOKUP($A428,'BC 114+220'!$B$13:$X$489,14,0)/1000</f>
        <v>#N/A</v>
      </c>
      <c r="I428" s="163" t="e">
        <f>VLOOKUP($A428,'BC 114+220'!$B$13:$X$489,15,0)/1000</f>
        <v>#N/A</v>
      </c>
      <c r="J428" s="163" t="e">
        <f>VLOOKUP($A428,'BC 114+220'!$B$13:$X$489,20,0)/1000</f>
        <v>#N/A</v>
      </c>
      <c r="K428" s="163" t="e">
        <f>VLOOKUP($A428,'BC 114+220'!$B$13:$X$489,21,0)/1000</f>
        <v>#N/A</v>
      </c>
      <c r="L428" s="161" t="e">
        <f t="shared" si="24"/>
        <v>#N/A</v>
      </c>
      <c r="M428" s="165" t="e">
        <f t="shared" si="25"/>
        <v>#N/A</v>
      </c>
      <c r="N428" s="161" t="e">
        <f t="shared" si="26"/>
        <v>#N/A</v>
      </c>
      <c r="O428" s="161"/>
    </row>
    <row r="429" spans="1:15">
      <c r="A429" s="162">
        <f>'BC 114+220'!B428</f>
        <v>0</v>
      </c>
      <c r="B429" s="161">
        <f t="shared" si="27"/>
        <v>415</v>
      </c>
      <c r="C429" s="163" t="e">
        <f>'BC 114+220'!M428/1000</f>
        <v>#N/A</v>
      </c>
      <c r="D429" s="163" t="e">
        <f>'BC 114+220'!AA428</f>
        <v>#N/A</v>
      </c>
      <c r="E429" s="164" t="e">
        <f>'BC 114+220'!AB428</f>
        <v>#N/A</v>
      </c>
      <c r="F429" s="163" t="e">
        <f>VLOOKUP($A429,'BC 114+220'!$B$13:$X$489,8,0)/1000</f>
        <v>#N/A</v>
      </c>
      <c r="G429" s="163" t="e">
        <f>VLOOKUP($A429,'BC 114+220'!$B$13:$X$489,9,0)/1000</f>
        <v>#N/A</v>
      </c>
      <c r="H429" s="163" t="e">
        <f>VLOOKUP($A429,'BC 114+220'!$B$13:$X$489,14,0)/1000</f>
        <v>#N/A</v>
      </c>
      <c r="I429" s="163" t="e">
        <f>VLOOKUP($A429,'BC 114+220'!$B$13:$X$489,15,0)/1000</f>
        <v>#N/A</v>
      </c>
      <c r="J429" s="163" t="e">
        <f>VLOOKUP($A429,'BC 114+220'!$B$13:$X$489,20,0)/1000</f>
        <v>#N/A</v>
      </c>
      <c r="K429" s="163" t="e">
        <f>VLOOKUP($A429,'BC 114+220'!$B$13:$X$489,21,0)/1000</f>
        <v>#N/A</v>
      </c>
      <c r="L429" s="161" t="e">
        <f t="shared" si="24"/>
        <v>#N/A</v>
      </c>
      <c r="M429" s="165" t="e">
        <f t="shared" si="25"/>
        <v>#N/A</v>
      </c>
      <c r="N429" s="161" t="e">
        <f t="shared" si="26"/>
        <v>#N/A</v>
      </c>
      <c r="O429" s="161"/>
    </row>
    <row r="430" spans="1:15">
      <c r="A430" s="162">
        <f>'BC 114+220'!B429</f>
        <v>0</v>
      </c>
      <c r="B430" s="161">
        <f t="shared" si="27"/>
        <v>416</v>
      </c>
      <c r="C430" s="163" t="e">
        <f>'BC 114+220'!M429/1000</f>
        <v>#N/A</v>
      </c>
      <c r="D430" s="163" t="e">
        <f>'BC 114+220'!AA429</f>
        <v>#N/A</v>
      </c>
      <c r="E430" s="164" t="e">
        <f>'BC 114+220'!AB429</f>
        <v>#N/A</v>
      </c>
      <c r="F430" s="163" t="e">
        <f>VLOOKUP($A430,'BC 114+220'!$B$13:$X$489,8,0)/1000</f>
        <v>#N/A</v>
      </c>
      <c r="G430" s="163" t="e">
        <f>VLOOKUP($A430,'BC 114+220'!$B$13:$X$489,9,0)/1000</f>
        <v>#N/A</v>
      </c>
      <c r="H430" s="163" t="e">
        <f>VLOOKUP($A430,'BC 114+220'!$B$13:$X$489,14,0)/1000</f>
        <v>#N/A</v>
      </c>
      <c r="I430" s="163" t="e">
        <f>VLOOKUP($A430,'BC 114+220'!$B$13:$X$489,15,0)/1000</f>
        <v>#N/A</v>
      </c>
      <c r="J430" s="163" t="e">
        <f>VLOOKUP($A430,'BC 114+220'!$B$13:$X$489,20,0)/1000</f>
        <v>#N/A</v>
      </c>
      <c r="K430" s="163" t="e">
        <f>VLOOKUP($A430,'BC 114+220'!$B$13:$X$489,21,0)/1000</f>
        <v>#N/A</v>
      </c>
      <c r="L430" s="161" t="e">
        <f t="shared" si="24"/>
        <v>#N/A</v>
      </c>
      <c r="M430" s="165" t="e">
        <f t="shared" si="25"/>
        <v>#N/A</v>
      </c>
      <c r="N430" s="161" t="e">
        <f t="shared" si="26"/>
        <v>#N/A</v>
      </c>
      <c r="O430" s="161"/>
    </row>
    <row r="431" spans="1:15">
      <c r="A431" s="162">
        <f>'BC 114+220'!B430</f>
        <v>0</v>
      </c>
      <c r="B431" s="161">
        <f t="shared" si="27"/>
        <v>417</v>
      </c>
      <c r="C431" s="163" t="e">
        <f>'BC 114+220'!M430/1000</f>
        <v>#N/A</v>
      </c>
      <c r="D431" s="163" t="e">
        <f>'BC 114+220'!AA430</f>
        <v>#N/A</v>
      </c>
      <c r="E431" s="164" t="e">
        <f>'BC 114+220'!AB430</f>
        <v>#N/A</v>
      </c>
      <c r="F431" s="163" t="e">
        <f>VLOOKUP($A431,'BC 114+220'!$B$13:$X$489,8,0)/1000</f>
        <v>#N/A</v>
      </c>
      <c r="G431" s="163" t="e">
        <f>VLOOKUP($A431,'BC 114+220'!$B$13:$X$489,9,0)/1000</f>
        <v>#N/A</v>
      </c>
      <c r="H431" s="163" t="e">
        <f>VLOOKUP($A431,'BC 114+220'!$B$13:$X$489,14,0)/1000</f>
        <v>#N/A</v>
      </c>
      <c r="I431" s="163" t="e">
        <f>VLOOKUP($A431,'BC 114+220'!$B$13:$X$489,15,0)/1000</f>
        <v>#N/A</v>
      </c>
      <c r="J431" s="163" t="e">
        <f>VLOOKUP($A431,'BC 114+220'!$B$13:$X$489,20,0)/1000</f>
        <v>#N/A</v>
      </c>
      <c r="K431" s="163" t="e">
        <f>VLOOKUP($A431,'BC 114+220'!$B$13:$X$489,21,0)/1000</f>
        <v>#N/A</v>
      </c>
      <c r="L431" s="161" t="e">
        <f t="shared" si="24"/>
        <v>#N/A</v>
      </c>
      <c r="M431" s="165" t="e">
        <f t="shared" si="25"/>
        <v>#N/A</v>
      </c>
      <c r="N431" s="161" t="e">
        <f t="shared" si="26"/>
        <v>#N/A</v>
      </c>
      <c r="O431" s="161"/>
    </row>
    <row r="432" spans="1:15">
      <c r="A432" s="162">
        <f>'BC 114+220'!B431</f>
        <v>0</v>
      </c>
      <c r="B432" s="161">
        <f t="shared" si="27"/>
        <v>418</v>
      </c>
      <c r="C432" s="163" t="e">
        <f>'BC 114+220'!M431/1000</f>
        <v>#N/A</v>
      </c>
      <c r="D432" s="163" t="e">
        <f>'BC 114+220'!AA431</f>
        <v>#N/A</v>
      </c>
      <c r="E432" s="164" t="e">
        <f>'BC 114+220'!AB431</f>
        <v>#N/A</v>
      </c>
      <c r="F432" s="163" t="e">
        <f>VLOOKUP($A432,'BC 114+220'!$B$13:$X$489,8,0)/1000</f>
        <v>#N/A</v>
      </c>
      <c r="G432" s="163" t="e">
        <f>VLOOKUP($A432,'BC 114+220'!$B$13:$X$489,9,0)/1000</f>
        <v>#N/A</v>
      </c>
      <c r="H432" s="163" t="e">
        <f>VLOOKUP($A432,'BC 114+220'!$B$13:$X$489,14,0)/1000</f>
        <v>#N/A</v>
      </c>
      <c r="I432" s="163" t="e">
        <f>VLOOKUP($A432,'BC 114+220'!$B$13:$X$489,15,0)/1000</f>
        <v>#N/A</v>
      </c>
      <c r="J432" s="163" t="e">
        <f>VLOOKUP($A432,'BC 114+220'!$B$13:$X$489,20,0)/1000</f>
        <v>#N/A</v>
      </c>
      <c r="K432" s="163" t="e">
        <f>VLOOKUP($A432,'BC 114+220'!$B$13:$X$489,21,0)/1000</f>
        <v>#N/A</v>
      </c>
      <c r="L432" s="161" t="e">
        <f t="shared" si="24"/>
        <v>#N/A</v>
      </c>
      <c r="M432" s="165" t="e">
        <f t="shared" si="25"/>
        <v>#N/A</v>
      </c>
      <c r="N432" s="161" t="e">
        <f t="shared" si="26"/>
        <v>#N/A</v>
      </c>
      <c r="O432" s="161"/>
    </row>
    <row r="433" spans="1:15">
      <c r="A433" s="162">
        <f>'BC 114+220'!B432</f>
        <v>0</v>
      </c>
      <c r="B433" s="161">
        <f t="shared" si="27"/>
        <v>419</v>
      </c>
      <c r="C433" s="163" t="e">
        <f>'BC 114+220'!M432/1000</f>
        <v>#N/A</v>
      </c>
      <c r="D433" s="163" t="e">
        <f>'BC 114+220'!AA432</f>
        <v>#N/A</v>
      </c>
      <c r="E433" s="164" t="e">
        <f>'BC 114+220'!AB432</f>
        <v>#N/A</v>
      </c>
      <c r="F433" s="163" t="e">
        <f>VLOOKUP($A433,'BC 114+220'!$B$13:$X$489,8,0)/1000</f>
        <v>#N/A</v>
      </c>
      <c r="G433" s="163" t="e">
        <f>VLOOKUP($A433,'BC 114+220'!$B$13:$X$489,9,0)/1000</f>
        <v>#N/A</v>
      </c>
      <c r="H433" s="163" t="e">
        <f>VLOOKUP($A433,'BC 114+220'!$B$13:$X$489,14,0)/1000</f>
        <v>#N/A</v>
      </c>
      <c r="I433" s="163" t="e">
        <f>VLOOKUP($A433,'BC 114+220'!$B$13:$X$489,15,0)/1000</f>
        <v>#N/A</v>
      </c>
      <c r="J433" s="163" t="e">
        <f>VLOOKUP($A433,'BC 114+220'!$B$13:$X$489,20,0)/1000</f>
        <v>#N/A</v>
      </c>
      <c r="K433" s="163" t="e">
        <f>VLOOKUP($A433,'BC 114+220'!$B$13:$X$489,21,0)/1000</f>
        <v>#N/A</v>
      </c>
      <c r="L433" s="161" t="e">
        <f t="shared" si="24"/>
        <v>#N/A</v>
      </c>
      <c r="M433" s="165" t="e">
        <f t="shared" si="25"/>
        <v>#N/A</v>
      </c>
      <c r="N433" s="161" t="e">
        <f t="shared" si="26"/>
        <v>#N/A</v>
      </c>
      <c r="O433" s="161"/>
    </row>
    <row r="434" spans="1:15">
      <c r="A434" s="162">
        <f>'BC 114+220'!B433</f>
        <v>0</v>
      </c>
      <c r="B434" s="161">
        <f t="shared" si="27"/>
        <v>420</v>
      </c>
      <c r="C434" s="163" t="e">
        <f>'BC 114+220'!M433/1000</f>
        <v>#N/A</v>
      </c>
      <c r="D434" s="163" t="e">
        <f>'BC 114+220'!AA433</f>
        <v>#N/A</v>
      </c>
      <c r="E434" s="164" t="e">
        <f>'BC 114+220'!AB433</f>
        <v>#N/A</v>
      </c>
      <c r="F434" s="163" t="e">
        <f>VLOOKUP($A434,'BC 114+220'!$B$13:$X$489,8,0)/1000</f>
        <v>#N/A</v>
      </c>
      <c r="G434" s="163" t="e">
        <f>VLOOKUP($A434,'BC 114+220'!$B$13:$X$489,9,0)/1000</f>
        <v>#N/A</v>
      </c>
      <c r="H434" s="163" t="e">
        <f>VLOOKUP($A434,'BC 114+220'!$B$13:$X$489,14,0)/1000</f>
        <v>#N/A</v>
      </c>
      <c r="I434" s="163" t="e">
        <f>VLOOKUP($A434,'BC 114+220'!$B$13:$X$489,15,0)/1000</f>
        <v>#N/A</v>
      </c>
      <c r="J434" s="163" t="e">
        <f>VLOOKUP($A434,'BC 114+220'!$B$13:$X$489,20,0)/1000</f>
        <v>#N/A</v>
      </c>
      <c r="K434" s="163" t="e">
        <f>VLOOKUP($A434,'BC 114+220'!$B$13:$X$489,21,0)/1000</f>
        <v>#N/A</v>
      </c>
      <c r="L434" s="161" t="e">
        <f t="shared" si="24"/>
        <v>#N/A</v>
      </c>
      <c r="M434" s="165" t="e">
        <f t="shared" si="25"/>
        <v>#N/A</v>
      </c>
      <c r="N434" s="161" t="e">
        <f t="shared" si="26"/>
        <v>#N/A</v>
      </c>
      <c r="O434" s="161"/>
    </row>
    <row r="435" spans="1:15">
      <c r="A435" s="162">
        <f>'BC 114+220'!B434</f>
        <v>0</v>
      </c>
      <c r="B435" s="161">
        <f t="shared" si="27"/>
        <v>421</v>
      </c>
      <c r="C435" s="163" t="e">
        <f>'BC 114+220'!M434/1000</f>
        <v>#N/A</v>
      </c>
      <c r="D435" s="163" t="e">
        <f>'BC 114+220'!AA434</f>
        <v>#N/A</v>
      </c>
      <c r="E435" s="164" t="e">
        <f>'BC 114+220'!AB434</f>
        <v>#N/A</v>
      </c>
      <c r="F435" s="163" t="e">
        <f>VLOOKUP($A435,'BC 114+220'!$B$13:$X$489,8,0)/1000</f>
        <v>#N/A</v>
      </c>
      <c r="G435" s="163" t="e">
        <f>VLOOKUP($A435,'BC 114+220'!$B$13:$X$489,9,0)/1000</f>
        <v>#N/A</v>
      </c>
      <c r="H435" s="163" t="e">
        <f>VLOOKUP($A435,'BC 114+220'!$B$13:$X$489,14,0)/1000</f>
        <v>#N/A</v>
      </c>
      <c r="I435" s="163" t="e">
        <f>VLOOKUP($A435,'BC 114+220'!$B$13:$X$489,15,0)/1000</f>
        <v>#N/A</v>
      </c>
      <c r="J435" s="163" t="e">
        <f>VLOOKUP($A435,'BC 114+220'!$B$13:$X$489,20,0)/1000</f>
        <v>#N/A</v>
      </c>
      <c r="K435" s="163" t="e">
        <f>VLOOKUP($A435,'BC 114+220'!$B$13:$X$489,21,0)/1000</f>
        <v>#N/A</v>
      </c>
      <c r="L435" s="161" t="e">
        <f t="shared" si="24"/>
        <v>#N/A</v>
      </c>
      <c r="M435" s="165" t="e">
        <f t="shared" si="25"/>
        <v>#N/A</v>
      </c>
      <c r="N435" s="161" t="e">
        <f t="shared" si="26"/>
        <v>#N/A</v>
      </c>
      <c r="O435" s="161"/>
    </row>
    <row r="436" spans="1:15">
      <c r="A436" s="162">
        <f>'BC 114+220'!B435</f>
        <v>0</v>
      </c>
      <c r="B436" s="161">
        <f t="shared" si="27"/>
        <v>422</v>
      </c>
      <c r="C436" s="163" t="e">
        <f>'BC 114+220'!M435/1000</f>
        <v>#N/A</v>
      </c>
      <c r="D436" s="163" t="e">
        <f>'BC 114+220'!AA435</f>
        <v>#N/A</v>
      </c>
      <c r="E436" s="164" t="e">
        <f>'BC 114+220'!AB435</f>
        <v>#N/A</v>
      </c>
      <c r="F436" s="163" t="e">
        <f>VLOOKUP($A436,'BC 114+220'!$B$13:$X$489,8,0)/1000</f>
        <v>#N/A</v>
      </c>
      <c r="G436" s="163" t="e">
        <f>VLOOKUP($A436,'BC 114+220'!$B$13:$X$489,9,0)/1000</f>
        <v>#N/A</v>
      </c>
      <c r="H436" s="163" t="e">
        <f>VLOOKUP($A436,'BC 114+220'!$B$13:$X$489,14,0)/1000</f>
        <v>#N/A</v>
      </c>
      <c r="I436" s="163" t="e">
        <f>VLOOKUP($A436,'BC 114+220'!$B$13:$X$489,15,0)/1000</f>
        <v>#N/A</v>
      </c>
      <c r="J436" s="163" t="e">
        <f>VLOOKUP($A436,'BC 114+220'!$B$13:$X$489,20,0)/1000</f>
        <v>#N/A</v>
      </c>
      <c r="K436" s="163" t="e">
        <f>VLOOKUP($A436,'BC 114+220'!$B$13:$X$489,21,0)/1000</f>
        <v>#N/A</v>
      </c>
      <c r="L436" s="161" t="e">
        <f t="shared" si="24"/>
        <v>#N/A</v>
      </c>
      <c r="M436" s="165" t="e">
        <f t="shared" si="25"/>
        <v>#N/A</v>
      </c>
      <c r="N436" s="161" t="e">
        <f t="shared" si="26"/>
        <v>#N/A</v>
      </c>
      <c r="O436" s="161"/>
    </row>
    <row r="437" spans="1:15">
      <c r="A437" s="162">
        <f>'BC 114+220'!B436</f>
        <v>0</v>
      </c>
      <c r="B437" s="161">
        <f t="shared" si="27"/>
        <v>423</v>
      </c>
      <c r="C437" s="163" t="e">
        <f>'BC 114+220'!M436/1000</f>
        <v>#N/A</v>
      </c>
      <c r="D437" s="163" t="e">
        <f>'BC 114+220'!AA436</f>
        <v>#N/A</v>
      </c>
      <c r="E437" s="164" t="e">
        <f>'BC 114+220'!AB436</f>
        <v>#N/A</v>
      </c>
      <c r="F437" s="163" t="e">
        <f>VLOOKUP($A437,'BC 114+220'!$B$13:$X$489,8,0)/1000</f>
        <v>#N/A</v>
      </c>
      <c r="G437" s="163" t="e">
        <f>VLOOKUP($A437,'BC 114+220'!$B$13:$X$489,9,0)/1000</f>
        <v>#N/A</v>
      </c>
      <c r="H437" s="163" t="e">
        <f>VLOOKUP($A437,'BC 114+220'!$B$13:$X$489,14,0)/1000</f>
        <v>#N/A</v>
      </c>
      <c r="I437" s="163" t="e">
        <f>VLOOKUP($A437,'BC 114+220'!$B$13:$X$489,15,0)/1000</f>
        <v>#N/A</v>
      </c>
      <c r="J437" s="163" t="e">
        <f>VLOOKUP($A437,'BC 114+220'!$B$13:$X$489,20,0)/1000</f>
        <v>#N/A</v>
      </c>
      <c r="K437" s="163" t="e">
        <f>VLOOKUP($A437,'BC 114+220'!$B$13:$X$489,21,0)/1000</f>
        <v>#N/A</v>
      </c>
      <c r="L437" s="161" t="e">
        <f t="shared" si="24"/>
        <v>#N/A</v>
      </c>
      <c r="M437" s="165" t="e">
        <f t="shared" si="25"/>
        <v>#N/A</v>
      </c>
      <c r="N437" s="161" t="e">
        <f t="shared" si="26"/>
        <v>#N/A</v>
      </c>
      <c r="O437" s="161"/>
    </row>
    <row r="438" spans="1:15">
      <c r="A438" s="162">
        <f>'BC 114+220'!B437</f>
        <v>0</v>
      </c>
      <c r="B438" s="161">
        <f t="shared" si="27"/>
        <v>424</v>
      </c>
      <c r="C438" s="163" t="e">
        <f>'BC 114+220'!M437/1000</f>
        <v>#N/A</v>
      </c>
      <c r="D438" s="163" t="e">
        <f>'BC 114+220'!AA437</f>
        <v>#N/A</v>
      </c>
      <c r="E438" s="164" t="e">
        <f>'BC 114+220'!AB437</f>
        <v>#N/A</v>
      </c>
      <c r="F438" s="163" t="e">
        <f>VLOOKUP($A438,'BC 114+220'!$B$13:$X$489,8,0)/1000</f>
        <v>#N/A</v>
      </c>
      <c r="G438" s="163" t="e">
        <f>VLOOKUP($A438,'BC 114+220'!$B$13:$X$489,9,0)/1000</f>
        <v>#N/A</v>
      </c>
      <c r="H438" s="163" t="e">
        <f>VLOOKUP($A438,'BC 114+220'!$B$13:$X$489,14,0)/1000</f>
        <v>#N/A</v>
      </c>
      <c r="I438" s="163" t="e">
        <f>VLOOKUP($A438,'BC 114+220'!$B$13:$X$489,15,0)/1000</f>
        <v>#N/A</v>
      </c>
      <c r="J438" s="163" t="e">
        <f>VLOOKUP($A438,'BC 114+220'!$B$13:$X$489,20,0)/1000</f>
        <v>#N/A</v>
      </c>
      <c r="K438" s="163" t="e">
        <f>VLOOKUP($A438,'BC 114+220'!$B$13:$X$489,21,0)/1000</f>
        <v>#N/A</v>
      </c>
      <c r="L438" s="161" t="e">
        <f t="shared" si="24"/>
        <v>#N/A</v>
      </c>
      <c r="M438" s="165" t="e">
        <f t="shared" si="25"/>
        <v>#N/A</v>
      </c>
      <c r="N438" s="161" t="e">
        <f t="shared" si="26"/>
        <v>#N/A</v>
      </c>
      <c r="O438" s="161"/>
    </row>
    <row r="439" spans="1:15">
      <c r="A439" s="162">
        <f>'BC 114+220'!B438</f>
        <v>0</v>
      </c>
      <c r="B439" s="161">
        <f t="shared" si="27"/>
        <v>425</v>
      </c>
      <c r="C439" s="163" t="e">
        <f>'BC 114+220'!M438/1000</f>
        <v>#N/A</v>
      </c>
      <c r="D439" s="163" t="e">
        <f>'BC 114+220'!AA438</f>
        <v>#N/A</v>
      </c>
      <c r="E439" s="164" t="e">
        <f>'BC 114+220'!AB438</f>
        <v>#N/A</v>
      </c>
      <c r="F439" s="163" t="e">
        <f>VLOOKUP($A439,'BC 114+220'!$B$13:$X$489,8,0)/1000</f>
        <v>#N/A</v>
      </c>
      <c r="G439" s="163" t="e">
        <f>VLOOKUP($A439,'BC 114+220'!$B$13:$X$489,9,0)/1000</f>
        <v>#N/A</v>
      </c>
      <c r="H439" s="163" t="e">
        <f>VLOOKUP($A439,'BC 114+220'!$B$13:$X$489,14,0)/1000</f>
        <v>#N/A</v>
      </c>
      <c r="I439" s="163" t="e">
        <f>VLOOKUP($A439,'BC 114+220'!$B$13:$X$489,15,0)/1000</f>
        <v>#N/A</v>
      </c>
      <c r="J439" s="163" t="e">
        <f>VLOOKUP($A439,'BC 114+220'!$B$13:$X$489,20,0)/1000</f>
        <v>#N/A</v>
      </c>
      <c r="K439" s="163" t="e">
        <f>VLOOKUP($A439,'BC 114+220'!$B$13:$X$489,21,0)/1000</f>
        <v>#N/A</v>
      </c>
      <c r="L439" s="161" t="e">
        <f t="shared" si="24"/>
        <v>#N/A</v>
      </c>
      <c r="M439" s="165" t="e">
        <f t="shared" si="25"/>
        <v>#N/A</v>
      </c>
      <c r="N439" s="161" t="e">
        <f t="shared" si="26"/>
        <v>#N/A</v>
      </c>
      <c r="O439" s="161"/>
    </row>
    <row r="440" spans="1:15">
      <c r="A440" s="162">
        <f>'BC 114+220'!B439</f>
        <v>0</v>
      </c>
      <c r="B440" s="161">
        <f t="shared" si="27"/>
        <v>426</v>
      </c>
      <c r="C440" s="163" t="e">
        <f>'BC 114+220'!M439/1000</f>
        <v>#N/A</v>
      </c>
      <c r="D440" s="163" t="e">
        <f>'BC 114+220'!AA439</f>
        <v>#N/A</v>
      </c>
      <c r="E440" s="164" t="e">
        <f>'BC 114+220'!AB439</f>
        <v>#N/A</v>
      </c>
      <c r="F440" s="163" t="e">
        <f>VLOOKUP($A440,'BC 114+220'!$B$13:$X$489,8,0)/1000</f>
        <v>#N/A</v>
      </c>
      <c r="G440" s="163" t="e">
        <f>VLOOKUP($A440,'BC 114+220'!$B$13:$X$489,9,0)/1000</f>
        <v>#N/A</v>
      </c>
      <c r="H440" s="163" t="e">
        <f>VLOOKUP($A440,'BC 114+220'!$B$13:$X$489,14,0)/1000</f>
        <v>#N/A</v>
      </c>
      <c r="I440" s="163" t="e">
        <f>VLOOKUP($A440,'BC 114+220'!$B$13:$X$489,15,0)/1000</f>
        <v>#N/A</v>
      </c>
      <c r="J440" s="163" t="e">
        <f>VLOOKUP($A440,'BC 114+220'!$B$13:$X$489,20,0)/1000</f>
        <v>#N/A</v>
      </c>
      <c r="K440" s="163" t="e">
        <f>VLOOKUP($A440,'BC 114+220'!$B$13:$X$489,21,0)/1000</f>
        <v>#N/A</v>
      </c>
      <c r="L440" s="161" t="e">
        <f t="shared" si="24"/>
        <v>#N/A</v>
      </c>
      <c r="M440" s="165" t="e">
        <f t="shared" si="25"/>
        <v>#N/A</v>
      </c>
      <c r="N440" s="161" t="e">
        <f t="shared" si="26"/>
        <v>#N/A</v>
      </c>
      <c r="O440" s="161"/>
    </row>
    <row r="441" spans="1:15">
      <c r="A441" s="162">
        <f>'BC 114+220'!B440</f>
        <v>0</v>
      </c>
      <c r="B441" s="161">
        <f t="shared" si="27"/>
        <v>427</v>
      </c>
      <c r="C441" s="163" t="e">
        <f>'BC 114+220'!M440/1000</f>
        <v>#N/A</v>
      </c>
      <c r="D441" s="163" t="e">
        <f>'BC 114+220'!AA440</f>
        <v>#N/A</v>
      </c>
      <c r="E441" s="164" t="e">
        <f>'BC 114+220'!AB440</f>
        <v>#N/A</v>
      </c>
      <c r="F441" s="163" t="e">
        <f>VLOOKUP($A441,'BC 114+220'!$B$13:$X$489,8,0)/1000</f>
        <v>#N/A</v>
      </c>
      <c r="G441" s="163" t="e">
        <f>VLOOKUP($A441,'BC 114+220'!$B$13:$X$489,9,0)/1000</f>
        <v>#N/A</v>
      </c>
      <c r="H441" s="163" t="e">
        <f>VLOOKUP($A441,'BC 114+220'!$B$13:$X$489,14,0)/1000</f>
        <v>#N/A</v>
      </c>
      <c r="I441" s="163" t="e">
        <f>VLOOKUP($A441,'BC 114+220'!$B$13:$X$489,15,0)/1000</f>
        <v>#N/A</v>
      </c>
      <c r="J441" s="163" t="e">
        <f>VLOOKUP($A441,'BC 114+220'!$B$13:$X$489,20,0)/1000</f>
        <v>#N/A</v>
      </c>
      <c r="K441" s="163" t="e">
        <f>VLOOKUP($A441,'BC 114+220'!$B$13:$X$489,21,0)/1000</f>
        <v>#N/A</v>
      </c>
      <c r="L441" s="161" t="e">
        <f t="shared" si="24"/>
        <v>#N/A</v>
      </c>
      <c r="M441" s="165" t="e">
        <f t="shared" si="25"/>
        <v>#N/A</v>
      </c>
      <c r="N441" s="161" t="e">
        <f t="shared" si="26"/>
        <v>#N/A</v>
      </c>
      <c r="O441" s="161"/>
    </row>
    <row r="442" spans="1:15">
      <c r="A442" s="162">
        <f>'BC 114+220'!B441</f>
        <v>0</v>
      </c>
      <c r="B442" s="161">
        <f t="shared" si="27"/>
        <v>428</v>
      </c>
      <c r="C442" s="163" t="e">
        <f>'BC 114+220'!M441/1000</f>
        <v>#N/A</v>
      </c>
      <c r="D442" s="163" t="e">
        <f>'BC 114+220'!AA441</f>
        <v>#N/A</v>
      </c>
      <c r="E442" s="164" t="e">
        <f>'BC 114+220'!AB441</f>
        <v>#N/A</v>
      </c>
      <c r="F442" s="163" t="e">
        <f>VLOOKUP($A442,'BC 114+220'!$B$13:$X$489,8,0)/1000</f>
        <v>#N/A</v>
      </c>
      <c r="G442" s="163" t="e">
        <f>VLOOKUP($A442,'BC 114+220'!$B$13:$X$489,9,0)/1000</f>
        <v>#N/A</v>
      </c>
      <c r="H442" s="163" t="e">
        <f>VLOOKUP($A442,'BC 114+220'!$B$13:$X$489,14,0)/1000</f>
        <v>#N/A</v>
      </c>
      <c r="I442" s="163" t="e">
        <f>VLOOKUP($A442,'BC 114+220'!$B$13:$X$489,15,0)/1000</f>
        <v>#N/A</v>
      </c>
      <c r="J442" s="163" t="e">
        <f>VLOOKUP($A442,'BC 114+220'!$B$13:$X$489,20,0)/1000</f>
        <v>#N/A</v>
      </c>
      <c r="K442" s="163" t="e">
        <f>VLOOKUP($A442,'BC 114+220'!$B$13:$X$489,21,0)/1000</f>
        <v>#N/A</v>
      </c>
      <c r="L442" s="161" t="e">
        <f t="shared" si="24"/>
        <v>#N/A</v>
      </c>
      <c r="M442" s="165" t="e">
        <f t="shared" si="25"/>
        <v>#N/A</v>
      </c>
      <c r="N442" s="161" t="e">
        <f t="shared" si="26"/>
        <v>#N/A</v>
      </c>
      <c r="O442" s="161"/>
    </row>
    <row r="443" spans="1:15">
      <c r="A443" s="162">
        <f>'BC 114+220'!B442</f>
        <v>0</v>
      </c>
      <c r="B443" s="161">
        <f t="shared" si="27"/>
        <v>429</v>
      </c>
      <c r="C443" s="163" t="e">
        <f>'BC 114+220'!M442/1000</f>
        <v>#N/A</v>
      </c>
      <c r="D443" s="163" t="e">
        <f>'BC 114+220'!AA442</f>
        <v>#N/A</v>
      </c>
      <c r="E443" s="164" t="e">
        <f>'BC 114+220'!AB442</f>
        <v>#N/A</v>
      </c>
      <c r="F443" s="163" t="e">
        <f>VLOOKUP($A443,'BC 114+220'!$B$13:$X$489,8,0)/1000</f>
        <v>#N/A</v>
      </c>
      <c r="G443" s="163" t="e">
        <f>VLOOKUP($A443,'BC 114+220'!$B$13:$X$489,9,0)/1000</f>
        <v>#N/A</v>
      </c>
      <c r="H443" s="163" t="e">
        <f>VLOOKUP($A443,'BC 114+220'!$B$13:$X$489,14,0)/1000</f>
        <v>#N/A</v>
      </c>
      <c r="I443" s="163" t="e">
        <f>VLOOKUP($A443,'BC 114+220'!$B$13:$X$489,15,0)/1000</f>
        <v>#N/A</v>
      </c>
      <c r="J443" s="163" t="e">
        <f>VLOOKUP($A443,'BC 114+220'!$B$13:$X$489,20,0)/1000</f>
        <v>#N/A</v>
      </c>
      <c r="K443" s="163" t="e">
        <f>VLOOKUP($A443,'BC 114+220'!$B$13:$X$489,21,0)/1000</f>
        <v>#N/A</v>
      </c>
      <c r="L443" s="161" t="e">
        <f t="shared" si="24"/>
        <v>#N/A</v>
      </c>
      <c r="M443" s="165" t="e">
        <f t="shared" si="25"/>
        <v>#N/A</v>
      </c>
      <c r="N443" s="161" t="e">
        <f t="shared" si="26"/>
        <v>#N/A</v>
      </c>
      <c r="O443" s="161"/>
    </row>
    <row r="444" spans="1:15">
      <c r="A444" s="162">
        <f>'BC 114+220'!B443</f>
        <v>0</v>
      </c>
      <c r="B444" s="161">
        <f t="shared" si="27"/>
        <v>430</v>
      </c>
      <c r="C444" s="163" t="e">
        <f>'BC 114+220'!M443/1000</f>
        <v>#N/A</v>
      </c>
      <c r="D444" s="163" t="e">
        <f>'BC 114+220'!AA443</f>
        <v>#N/A</v>
      </c>
      <c r="E444" s="164" t="e">
        <f>'BC 114+220'!AB443</f>
        <v>#N/A</v>
      </c>
      <c r="F444" s="163" t="e">
        <f>VLOOKUP($A444,'BC 114+220'!$B$13:$X$489,8,0)/1000</f>
        <v>#N/A</v>
      </c>
      <c r="G444" s="163" t="e">
        <f>VLOOKUP($A444,'BC 114+220'!$B$13:$X$489,9,0)/1000</f>
        <v>#N/A</v>
      </c>
      <c r="H444" s="163" t="e">
        <f>VLOOKUP($A444,'BC 114+220'!$B$13:$X$489,14,0)/1000</f>
        <v>#N/A</v>
      </c>
      <c r="I444" s="163" t="e">
        <f>VLOOKUP($A444,'BC 114+220'!$B$13:$X$489,15,0)/1000</f>
        <v>#N/A</v>
      </c>
      <c r="J444" s="163" t="e">
        <f>VLOOKUP($A444,'BC 114+220'!$B$13:$X$489,20,0)/1000</f>
        <v>#N/A</v>
      </c>
      <c r="K444" s="163" t="e">
        <f>VLOOKUP($A444,'BC 114+220'!$B$13:$X$489,21,0)/1000</f>
        <v>#N/A</v>
      </c>
      <c r="L444" s="161" t="e">
        <f t="shared" si="24"/>
        <v>#N/A</v>
      </c>
      <c r="M444" s="165" t="e">
        <f t="shared" si="25"/>
        <v>#N/A</v>
      </c>
      <c r="N444" s="161" t="e">
        <f t="shared" si="26"/>
        <v>#N/A</v>
      </c>
      <c r="O444" s="161"/>
    </row>
    <row r="445" spans="1:15">
      <c r="A445" s="162">
        <f>'BC 114+220'!B444</f>
        <v>0</v>
      </c>
      <c r="B445" s="161">
        <f t="shared" si="27"/>
        <v>431</v>
      </c>
      <c r="C445" s="163" t="e">
        <f>'BC 114+220'!M444/1000</f>
        <v>#N/A</v>
      </c>
      <c r="D445" s="163" t="e">
        <f>'BC 114+220'!AA444</f>
        <v>#N/A</v>
      </c>
      <c r="E445" s="164" t="e">
        <f>'BC 114+220'!AB444</f>
        <v>#N/A</v>
      </c>
      <c r="F445" s="163" t="e">
        <f>VLOOKUP($A445,'BC 114+220'!$B$13:$X$489,8,0)/1000</f>
        <v>#N/A</v>
      </c>
      <c r="G445" s="163" t="e">
        <f>VLOOKUP($A445,'BC 114+220'!$B$13:$X$489,9,0)/1000</f>
        <v>#N/A</v>
      </c>
      <c r="H445" s="163" t="e">
        <f>VLOOKUP($A445,'BC 114+220'!$B$13:$X$489,14,0)/1000</f>
        <v>#N/A</v>
      </c>
      <c r="I445" s="163" t="e">
        <f>VLOOKUP($A445,'BC 114+220'!$B$13:$X$489,15,0)/1000</f>
        <v>#N/A</v>
      </c>
      <c r="J445" s="163" t="e">
        <f>VLOOKUP($A445,'BC 114+220'!$B$13:$X$489,20,0)/1000</f>
        <v>#N/A</v>
      </c>
      <c r="K445" s="163" t="e">
        <f>VLOOKUP($A445,'BC 114+220'!$B$13:$X$489,21,0)/1000</f>
        <v>#N/A</v>
      </c>
      <c r="L445" s="161" t="e">
        <f t="shared" si="24"/>
        <v>#N/A</v>
      </c>
      <c r="M445" s="165" t="e">
        <f t="shared" si="25"/>
        <v>#N/A</v>
      </c>
      <c r="N445" s="161" t="e">
        <f t="shared" si="26"/>
        <v>#N/A</v>
      </c>
      <c r="O445" s="161"/>
    </row>
    <row r="446" spans="1:15">
      <c r="A446" s="162">
        <f>'BC 114+220'!B445</f>
        <v>0</v>
      </c>
      <c r="B446" s="161">
        <f t="shared" si="27"/>
        <v>432</v>
      </c>
      <c r="C446" s="163" t="e">
        <f>'BC 114+220'!M445/1000</f>
        <v>#N/A</v>
      </c>
      <c r="D446" s="163" t="e">
        <f>'BC 114+220'!AA445</f>
        <v>#N/A</v>
      </c>
      <c r="E446" s="164" t="e">
        <f>'BC 114+220'!AB445</f>
        <v>#N/A</v>
      </c>
      <c r="F446" s="163" t="e">
        <f>VLOOKUP($A446,'BC 114+220'!$B$13:$X$489,8,0)/1000</f>
        <v>#N/A</v>
      </c>
      <c r="G446" s="163" t="e">
        <f>VLOOKUP($A446,'BC 114+220'!$B$13:$X$489,9,0)/1000</f>
        <v>#N/A</v>
      </c>
      <c r="H446" s="163" t="e">
        <f>VLOOKUP($A446,'BC 114+220'!$B$13:$X$489,14,0)/1000</f>
        <v>#N/A</v>
      </c>
      <c r="I446" s="163" t="e">
        <f>VLOOKUP($A446,'BC 114+220'!$B$13:$X$489,15,0)/1000</f>
        <v>#N/A</v>
      </c>
      <c r="J446" s="163" t="e">
        <f>VLOOKUP($A446,'BC 114+220'!$B$13:$X$489,20,0)/1000</f>
        <v>#N/A</v>
      </c>
      <c r="K446" s="163" t="e">
        <f>VLOOKUP($A446,'BC 114+220'!$B$13:$X$489,21,0)/1000</f>
        <v>#N/A</v>
      </c>
      <c r="L446" s="161" t="e">
        <f t="shared" si="24"/>
        <v>#N/A</v>
      </c>
      <c r="M446" s="165" t="e">
        <f t="shared" si="25"/>
        <v>#N/A</v>
      </c>
      <c r="N446" s="161" t="e">
        <f t="shared" si="26"/>
        <v>#N/A</v>
      </c>
      <c r="O446" s="161"/>
    </row>
    <row r="447" spans="1:15">
      <c r="A447" s="162">
        <f>'BC 114+220'!B446</f>
        <v>0</v>
      </c>
      <c r="B447" s="161">
        <f t="shared" si="27"/>
        <v>433</v>
      </c>
      <c r="C447" s="163" t="e">
        <f>'BC 114+220'!M446/1000</f>
        <v>#N/A</v>
      </c>
      <c r="D447" s="163" t="e">
        <f>'BC 114+220'!AA446</f>
        <v>#N/A</v>
      </c>
      <c r="E447" s="164" t="e">
        <f>'BC 114+220'!AB446</f>
        <v>#N/A</v>
      </c>
      <c r="F447" s="163" t="e">
        <f>VLOOKUP($A447,'BC 114+220'!$B$13:$X$489,8,0)/1000</f>
        <v>#N/A</v>
      </c>
      <c r="G447" s="163" t="e">
        <f>VLOOKUP($A447,'BC 114+220'!$B$13:$X$489,9,0)/1000</f>
        <v>#N/A</v>
      </c>
      <c r="H447" s="163" t="e">
        <f>VLOOKUP($A447,'BC 114+220'!$B$13:$X$489,14,0)/1000</f>
        <v>#N/A</v>
      </c>
      <c r="I447" s="163" t="e">
        <f>VLOOKUP($A447,'BC 114+220'!$B$13:$X$489,15,0)/1000</f>
        <v>#N/A</v>
      </c>
      <c r="J447" s="163" t="e">
        <f>VLOOKUP($A447,'BC 114+220'!$B$13:$X$489,20,0)/1000</f>
        <v>#N/A</v>
      </c>
      <c r="K447" s="163" t="e">
        <f>VLOOKUP($A447,'BC 114+220'!$B$13:$X$489,21,0)/1000</f>
        <v>#N/A</v>
      </c>
      <c r="L447" s="161" t="e">
        <f t="shared" si="24"/>
        <v>#N/A</v>
      </c>
      <c r="M447" s="165" t="e">
        <f t="shared" si="25"/>
        <v>#N/A</v>
      </c>
      <c r="N447" s="161" t="e">
        <f t="shared" si="26"/>
        <v>#N/A</v>
      </c>
      <c r="O447" s="161"/>
    </row>
    <row r="448" spans="1:15">
      <c r="A448" s="162">
        <f>'BC 114+220'!B447</f>
        <v>0</v>
      </c>
      <c r="B448" s="161">
        <f t="shared" si="27"/>
        <v>434</v>
      </c>
      <c r="C448" s="163" t="e">
        <f>'BC 114+220'!M447/1000</f>
        <v>#N/A</v>
      </c>
      <c r="D448" s="163" t="e">
        <f>'BC 114+220'!AA447</f>
        <v>#N/A</v>
      </c>
      <c r="E448" s="164" t="e">
        <f>'BC 114+220'!AB447</f>
        <v>#N/A</v>
      </c>
      <c r="F448" s="163" t="e">
        <f>VLOOKUP($A448,'BC 114+220'!$B$13:$X$489,8,0)/1000</f>
        <v>#N/A</v>
      </c>
      <c r="G448" s="163" t="e">
        <f>VLOOKUP($A448,'BC 114+220'!$B$13:$X$489,9,0)/1000</f>
        <v>#N/A</v>
      </c>
      <c r="H448" s="163" t="e">
        <f>VLOOKUP($A448,'BC 114+220'!$B$13:$X$489,14,0)/1000</f>
        <v>#N/A</v>
      </c>
      <c r="I448" s="163" t="e">
        <f>VLOOKUP($A448,'BC 114+220'!$B$13:$X$489,15,0)/1000</f>
        <v>#N/A</v>
      </c>
      <c r="J448" s="163" t="e">
        <f>VLOOKUP($A448,'BC 114+220'!$B$13:$X$489,20,0)/1000</f>
        <v>#N/A</v>
      </c>
      <c r="K448" s="163" t="e">
        <f>VLOOKUP($A448,'BC 114+220'!$B$13:$X$489,21,0)/1000</f>
        <v>#N/A</v>
      </c>
      <c r="L448" s="161" t="e">
        <f t="shared" si="24"/>
        <v>#N/A</v>
      </c>
      <c r="M448" s="165" t="e">
        <f t="shared" si="25"/>
        <v>#N/A</v>
      </c>
      <c r="N448" s="161" t="e">
        <f t="shared" si="26"/>
        <v>#N/A</v>
      </c>
      <c r="O448" s="161"/>
    </row>
    <row r="449" spans="1:15">
      <c r="A449" s="162">
        <f>'BC 114+220'!B448</f>
        <v>0</v>
      </c>
      <c r="B449" s="161">
        <f t="shared" si="27"/>
        <v>435</v>
      </c>
      <c r="C449" s="163" t="e">
        <f>'BC 114+220'!M448/1000</f>
        <v>#N/A</v>
      </c>
      <c r="D449" s="163" t="e">
        <f>'BC 114+220'!AA448</f>
        <v>#N/A</v>
      </c>
      <c r="E449" s="164" t="e">
        <f>'BC 114+220'!AB448</f>
        <v>#N/A</v>
      </c>
      <c r="F449" s="163" t="e">
        <f>VLOOKUP($A449,'BC 114+220'!$B$13:$X$489,8,0)/1000</f>
        <v>#N/A</v>
      </c>
      <c r="G449" s="163" t="e">
        <f>VLOOKUP($A449,'BC 114+220'!$B$13:$X$489,9,0)/1000</f>
        <v>#N/A</v>
      </c>
      <c r="H449" s="163" t="e">
        <f>VLOOKUP($A449,'BC 114+220'!$B$13:$X$489,14,0)/1000</f>
        <v>#N/A</v>
      </c>
      <c r="I449" s="163" t="e">
        <f>VLOOKUP($A449,'BC 114+220'!$B$13:$X$489,15,0)/1000</f>
        <v>#N/A</v>
      </c>
      <c r="J449" s="163" t="e">
        <f>VLOOKUP($A449,'BC 114+220'!$B$13:$X$489,20,0)/1000</f>
        <v>#N/A</v>
      </c>
      <c r="K449" s="163" t="e">
        <f>VLOOKUP($A449,'BC 114+220'!$B$13:$X$489,21,0)/1000</f>
        <v>#N/A</v>
      </c>
      <c r="L449" s="161" t="e">
        <f t="shared" si="24"/>
        <v>#N/A</v>
      </c>
      <c r="M449" s="165" t="e">
        <f t="shared" si="25"/>
        <v>#N/A</v>
      </c>
      <c r="N449" s="161" t="e">
        <f t="shared" si="26"/>
        <v>#N/A</v>
      </c>
      <c r="O449" s="161"/>
    </row>
    <row r="450" spans="1:15">
      <c r="A450" s="162">
        <f>'BC 114+220'!B449</f>
        <v>0</v>
      </c>
      <c r="B450" s="161">
        <f t="shared" si="27"/>
        <v>436</v>
      </c>
      <c r="C450" s="163" t="e">
        <f>'BC 114+220'!M449/1000</f>
        <v>#N/A</v>
      </c>
      <c r="D450" s="163" t="e">
        <f>'BC 114+220'!AA449</f>
        <v>#N/A</v>
      </c>
      <c r="E450" s="164" t="e">
        <f>'BC 114+220'!AB449</f>
        <v>#N/A</v>
      </c>
      <c r="F450" s="163" t="e">
        <f>VLOOKUP($A450,'BC 114+220'!$B$13:$X$489,8,0)/1000</f>
        <v>#N/A</v>
      </c>
      <c r="G450" s="163" t="e">
        <f>VLOOKUP($A450,'BC 114+220'!$B$13:$X$489,9,0)/1000</f>
        <v>#N/A</v>
      </c>
      <c r="H450" s="163" t="e">
        <f>VLOOKUP($A450,'BC 114+220'!$B$13:$X$489,14,0)/1000</f>
        <v>#N/A</v>
      </c>
      <c r="I450" s="163" t="e">
        <f>VLOOKUP($A450,'BC 114+220'!$B$13:$X$489,15,0)/1000</f>
        <v>#N/A</v>
      </c>
      <c r="J450" s="163" t="e">
        <f>VLOOKUP($A450,'BC 114+220'!$B$13:$X$489,20,0)/1000</f>
        <v>#N/A</v>
      </c>
      <c r="K450" s="163" t="e">
        <f>VLOOKUP($A450,'BC 114+220'!$B$13:$X$489,21,0)/1000</f>
        <v>#N/A</v>
      </c>
      <c r="L450" s="161" t="e">
        <f t="shared" si="24"/>
        <v>#N/A</v>
      </c>
      <c r="M450" s="165" t="e">
        <f t="shared" si="25"/>
        <v>#N/A</v>
      </c>
      <c r="N450" s="161" t="e">
        <f t="shared" si="26"/>
        <v>#N/A</v>
      </c>
      <c r="O450" s="161"/>
    </row>
    <row r="451" spans="1:15">
      <c r="A451" s="162">
        <f>'BC 114+220'!B450</f>
        <v>0</v>
      </c>
      <c r="B451" s="161">
        <f t="shared" si="27"/>
        <v>437</v>
      </c>
      <c r="C451" s="163" t="e">
        <f>'BC 114+220'!M450/1000</f>
        <v>#N/A</v>
      </c>
      <c r="D451" s="163" t="e">
        <f>'BC 114+220'!AA450</f>
        <v>#N/A</v>
      </c>
      <c r="E451" s="164" t="e">
        <f>'BC 114+220'!AB450</f>
        <v>#N/A</v>
      </c>
      <c r="F451" s="163" t="e">
        <f>VLOOKUP($A451,'BC 114+220'!$B$13:$X$489,8,0)/1000</f>
        <v>#N/A</v>
      </c>
      <c r="G451" s="163" t="e">
        <f>VLOOKUP($A451,'BC 114+220'!$B$13:$X$489,9,0)/1000</f>
        <v>#N/A</v>
      </c>
      <c r="H451" s="163" t="e">
        <f>VLOOKUP($A451,'BC 114+220'!$B$13:$X$489,14,0)/1000</f>
        <v>#N/A</v>
      </c>
      <c r="I451" s="163" t="e">
        <f>VLOOKUP($A451,'BC 114+220'!$B$13:$X$489,15,0)/1000</f>
        <v>#N/A</v>
      </c>
      <c r="J451" s="163" t="e">
        <f>VLOOKUP($A451,'BC 114+220'!$B$13:$X$489,20,0)/1000</f>
        <v>#N/A</v>
      </c>
      <c r="K451" s="163" t="e">
        <f>VLOOKUP($A451,'BC 114+220'!$B$13:$X$489,21,0)/1000</f>
        <v>#N/A</v>
      </c>
      <c r="L451" s="161" t="e">
        <f t="shared" si="24"/>
        <v>#N/A</v>
      </c>
      <c r="M451" s="165" t="e">
        <f t="shared" si="25"/>
        <v>#N/A</v>
      </c>
      <c r="N451" s="161" t="e">
        <f t="shared" si="26"/>
        <v>#N/A</v>
      </c>
      <c r="O451" s="161"/>
    </row>
    <row r="452" spans="1:15">
      <c r="A452" s="162">
        <f>'BC 114+220'!B451</f>
        <v>0</v>
      </c>
      <c r="B452" s="161">
        <f t="shared" si="27"/>
        <v>438</v>
      </c>
      <c r="C452" s="163" t="e">
        <f>'BC 114+220'!M451/1000</f>
        <v>#N/A</v>
      </c>
      <c r="D452" s="163" t="e">
        <f>'BC 114+220'!AA451</f>
        <v>#N/A</v>
      </c>
      <c r="E452" s="164" t="e">
        <f>'BC 114+220'!AB451</f>
        <v>#N/A</v>
      </c>
      <c r="F452" s="163" t="e">
        <f>VLOOKUP($A452,'BC 114+220'!$B$13:$X$489,8,0)/1000</f>
        <v>#N/A</v>
      </c>
      <c r="G452" s="163" t="e">
        <f>VLOOKUP($A452,'BC 114+220'!$B$13:$X$489,9,0)/1000</f>
        <v>#N/A</v>
      </c>
      <c r="H452" s="163" t="e">
        <f>VLOOKUP($A452,'BC 114+220'!$B$13:$X$489,14,0)/1000</f>
        <v>#N/A</v>
      </c>
      <c r="I452" s="163" t="e">
        <f>VLOOKUP($A452,'BC 114+220'!$B$13:$X$489,15,0)/1000</f>
        <v>#N/A</v>
      </c>
      <c r="J452" s="163" t="e">
        <f>VLOOKUP($A452,'BC 114+220'!$B$13:$X$489,20,0)/1000</f>
        <v>#N/A</v>
      </c>
      <c r="K452" s="163" t="e">
        <f>VLOOKUP($A452,'BC 114+220'!$B$13:$X$489,21,0)/1000</f>
        <v>#N/A</v>
      </c>
      <c r="L452" s="161" t="e">
        <f t="shared" si="24"/>
        <v>#N/A</v>
      </c>
      <c r="M452" s="165" t="e">
        <f t="shared" si="25"/>
        <v>#N/A</v>
      </c>
      <c r="N452" s="161" t="e">
        <f t="shared" si="26"/>
        <v>#N/A</v>
      </c>
      <c r="O452" s="161"/>
    </row>
    <row r="453" spans="1:15">
      <c r="A453" s="162">
        <f>'BC 114+220'!B452</f>
        <v>0</v>
      </c>
      <c r="B453" s="161">
        <f t="shared" si="27"/>
        <v>439</v>
      </c>
      <c r="C453" s="163" t="e">
        <f>'BC 114+220'!M452/1000</f>
        <v>#N/A</v>
      </c>
      <c r="D453" s="163" t="e">
        <f>'BC 114+220'!AA452</f>
        <v>#N/A</v>
      </c>
      <c r="E453" s="164" t="e">
        <f>'BC 114+220'!AB452</f>
        <v>#N/A</v>
      </c>
      <c r="F453" s="163" t="e">
        <f>VLOOKUP($A453,'BC 114+220'!$B$13:$X$489,8,0)/1000</f>
        <v>#N/A</v>
      </c>
      <c r="G453" s="163" t="e">
        <f>VLOOKUP($A453,'BC 114+220'!$B$13:$X$489,9,0)/1000</f>
        <v>#N/A</v>
      </c>
      <c r="H453" s="163" t="e">
        <f>VLOOKUP($A453,'BC 114+220'!$B$13:$X$489,14,0)/1000</f>
        <v>#N/A</v>
      </c>
      <c r="I453" s="163" t="e">
        <f>VLOOKUP($A453,'BC 114+220'!$B$13:$X$489,15,0)/1000</f>
        <v>#N/A</v>
      </c>
      <c r="J453" s="163" t="e">
        <f>VLOOKUP($A453,'BC 114+220'!$B$13:$X$489,20,0)/1000</f>
        <v>#N/A</v>
      </c>
      <c r="K453" s="163" t="e">
        <f>VLOOKUP($A453,'BC 114+220'!$B$13:$X$489,21,0)/1000</f>
        <v>#N/A</v>
      </c>
      <c r="L453" s="161" t="e">
        <f t="shared" si="24"/>
        <v>#N/A</v>
      </c>
      <c r="M453" s="165" t="e">
        <f t="shared" si="25"/>
        <v>#N/A</v>
      </c>
      <c r="N453" s="161" t="e">
        <f t="shared" si="26"/>
        <v>#N/A</v>
      </c>
      <c r="O453" s="161"/>
    </row>
    <row r="454" spans="1:15">
      <c r="A454" s="162">
        <f>'BC 114+220'!B453</f>
        <v>0</v>
      </c>
      <c r="B454" s="161">
        <f t="shared" si="27"/>
        <v>440</v>
      </c>
      <c r="C454" s="163" t="e">
        <f>'BC 114+220'!M453/1000</f>
        <v>#N/A</v>
      </c>
      <c r="D454" s="163" t="e">
        <f>'BC 114+220'!AA453</f>
        <v>#N/A</v>
      </c>
      <c r="E454" s="164" t="e">
        <f>'BC 114+220'!AB453</f>
        <v>#N/A</v>
      </c>
      <c r="F454" s="163" t="e">
        <f>VLOOKUP($A454,'BC 114+220'!$B$13:$X$489,8,0)/1000</f>
        <v>#N/A</v>
      </c>
      <c r="G454" s="163" t="e">
        <f>VLOOKUP($A454,'BC 114+220'!$B$13:$X$489,9,0)/1000</f>
        <v>#N/A</v>
      </c>
      <c r="H454" s="163" t="e">
        <f>VLOOKUP($A454,'BC 114+220'!$B$13:$X$489,14,0)/1000</f>
        <v>#N/A</v>
      </c>
      <c r="I454" s="163" t="e">
        <f>VLOOKUP($A454,'BC 114+220'!$B$13:$X$489,15,0)/1000</f>
        <v>#N/A</v>
      </c>
      <c r="J454" s="163" t="e">
        <f>VLOOKUP($A454,'BC 114+220'!$B$13:$X$489,20,0)/1000</f>
        <v>#N/A</v>
      </c>
      <c r="K454" s="163" t="e">
        <f>VLOOKUP($A454,'BC 114+220'!$B$13:$X$489,21,0)/1000</f>
        <v>#N/A</v>
      </c>
      <c r="L454" s="161" t="e">
        <f t="shared" si="24"/>
        <v>#N/A</v>
      </c>
      <c r="M454" s="165" t="e">
        <f t="shared" si="25"/>
        <v>#N/A</v>
      </c>
      <c r="N454" s="161" t="e">
        <f t="shared" si="26"/>
        <v>#N/A</v>
      </c>
      <c r="O454" s="161"/>
    </row>
    <row r="455" spans="1:15">
      <c r="A455" s="162">
        <f>'BC 114+220'!B454</f>
        <v>0</v>
      </c>
      <c r="B455" s="161">
        <f t="shared" si="27"/>
        <v>441</v>
      </c>
      <c r="C455" s="163" t="e">
        <f>'BC 114+220'!M454/1000</f>
        <v>#N/A</v>
      </c>
      <c r="D455" s="163" t="e">
        <f>'BC 114+220'!AA454</f>
        <v>#N/A</v>
      </c>
      <c r="E455" s="164" t="e">
        <f>'BC 114+220'!AB454</f>
        <v>#N/A</v>
      </c>
      <c r="F455" s="163" t="e">
        <f>VLOOKUP($A455,'BC 114+220'!$B$13:$X$489,8,0)/1000</f>
        <v>#N/A</v>
      </c>
      <c r="G455" s="163" t="e">
        <f>VLOOKUP($A455,'BC 114+220'!$B$13:$X$489,9,0)/1000</f>
        <v>#N/A</v>
      </c>
      <c r="H455" s="163" t="e">
        <f>VLOOKUP($A455,'BC 114+220'!$B$13:$X$489,14,0)/1000</f>
        <v>#N/A</v>
      </c>
      <c r="I455" s="163" t="e">
        <f>VLOOKUP($A455,'BC 114+220'!$B$13:$X$489,15,0)/1000</f>
        <v>#N/A</v>
      </c>
      <c r="J455" s="163" t="e">
        <f>VLOOKUP($A455,'BC 114+220'!$B$13:$X$489,20,0)/1000</f>
        <v>#N/A</v>
      </c>
      <c r="K455" s="163" t="e">
        <f>VLOOKUP($A455,'BC 114+220'!$B$13:$X$489,21,0)/1000</f>
        <v>#N/A</v>
      </c>
      <c r="L455" s="161" t="e">
        <f t="shared" si="24"/>
        <v>#N/A</v>
      </c>
      <c r="M455" s="165" t="e">
        <f t="shared" si="25"/>
        <v>#N/A</v>
      </c>
      <c r="N455" s="161" t="e">
        <f t="shared" si="26"/>
        <v>#N/A</v>
      </c>
      <c r="O455" s="161"/>
    </row>
    <row r="456" spans="1:15">
      <c r="A456" s="162">
        <f>'BC 114+220'!B455</f>
        <v>0</v>
      </c>
      <c r="B456" s="161">
        <f t="shared" si="27"/>
        <v>442</v>
      </c>
      <c r="C456" s="163" t="e">
        <f>'BC 114+220'!M455/1000</f>
        <v>#N/A</v>
      </c>
      <c r="D456" s="163" t="e">
        <f>'BC 114+220'!AA455</f>
        <v>#N/A</v>
      </c>
      <c r="E456" s="164" t="e">
        <f>'BC 114+220'!AB455</f>
        <v>#N/A</v>
      </c>
      <c r="F456" s="163" t="e">
        <f>VLOOKUP($A456,'BC 114+220'!$B$13:$X$489,8,0)/1000</f>
        <v>#N/A</v>
      </c>
      <c r="G456" s="163" t="e">
        <f>VLOOKUP($A456,'BC 114+220'!$B$13:$X$489,9,0)/1000</f>
        <v>#N/A</v>
      </c>
      <c r="H456" s="163" t="e">
        <f>VLOOKUP($A456,'BC 114+220'!$B$13:$X$489,14,0)/1000</f>
        <v>#N/A</v>
      </c>
      <c r="I456" s="163" t="e">
        <f>VLOOKUP($A456,'BC 114+220'!$B$13:$X$489,15,0)/1000</f>
        <v>#N/A</v>
      </c>
      <c r="J456" s="163" t="e">
        <f>VLOOKUP($A456,'BC 114+220'!$B$13:$X$489,20,0)/1000</f>
        <v>#N/A</v>
      </c>
      <c r="K456" s="163" t="e">
        <f>VLOOKUP($A456,'BC 114+220'!$B$13:$X$489,21,0)/1000</f>
        <v>#N/A</v>
      </c>
      <c r="L456" s="161" t="e">
        <f t="shared" si="24"/>
        <v>#N/A</v>
      </c>
      <c r="M456" s="165" t="e">
        <f t="shared" si="25"/>
        <v>#N/A</v>
      </c>
      <c r="N456" s="161" t="e">
        <f t="shared" si="26"/>
        <v>#N/A</v>
      </c>
      <c r="O456" s="161"/>
    </row>
    <row r="457" spans="1:15">
      <c r="A457" s="162">
        <f>'BC 114+220'!B456</f>
        <v>0</v>
      </c>
      <c r="B457" s="161">
        <f t="shared" si="27"/>
        <v>443</v>
      </c>
      <c r="C457" s="163" t="e">
        <f>'BC 114+220'!M456/1000</f>
        <v>#N/A</v>
      </c>
      <c r="D457" s="163" t="e">
        <f>'BC 114+220'!AA456</f>
        <v>#N/A</v>
      </c>
      <c r="E457" s="164" t="e">
        <f>'BC 114+220'!AB456</f>
        <v>#N/A</v>
      </c>
      <c r="F457" s="163" t="e">
        <f>VLOOKUP($A457,'BC 114+220'!$B$13:$X$489,8,0)/1000</f>
        <v>#N/A</v>
      </c>
      <c r="G457" s="163" t="e">
        <f>VLOOKUP($A457,'BC 114+220'!$B$13:$X$489,9,0)/1000</f>
        <v>#N/A</v>
      </c>
      <c r="H457" s="163" t="e">
        <f>VLOOKUP($A457,'BC 114+220'!$B$13:$X$489,14,0)/1000</f>
        <v>#N/A</v>
      </c>
      <c r="I457" s="163" t="e">
        <f>VLOOKUP($A457,'BC 114+220'!$B$13:$X$489,15,0)/1000</f>
        <v>#N/A</v>
      </c>
      <c r="J457" s="163" t="e">
        <f>VLOOKUP($A457,'BC 114+220'!$B$13:$X$489,20,0)/1000</f>
        <v>#N/A</v>
      </c>
      <c r="K457" s="163" t="e">
        <f>VLOOKUP($A457,'BC 114+220'!$B$13:$X$489,21,0)/1000</f>
        <v>#N/A</v>
      </c>
      <c r="L457" s="161" t="e">
        <f t="shared" si="24"/>
        <v>#N/A</v>
      </c>
      <c r="M457" s="165" t="e">
        <f t="shared" si="25"/>
        <v>#N/A</v>
      </c>
      <c r="N457" s="161" t="e">
        <f t="shared" si="26"/>
        <v>#N/A</v>
      </c>
      <c r="O457" s="161"/>
    </row>
    <row r="458" spans="1:15">
      <c r="A458" s="162">
        <f>'BC 114+220'!B457</f>
        <v>0</v>
      </c>
      <c r="B458" s="161">
        <f t="shared" si="27"/>
        <v>444</v>
      </c>
      <c r="C458" s="163" t="e">
        <f>'BC 114+220'!M457/1000</f>
        <v>#N/A</v>
      </c>
      <c r="D458" s="163" t="e">
        <f>'BC 114+220'!AA457</f>
        <v>#N/A</v>
      </c>
      <c r="E458" s="164" t="e">
        <f>'BC 114+220'!AB457</f>
        <v>#N/A</v>
      </c>
      <c r="F458" s="163" t="e">
        <f>VLOOKUP($A458,'BC 114+220'!$B$13:$X$489,8,0)/1000</f>
        <v>#N/A</v>
      </c>
      <c r="G458" s="163" t="e">
        <f>VLOOKUP($A458,'BC 114+220'!$B$13:$X$489,9,0)/1000</f>
        <v>#N/A</v>
      </c>
      <c r="H458" s="163" t="e">
        <f>VLOOKUP($A458,'BC 114+220'!$B$13:$X$489,14,0)/1000</f>
        <v>#N/A</v>
      </c>
      <c r="I458" s="163" t="e">
        <f>VLOOKUP($A458,'BC 114+220'!$B$13:$X$489,15,0)/1000</f>
        <v>#N/A</v>
      </c>
      <c r="J458" s="163" t="e">
        <f>VLOOKUP($A458,'BC 114+220'!$B$13:$X$489,20,0)/1000</f>
        <v>#N/A</v>
      </c>
      <c r="K458" s="163" t="e">
        <f>VLOOKUP($A458,'BC 114+220'!$B$13:$X$489,21,0)/1000</f>
        <v>#N/A</v>
      </c>
      <c r="L458" s="161" t="e">
        <f t="shared" si="24"/>
        <v>#N/A</v>
      </c>
      <c r="M458" s="165" t="e">
        <f t="shared" si="25"/>
        <v>#N/A</v>
      </c>
      <c r="N458" s="161" t="e">
        <f t="shared" si="26"/>
        <v>#N/A</v>
      </c>
      <c r="O458" s="161"/>
    </row>
    <row r="459" spans="1:15">
      <c r="A459" s="162">
        <f>'BC 114+220'!B458</f>
        <v>0</v>
      </c>
      <c r="B459" s="161">
        <f t="shared" si="27"/>
        <v>445</v>
      </c>
      <c r="C459" s="163" t="e">
        <f>'BC 114+220'!M458/1000</f>
        <v>#N/A</v>
      </c>
      <c r="D459" s="163" t="e">
        <f>'BC 114+220'!AA458</f>
        <v>#N/A</v>
      </c>
      <c r="E459" s="164" t="e">
        <f>'BC 114+220'!AB458</f>
        <v>#N/A</v>
      </c>
      <c r="F459" s="163" t="e">
        <f>VLOOKUP($A459,'BC 114+220'!$B$13:$X$489,8,0)/1000</f>
        <v>#N/A</v>
      </c>
      <c r="G459" s="163" t="e">
        <f>VLOOKUP($A459,'BC 114+220'!$B$13:$X$489,9,0)/1000</f>
        <v>#N/A</v>
      </c>
      <c r="H459" s="163" t="e">
        <f>VLOOKUP($A459,'BC 114+220'!$B$13:$X$489,14,0)/1000</f>
        <v>#N/A</v>
      </c>
      <c r="I459" s="163" t="e">
        <f>VLOOKUP($A459,'BC 114+220'!$B$13:$X$489,15,0)/1000</f>
        <v>#N/A</v>
      </c>
      <c r="J459" s="163" t="e">
        <f>VLOOKUP($A459,'BC 114+220'!$B$13:$X$489,20,0)/1000</f>
        <v>#N/A</v>
      </c>
      <c r="K459" s="163" t="e">
        <f>VLOOKUP($A459,'BC 114+220'!$B$13:$X$489,21,0)/1000</f>
        <v>#N/A</v>
      </c>
      <c r="L459" s="161" t="e">
        <f t="shared" si="24"/>
        <v>#N/A</v>
      </c>
      <c r="M459" s="165" t="e">
        <f t="shared" si="25"/>
        <v>#N/A</v>
      </c>
      <c r="N459" s="161" t="e">
        <f t="shared" si="26"/>
        <v>#N/A</v>
      </c>
      <c r="O459" s="161"/>
    </row>
    <row r="460" spans="1:15">
      <c r="A460" s="162">
        <f>'BC 114+220'!B459</f>
        <v>0</v>
      </c>
      <c r="B460" s="161">
        <f t="shared" si="27"/>
        <v>446</v>
      </c>
      <c r="C460" s="163" t="e">
        <f>'BC 114+220'!M459/1000</f>
        <v>#N/A</v>
      </c>
      <c r="D460" s="163" t="e">
        <f>'BC 114+220'!AA459</f>
        <v>#N/A</v>
      </c>
      <c r="E460" s="164" t="e">
        <f>'BC 114+220'!AB459</f>
        <v>#N/A</v>
      </c>
      <c r="F460" s="163" t="e">
        <f>VLOOKUP($A460,'BC 114+220'!$B$13:$X$489,8,0)/1000</f>
        <v>#N/A</v>
      </c>
      <c r="G460" s="163" t="e">
        <f>VLOOKUP($A460,'BC 114+220'!$B$13:$X$489,9,0)/1000</f>
        <v>#N/A</v>
      </c>
      <c r="H460" s="163" t="e">
        <f>VLOOKUP($A460,'BC 114+220'!$B$13:$X$489,14,0)/1000</f>
        <v>#N/A</v>
      </c>
      <c r="I460" s="163" t="e">
        <f>VLOOKUP($A460,'BC 114+220'!$B$13:$X$489,15,0)/1000</f>
        <v>#N/A</v>
      </c>
      <c r="J460" s="163" t="e">
        <f>VLOOKUP($A460,'BC 114+220'!$B$13:$X$489,20,0)/1000</f>
        <v>#N/A</v>
      </c>
      <c r="K460" s="163" t="e">
        <f>VLOOKUP($A460,'BC 114+220'!$B$13:$X$489,21,0)/1000</f>
        <v>#N/A</v>
      </c>
      <c r="L460" s="161" t="e">
        <f t="shared" si="24"/>
        <v>#N/A</v>
      </c>
      <c r="M460" s="165" t="e">
        <f t="shared" si="25"/>
        <v>#N/A</v>
      </c>
      <c r="N460" s="161" t="e">
        <f t="shared" si="26"/>
        <v>#N/A</v>
      </c>
      <c r="O460" s="161"/>
    </row>
    <row r="461" spans="1:15">
      <c r="A461" s="162">
        <f>'BC 114+220'!B460</f>
        <v>0</v>
      </c>
      <c r="B461" s="161">
        <f t="shared" si="27"/>
        <v>447</v>
      </c>
      <c r="C461" s="163" t="e">
        <f>'BC 114+220'!M460/1000</f>
        <v>#N/A</v>
      </c>
      <c r="D461" s="163" t="e">
        <f>'BC 114+220'!AA460</f>
        <v>#N/A</v>
      </c>
      <c r="E461" s="164" t="e">
        <f>'BC 114+220'!AB460</f>
        <v>#N/A</v>
      </c>
      <c r="F461" s="163" t="e">
        <f>VLOOKUP($A461,'BC 114+220'!$B$13:$X$489,8,0)/1000</f>
        <v>#N/A</v>
      </c>
      <c r="G461" s="163" t="e">
        <f>VLOOKUP($A461,'BC 114+220'!$B$13:$X$489,9,0)/1000</f>
        <v>#N/A</v>
      </c>
      <c r="H461" s="163" t="e">
        <f>VLOOKUP($A461,'BC 114+220'!$B$13:$X$489,14,0)/1000</f>
        <v>#N/A</v>
      </c>
      <c r="I461" s="163" t="e">
        <f>VLOOKUP($A461,'BC 114+220'!$B$13:$X$489,15,0)/1000</f>
        <v>#N/A</v>
      </c>
      <c r="J461" s="163" t="e">
        <f>VLOOKUP($A461,'BC 114+220'!$B$13:$X$489,20,0)/1000</f>
        <v>#N/A</v>
      </c>
      <c r="K461" s="163" t="e">
        <f>VLOOKUP($A461,'BC 114+220'!$B$13:$X$489,21,0)/1000</f>
        <v>#N/A</v>
      </c>
      <c r="L461" s="161" t="e">
        <f t="shared" si="24"/>
        <v>#N/A</v>
      </c>
      <c r="M461" s="165" t="e">
        <f t="shared" si="25"/>
        <v>#N/A</v>
      </c>
      <c r="N461" s="161" t="e">
        <f t="shared" si="26"/>
        <v>#N/A</v>
      </c>
      <c r="O461" s="161"/>
    </row>
    <row r="462" spans="1:15">
      <c r="A462" s="162">
        <f>'BC 114+220'!B461</f>
        <v>0</v>
      </c>
      <c r="B462" s="161">
        <f t="shared" si="27"/>
        <v>448</v>
      </c>
      <c r="C462" s="163" t="e">
        <f>'BC 114+220'!M461/1000</f>
        <v>#N/A</v>
      </c>
      <c r="D462" s="163" t="e">
        <f>'BC 114+220'!AA461</f>
        <v>#N/A</v>
      </c>
      <c r="E462" s="164" t="e">
        <f>'BC 114+220'!AB461</f>
        <v>#N/A</v>
      </c>
      <c r="F462" s="163" t="e">
        <f>VLOOKUP($A462,'BC 114+220'!$B$13:$X$489,8,0)/1000</f>
        <v>#N/A</v>
      </c>
      <c r="G462" s="163" t="e">
        <f>VLOOKUP($A462,'BC 114+220'!$B$13:$X$489,9,0)/1000</f>
        <v>#N/A</v>
      </c>
      <c r="H462" s="163" t="e">
        <f>VLOOKUP($A462,'BC 114+220'!$B$13:$X$489,14,0)/1000</f>
        <v>#N/A</v>
      </c>
      <c r="I462" s="163" t="e">
        <f>VLOOKUP($A462,'BC 114+220'!$B$13:$X$489,15,0)/1000</f>
        <v>#N/A</v>
      </c>
      <c r="J462" s="163" t="e">
        <f>VLOOKUP($A462,'BC 114+220'!$B$13:$X$489,20,0)/1000</f>
        <v>#N/A</v>
      </c>
      <c r="K462" s="163" t="e">
        <f>VLOOKUP($A462,'BC 114+220'!$B$13:$X$489,21,0)/1000</f>
        <v>#N/A</v>
      </c>
      <c r="L462" s="161" t="e">
        <f t="shared" ref="L462:L525" si="28">(G462-$G$14)*1000</f>
        <v>#N/A</v>
      </c>
      <c r="M462" s="165" t="e">
        <f t="shared" ref="M462:M525" si="29">(I462-$I$14)*1000</f>
        <v>#N/A</v>
      </c>
      <c r="N462" s="161" t="e">
        <f t="shared" si="26"/>
        <v>#N/A</v>
      </c>
      <c r="O462" s="161"/>
    </row>
    <row r="463" spans="1:15">
      <c r="A463" s="162">
        <f>'BC 114+220'!B462</f>
        <v>0</v>
      </c>
      <c r="B463" s="161">
        <f t="shared" si="27"/>
        <v>449</v>
      </c>
      <c r="C463" s="163" t="e">
        <f>'BC 114+220'!M462/1000</f>
        <v>#N/A</v>
      </c>
      <c r="D463" s="163" t="e">
        <f>'BC 114+220'!AA462</f>
        <v>#N/A</v>
      </c>
      <c r="E463" s="164" t="e">
        <f>'BC 114+220'!AB462</f>
        <v>#N/A</v>
      </c>
      <c r="F463" s="163" t="e">
        <f>VLOOKUP($A463,'BC 114+220'!$B$13:$X$489,8,0)/1000</f>
        <v>#N/A</v>
      </c>
      <c r="G463" s="163" t="e">
        <f>VLOOKUP($A463,'BC 114+220'!$B$13:$X$489,9,0)/1000</f>
        <v>#N/A</v>
      </c>
      <c r="H463" s="163" t="e">
        <f>VLOOKUP($A463,'BC 114+220'!$B$13:$X$489,14,0)/1000</f>
        <v>#N/A</v>
      </c>
      <c r="I463" s="163" t="e">
        <f>VLOOKUP($A463,'BC 114+220'!$B$13:$X$489,15,0)/1000</f>
        <v>#N/A</v>
      </c>
      <c r="J463" s="163" t="e">
        <f>VLOOKUP($A463,'BC 114+220'!$B$13:$X$489,20,0)/1000</f>
        <v>#N/A</v>
      </c>
      <c r="K463" s="163" t="e">
        <f>VLOOKUP($A463,'BC 114+220'!$B$13:$X$489,21,0)/1000</f>
        <v>#N/A</v>
      </c>
      <c r="L463" s="161" t="e">
        <f t="shared" si="28"/>
        <v>#N/A</v>
      </c>
      <c r="M463" s="165" t="e">
        <f t="shared" si="29"/>
        <v>#N/A</v>
      </c>
      <c r="N463" s="161" t="e">
        <f t="shared" ref="N463:N526" si="30">(K463-$K$14)*1000</f>
        <v>#N/A</v>
      </c>
      <c r="O463" s="161"/>
    </row>
    <row r="464" spans="1:15">
      <c r="A464" s="162">
        <f>'BC 114+220'!B463</f>
        <v>0</v>
      </c>
      <c r="B464" s="161">
        <f t="shared" ref="B464:B527" si="31">+B463+1</f>
        <v>450</v>
      </c>
      <c r="C464" s="163" t="e">
        <f>'BC 114+220'!M463/1000</f>
        <v>#N/A</v>
      </c>
      <c r="D464" s="163" t="e">
        <f>'BC 114+220'!AA463</f>
        <v>#N/A</v>
      </c>
      <c r="E464" s="164" t="e">
        <f>'BC 114+220'!AB463</f>
        <v>#N/A</v>
      </c>
      <c r="F464" s="163" t="e">
        <f>VLOOKUP($A464,'BC 114+220'!$B$13:$X$489,8,0)/1000</f>
        <v>#N/A</v>
      </c>
      <c r="G464" s="163" t="e">
        <f>VLOOKUP($A464,'BC 114+220'!$B$13:$X$489,9,0)/1000</f>
        <v>#N/A</v>
      </c>
      <c r="H464" s="163" t="e">
        <f>VLOOKUP($A464,'BC 114+220'!$B$13:$X$489,14,0)/1000</f>
        <v>#N/A</v>
      </c>
      <c r="I464" s="163" t="e">
        <f>VLOOKUP($A464,'BC 114+220'!$B$13:$X$489,15,0)/1000</f>
        <v>#N/A</v>
      </c>
      <c r="J464" s="163" t="e">
        <f>VLOOKUP($A464,'BC 114+220'!$B$13:$X$489,20,0)/1000</f>
        <v>#N/A</v>
      </c>
      <c r="K464" s="163" t="e">
        <f>VLOOKUP($A464,'BC 114+220'!$B$13:$X$489,21,0)/1000</f>
        <v>#N/A</v>
      </c>
      <c r="L464" s="161" t="e">
        <f t="shared" si="28"/>
        <v>#N/A</v>
      </c>
      <c r="M464" s="165" t="e">
        <f t="shared" si="29"/>
        <v>#N/A</v>
      </c>
      <c r="N464" s="161" t="e">
        <f t="shared" si="30"/>
        <v>#N/A</v>
      </c>
      <c r="O464" s="161"/>
    </row>
    <row r="465" spans="1:15">
      <c r="A465" s="162">
        <f>'BC 114+220'!B464</f>
        <v>0</v>
      </c>
      <c r="B465" s="161">
        <f t="shared" si="31"/>
        <v>451</v>
      </c>
      <c r="C465" s="163" t="e">
        <f>'BC 114+220'!M464/1000</f>
        <v>#N/A</v>
      </c>
      <c r="D465" s="163" t="e">
        <f>'BC 114+220'!AA464</f>
        <v>#N/A</v>
      </c>
      <c r="E465" s="164" t="e">
        <f>'BC 114+220'!AB464</f>
        <v>#N/A</v>
      </c>
      <c r="F465" s="163" t="e">
        <f>VLOOKUP($A465,'BC 114+220'!$B$13:$X$489,8,0)/1000</f>
        <v>#N/A</v>
      </c>
      <c r="G465" s="163" t="e">
        <f>VLOOKUP($A465,'BC 114+220'!$B$13:$X$489,9,0)/1000</f>
        <v>#N/A</v>
      </c>
      <c r="H465" s="163" t="e">
        <f>VLOOKUP($A465,'BC 114+220'!$B$13:$X$489,14,0)/1000</f>
        <v>#N/A</v>
      </c>
      <c r="I465" s="163" t="e">
        <f>VLOOKUP($A465,'BC 114+220'!$B$13:$X$489,15,0)/1000</f>
        <v>#N/A</v>
      </c>
      <c r="J465" s="163" t="e">
        <f>VLOOKUP($A465,'BC 114+220'!$B$13:$X$489,20,0)/1000</f>
        <v>#N/A</v>
      </c>
      <c r="K465" s="163" t="e">
        <f>VLOOKUP($A465,'BC 114+220'!$B$13:$X$489,21,0)/1000</f>
        <v>#N/A</v>
      </c>
      <c r="L465" s="161" t="e">
        <f t="shared" si="28"/>
        <v>#N/A</v>
      </c>
      <c r="M465" s="165" t="e">
        <f t="shared" si="29"/>
        <v>#N/A</v>
      </c>
      <c r="N465" s="161" t="e">
        <f t="shared" si="30"/>
        <v>#N/A</v>
      </c>
      <c r="O465" s="161"/>
    </row>
    <row r="466" spans="1:15">
      <c r="A466" s="162">
        <f>'BC 114+220'!B465</f>
        <v>0</v>
      </c>
      <c r="B466" s="161">
        <f t="shared" si="31"/>
        <v>452</v>
      </c>
      <c r="C466" s="163" t="e">
        <f>'BC 114+220'!M465/1000</f>
        <v>#N/A</v>
      </c>
      <c r="D466" s="163" t="e">
        <f>'BC 114+220'!AA465</f>
        <v>#N/A</v>
      </c>
      <c r="E466" s="164" t="e">
        <f>'BC 114+220'!AB465</f>
        <v>#N/A</v>
      </c>
      <c r="F466" s="163" t="e">
        <f>VLOOKUP($A466,'BC 114+220'!$B$13:$X$489,8,0)/1000</f>
        <v>#N/A</v>
      </c>
      <c r="G466" s="163" t="e">
        <f>VLOOKUP($A466,'BC 114+220'!$B$13:$X$489,9,0)/1000</f>
        <v>#N/A</v>
      </c>
      <c r="H466" s="163" t="e">
        <f>VLOOKUP($A466,'BC 114+220'!$B$13:$X$489,14,0)/1000</f>
        <v>#N/A</v>
      </c>
      <c r="I466" s="163" t="e">
        <f>VLOOKUP($A466,'BC 114+220'!$B$13:$X$489,15,0)/1000</f>
        <v>#N/A</v>
      </c>
      <c r="J466" s="163" t="e">
        <f>VLOOKUP($A466,'BC 114+220'!$B$13:$X$489,20,0)/1000</f>
        <v>#N/A</v>
      </c>
      <c r="K466" s="163" t="e">
        <f>VLOOKUP($A466,'BC 114+220'!$B$13:$X$489,21,0)/1000</f>
        <v>#N/A</v>
      </c>
      <c r="L466" s="161" t="e">
        <f t="shared" si="28"/>
        <v>#N/A</v>
      </c>
      <c r="M466" s="165" t="e">
        <f t="shared" si="29"/>
        <v>#N/A</v>
      </c>
      <c r="N466" s="161" t="e">
        <f t="shared" si="30"/>
        <v>#N/A</v>
      </c>
      <c r="O466" s="161"/>
    </row>
    <row r="467" spans="1:15">
      <c r="A467" s="162">
        <f>'BC 114+220'!B466</f>
        <v>0</v>
      </c>
      <c r="B467" s="161">
        <f t="shared" si="31"/>
        <v>453</v>
      </c>
      <c r="C467" s="163" t="e">
        <f>'BC 114+220'!M466/1000</f>
        <v>#N/A</v>
      </c>
      <c r="D467" s="163" t="e">
        <f>'BC 114+220'!AA466</f>
        <v>#N/A</v>
      </c>
      <c r="E467" s="164" t="e">
        <f>'BC 114+220'!AB466</f>
        <v>#N/A</v>
      </c>
      <c r="F467" s="163" t="e">
        <f>VLOOKUP($A467,'BC 114+220'!$B$13:$X$489,8,0)/1000</f>
        <v>#N/A</v>
      </c>
      <c r="G467" s="163" t="e">
        <f>VLOOKUP($A467,'BC 114+220'!$B$13:$X$489,9,0)/1000</f>
        <v>#N/A</v>
      </c>
      <c r="H467" s="163" t="e">
        <f>VLOOKUP($A467,'BC 114+220'!$B$13:$X$489,14,0)/1000</f>
        <v>#N/A</v>
      </c>
      <c r="I467" s="163" t="e">
        <f>VLOOKUP($A467,'BC 114+220'!$B$13:$X$489,15,0)/1000</f>
        <v>#N/A</v>
      </c>
      <c r="J467" s="163" t="e">
        <f>VLOOKUP($A467,'BC 114+220'!$B$13:$X$489,20,0)/1000</f>
        <v>#N/A</v>
      </c>
      <c r="K467" s="163" t="e">
        <f>VLOOKUP($A467,'BC 114+220'!$B$13:$X$489,21,0)/1000</f>
        <v>#N/A</v>
      </c>
      <c r="L467" s="161" t="e">
        <f t="shared" si="28"/>
        <v>#N/A</v>
      </c>
      <c r="M467" s="165" t="e">
        <f t="shared" si="29"/>
        <v>#N/A</v>
      </c>
      <c r="N467" s="161" t="e">
        <f t="shared" si="30"/>
        <v>#N/A</v>
      </c>
      <c r="O467" s="161"/>
    </row>
    <row r="468" spans="1:15">
      <c r="A468" s="162">
        <f>'BC 114+220'!B467</f>
        <v>0</v>
      </c>
      <c r="B468" s="161">
        <f t="shared" si="31"/>
        <v>454</v>
      </c>
      <c r="C468" s="163" t="e">
        <f>'BC 114+220'!M467/1000</f>
        <v>#N/A</v>
      </c>
      <c r="D468" s="163" t="e">
        <f>'BC 114+220'!AA467</f>
        <v>#N/A</v>
      </c>
      <c r="E468" s="164" t="e">
        <f>'BC 114+220'!AB467</f>
        <v>#N/A</v>
      </c>
      <c r="F468" s="163" t="e">
        <f>VLOOKUP($A468,'BC 114+220'!$B$13:$X$489,8,0)/1000</f>
        <v>#N/A</v>
      </c>
      <c r="G468" s="163" t="e">
        <f>VLOOKUP($A468,'BC 114+220'!$B$13:$X$489,9,0)/1000</f>
        <v>#N/A</v>
      </c>
      <c r="H468" s="163" t="e">
        <f>VLOOKUP($A468,'BC 114+220'!$B$13:$X$489,14,0)/1000</f>
        <v>#N/A</v>
      </c>
      <c r="I468" s="163" t="e">
        <f>VLOOKUP($A468,'BC 114+220'!$B$13:$X$489,15,0)/1000</f>
        <v>#N/A</v>
      </c>
      <c r="J468" s="163" t="e">
        <f>VLOOKUP($A468,'BC 114+220'!$B$13:$X$489,20,0)/1000</f>
        <v>#N/A</v>
      </c>
      <c r="K468" s="163" t="e">
        <f>VLOOKUP($A468,'BC 114+220'!$B$13:$X$489,21,0)/1000</f>
        <v>#N/A</v>
      </c>
      <c r="L468" s="161" t="e">
        <f t="shared" si="28"/>
        <v>#N/A</v>
      </c>
      <c r="M468" s="165" t="e">
        <f t="shared" si="29"/>
        <v>#N/A</v>
      </c>
      <c r="N468" s="161" t="e">
        <f t="shared" si="30"/>
        <v>#N/A</v>
      </c>
      <c r="O468" s="161"/>
    </row>
    <row r="469" spans="1:15">
      <c r="A469" s="162">
        <f>'BC 114+220'!B468</f>
        <v>0</v>
      </c>
      <c r="B469" s="161">
        <f t="shared" si="31"/>
        <v>455</v>
      </c>
      <c r="C469" s="163" t="e">
        <f>'BC 114+220'!M468/1000</f>
        <v>#N/A</v>
      </c>
      <c r="D469" s="163" t="e">
        <f>'BC 114+220'!AA468</f>
        <v>#N/A</v>
      </c>
      <c r="E469" s="164" t="e">
        <f>'BC 114+220'!AB468</f>
        <v>#N/A</v>
      </c>
      <c r="F469" s="163" t="e">
        <f>VLOOKUP($A469,'BC 114+220'!$B$13:$X$489,8,0)/1000</f>
        <v>#N/A</v>
      </c>
      <c r="G469" s="163" t="e">
        <f>VLOOKUP($A469,'BC 114+220'!$B$13:$X$489,9,0)/1000</f>
        <v>#N/A</v>
      </c>
      <c r="H469" s="163" t="e">
        <f>VLOOKUP($A469,'BC 114+220'!$B$13:$X$489,14,0)/1000</f>
        <v>#N/A</v>
      </c>
      <c r="I469" s="163" t="e">
        <f>VLOOKUP($A469,'BC 114+220'!$B$13:$X$489,15,0)/1000</f>
        <v>#N/A</v>
      </c>
      <c r="J469" s="163" t="e">
        <f>VLOOKUP($A469,'BC 114+220'!$B$13:$X$489,20,0)/1000</f>
        <v>#N/A</v>
      </c>
      <c r="K469" s="163" t="e">
        <f>VLOOKUP($A469,'BC 114+220'!$B$13:$X$489,21,0)/1000</f>
        <v>#N/A</v>
      </c>
      <c r="L469" s="161" t="e">
        <f t="shared" si="28"/>
        <v>#N/A</v>
      </c>
      <c r="M469" s="165" t="e">
        <f t="shared" si="29"/>
        <v>#N/A</v>
      </c>
      <c r="N469" s="161" t="e">
        <f t="shared" si="30"/>
        <v>#N/A</v>
      </c>
      <c r="O469" s="161"/>
    </row>
    <row r="470" spans="1:15">
      <c r="A470" s="162">
        <f>'BC 114+220'!B469</f>
        <v>0</v>
      </c>
      <c r="B470" s="161">
        <f t="shared" si="31"/>
        <v>456</v>
      </c>
      <c r="C470" s="163" t="e">
        <f>'BC 114+220'!M469/1000</f>
        <v>#N/A</v>
      </c>
      <c r="D470" s="163" t="e">
        <f>'BC 114+220'!AA469</f>
        <v>#N/A</v>
      </c>
      <c r="E470" s="164" t="e">
        <f>'BC 114+220'!AB469</f>
        <v>#N/A</v>
      </c>
      <c r="F470" s="163" t="e">
        <f>VLOOKUP($A470,'BC 114+220'!$B$13:$X$489,8,0)/1000</f>
        <v>#N/A</v>
      </c>
      <c r="G470" s="163" t="e">
        <f>VLOOKUP($A470,'BC 114+220'!$B$13:$X$489,9,0)/1000</f>
        <v>#N/A</v>
      </c>
      <c r="H470" s="163" t="e">
        <f>VLOOKUP($A470,'BC 114+220'!$B$13:$X$489,14,0)/1000</f>
        <v>#N/A</v>
      </c>
      <c r="I470" s="163" t="e">
        <f>VLOOKUP($A470,'BC 114+220'!$B$13:$X$489,15,0)/1000</f>
        <v>#N/A</v>
      </c>
      <c r="J470" s="163" t="e">
        <f>VLOOKUP($A470,'BC 114+220'!$B$13:$X$489,20,0)/1000</f>
        <v>#N/A</v>
      </c>
      <c r="K470" s="163" t="e">
        <f>VLOOKUP($A470,'BC 114+220'!$B$13:$X$489,21,0)/1000</f>
        <v>#N/A</v>
      </c>
      <c r="L470" s="161" t="e">
        <f t="shared" si="28"/>
        <v>#N/A</v>
      </c>
      <c r="M470" s="165" t="e">
        <f t="shared" si="29"/>
        <v>#N/A</v>
      </c>
      <c r="N470" s="161" t="e">
        <f t="shared" si="30"/>
        <v>#N/A</v>
      </c>
      <c r="O470" s="161"/>
    </row>
    <row r="471" spans="1:15">
      <c r="A471" s="162">
        <f>'BC 114+220'!B470</f>
        <v>0</v>
      </c>
      <c r="B471" s="161">
        <f t="shared" si="31"/>
        <v>457</v>
      </c>
      <c r="C471" s="163" t="e">
        <f>'BC 114+220'!M470/1000</f>
        <v>#N/A</v>
      </c>
      <c r="D471" s="163" t="e">
        <f>'BC 114+220'!AA470</f>
        <v>#N/A</v>
      </c>
      <c r="E471" s="164" t="e">
        <f>'BC 114+220'!AB470</f>
        <v>#N/A</v>
      </c>
      <c r="F471" s="163" t="e">
        <f>VLOOKUP($A471,'BC 114+220'!$B$13:$X$489,8,0)/1000</f>
        <v>#N/A</v>
      </c>
      <c r="G471" s="163" t="e">
        <f>VLOOKUP($A471,'BC 114+220'!$B$13:$X$489,9,0)/1000</f>
        <v>#N/A</v>
      </c>
      <c r="H471" s="163" t="e">
        <f>VLOOKUP($A471,'BC 114+220'!$B$13:$X$489,14,0)/1000</f>
        <v>#N/A</v>
      </c>
      <c r="I471" s="163" t="e">
        <f>VLOOKUP($A471,'BC 114+220'!$B$13:$X$489,15,0)/1000</f>
        <v>#N/A</v>
      </c>
      <c r="J471" s="163" t="e">
        <f>VLOOKUP($A471,'BC 114+220'!$B$13:$X$489,20,0)/1000</f>
        <v>#N/A</v>
      </c>
      <c r="K471" s="163" t="e">
        <f>VLOOKUP($A471,'BC 114+220'!$B$13:$X$489,21,0)/1000</f>
        <v>#N/A</v>
      </c>
      <c r="L471" s="161" t="e">
        <f t="shared" si="28"/>
        <v>#N/A</v>
      </c>
      <c r="M471" s="165" t="e">
        <f t="shared" si="29"/>
        <v>#N/A</v>
      </c>
      <c r="N471" s="161" t="e">
        <f t="shared" si="30"/>
        <v>#N/A</v>
      </c>
      <c r="O471" s="161"/>
    </row>
    <row r="472" spans="1:15">
      <c r="A472" s="162">
        <f>'BC 114+220'!B471</f>
        <v>0</v>
      </c>
      <c r="B472" s="161">
        <f t="shared" si="31"/>
        <v>458</v>
      </c>
      <c r="C472" s="163" t="e">
        <f>'BC 114+220'!M471/1000</f>
        <v>#N/A</v>
      </c>
      <c r="D472" s="163" t="e">
        <f>'BC 114+220'!AA471</f>
        <v>#N/A</v>
      </c>
      <c r="E472" s="164" t="e">
        <f>'BC 114+220'!AB471</f>
        <v>#N/A</v>
      </c>
      <c r="F472" s="163" t="e">
        <f>VLOOKUP($A472,'BC 114+220'!$B$13:$X$489,8,0)/1000</f>
        <v>#N/A</v>
      </c>
      <c r="G472" s="163" t="e">
        <f>VLOOKUP($A472,'BC 114+220'!$B$13:$X$489,9,0)/1000</f>
        <v>#N/A</v>
      </c>
      <c r="H472" s="163" t="e">
        <f>VLOOKUP($A472,'BC 114+220'!$B$13:$X$489,14,0)/1000</f>
        <v>#N/A</v>
      </c>
      <c r="I472" s="163" t="e">
        <f>VLOOKUP($A472,'BC 114+220'!$B$13:$X$489,15,0)/1000</f>
        <v>#N/A</v>
      </c>
      <c r="J472" s="163" t="e">
        <f>VLOOKUP($A472,'BC 114+220'!$B$13:$X$489,20,0)/1000</f>
        <v>#N/A</v>
      </c>
      <c r="K472" s="163" t="e">
        <f>VLOOKUP($A472,'BC 114+220'!$B$13:$X$489,21,0)/1000</f>
        <v>#N/A</v>
      </c>
      <c r="L472" s="161" t="e">
        <f t="shared" si="28"/>
        <v>#N/A</v>
      </c>
      <c r="M472" s="165" t="e">
        <f t="shared" si="29"/>
        <v>#N/A</v>
      </c>
      <c r="N472" s="161" t="e">
        <f t="shared" si="30"/>
        <v>#N/A</v>
      </c>
      <c r="O472" s="161"/>
    </row>
    <row r="473" spans="1:15">
      <c r="A473" s="162">
        <f>'BC 114+220'!B472</f>
        <v>0</v>
      </c>
      <c r="B473" s="161">
        <f t="shared" si="31"/>
        <v>459</v>
      </c>
      <c r="C473" s="163" t="e">
        <f>'BC 114+220'!M472/1000</f>
        <v>#N/A</v>
      </c>
      <c r="D473" s="163" t="e">
        <f>'BC 114+220'!AA472</f>
        <v>#N/A</v>
      </c>
      <c r="E473" s="164" t="e">
        <f>'BC 114+220'!AB472</f>
        <v>#N/A</v>
      </c>
      <c r="F473" s="163" t="e">
        <f>VLOOKUP($A473,'BC 114+220'!$B$13:$X$489,8,0)/1000</f>
        <v>#N/A</v>
      </c>
      <c r="G473" s="163" t="e">
        <f>VLOOKUP($A473,'BC 114+220'!$B$13:$X$489,9,0)/1000</f>
        <v>#N/A</v>
      </c>
      <c r="H473" s="163" t="e">
        <f>VLOOKUP($A473,'BC 114+220'!$B$13:$X$489,14,0)/1000</f>
        <v>#N/A</v>
      </c>
      <c r="I473" s="163" t="e">
        <f>VLOOKUP($A473,'BC 114+220'!$B$13:$X$489,15,0)/1000</f>
        <v>#N/A</v>
      </c>
      <c r="J473" s="163" t="e">
        <f>VLOOKUP($A473,'BC 114+220'!$B$13:$X$489,20,0)/1000</f>
        <v>#N/A</v>
      </c>
      <c r="K473" s="163" t="e">
        <f>VLOOKUP($A473,'BC 114+220'!$B$13:$X$489,21,0)/1000</f>
        <v>#N/A</v>
      </c>
      <c r="L473" s="161" t="e">
        <f t="shared" si="28"/>
        <v>#N/A</v>
      </c>
      <c r="M473" s="165" t="e">
        <f t="shared" si="29"/>
        <v>#N/A</v>
      </c>
      <c r="N473" s="161" t="e">
        <f t="shared" si="30"/>
        <v>#N/A</v>
      </c>
      <c r="O473" s="161"/>
    </row>
    <row r="474" spans="1:15">
      <c r="A474" s="162">
        <f>'BC 114+220'!B473</f>
        <v>0</v>
      </c>
      <c r="B474" s="161">
        <f t="shared" si="31"/>
        <v>460</v>
      </c>
      <c r="C474" s="163" t="e">
        <f>'BC 114+220'!M473/1000</f>
        <v>#N/A</v>
      </c>
      <c r="D474" s="163" t="e">
        <f>'BC 114+220'!AA473</f>
        <v>#N/A</v>
      </c>
      <c r="E474" s="164" t="e">
        <f>'BC 114+220'!AB473</f>
        <v>#N/A</v>
      </c>
      <c r="F474" s="163" t="e">
        <f>VLOOKUP($A474,'BC 114+220'!$B$13:$X$489,8,0)/1000</f>
        <v>#N/A</v>
      </c>
      <c r="G474" s="163" t="e">
        <f>VLOOKUP($A474,'BC 114+220'!$B$13:$X$489,9,0)/1000</f>
        <v>#N/A</v>
      </c>
      <c r="H474" s="163" t="e">
        <f>VLOOKUP($A474,'BC 114+220'!$B$13:$X$489,14,0)/1000</f>
        <v>#N/A</v>
      </c>
      <c r="I474" s="163" t="e">
        <f>VLOOKUP($A474,'BC 114+220'!$B$13:$X$489,15,0)/1000</f>
        <v>#N/A</v>
      </c>
      <c r="J474" s="163" t="e">
        <f>VLOOKUP($A474,'BC 114+220'!$B$13:$X$489,20,0)/1000</f>
        <v>#N/A</v>
      </c>
      <c r="K474" s="163" t="e">
        <f>VLOOKUP($A474,'BC 114+220'!$B$13:$X$489,21,0)/1000</f>
        <v>#N/A</v>
      </c>
      <c r="L474" s="161" t="e">
        <f t="shared" si="28"/>
        <v>#N/A</v>
      </c>
      <c r="M474" s="165" t="e">
        <f t="shared" si="29"/>
        <v>#N/A</v>
      </c>
      <c r="N474" s="161" t="e">
        <f t="shared" si="30"/>
        <v>#N/A</v>
      </c>
      <c r="O474" s="161"/>
    </row>
    <row r="475" spans="1:15">
      <c r="A475" s="162">
        <f>'BC 114+220'!B474</f>
        <v>0</v>
      </c>
      <c r="B475" s="161">
        <f t="shared" si="31"/>
        <v>461</v>
      </c>
      <c r="C475" s="163" t="e">
        <f>'BC 114+220'!M474/1000</f>
        <v>#N/A</v>
      </c>
      <c r="D475" s="163" t="e">
        <f>'BC 114+220'!AA474</f>
        <v>#N/A</v>
      </c>
      <c r="E475" s="164" t="e">
        <f>'BC 114+220'!AB474</f>
        <v>#N/A</v>
      </c>
      <c r="F475" s="163" t="e">
        <f>VLOOKUP($A475,'BC 114+220'!$B$13:$X$489,8,0)/1000</f>
        <v>#N/A</v>
      </c>
      <c r="G475" s="163" t="e">
        <f>VLOOKUP($A475,'BC 114+220'!$B$13:$X$489,9,0)/1000</f>
        <v>#N/A</v>
      </c>
      <c r="H475" s="163" t="e">
        <f>VLOOKUP($A475,'BC 114+220'!$B$13:$X$489,14,0)/1000</f>
        <v>#N/A</v>
      </c>
      <c r="I475" s="163" t="e">
        <f>VLOOKUP($A475,'BC 114+220'!$B$13:$X$489,15,0)/1000</f>
        <v>#N/A</v>
      </c>
      <c r="J475" s="163" t="e">
        <f>VLOOKUP($A475,'BC 114+220'!$B$13:$X$489,20,0)/1000</f>
        <v>#N/A</v>
      </c>
      <c r="K475" s="163" t="e">
        <f>VLOOKUP($A475,'BC 114+220'!$B$13:$X$489,21,0)/1000</f>
        <v>#N/A</v>
      </c>
      <c r="L475" s="161" t="e">
        <f t="shared" si="28"/>
        <v>#N/A</v>
      </c>
      <c r="M475" s="165" t="e">
        <f t="shared" si="29"/>
        <v>#N/A</v>
      </c>
      <c r="N475" s="161" t="e">
        <f t="shared" si="30"/>
        <v>#N/A</v>
      </c>
      <c r="O475" s="161"/>
    </row>
    <row r="476" spans="1:15">
      <c r="A476" s="162">
        <f>'BC 114+220'!B475</f>
        <v>0</v>
      </c>
      <c r="B476" s="161">
        <f t="shared" si="31"/>
        <v>462</v>
      </c>
      <c r="C476" s="163" t="e">
        <f>'BC 114+220'!M475/1000</f>
        <v>#N/A</v>
      </c>
      <c r="D476" s="163" t="e">
        <f>'BC 114+220'!AA475</f>
        <v>#N/A</v>
      </c>
      <c r="E476" s="164" t="e">
        <f>'BC 114+220'!AB475</f>
        <v>#N/A</v>
      </c>
      <c r="F476" s="163" t="e">
        <f>VLOOKUP($A476,'BC 114+220'!$B$13:$X$489,8,0)/1000</f>
        <v>#N/A</v>
      </c>
      <c r="G476" s="163" t="e">
        <f>VLOOKUP($A476,'BC 114+220'!$B$13:$X$489,9,0)/1000</f>
        <v>#N/A</v>
      </c>
      <c r="H476" s="163" t="e">
        <f>VLOOKUP($A476,'BC 114+220'!$B$13:$X$489,14,0)/1000</f>
        <v>#N/A</v>
      </c>
      <c r="I476" s="163" t="e">
        <f>VLOOKUP($A476,'BC 114+220'!$B$13:$X$489,15,0)/1000</f>
        <v>#N/A</v>
      </c>
      <c r="J476" s="163" t="e">
        <f>VLOOKUP($A476,'BC 114+220'!$B$13:$X$489,20,0)/1000</f>
        <v>#N/A</v>
      </c>
      <c r="K476" s="163" t="e">
        <f>VLOOKUP($A476,'BC 114+220'!$B$13:$X$489,21,0)/1000</f>
        <v>#N/A</v>
      </c>
      <c r="L476" s="161" t="e">
        <f t="shared" si="28"/>
        <v>#N/A</v>
      </c>
      <c r="M476" s="165" t="e">
        <f t="shared" si="29"/>
        <v>#N/A</v>
      </c>
      <c r="N476" s="161" t="e">
        <f t="shared" si="30"/>
        <v>#N/A</v>
      </c>
      <c r="O476" s="161"/>
    </row>
    <row r="477" spans="1:15">
      <c r="A477" s="162">
        <f>'BC 114+220'!B476</f>
        <v>0</v>
      </c>
      <c r="B477" s="161">
        <f t="shared" si="31"/>
        <v>463</v>
      </c>
      <c r="C477" s="163" t="e">
        <f>'BC 114+220'!M476/1000</f>
        <v>#N/A</v>
      </c>
      <c r="D477" s="163" t="e">
        <f>'BC 114+220'!AA476</f>
        <v>#N/A</v>
      </c>
      <c r="E477" s="164" t="e">
        <f>'BC 114+220'!AB476</f>
        <v>#N/A</v>
      </c>
      <c r="F477" s="163" t="e">
        <f>VLOOKUP($A477,'BC 114+220'!$B$13:$X$489,8,0)/1000</f>
        <v>#N/A</v>
      </c>
      <c r="G477" s="163" t="e">
        <f>VLOOKUP($A477,'BC 114+220'!$B$13:$X$489,9,0)/1000</f>
        <v>#N/A</v>
      </c>
      <c r="H477" s="163" t="e">
        <f>VLOOKUP($A477,'BC 114+220'!$B$13:$X$489,14,0)/1000</f>
        <v>#N/A</v>
      </c>
      <c r="I477" s="163" t="e">
        <f>VLOOKUP($A477,'BC 114+220'!$B$13:$X$489,15,0)/1000</f>
        <v>#N/A</v>
      </c>
      <c r="J477" s="163" t="e">
        <f>VLOOKUP($A477,'BC 114+220'!$B$13:$X$489,20,0)/1000</f>
        <v>#N/A</v>
      </c>
      <c r="K477" s="163" t="e">
        <f>VLOOKUP($A477,'BC 114+220'!$B$13:$X$489,21,0)/1000</f>
        <v>#N/A</v>
      </c>
      <c r="L477" s="161" t="e">
        <f t="shared" si="28"/>
        <v>#N/A</v>
      </c>
      <c r="M477" s="165" t="e">
        <f t="shared" si="29"/>
        <v>#N/A</v>
      </c>
      <c r="N477" s="161" t="e">
        <f t="shared" si="30"/>
        <v>#N/A</v>
      </c>
      <c r="O477" s="161"/>
    </row>
    <row r="478" spans="1:15">
      <c r="A478" s="162">
        <f>'BC 114+220'!B477</f>
        <v>0</v>
      </c>
      <c r="B478" s="161">
        <f t="shared" si="31"/>
        <v>464</v>
      </c>
      <c r="C478" s="163" t="e">
        <f>'BC 114+220'!M477/1000</f>
        <v>#N/A</v>
      </c>
      <c r="D478" s="163" t="e">
        <f>'BC 114+220'!AA477</f>
        <v>#N/A</v>
      </c>
      <c r="E478" s="164" t="e">
        <f>'BC 114+220'!AB477</f>
        <v>#N/A</v>
      </c>
      <c r="F478" s="163" t="e">
        <f>VLOOKUP($A478,'BC 114+220'!$B$13:$X$489,8,0)/1000</f>
        <v>#N/A</v>
      </c>
      <c r="G478" s="163" t="e">
        <f>VLOOKUP($A478,'BC 114+220'!$B$13:$X$489,9,0)/1000</f>
        <v>#N/A</v>
      </c>
      <c r="H478" s="163" t="e">
        <f>VLOOKUP($A478,'BC 114+220'!$B$13:$X$489,14,0)/1000</f>
        <v>#N/A</v>
      </c>
      <c r="I478" s="163" t="e">
        <f>VLOOKUP($A478,'BC 114+220'!$B$13:$X$489,15,0)/1000</f>
        <v>#N/A</v>
      </c>
      <c r="J478" s="163" t="e">
        <f>VLOOKUP($A478,'BC 114+220'!$B$13:$X$489,20,0)/1000</f>
        <v>#N/A</v>
      </c>
      <c r="K478" s="163" t="e">
        <f>VLOOKUP($A478,'BC 114+220'!$B$13:$X$489,21,0)/1000</f>
        <v>#N/A</v>
      </c>
      <c r="L478" s="161" t="e">
        <f t="shared" si="28"/>
        <v>#N/A</v>
      </c>
      <c r="M478" s="165" t="e">
        <f t="shared" si="29"/>
        <v>#N/A</v>
      </c>
      <c r="N478" s="161" t="e">
        <f t="shared" si="30"/>
        <v>#N/A</v>
      </c>
      <c r="O478" s="161"/>
    </row>
    <row r="479" spans="1:15">
      <c r="A479" s="162">
        <f>'BC 114+220'!B478</f>
        <v>0</v>
      </c>
      <c r="B479" s="161">
        <f t="shared" si="31"/>
        <v>465</v>
      </c>
      <c r="C479" s="163" t="e">
        <f>'BC 114+220'!M478/1000</f>
        <v>#N/A</v>
      </c>
      <c r="D479" s="163" t="e">
        <f>'BC 114+220'!AA478</f>
        <v>#N/A</v>
      </c>
      <c r="E479" s="164" t="e">
        <f>'BC 114+220'!AB478</f>
        <v>#N/A</v>
      </c>
      <c r="F479" s="163" t="e">
        <f>VLOOKUP($A479,'BC 114+220'!$B$13:$X$489,8,0)/1000</f>
        <v>#N/A</v>
      </c>
      <c r="G479" s="163" t="e">
        <f>VLOOKUP($A479,'BC 114+220'!$B$13:$X$489,9,0)/1000</f>
        <v>#N/A</v>
      </c>
      <c r="H479" s="163" t="e">
        <f>VLOOKUP($A479,'BC 114+220'!$B$13:$X$489,14,0)/1000</f>
        <v>#N/A</v>
      </c>
      <c r="I479" s="163" t="e">
        <f>VLOOKUP($A479,'BC 114+220'!$B$13:$X$489,15,0)/1000</f>
        <v>#N/A</v>
      </c>
      <c r="J479" s="163" t="e">
        <f>VLOOKUP($A479,'BC 114+220'!$B$13:$X$489,20,0)/1000</f>
        <v>#N/A</v>
      </c>
      <c r="K479" s="163" t="e">
        <f>VLOOKUP($A479,'BC 114+220'!$B$13:$X$489,21,0)/1000</f>
        <v>#N/A</v>
      </c>
      <c r="L479" s="161" t="e">
        <f t="shared" si="28"/>
        <v>#N/A</v>
      </c>
      <c r="M479" s="165" t="e">
        <f t="shared" si="29"/>
        <v>#N/A</v>
      </c>
      <c r="N479" s="161" t="e">
        <f t="shared" si="30"/>
        <v>#N/A</v>
      </c>
      <c r="O479" s="161"/>
    </row>
    <row r="480" spans="1:15">
      <c r="A480" s="162">
        <f>'BC 114+220'!B479</f>
        <v>0</v>
      </c>
      <c r="B480" s="161">
        <f t="shared" si="31"/>
        <v>466</v>
      </c>
      <c r="C480" s="163" t="e">
        <f>'BC 114+220'!M479/1000</f>
        <v>#N/A</v>
      </c>
      <c r="D480" s="163" t="e">
        <f>'BC 114+220'!AA479</f>
        <v>#N/A</v>
      </c>
      <c r="E480" s="164" t="e">
        <f>'BC 114+220'!AB479</f>
        <v>#N/A</v>
      </c>
      <c r="F480" s="163" t="e">
        <f>VLOOKUP($A480,'BC 114+220'!$B$13:$X$489,8,0)/1000</f>
        <v>#N/A</v>
      </c>
      <c r="G480" s="163" t="e">
        <f>VLOOKUP($A480,'BC 114+220'!$B$13:$X$489,9,0)/1000</f>
        <v>#N/A</v>
      </c>
      <c r="H480" s="163" t="e">
        <f>VLOOKUP($A480,'BC 114+220'!$B$13:$X$489,14,0)/1000</f>
        <v>#N/A</v>
      </c>
      <c r="I480" s="163" t="e">
        <f>VLOOKUP($A480,'BC 114+220'!$B$13:$X$489,15,0)/1000</f>
        <v>#N/A</v>
      </c>
      <c r="J480" s="163" t="e">
        <f>VLOOKUP($A480,'BC 114+220'!$B$13:$X$489,20,0)/1000</f>
        <v>#N/A</v>
      </c>
      <c r="K480" s="163" t="e">
        <f>VLOOKUP($A480,'BC 114+220'!$B$13:$X$489,21,0)/1000</f>
        <v>#N/A</v>
      </c>
      <c r="L480" s="161" t="e">
        <f t="shared" si="28"/>
        <v>#N/A</v>
      </c>
      <c r="M480" s="165" t="e">
        <f t="shared" si="29"/>
        <v>#N/A</v>
      </c>
      <c r="N480" s="161" t="e">
        <f t="shared" si="30"/>
        <v>#N/A</v>
      </c>
      <c r="O480" s="161"/>
    </row>
    <row r="481" spans="1:15">
      <c r="A481" s="162">
        <f>'BC 114+220'!B480</f>
        <v>0</v>
      </c>
      <c r="B481" s="161">
        <f t="shared" si="31"/>
        <v>467</v>
      </c>
      <c r="C481" s="163" t="e">
        <f>'BC 114+220'!M480/1000</f>
        <v>#N/A</v>
      </c>
      <c r="D481" s="163" t="e">
        <f>'BC 114+220'!AA480</f>
        <v>#N/A</v>
      </c>
      <c r="E481" s="164" t="e">
        <f>'BC 114+220'!AB480</f>
        <v>#N/A</v>
      </c>
      <c r="F481" s="163" t="e">
        <f>VLOOKUP($A481,'BC 114+220'!$B$13:$X$489,8,0)/1000</f>
        <v>#N/A</v>
      </c>
      <c r="G481" s="163" t="e">
        <f>VLOOKUP($A481,'BC 114+220'!$B$13:$X$489,9,0)/1000</f>
        <v>#N/A</v>
      </c>
      <c r="H481" s="163" t="e">
        <f>VLOOKUP($A481,'BC 114+220'!$B$13:$X$489,14,0)/1000</f>
        <v>#N/A</v>
      </c>
      <c r="I481" s="163" t="e">
        <f>VLOOKUP($A481,'BC 114+220'!$B$13:$X$489,15,0)/1000</f>
        <v>#N/A</v>
      </c>
      <c r="J481" s="163" t="e">
        <f>VLOOKUP($A481,'BC 114+220'!$B$13:$X$489,20,0)/1000</f>
        <v>#N/A</v>
      </c>
      <c r="K481" s="163" t="e">
        <f>VLOOKUP($A481,'BC 114+220'!$B$13:$X$489,21,0)/1000</f>
        <v>#N/A</v>
      </c>
      <c r="L481" s="161" t="e">
        <f t="shared" si="28"/>
        <v>#N/A</v>
      </c>
      <c r="M481" s="165" t="e">
        <f t="shared" si="29"/>
        <v>#N/A</v>
      </c>
      <c r="N481" s="161" t="e">
        <f t="shared" si="30"/>
        <v>#N/A</v>
      </c>
      <c r="O481" s="161"/>
    </row>
    <row r="482" spans="1:15">
      <c r="A482" s="162">
        <f>'BC 114+220'!B481</f>
        <v>0</v>
      </c>
      <c r="B482" s="161">
        <f t="shared" si="31"/>
        <v>468</v>
      </c>
      <c r="C482" s="163" t="e">
        <f>'BC 114+220'!M481/1000</f>
        <v>#N/A</v>
      </c>
      <c r="D482" s="163" t="e">
        <f>'BC 114+220'!AA481</f>
        <v>#N/A</v>
      </c>
      <c r="E482" s="164" t="e">
        <f>'BC 114+220'!AB481</f>
        <v>#N/A</v>
      </c>
      <c r="F482" s="163" t="e">
        <f>VLOOKUP($A482,'BC 114+220'!$B$13:$X$489,8,0)/1000</f>
        <v>#N/A</v>
      </c>
      <c r="G482" s="163" t="e">
        <f>VLOOKUP($A482,'BC 114+220'!$B$13:$X$489,9,0)/1000</f>
        <v>#N/A</v>
      </c>
      <c r="H482" s="163" t="e">
        <f>VLOOKUP($A482,'BC 114+220'!$B$13:$X$489,14,0)/1000</f>
        <v>#N/A</v>
      </c>
      <c r="I482" s="163" t="e">
        <f>VLOOKUP($A482,'BC 114+220'!$B$13:$X$489,15,0)/1000</f>
        <v>#N/A</v>
      </c>
      <c r="J482" s="163" t="e">
        <f>VLOOKUP($A482,'BC 114+220'!$B$13:$X$489,20,0)/1000</f>
        <v>#N/A</v>
      </c>
      <c r="K482" s="163" t="e">
        <f>VLOOKUP($A482,'BC 114+220'!$B$13:$X$489,21,0)/1000</f>
        <v>#N/A</v>
      </c>
      <c r="L482" s="161" t="e">
        <f t="shared" si="28"/>
        <v>#N/A</v>
      </c>
      <c r="M482" s="165" t="e">
        <f t="shared" si="29"/>
        <v>#N/A</v>
      </c>
      <c r="N482" s="161" t="e">
        <f t="shared" si="30"/>
        <v>#N/A</v>
      </c>
      <c r="O482" s="161"/>
    </row>
    <row r="483" spans="1:15">
      <c r="A483" s="162">
        <f>'BC 114+220'!B482</f>
        <v>0</v>
      </c>
      <c r="B483" s="161">
        <f t="shared" si="31"/>
        <v>469</v>
      </c>
      <c r="C483" s="163" t="e">
        <f>'BC 114+220'!M482/1000</f>
        <v>#N/A</v>
      </c>
      <c r="D483" s="163" t="e">
        <f>'BC 114+220'!AA482</f>
        <v>#N/A</v>
      </c>
      <c r="E483" s="164" t="e">
        <f>'BC 114+220'!AB482</f>
        <v>#N/A</v>
      </c>
      <c r="F483" s="163" t="e">
        <f>VLOOKUP($A483,'BC 114+220'!$B$13:$X$489,8,0)/1000</f>
        <v>#N/A</v>
      </c>
      <c r="G483" s="163" t="e">
        <f>VLOOKUP($A483,'BC 114+220'!$B$13:$X$489,9,0)/1000</f>
        <v>#N/A</v>
      </c>
      <c r="H483" s="163" t="e">
        <f>VLOOKUP($A483,'BC 114+220'!$B$13:$X$489,14,0)/1000</f>
        <v>#N/A</v>
      </c>
      <c r="I483" s="163" t="e">
        <f>VLOOKUP($A483,'BC 114+220'!$B$13:$X$489,15,0)/1000</f>
        <v>#N/A</v>
      </c>
      <c r="J483" s="163" t="e">
        <f>VLOOKUP($A483,'BC 114+220'!$B$13:$X$489,20,0)/1000</f>
        <v>#N/A</v>
      </c>
      <c r="K483" s="163" t="e">
        <f>VLOOKUP($A483,'BC 114+220'!$B$13:$X$489,21,0)/1000</f>
        <v>#N/A</v>
      </c>
      <c r="L483" s="161" t="e">
        <f t="shared" si="28"/>
        <v>#N/A</v>
      </c>
      <c r="M483" s="165" t="e">
        <f t="shared" si="29"/>
        <v>#N/A</v>
      </c>
      <c r="N483" s="161" t="e">
        <f t="shared" si="30"/>
        <v>#N/A</v>
      </c>
      <c r="O483" s="161"/>
    </row>
    <row r="484" spans="1:15">
      <c r="A484" s="162">
        <f>'BC 114+220'!B483</f>
        <v>0</v>
      </c>
      <c r="B484" s="161">
        <f t="shared" si="31"/>
        <v>470</v>
      </c>
      <c r="C484" s="163" t="e">
        <f>'BC 114+220'!M483/1000</f>
        <v>#N/A</v>
      </c>
      <c r="D484" s="163" t="e">
        <f>'BC 114+220'!AA483</f>
        <v>#N/A</v>
      </c>
      <c r="E484" s="164" t="e">
        <f>'BC 114+220'!AB483</f>
        <v>#N/A</v>
      </c>
      <c r="F484" s="163" t="e">
        <f>VLOOKUP($A484,'BC 114+220'!$B$13:$X$489,8,0)/1000</f>
        <v>#N/A</v>
      </c>
      <c r="G484" s="163" t="e">
        <f>VLOOKUP($A484,'BC 114+220'!$B$13:$X$489,9,0)/1000</f>
        <v>#N/A</v>
      </c>
      <c r="H484" s="163" t="e">
        <f>VLOOKUP($A484,'BC 114+220'!$B$13:$X$489,14,0)/1000</f>
        <v>#N/A</v>
      </c>
      <c r="I484" s="163" t="e">
        <f>VLOOKUP($A484,'BC 114+220'!$B$13:$X$489,15,0)/1000</f>
        <v>#N/A</v>
      </c>
      <c r="J484" s="163" t="e">
        <f>VLOOKUP($A484,'BC 114+220'!$B$13:$X$489,20,0)/1000</f>
        <v>#N/A</v>
      </c>
      <c r="K484" s="163" t="e">
        <f>VLOOKUP($A484,'BC 114+220'!$B$13:$X$489,21,0)/1000</f>
        <v>#N/A</v>
      </c>
      <c r="L484" s="161" t="e">
        <f t="shared" si="28"/>
        <v>#N/A</v>
      </c>
      <c r="M484" s="165" t="e">
        <f t="shared" si="29"/>
        <v>#N/A</v>
      </c>
      <c r="N484" s="161" t="e">
        <f t="shared" si="30"/>
        <v>#N/A</v>
      </c>
      <c r="O484" s="161"/>
    </row>
    <row r="485" spans="1:15">
      <c r="A485" s="162">
        <f>'BC 114+220'!B484</f>
        <v>0</v>
      </c>
      <c r="B485" s="161">
        <f t="shared" si="31"/>
        <v>471</v>
      </c>
      <c r="C485" s="163" t="e">
        <f>'BC 114+220'!M484/1000</f>
        <v>#N/A</v>
      </c>
      <c r="D485" s="163" t="e">
        <f>'BC 114+220'!AA484</f>
        <v>#N/A</v>
      </c>
      <c r="E485" s="164" t="e">
        <f>'BC 114+220'!AB484</f>
        <v>#N/A</v>
      </c>
      <c r="F485" s="163" t="e">
        <f>VLOOKUP($A485,'BC 114+220'!$B$13:$X$489,8,0)/1000</f>
        <v>#N/A</v>
      </c>
      <c r="G485" s="163" t="e">
        <f>VLOOKUP($A485,'BC 114+220'!$B$13:$X$489,9,0)/1000</f>
        <v>#N/A</v>
      </c>
      <c r="H485" s="163" t="e">
        <f>VLOOKUP($A485,'BC 114+220'!$B$13:$X$489,14,0)/1000</f>
        <v>#N/A</v>
      </c>
      <c r="I485" s="163" t="e">
        <f>VLOOKUP($A485,'BC 114+220'!$B$13:$X$489,15,0)/1000</f>
        <v>#N/A</v>
      </c>
      <c r="J485" s="163" t="e">
        <f>VLOOKUP($A485,'BC 114+220'!$B$13:$X$489,20,0)/1000</f>
        <v>#N/A</v>
      </c>
      <c r="K485" s="163" t="e">
        <f>VLOOKUP($A485,'BC 114+220'!$B$13:$X$489,21,0)/1000</f>
        <v>#N/A</v>
      </c>
      <c r="L485" s="161" t="e">
        <f t="shared" si="28"/>
        <v>#N/A</v>
      </c>
      <c r="M485" s="165" t="e">
        <f t="shared" si="29"/>
        <v>#N/A</v>
      </c>
      <c r="N485" s="161" t="e">
        <f t="shared" si="30"/>
        <v>#N/A</v>
      </c>
      <c r="O485" s="161"/>
    </row>
    <row r="486" spans="1:15">
      <c r="A486" s="162">
        <f>'BC 114+220'!B485</f>
        <v>0</v>
      </c>
      <c r="B486" s="161">
        <f t="shared" si="31"/>
        <v>472</v>
      </c>
      <c r="C486" s="163" t="e">
        <f>'BC 114+220'!M485/1000</f>
        <v>#N/A</v>
      </c>
      <c r="D486" s="163" t="e">
        <f>'BC 114+220'!AA485</f>
        <v>#N/A</v>
      </c>
      <c r="E486" s="164" t="e">
        <f>'BC 114+220'!AB485</f>
        <v>#N/A</v>
      </c>
      <c r="F486" s="163" t="e">
        <f>VLOOKUP($A486,'BC 114+220'!$B$13:$X$489,8,0)/1000</f>
        <v>#N/A</v>
      </c>
      <c r="G486" s="163" t="e">
        <f>VLOOKUP($A486,'BC 114+220'!$B$13:$X$489,9,0)/1000</f>
        <v>#N/A</v>
      </c>
      <c r="H486" s="163" t="e">
        <f>VLOOKUP($A486,'BC 114+220'!$B$13:$X$489,14,0)/1000</f>
        <v>#N/A</v>
      </c>
      <c r="I486" s="163" t="e">
        <f>VLOOKUP($A486,'BC 114+220'!$B$13:$X$489,15,0)/1000</f>
        <v>#N/A</v>
      </c>
      <c r="J486" s="163" t="e">
        <f>VLOOKUP($A486,'BC 114+220'!$B$13:$X$489,20,0)/1000</f>
        <v>#N/A</v>
      </c>
      <c r="K486" s="163" t="e">
        <f>VLOOKUP($A486,'BC 114+220'!$B$13:$X$489,21,0)/1000</f>
        <v>#N/A</v>
      </c>
      <c r="L486" s="161" t="e">
        <f t="shared" si="28"/>
        <v>#N/A</v>
      </c>
      <c r="M486" s="165" t="e">
        <f t="shared" si="29"/>
        <v>#N/A</v>
      </c>
      <c r="N486" s="161" t="e">
        <f t="shared" si="30"/>
        <v>#N/A</v>
      </c>
      <c r="O486" s="161"/>
    </row>
    <row r="487" spans="1:15">
      <c r="A487" s="162">
        <f>'BC 114+220'!B486</f>
        <v>0</v>
      </c>
      <c r="B487" s="161">
        <f t="shared" si="31"/>
        <v>473</v>
      </c>
      <c r="C487" s="163" t="e">
        <f>'BC 114+220'!M486/1000</f>
        <v>#N/A</v>
      </c>
      <c r="D487" s="163" t="e">
        <f>'BC 114+220'!AA486</f>
        <v>#N/A</v>
      </c>
      <c r="E487" s="164" t="e">
        <f>'BC 114+220'!AB486</f>
        <v>#N/A</v>
      </c>
      <c r="F487" s="163" t="e">
        <f>VLOOKUP($A487,'BC 114+220'!$B$13:$X$489,8,0)/1000</f>
        <v>#N/A</v>
      </c>
      <c r="G487" s="163" t="e">
        <f>VLOOKUP($A487,'BC 114+220'!$B$13:$X$489,9,0)/1000</f>
        <v>#N/A</v>
      </c>
      <c r="H487" s="163" t="e">
        <f>VLOOKUP($A487,'BC 114+220'!$B$13:$X$489,14,0)/1000</f>
        <v>#N/A</v>
      </c>
      <c r="I487" s="163" t="e">
        <f>VLOOKUP($A487,'BC 114+220'!$B$13:$X$489,15,0)/1000</f>
        <v>#N/A</v>
      </c>
      <c r="J487" s="163" t="e">
        <f>VLOOKUP($A487,'BC 114+220'!$B$13:$X$489,20,0)/1000</f>
        <v>#N/A</v>
      </c>
      <c r="K487" s="163" t="e">
        <f>VLOOKUP($A487,'BC 114+220'!$B$13:$X$489,21,0)/1000</f>
        <v>#N/A</v>
      </c>
      <c r="L487" s="161" t="e">
        <f t="shared" si="28"/>
        <v>#N/A</v>
      </c>
      <c r="M487" s="165" t="e">
        <f t="shared" si="29"/>
        <v>#N/A</v>
      </c>
      <c r="N487" s="161" t="e">
        <f t="shared" si="30"/>
        <v>#N/A</v>
      </c>
      <c r="O487" s="161"/>
    </row>
    <row r="488" spans="1:15">
      <c r="A488" s="162">
        <f>'BC 114+220'!B487</f>
        <v>0</v>
      </c>
      <c r="B488" s="161">
        <f t="shared" si="31"/>
        <v>474</v>
      </c>
      <c r="C488" s="163" t="e">
        <f>'BC 114+220'!M487/1000</f>
        <v>#N/A</v>
      </c>
      <c r="D488" s="163" t="e">
        <f>'BC 114+220'!AA487</f>
        <v>#N/A</v>
      </c>
      <c r="E488" s="164" t="e">
        <f>'BC 114+220'!AB487</f>
        <v>#N/A</v>
      </c>
      <c r="F488" s="163" t="e">
        <f>VLOOKUP($A488,'BC 114+220'!$B$13:$X$489,8,0)/1000</f>
        <v>#N/A</v>
      </c>
      <c r="G488" s="163" t="e">
        <f>VLOOKUP($A488,'BC 114+220'!$B$13:$X$489,9,0)/1000</f>
        <v>#N/A</v>
      </c>
      <c r="H488" s="163" t="e">
        <f>VLOOKUP($A488,'BC 114+220'!$B$13:$X$489,14,0)/1000</f>
        <v>#N/A</v>
      </c>
      <c r="I488" s="163" t="e">
        <f>VLOOKUP($A488,'BC 114+220'!$B$13:$X$489,15,0)/1000</f>
        <v>#N/A</v>
      </c>
      <c r="J488" s="163" t="e">
        <f>VLOOKUP($A488,'BC 114+220'!$B$13:$X$489,20,0)/1000</f>
        <v>#N/A</v>
      </c>
      <c r="K488" s="163" t="e">
        <f>VLOOKUP($A488,'BC 114+220'!$B$13:$X$489,21,0)/1000</f>
        <v>#N/A</v>
      </c>
      <c r="L488" s="161" t="e">
        <f t="shared" si="28"/>
        <v>#N/A</v>
      </c>
      <c r="M488" s="165" t="e">
        <f t="shared" si="29"/>
        <v>#N/A</v>
      </c>
      <c r="N488" s="161" t="e">
        <f t="shared" si="30"/>
        <v>#N/A</v>
      </c>
      <c r="O488" s="161"/>
    </row>
    <row r="489" spans="1:15">
      <c r="A489" s="162">
        <f>'BC 114+220'!B488</f>
        <v>0</v>
      </c>
      <c r="B489" s="161">
        <f t="shared" si="31"/>
        <v>475</v>
      </c>
      <c r="C489" s="163" t="e">
        <f>'BC 114+220'!M488/1000</f>
        <v>#N/A</v>
      </c>
      <c r="D489" s="163" t="e">
        <f>'BC 114+220'!AA488</f>
        <v>#N/A</v>
      </c>
      <c r="E489" s="164" t="e">
        <f>'BC 114+220'!AB488</f>
        <v>#N/A</v>
      </c>
      <c r="F489" s="163" t="e">
        <f>VLOOKUP($A489,'BC 114+220'!$B$13:$X$489,8,0)/1000</f>
        <v>#N/A</v>
      </c>
      <c r="G489" s="163" t="e">
        <f>VLOOKUP($A489,'BC 114+220'!$B$13:$X$489,9,0)/1000</f>
        <v>#N/A</v>
      </c>
      <c r="H489" s="163" t="e">
        <f>VLOOKUP($A489,'BC 114+220'!$B$13:$X$489,14,0)/1000</f>
        <v>#N/A</v>
      </c>
      <c r="I489" s="163" t="e">
        <f>VLOOKUP($A489,'BC 114+220'!$B$13:$X$489,15,0)/1000</f>
        <v>#N/A</v>
      </c>
      <c r="J489" s="163" t="e">
        <f>VLOOKUP($A489,'BC 114+220'!$B$13:$X$489,20,0)/1000</f>
        <v>#N/A</v>
      </c>
      <c r="K489" s="163" t="e">
        <f>VLOOKUP($A489,'BC 114+220'!$B$13:$X$489,21,0)/1000</f>
        <v>#N/A</v>
      </c>
      <c r="L489" s="161" t="e">
        <f t="shared" si="28"/>
        <v>#N/A</v>
      </c>
      <c r="M489" s="165" t="e">
        <f t="shared" si="29"/>
        <v>#N/A</v>
      </c>
      <c r="N489" s="161" t="e">
        <f t="shared" si="30"/>
        <v>#N/A</v>
      </c>
      <c r="O489" s="161"/>
    </row>
    <row r="490" spans="1:15">
      <c r="A490" s="162">
        <f>'BC 114+220'!B489</f>
        <v>0</v>
      </c>
      <c r="B490" s="161">
        <f t="shared" si="31"/>
        <v>476</v>
      </c>
      <c r="C490" s="163" t="e">
        <f>'BC 114+220'!M489/1000</f>
        <v>#N/A</v>
      </c>
      <c r="D490" s="163" t="e">
        <f>'BC 114+220'!AA489</f>
        <v>#N/A</v>
      </c>
      <c r="E490" s="164" t="e">
        <f>'BC 114+220'!AB489</f>
        <v>#N/A</v>
      </c>
      <c r="F490" s="163" t="e">
        <f>VLOOKUP($A490,'BC 114+220'!$B$13:$X$489,8,0)/1000</f>
        <v>#N/A</v>
      </c>
      <c r="G490" s="163" t="e">
        <f>VLOOKUP($A490,'BC 114+220'!$B$13:$X$489,9,0)/1000</f>
        <v>#N/A</v>
      </c>
      <c r="H490" s="163" t="e">
        <f>VLOOKUP($A490,'BC 114+220'!$B$13:$X$489,14,0)/1000</f>
        <v>#N/A</v>
      </c>
      <c r="I490" s="163" t="e">
        <f>VLOOKUP($A490,'BC 114+220'!$B$13:$X$489,15,0)/1000</f>
        <v>#N/A</v>
      </c>
      <c r="J490" s="163" t="e">
        <f>VLOOKUP($A490,'BC 114+220'!$B$13:$X$489,20,0)/1000</f>
        <v>#N/A</v>
      </c>
      <c r="K490" s="163" t="e">
        <f>VLOOKUP($A490,'BC 114+220'!$B$13:$X$489,21,0)/1000</f>
        <v>#N/A</v>
      </c>
      <c r="L490" s="161" t="e">
        <f t="shared" si="28"/>
        <v>#N/A</v>
      </c>
      <c r="M490" s="165" t="e">
        <f t="shared" si="29"/>
        <v>#N/A</v>
      </c>
      <c r="N490" s="161" t="e">
        <f t="shared" si="30"/>
        <v>#N/A</v>
      </c>
      <c r="O490" s="161"/>
    </row>
    <row r="491" spans="1:15">
      <c r="A491" s="162">
        <f>'BC 114+220'!B490</f>
        <v>0</v>
      </c>
      <c r="B491" s="161">
        <f t="shared" si="31"/>
        <v>477</v>
      </c>
      <c r="C491" s="163" t="e">
        <f>'BC 114+220'!M490/1000</f>
        <v>#N/A</v>
      </c>
      <c r="D491" s="163" t="e">
        <f>'BC 114+220'!AA490</f>
        <v>#N/A</v>
      </c>
      <c r="E491" s="164" t="e">
        <f>'BC 114+220'!AB490</f>
        <v>#N/A</v>
      </c>
      <c r="F491" s="163" t="e">
        <f>VLOOKUP($A491,'BC 114+220'!$B$13:$X$4880,8,0)/1000</f>
        <v>#N/A</v>
      </c>
      <c r="G491" s="163" t="e">
        <f>VLOOKUP($A491,'BC 114+220'!$B$13:$X$4880,9,0)/1000</f>
        <v>#N/A</v>
      </c>
      <c r="H491" s="163" t="e">
        <f>VLOOKUP($A491,'BC 114+220'!$B$13:$X$4880,14,0)/1000</f>
        <v>#N/A</v>
      </c>
      <c r="I491" s="163" t="e">
        <f>VLOOKUP($A491,'BC 114+220'!$B$13:$X$4880,15,0)/1000</f>
        <v>#N/A</v>
      </c>
      <c r="J491" s="163" t="e">
        <f>VLOOKUP($A491,'BC 114+220'!$B$13:$X$4880,20,0)/1000</f>
        <v>#N/A</v>
      </c>
      <c r="K491" s="163" t="e">
        <f>VLOOKUP($A491,'BC 114+220'!$B$13:$X$4880,21,0)/1000</f>
        <v>#N/A</v>
      </c>
      <c r="L491" s="161" t="e">
        <f t="shared" si="28"/>
        <v>#N/A</v>
      </c>
      <c r="M491" s="165" t="e">
        <f t="shared" si="29"/>
        <v>#N/A</v>
      </c>
      <c r="N491" s="161" t="e">
        <f t="shared" si="30"/>
        <v>#N/A</v>
      </c>
      <c r="O491" s="161"/>
    </row>
    <row r="492" spans="1:15">
      <c r="A492" s="162">
        <f>'BC 114+220'!B491</f>
        <v>0</v>
      </c>
      <c r="B492" s="161">
        <f t="shared" si="31"/>
        <v>478</v>
      </c>
      <c r="C492" s="163" t="e">
        <f>'BC 114+220'!M491/1000</f>
        <v>#N/A</v>
      </c>
      <c r="D492" s="163" t="e">
        <f>'BC 114+220'!AA491</f>
        <v>#N/A</v>
      </c>
      <c r="E492" s="164" t="e">
        <f>'BC 114+220'!AB491</f>
        <v>#N/A</v>
      </c>
      <c r="F492" s="163" t="e">
        <f>VLOOKUP($A492,'BC 114+220'!$B$13:$X$4880,8,0)/1000</f>
        <v>#N/A</v>
      </c>
      <c r="G492" s="163" t="e">
        <f>VLOOKUP($A492,'BC 114+220'!$B$13:$X$4880,9,0)/1000</f>
        <v>#N/A</v>
      </c>
      <c r="H492" s="163" t="e">
        <f>VLOOKUP($A492,'BC 114+220'!$B$13:$X$4880,14,0)/1000</f>
        <v>#N/A</v>
      </c>
      <c r="I492" s="163" t="e">
        <f>VLOOKUP($A492,'BC 114+220'!$B$13:$X$4880,15,0)/1000</f>
        <v>#N/A</v>
      </c>
      <c r="J492" s="163" t="e">
        <f>VLOOKUP($A492,'BC 114+220'!$B$13:$X$4880,20,0)/1000</f>
        <v>#N/A</v>
      </c>
      <c r="K492" s="163" t="e">
        <f>VLOOKUP($A492,'BC 114+220'!$B$13:$X$4880,21,0)/1000</f>
        <v>#N/A</v>
      </c>
      <c r="L492" s="161" t="e">
        <f t="shared" si="28"/>
        <v>#N/A</v>
      </c>
      <c r="M492" s="165" t="e">
        <f t="shared" si="29"/>
        <v>#N/A</v>
      </c>
      <c r="N492" s="161" t="e">
        <f t="shared" si="30"/>
        <v>#N/A</v>
      </c>
      <c r="O492" s="161"/>
    </row>
    <row r="493" spans="1:15">
      <c r="A493" s="162">
        <f>'BC 114+220'!B492</f>
        <v>0</v>
      </c>
      <c r="B493" s="161">
        <f t="shared" si="31"/>
        <v>479</v>
      </c>
      <c r="C493" s="163" t="e">
        <f>'BC 114+220'!M492/1000</f>
        <v>#N/A</v>
      </c>
      <c r="D493" s="163" t="e">
        <f>'BC 114+220'!AA492</f>
        <v>#N/A</v>
      </c>
      <c r="E493" s="164" t="e">
        <f>'BC 114+220'!AB492</f>
        <v>#N/A</v>
      </c>
      <c r="F493" s="163" t="e">
        <f>VLOOKUP($A493,'BC 114+220'!$B$13:$X$4880,8,0)/1000</f>
        <v>#N/A</v>
      </c>
      <c r="G493" s="163" t="e">
        <f>VLOOKUP($A493,'BC 114+220'!$B$13:$X$4880,9,0)/1000</f>
        <v>#N/A</v>
      </c>
      <c r="H493" s="163" t="e">
        <f>VLOOKUP($A493,'BC 114+220'!$B$13:$X$4880,14,0)/1000</f>
        <v>#N/A</v>
      </c>
      <c r="I493" s="163" t="e">
        <f>VLOOKUP($A493,'BC 114+220'!$B$13:$X$4880,15,0)/1000</f>
        <v>#N/A</v>
      </c>
      <c r="J493" s="163" t="e">
        <f>VLOOKUP($A493,'BC 114+220'!$B$13:$X$4880,20,0)/1000</f>
        <v>#N/A</v>
      </c>
      <c r="K493" s="163" t="e">
        <f>VLOOKUP($A493,'BC 114+220'!$B$13:$X$4880,21,0)/1000</f>
        <v>#N/A</v>
      </c>
      <c r="L493" s="161" t="e">
        <f t="shared" si="28"/>
        <v>#N/A</v>
      </c>
      <c r="M493" s="165" t="e">
        <f t="shared" si="29"/>
        <v>#N/A</v>
      </c>
      <c r="N493" s="161" t="e">
        <f t="shared" si="30"/>
        <v>#N/A</v>
      </c>
      <c r="O493" s="161"/>
    </row>
    <row r="494" spans="1:15">
      <c r="A494" s="162">
        <f>'BC 114+220'!B493</f>
        <v>0</v>
      </c>
      <c r="B494" s="161">
        <f t="shared" si="31"/>
        <v>480</v>
      </c>
      <c r="C494" s="163" t="e">
        <f>'BC 114+220'!M493/1000</f>
        <v>#N/A</v>
      </c>
      <c r="D494" s="163" t="e">
        <f>'BC 114+220'!AA493</f>
        <v>#N/A</v>
      </c>
      <c r="E494" s="164" t="e">
        <f>'BC 114+220'!AB493</f>
        <v>#N/A</v>
      </c>
      <c r="F494" s="163" t="e">
        <f>VLOOKUP($A494,'BC 114+220'!$B$13:$X$4880,8,0)/1000</f>
        <v>#N/A</v>
      </c>
      <c r="G494" s="163" t="e">
        <f>VLOOKUP($A494,'BC 114+220'!$B$13:$X$4880,9,0)/1000</f>
        <v>#N/A</v>
      </c>
      <c r="H494" s="163" t="e">
        <f>VLOOKUP($A494,'BC 114+220'!$B$13:$X$4880,14,0)/1000</f>
        <v>#N/A</v>
      </c>
      <c r="I494" s="163" t="e">
        <f>VLOOKUP($A494,'BC 114+220'!$B$13:$X$4880,15,0)/1000</f>
        <v>#N/A</v>
      </c>
      <c r="J494" s="163" t="e">
        <f>VLOOKUP($A494,'BC 114+220'!$B$13:$X$4880,20,0)/1000</f>
        <v>#N/A</v>
      </c>
      <c r="K494" s="163" t="e">
        <f>VLOOKUP($A494,'BC 114+220'!$B$13:$X$4880,21,0)/1000</f>
        <v>#N/A</v>
      </c>
      <c r="L494" s="161" t="e">
        <f t="shared" si="28"/>
        <v>#N/A</v>
      </c>
      <c r="M494" s="165" t="e">
        <f t="shared" si="29"/>
        <v>#N/A</v>
      </c>
      <c r="N494" s="161" t="e">
        <f t="shared" si="30"/>
        <v>#N/A</v>
      </c>
      <c r="O494" s="161"/>
    </row>
    <row r="495" spans="1:15">
      <c r="A495" s="162">
        <f>'BC 114+220'!B494</f>
        <v>0</v>
      </c>
      <c r="B495" s="161">
        <f t="shared" si="31"/>
        <v>481</v>
      </c>
      <c r="C495" s="163" t="e">
        <f>'BC 114+220'!M494/1000</f>
        <v>#N/A</v>
      </c>
      <c r="D495" s="163" t="e">
        <f>'BC 114+220'!AA494</f>
        <v>#N/A</v>
      </c>
      <c r="E495" s="164" t="e">
        <f>'BC 114+220'!AB494</f>
        <v>#N/A</v>
      </c>
      <c r="F495" s="163" t="e">
        <f>VLOOKUP($A495,'BC 114+220'!$B$13:$X$4880,8,0)/1000</f>
        <v>#N/A</v>
      </c>
      <c r="G495" s="163" t="e">
        <f>VLOOKUP($A495,'BC 114+220'!$B$13:$X$4880,9,0)/1000</f>
        <v>#N/A</v>
      </c>
      <c r="H495" s="163" t="e">
        <f>VLOOKUP($A495,'BC 114+220'!$B$13:$X$4880,14,0)/1000</f>
        <v>#N/A</v>
      </c>
      <c r="I495" s="163" t="e">
        <f>VLOOKUP($A495,'BC 114+220'!$B$13:$X$4880,15,0)/1000</f>
        <v>#N/A</v>
      </c>
      <c r="J495" s="163" t="e">
        <f>VLOOKUP($A495,'BC 114+220'!$B$13:$X$4880,20,0)/1000</f>
        <v>#N/A</v>
      </c>
      <c r="K495" s="163" t="e">
        <f>VLOOKUP($A495,'BC 114+220'!$B$13:$X$4880,21,0)/1000</f>
        <v>#N/A</v>
      </c>
      <c r="L495" s="161" t="e">
        <f t="shared" si="28"/>
        <v>#N/A</v>
      </c>
      <c r="M495" s="165" t="e">
        <f t="shared" si="29"/>
        <v>#N/A</v>
      </c>
      <c r="N495" s="161" t="e">
        <f t="shared" si="30"/>
        <v>#N/A</v>
      </c>
      <c r="O495" s="161"/>
    </row>
    <row r="496" spans="1:15">
      <c r="A496" s="162">
        <f>'BC 114+220'!B495</f>
        <v>0</v>
      </c>
      <c r="B496" s="161">
        <f t="shared" si="31"/>
        <v>482</v>
      </c>
      <c r="C496" s="163" t="e">
        <f>'BC 114+220'!M495/1000</f>
        <v>#N/A</v>
      </c>
      <c r="D496" s="163" t="e">
        <f>'BC 114+220'!AA495</f>
        <v>#N/A</v>
      </c>
      <c r="E496" s="164" t="e">
        <f>'BC 114+220'!AB495</f>
        <v>#N/A</v>
      </c>
      <c r="F496" s="163" t="e">
        <f>VLOOKUP($A496,'BC 114+220'!$B$13:$X$4880,8,0)/1000</f>
        <v>#N/A</v>
      </c>
      <c r="G496" s="163" t="e">
        <f>VLOOKUP($A496,'BC 114+220'!$B$13:$X$4880,9,0)/1000</f>
        <v>#N/A</v>
      </c>
      <c r="H496" s="163" t="e">
        <f>VLOOKUP($A496,'BC 114+220'!$B$13:$X$4880,14,0)/1000</f>
        <v>#N/A</v>
      </c>
      <c r="I496" s="163" t="e">
        <f>VLOOKUP($A496,'BC 114+220'!$B$13:$X$4880,15,0)/1000</f>
        <v>#N/A</v>
      </c>
      <c r="J496" s="163" t="e">
        <f>VLOOKUP($A496,'BC 114+220'!$B$13:$X$4880,20,0)/1000</f>
        <v>#N/A</v>
      </c>
      <c r="K496" s="163" t="e">
        <f>VLOOKUP($A496,'BC 114+220'!$B$13:$X$4880,21,0)/1000</f>
        <v>#N/A</v>
      </c>
      <c r="L496" s="161" t="e">
        <f t="shared" si="28"/>
        <v>#N/A</v>
      </c>
      <c r="M496" s="165" t="e">
        <f t="shared" si="29"/>
        <v>#N/A</v>
      </c>
      <c r="N496" s="161" t="e">
        <f t="shared" si="30"/>
        <v>#N/A</v>
      </c>
      <c r="O496" s="161"/>
    </row>
    <row r="497" spans="1:15">
      <c r="A497" s="162">
        <f>'BC 114+220'!B496</f>
        <v>0</v>
      </c>
      <c r="B497" s="161">
        <f t="shared" si="31"/>
        <v>483</v>
      </c>
      <c r="C497" s="163" t="e">
        <f>'BC 114+220'!M496/1000</f>
        <v>#N/A</v>
      </c>
      <c r="D497" s="163" t="e">
        <f>'BC 114+220'!AA496</f>
        <v>#N/A</v>
      </c>
      <c r="E497" s="164" t="e">
        <f>'BC 114+220'!AB496</f>
        <v>#N/A</v>
      </c>
      <c r="F497" s="163" t="e">
        <f>VLOOKUP($A497,'BC 114+220'!$B$13:$X$4880,8,0)/1000</f>
        <v>#N/A</v>
      </c>
      <c r="G497" s="163" t="e">
        <f>VLOOKUP($A497,'BC 114+220'!$B$13:$X$4880,9,0)/1000</f>
        <v>#N/A</v>
      </c>
      <c r="H497" s="163" t="e">
        <f>VLOOKUP($A497,'BC 114+220'!$B$13:$X$4880,14,0)/1000</f>
        <v>#N/A</v>
      </c>
      <c r="I497" s="163" t="e">
        <f>VLOOKUP($A497,'BC 114+220'!$B$13:$X$4880,15,0)/1000</f>
        <v>#N/A</v>
      </c>
      <c r="J497" s="163" t="e">
        <f>VLOOKUP($A497,'BC 114+220'!$B$13:$X$4880,20,0)/1000</f>
        <v>#N/A</v>
      </c>
      <c r="K497" s="163" t="e">
        <f>VLOOKUP($A497,'BC 114+220'!$B$13:$X$4880,21,0)/1000</f>
        <v>#N/A</v>
      </c>
      <c r="L497" s="161" t="e">
        <f t="shared" si="28"/>
        <v>#N/A</v>
      </c>
      <c r="M497" s="165" t="e">
        <f t="shared" si="29"/>
        <v>#N/A</v>
      </c>
      <c r="N497" s="161" t="e">
        <f t="shared" si="30"/>
        <v>#N/A</v>
      </c>
      <c r="O497" s="161"/>
    </row>
    <row r="498" spans="1:15">
      <c r="A498" s="162">
        <f>'BC 114+220'!B497</f>
        <v>0</v>
      </c>
      <c r="B498" s="161">
        <f t="shared" si="31"/>
        <v>484</v>
      </c>
      <c r="C498" s="163" t="e">
        <f>'BC 114+220'!M497/1000</f>
        <v>#N/A</v>
      </c>
      <c r="D498" s="163" t="e">
        <f>'BC 114+220'!AA497</f>
        <v>#N/A</v>
      </c>
      <c r="E498" s="164" t="e">
        <f>'BC 114+220'!AB497</f>
        <v>#N/A</v>
      </c>
      <c r="F498" s="163" t="e">
        <f>VLOOKUP($A498,'BC 114+220'!$B$13:$X$4880,8,0)/1000</f>
        <v>#N/A</v>
      </c>
      <c r="G498" s="163" t="e">
        <f>VLOOKUP($A498,'BC 114+220'!$B$13:$X$4880,9,0)/1000</f>
        <v>#N/A</v>
      </c>
      <c r="H498" s="163" t="e">
        <f>VLOOKUP($A498,'BC 114+220'!$B$13:$X$4880,14,0)/1000</f>
        <v>#N/A</v>
      </c>
      <c r="I498" s="163" t="e">
        <f>VLOOKUP($A498,'BC 114+220'!$B$13:$X$4880,15,0)/1000</f>
        <v>#N/A</v>
      </c>
      <c r="J498" s="163" t="e">
        <f>VLOOKUP($A498,'BC 114+220'!$B$13:$X$4880,20,0)/1000</f>
        <v>#N/A</v>
      </c>
      <c r="K498" s="163" t="e">
        <f>VLOOKUP($A498,'BC 114+220'!$B$13:$X$4880,21,0)/1000</f>
        <v>#N/A</v>
      </c>
      <c r="L498" s="161" t="e">
        <f t="shared" si="28"/>
        <v>#N/A</v>
      </c>
      <c r="M498" s="165" t="e">
        <f t="shared" si="29"/>
        <v>#N/A</v>
      </c>
      <c r="N498" s="161" t="e">
        <f t="shared" si="30"/>
        <v>#N/A</v>
      </c>
      <c r="O498" s="161"/>
    </row>
    <row r="499" spans="1:15">
      <c r="A499" s="162">
        <f>'BC 114+220'!B498</f>
        <v>0</v>
      </c>
      <c r="B499" s="161">
        <f t="shared" si="31"/>
        <v>485</v>
      </c>
      <c r="C499" s="163" t="e">
        <f>'BC 114+220'!M498/1000</f>
        <v>#N/A</v>
      </c>
      <c r="D499" s="163" t="e">
        <f>'BC 114+220'!AA498</f>
        <v>#N/A</v>
      </c>
      <c r="E499" s="164" t="e">
        <f>'BC 114+220'!AB498</f>
        <v>#N/A</v>
      </c>
      <c r="F499" s="163" t="e">
        <f>VLOOKUP($A499,'BC 114+220'!$B$13:$X$4880,8,0)/1000</f>
        <v>#N/A</v>
      </c>
      <c r="G499" s="163" t="e">
        <f>VLOOKUP($A499,'BC 114+220'!$B$13:$X$4880,9,0)/1000</f>
        <v>#N/A</v>
      </c>
      <c r="H499" s="163" t="e">
        <f>VLOOKUP($A499,'BC 114+220'!$B$13:$X$4880,14,0)/1000</f>
        <v>#N/A</v>
      </c>
      <c r="I499" s="163" t="e">
        <f>VLOOKUP($A499,'BC 114+220'!$B$13:$X$4880,15,0)/1000</f>
        <v>#N/A</v>
      </c>
      <c r="J499" s="163" t="e">
        <f>VLOOKUP($A499,'BC 114+220'!$B$13:$X$4880,20,0)/1000</f>
        <v>#N/A</v>
      </c>
      <c r="K499" s="163" t="e">
        <f>VLOOKUP($A499,'BC 114+220'!$B$13:$X$4880,21,0)/1000</f>
        <v>#N/A</v>
      </c>
      <c r="L499" s="161" t="e">
        <f t="shared" si="28"/>
        <v>#N/A</v>
      </c>
      <c r="M499" s="165" t="e">
        <f t="shared" si="29"/>
        <v>#N/A</v>
      </c>
      <c r="N499" s="161" t="e">
        <f t="shared" si="30"/>
        <v>#N/A</v>
      </c>
      <c r="O499" s="161"/>
    </row>
    <row r="500" spans="1:15">
      <c r="A500" s="162">
        <f>'BC 114+220'!B499</f>
        <v>0</v>
      </c>
      <c r="B500" s="161">
        <f t="shared" si="31"/>
        <v>486</v>
      </c>
      <c r="C500" s="163" t="e">
        <f>'BC 114+220'!M499/1000</f>
        <v>#N/A</v>
      </c>
      <c r="D500" s="163" t="e">
        <f>'BC 114+220'!AA499</f>
        <v>#N/A</v>
      </c>
      <c r="E500" s="164" t="e">
        <f>'BC 114+220'!AB499</f>
        <v>#N/A</v>
      </c>
      <c r="F500" s="163" t="e">
        <f>VLOOKUP($A500,'BC 114+220'!$B$13:$X$4880,8,0)/1000</f>
        <v>#N/A</v>
      </c>
      <c r="G500" s="163" t="e">
        <f>VLOOKUP($A500,'BC 114+220'!$B$13:$X$4880,9,0)/1000</f>
        <v>#N/A</v>
      </c>
      <c r="H500" s="163" t="e">
        <f>VLOOKUP($A500,'BC 114+220'!$B$13:$X$4880,14,0)/1000</f>
        <v>#N/A</v>
      </c>
      <c r="I500" s="163" t="e">
        <f>VLOOKUP($A500,'BC 114+220'!$B$13:$X$4880,15,0)/1000</f>
        <v>#N/A</v>
      </c>
      <c r="J500" s="163" t="e">
        <f>VLOOKUP($A500,'BC 114+220'!$B$13:$X$4880,20,0)/1000</f>
        <v>#N/A</v>
      </c>
      <c r="K500" s="163" t="e">
        <f>VLOOKUP($A500,'BC 114+220'!$B$13:$X$4880,21,0)/1000</f>
        <v>#N/A</v>
      </c>
      <c r="L500" s="161" t="e">
        <f t="shared" si="28"/>
        <v>#N/A</v>
      </c>
      <c r="M500" s="165" t="e">
        <f t="shared" si="29"/>
        <v>#N/A</v>
      </c>
      <c r="N500" s="161" t="e">
        <f t="shared" si="30"/>
        <v>#N/A</v>
      </c>
      <c r="O500" s="161"/>
    </row>
    <row r="501" spans="1:15">
      <c r="A501" s="162">
        <f>'BC 114+220'!B500</f>
        <v>0</v>
      </c>
      <c r="B501" s="161">
        <f t="shared" si="31"/>
        <v>487</v>
      </c>
      <c r="C501" s="163" t="e">
        <f>'BC 114+220'!M500/1000</f>
        <v>#N/A</v>
      </c>
      <c r="D501" s="163" t="e">
        <f>'BC 114+220'!AA500</f>
        <v>#N/A</v>
      </c>
      <c r="E501" s="164" t="e">
        <f>'BC 114+220'!AB500</f>
        <v>#N/A</v>
      </c>
      <c r="F501" s="163" t="e">
        <f>VLOOKUP($A501,'BC 114+220'!$B$13:$X$4880,8,0)/1000</f>
        <v>#N/A</v>
      </c>
      <c r="G501" s="163" t="e">
        <f>VLOOKUP($A501,'BC 114+220'!$B$13:$X$4880,9,0)/1000</f>
        <v>#N/A</v>
      </c>
      <c r="H501" s="163" t="e">
        <f>VLOOKUP($A501,'BC 114+220'!$B$13:$X$4880,14,0)/1000</f>
        <v>#N/A</v>
      </c>
      <c r="I501" s="163" t="e">
        <f>VLOOKUP($A501,'BC 114+220'!$B$13:$X$4880,15,0)/1000</f>
        <v>#N/A</v>
      </c>
      <c r="J501" s="163" t="e">
        <f>VLOOKUP($A501,'BC 114+220'!$B$13:$X$4880,20,0)/1000</f>
        <v>#N/A</v>
      </c>
      <c r="K501" s="163" t="e">
        <f>VLOOKUP($A501,'BC 114+220'!$B$13:$X$4880,21,0)/1000</f>
        <v>#N/A</v>
      </c>
      <c r="L501" s="161" t="e">
        <f t="shared" si="28"/>
        <v>#N/A</v>
      </c>
      <c r="M501" s="165" t="e">
        <f t="shared" si="29"/>
        <v>#N/A</v>
      </c>
      <c r="N501" s="161" t="e">
        <f t="shared" si="30"/>
        <v>#N/A</v>
      </c>
      <c r="O501" s="161"/>
    </row>
    <row r="502" spans="1:15">
      <c r="A502" s="162">
        <f>'BC 114+220'!B501</f>
        <v>0</v>
      </c>
      <c r="B502" s="161">
        <f t="shared" si="31"/>
        <v>488</v>
      </c>
      <c r="C502" s="163" t="e">
        <f>'BC 114+220'!M501/1000</f>
        <v>#N/A</v>
      </c>
      <c r="D502" s="163" t="e">
        <f>'BC 114+220'!AA501</f>
        <v>#N/A</v>
      </c>
      <c r="E502" s="164" t="e">
        <f>'BC 114+220'!AB501</f>
        <v>#N/A</v>
      </c>
      <c r="F502" s="163" t="e">
        <f>VLOOKUP($A502,'BC 114+220'!$B$13:$X$4880,8,0)/1000</f>
        <v>#N/A</v>
      </c>
      <c r="G502" s="163" t="e">
        <f>VLOOKUP($A502,'BC 114+220'!$B$13:$X$4880,9,0)/1000</f>
        <v>#N/A</v>
      </c>
      <c r="H502" s="163" t="e">
        <f>VLOOKUP($A502,'BC 114+220'!$B$13:$X$4880,14,0)/1000</f>
        <v>#N/A</v>
      </c>
      <c r="I502" s="163" t="e">
        <f>VLOOKUP($A502,'BC 114+220'!$B$13:$X$4880,15,0)/1000</f>
        <v>#N/A</v>
      </c>
      <c r="J502" s="163" t="e">
        <f>VLOOKUP($A502,'BC 114+220'!$B$13:$X$4880,20,0)/1000</f>
        <v>#N/A</v>
      </c>
      <c r="K502" s="163" t="e">
        <f>VLOOKUP($A502,'BC 114+220'!$B$13:$X$4880,21,0)/1000</f>
        <v>#N/A</v>
      </c>
      <c r="L502" s="161" t="e">
        <f t="shared" si="28"/>
        <v>#N/A</v>
      </c>
      <c r="M502" s="165" t="e">
        <f t="shared" si="29"/>
        <v>#N/A</v>
      </c>
      <c r="N502" s="161" t="e">
        <f t="shared" si="30"/>
        <v>#N/A</v>
      </c>
      <c r="O502" s="161"/>
    </row>
    <row r="503" spans="1:15">
      <c r="A503" s="162">
        <f>'BC 114+220'!B502</f>
        <v>0</v>
      </c>
      <c r="B503" s="161">
        <f t="shared" si="31"/>
        <v>489</v>
      </c>
      <c r="C503" s="163" t="e">
        <f>'BC 114+220'!M502/1000</f>
        <v>#N/A</v>
      </c>
      <c r="D503" s="163" t="e">
        <f>'BC 114+220'!AA502</f>
        <v>#N/A</v>
      </c>
      <c r="E503" s="164" t="e">
        <f>'BC 114+220'!AB502</f>
        <v>#N/A</v>
      </c>
      <c r="F503" s="163" t="e">
        <f>VLOOKUP($A503,'BC 114+220'!$B$13:$X$4880,8,0)/1000</f>
        <v>#N/A</v>
      </c>
      <c r="G503" s="163" t="e">
        <f>VLOOKUP($A503,'BC 114+220'!$B$13:$X$4880,9,0)/1000</f>
        <v>#N/A</v>
      </c>
      <c r="H503" s="163" t="e">
        <f>VLOOKUP($A503,'BC 114+220'!$B$13:$X$4880,14,0)/1000</f>
        <v>#N/A</v>
      </c>
      <c r="I503" s="163" t="e">
        <f>VLOOKUP($A503,'BC 114+220'!$B$13:$X$4880,15,0)/1000</f>
        <v>#N/A</v>
      </c>
      <c r="J503" s="163" t="e">
        <f>VLOOKUP($A503,'BC 114+220'!$B$13:$X$4880,20,0)/1000</f>
        <v>#N/A</v>
      </c>
      <c r="K503" s="163" t="e">
        <f>VLOOKUP($A503,'BC 114+220'!$B$13:$X$4880,21,0)/1000</f>
        <v>#N/A</v>
      </c>
      <c r="L503" s="161" t="e">
        <f t="shared" si="28"/>
        <v>#N/A</v>
      </c>
      <c r="M503" s="165" t="e">
        <f t="shared" si="29"/>
        <v>#N/A</v>
      </c>
      <c r="N503" s="161" t="e">
        <f t="shared" si="30"/>
        <v>#N/A</v>
      </c>
      <c r="O503" s="161"/>
    </row>
    <row r="504" spans="1:15">
      <c r="A504" s="162">
        <f>'BC 114+220'!B503</f>
        <v>0</v>
      </c>
      <c r="B504" s="161">
        <f t="shared" si="31"/>
        <v>490</v>
      </c>
      <c r="C504" s="163" t="e">
        <f>'BC 114+220'!M503/1000</f>
        <v>#N/A</v>
      </c>
      <c r="D504" s="163" t="e">
        <f>'BC 114+220'!AA503</f>
        <v>#N/A</v>
      </c>
      <c r="E504" s="164" t="e">
        <f>'BC 114+220'!AB503</f>
        <v>#N/A</v>
      </c>
      <c r="F504" s="163" t="e">
        <f>VLOOKUP($A504,'BC 114+220'!$B$13:$X$4880,8,0)/1000</f>
        <v>#N/A</v>
      </c>
      <c r="G504" s="163" t="e">
        <f>VLOOKUP($A504,'BC 114+220'!$B$13:$X$4880,9,0)/1000</f>
        <v>#N/A</v>
      </c>
      <c r="H504" s="163" t="e">
        <f>VLOOKUP($A504,'BC 114+220'!$B$13:$X$4880,14,0)/1000</f>
        <v>#N/A</v>
      </c>
      <c r="I504" s="163" t="e">
        <f>VLOOKUP($A504,'BC 114+220'!$B$13:$X$4880,15,0)/1000</f>
        <v>#N/A</v>
      </c>
      <c r="J504" s="163" t="e">
        <f>VLOOKUP($A504,'BC 114+220'!$B$13:$X$4880,20,0)/1000</f>
        <v>#N/A</v>
      </c>
      <c r="K504" s="163" t="e">
        <f>VLOOKUP($A504,'BC 114+220'!$B$13:$X$4880,21,0)/1000</f>
        <v>#N/A</v>
      </c>
      <c r="L504" s="161" t="e">
        <f t="shared" si="28"/>
        <v>#N/A</v>
      </c>
      <c r="M504" s="165" t="e">
        <f t="shared" si="29"/>
        <v>#N/A</v>
      </c>
      <c r="N504" s="161" t="e">
        <f t="shared" si="30"/>
        <v>#N/A</v>
      </c>
      <c r="O504" s="161"/>
    </row>
    <row r="505" spans="1:15">
      <c r="A505" s="162">
        <f>'BC 114+220'!B504</f>
        <v>0</v>
      </c>
      <c r="B505" s="161">
        <f t="shared" si="31"/>
        <v>491</v>
      </c>
      <c r="C505" s="163" t="e">
        <f>'BC 114+220'!M504/1000</f>
        <v>#N/A</v>
      </c>
      <c r="D505" s="163" t="e">
        <f>'BC 114+220'!AA504</f>
        <v>#N/A</v>
      </c>
      <c r="E505" s="164" t="e">
        <f>'BC 114+220'!AB504</f>
        <v>#N/A</v>
      </c>
      <c r="F505" s="163" t="e">
        <f>VLOOKUP($A505,'BC 114+220'!$B$13:$X$4880,8,0)/1000</f>
        <v>#N/A</v>
      </c>
      <c r="G505" s="163" t="e">
        <f>VLOOKUP($A505,'BC 114+220'!$B$13:$X$4880,9,0)/1000</f>
        <v>#N/A</v>
      </c>
      <c r="H505" s="163" t="e">
        <f>VLOOKUP($A505,'BC 114+220'!$B$13:$X$4880,14,0)/1000</f>
        <v>#N/A</v>
      </c>
      <c r="I505" s="163" t="e">
        <f>VLOOKUP($A505,'BC 114+220'!$B$13:$X$4880,15,0)/1000</f>
        <v>#N/A</v>
      </c>
      <c r="J505" s="163" t="e">
        <f>VLOOKUP($A505,'BC 114+220'!$B$13:$X$4880,20,0)/1000</f>
        <v>#N/A</v>
      </c>
      <c r="K505" s="163" t="e">
        <f>VLOOKUP($A505,'BC 114+220'!$B$13:$X$4880,21,0)/1000</f>
        <v>#N/A</v>
      </c>
      <c r="L505" s="161" t="e">
        <f t="shared" si="28"/>
        <v>#N/A</v>
      </c>
      <c r="M505" s="165" t="e">
        <f t="shared" si="29"/>
        <v>#N/A</v>
      </c>
      <c r="N505" s="161" t="e">
        <f t="shared" si="30"/>
        <v>#N/A</v>
      </c>
      <c r="O505" s="161"/>
    </row>
    <row r="506" spans="1:15">
      <c r="A506" s="162">
        <f>'BC 114+220'!B505</f>
        <v>0</v>
      </c>
      <c r="B506" s="161">
        <f t="shared" si="31"/>
        <v>492</v>
      </c>
      <c r="C506" s="163" t="e">
        <f>'BC 114+220'!M505/1000</f>
        <v>#N/A</v>
      </c>
      <c r="D506" s="163" t="e">
        <f>'BC 114+220'!AA505</f>
        <v>#N/A</v>
      </c>
      <c r="E506" s="164" t="e">
        <f>'BC 114+220'!AB505</f>
        <v>#N/A</v>
      </c>
      <c r="F506" s="163" t="e">
        <f>VLOOKUP($A506,'BC 114+220'!$B$13:$X$4880,8,0)/1000</f>
        <v>#N/A</v>
      </c>
      <c r="G506" s="163" t="e">
        <f>VLOOKUP($A506,'BC 114+220'!$B$13:$X$4880,9,0)/1000</f>
        <v>#N/A</v>
      </c>
      <c r="H506" s="163" t="e">
        <f>VLOOKUP($A506,'BC 114+220'!$B$13:$X$4880,14,0)/1000</f>
        <v>#N/A</v>
      </c>
      <c r="I506" s="163" t="e">
        <f>VLOOKUP($A506,'BC 114+220'!$B$13:$X$4880,15,0)/1000</f>
        <v>#N/A</v>
      </c>
      <c r="J506" s="163" t="e">
        <f>VLOOKUP($A506,'BC 114+220'!$B$13:$X$4880,20,0)/1000</f>
        <v>#N/A</v>
      </c>
      <c r="K506" s="163" t="e">
        <f>VLOOKUP($A506,'BC 114+220'!$B$13:$X$4880,21,0)/1000</f>
        <v>#N/A</v>
      </c>
      <c r="L506" s="161" t="e">
        <f t="shared" si="28"/>
        <v>#N/A</v>
      </c>
      <c r="M506" s="165" t="e">
        <f t="shared" si="29"/>
        <v>#N/A</v>
      </c>
      <c r="N506" s="161" t="e">
        <f t="shared" si="30"/>
        <v>#N/A</v>
      </c>
      <c r="O506" s="161"/>
    </row>
    <row r="507" spans="1:15">
      <c r="A507" s="162">
        <f>'BC 114+220'!B506</f>
        <v>0</v>
      </c>
      <c r="B507" s="161">
        <f t="shared" si="31"/>
        <v>493</v>
      </c>
      <c r="C507" s="163" t="e">
        <f>'BC 114+220'!M506/1000</f>
        <v>#N/A</v>
      </c>
      <c r="D507" s="163" t="e">
        <f>'BC 114+220'!AA506</f>
        <v>#N/A</v>
      </c>
      <c r="E507" s="164" t="e">
        <f>'BC 114+220'!AB506</f>
        <v>#N/A</v>
      </c>
      <c r="F507" s="163" t="e">
        <f>VLOOKUP($A507,'BC 114+220'!$B$13:$X$4880,8,0)/1000</f>
        <v>#N/A</v>
      </c>
      <c r="G507" s="163" t="e">
        <f>VLOOKUP($A507,'BC 114+220'!$B$13:$X$4880,9,0)/1000</f>
        <v>#N/A</v>
      </c>
      <c r="H507" s="163" t="e">
        <f>VLOOKUP($A507,'BC 114+220'!$B$13:$X$4880,14,0)/1000</f>
        <v>#N/A</v>
      </c>
      <c r="I507" s="163" t="e">
        <f>VLOOKUP($A507,'BC 114+220'!$B$13:$X$4880,15,0)/1000</f>
        <v>#N/A</v>
      </c>
      <c r="J507" s="163" t="e">
        <f>VLOOKUP($A507,'BC 114+220'!$B$13:$X$4880,20,0)/1000</f>
        <v>#N/A</v>
      </c>
      <c r="K507" s="163" t="e">
        <f>VLOOKUP($A507,'BC 114+220'!$B$13:$X$4880,21,0)/1000</f>
        <v>#N/A</v>
      </c>
      <c r="L507" s="161" t="e">
        <f t="shared" si="28"/>
        <v>#N/A</v>
      </c>
      <c r="M507" s="165" t="e">
        <f t="shared" si="29"/>
        <v>#N/A</v>
      </c>
      <c r="N507" s="161" t="e">
        <f t="shared" si="30"/>
        <v>#N/A</v>
      </c>
      <c r="O507" s="161"/>
    </row>
    <row r="508" spans="1:15">
      <c r="A508" s="162">
        <f>'BC 114+220'!B507</f>
        <v>0</v>
      </c>
      <c r="B508" s="161">
        <f t="shared" si="31"/>
        <v>494</v>
      </c>
      <c r="C508" s="163" t="e">
        <f>'BC 114+220'!M507/1000</f>
        <v>#N/A</v>
      </c>
      <c r="D508" s="163" t="e">
        <f>'BC 114+220'!AA507</f>
        <v>#N/A</v>
      </c>
      <c r="E508" s="164" t="e">
        <f>'BC 114+220'!AB507</f>
        <v>#N/A</v>
      </c>
      <c r="F508" s="163" t="e">
        <f>VLOOKUP($A508,'BC 114+220'!$B$13:$X$4880,8,0)/1000</f>
        <v>#N/A</v>
      </c>
      <c r="G508" s="163" t="e">
        <f>VLOOKUP($A508,'BC 114+220'!$B$13:$X$4880,9,0)/1000</f>
        <v>#N/A</v>
      </c>
      <c r="H508" s="163" t="e">
        <f>VLOOKUP($A508,'BC 114+220'!$B$13:$X$4880,14,0)/1000</f>
        <v>#N/A</v>
      </c>
      <c r="I508" s="163" t="e">
        <f>VLOOKUP($A508,'BC 114+220'!$B$13:$X$4880,15,0)/1000</f>
        <v>#N/A</v>
      </c>
      <c r="J508" s="163" t="e">
        <f>VLOOKUP($A508,'BC 114+220'!$B$13:$X$4880,20,0)/1000</f>
        <v>#N/A</v>
      </c>
      <c r="K508" s="163" t="e">
        <f>VLOOKUP($A508,'BC 114+220'!$B$13:$X$4880,21,0)/1000</f>
        <v>#N/A</v>
      </c>
      <c r="L508" s="161" t="e">
        <f t="shared" si="28"/>
        <v>#N/A</v>
      </c>
      <c r="M508" s="165" t="e">
        <f t="shared" si="29"/>
        <v>#N/A</v>
      </c>
      <c r="N508" s="161" t="e">
        <f t="shared" si="30"/>
        <v>#N/A</v>
      </c>
      <c r="O508" s="161"/>
    </row>
    <row r="509" spans="1:15">
      <c r="A509" s="162">
        <f>'BC 114+220'!B508</f>
        <v>0</v>
      </c>
      <c r="B509" s="161">
        <f t="shared" si="31"/>
        <v>495</v>
      </c>
      <c r="C509" s="163" t="e">
        <f>'BC 114+220'!M508/1000</f>
        <v>#N/A</v>
      </c>
      <c r="D509" s="163" t="e">
        <f>'BC 114+220'!AA508</f>
        <v>#N/A</v>
      </c>
      <c r="E509" s="164" t="e">
        <f>'BC 114+220'!AB508</f>
        <v>#N/A</v>
      </c>
      <c r="F509" s="163" t="e">
        <f>VLOOKUP($A509,'BC 114+220'!$B$13:$X$4880,8,0)/1000</f>
        <v>#N/A</v>
      </c>
      <c r="G509" s="163" t="e">
        <f>VLOOKUP($A509,'BC 114+220'!$B$13:$X$4880,9,0)/1000</f>
        <v>#N/A</v>
      </c>
      <c r="H509" s="163" t="e">
        <f>VLOOKUP($A509,'BC 114+220'!$B$13:$X$4880,14,0)/1000</f>
        <v>#N/A</v>
      </c>
      <c r="I509" s="163" t="e">
        <f>VLOOKUP($A509,'BC 114+220'!$B$13:$X$4880,15,0)/1000</f>
        <v>#N/A</v>
      </c>
      <c r="J509" s="163" t="e">
        <f>VLOOKUP($A509,'BC 114+220'!$B$13:$X$4880,20,0)/1000</f>
        <v>#N/A</v>
      </c>
      <c r="K509" s="163" t="e">
        <f>VLOOKUP($A509,'BC 114+220'!$B$13:$X$4880,21,0)/1000</f>
        <v>#N/A</v>
      </c>
      <c r="L509" s="161" t="e">
        <f t="shared" si="28"/>
        <v>#N/A</v>
      </c>
      <c r="M509" s="165" t="e">
        <f t="shared" si="29"/>
        <v>#N/A</v>
      </c>
      <c r="N509" s="161" t="e">
        <f t="shared" si="30"/>
        <v>#N/A</v>
      </c>
      <c r="O509" s="161"/>
    </row>
    <row r="510" spans="1:15">
      <c r="A510" s="162">
        <f>'BC 114+220'!B509</f>
        <v>0</v>
      </c>
      <c r="B510" s="161">
        <f t="shared" si="31"/>
        <v>496</v>
      </c>
      <c r="C510" s="163" t="e">
        <f>'BC 114+220'!M509/1000</f>
        <v>#N/A</v>
      </c>
      <c r="D510" s="163" t="e">
        <f>'BC 114+220'!AA509</f>
        <v>#N/A</v>
      </c>
      <c r="E510" s="164" t="e">
        <f>'BC 114+220'!AB509</f>
        <v>#N/A</v>
      </c>
      <c r="F510" s="163" t="e">
        <f>VLOOKUP($A510,'BC 114+220'!$B$13:$X$4880,8,0)/1000</f>
        <v>#N/A</v>
      </c>
      <c r="G510" s="163" t="e">
        <f>VLOOKUP($A510,'BC 114+220'!$B$13:$X$4880,9,0)/1000</f>
        <v>#N/A</v>
      </c>
      <c r="H510" s="163" t="e">
        <f>VLOOKUP($A510,'BC 114+220'!$B$13:$X$4880,14,0)/1000</f>
        <v>#N/A</v>
      </c>
      <c r="I510" s="163" t="e">
        <f>VLOOKUP($A510,'BC 114+220'!$B$13:$X$4880,15,0)/1000</f>
        <v>#N/A</v>
      </c>
      <c r="J510" s="163" t="e">
        <f>VLOOKUP($A510,'BC 114+220'!$B$13:$X$4880,20,0)/1000</f>
        <v>#N/A</v>
      </c>
      <c r="K510" s="163" t="e">
        <f>VLOOKUP($A510,'BC 114+220'!$B$13:$X$4880,21,0)/1000</f>
        <v>#N/A</v>
      </c>
      <c r="L510" s="161" t="e">
        <f t="shared" si="28"/>
        <v>#N/A</v>
      </c>
      <c r="M510" s="165" t="e">
        <f t="shared" si="29"/>
        <v>#N/A</v>
      </c>
      <c r="N510" s="161" t="e">
        <f t="shared" si="30"/>
        <v>#N/A</v>
      </c>
      <c r="O510" s="161"/>
    </row>
    <row r="511" spans="1:15">
      <c r="A511" s="162">
        <f>'BC 114+220'!B510</f>
        <v>0</v>
      </c>
      <c r="B511" s="161">
        <f t="shared" si="31"/>
        <v>497</v>
      </c>
      <c r="C511" s="163" t="e">
        <f>'BC 114+220'!M510/1000</f>
        <v>#N/A</v>
      </c>
      <c r="D511" s="163" t="e">
        <f>'BC 114+220'!AA510</f>
        <v>#N/A</v>
      </c>
      <c r="E511" s="164" t="e">
        <f>'BC 114+220'!AB510</f>
        <v>#N/A</v>
      </c>
      <c r="F511" s="163" t="e">
        <f>VLOOKUP($A511,'BC 114+220'!$B$13:$X$4880,8,0)/1000</f>
        <v>#N/A</v>
      </c>
      <c r="G511" s="163" t="e">
        <f>VLOOKUP($A511,'BC 114+220'!$B$13:$X$4880,9,0)/1000</f>
        <v>#N/A</v>
      </c>
      <c r="H511" s="163" t="e">
        <f>VLOOKUP($A511,'BC 114+220'!$B$13:$X$4880,14,0)/1000</f>
        <v>#N/A</v>
      </c>
      <c r="I511" s="163" t="e">
        <f>VLOOKUP($A511,'BC 114+220'!$B$13:$X$4880,15,0)/1000</f>
        <v>#N/A</v>
      </c>
      <c r="J511" s="163" t="e">
        <f>VLOOKUP($A511,'BC 114+220'!$B$13:$X$4880,20,0)/1000</f>
        <v>#N/A</v>
      </c>
      <c r="K511" s="163" t="e">
        <f>VLOOKUP($A511,'BC 114+220'!$B$13:$X$4880,21,0)/1000</f>
        <v>#N/A</v>
      </c>
      <c r="L511" s="161" t="e">
        <f t="shared" si="28"/>
        <v>#N/A</v>
      </c>
      <c r="M511" s="165" t="e">
        <f t="shared" si="29"/>
        <v>#N/A</v>
      </c>
      <c r="N511" s="161" t="e">
        <f t="shared" si="30"/>
        <v>#N/A</v>
      </c>
      <c r="O511" s="161"/>
    </row>
    <row r="512" spans="1:15">
      <c r="A512" s="162">
        <f>'BC 114+220'!B511</f>
        <v>0</v>
      </c>
      <c r="B512" s="161">
        <f t="shared" si="31"/>
        <v>498</v>
      </c>
      <c r="C512" s="163" t="e">
        <f>'BC 114+220'!M511/1000</f>
        <v>#N/A</v>
      </c>
      <c r="D512" s="163" t="e">
        <f>'BC 114+220'!AA511</f>
        <v>#N/A</v>
      </c>
      <c r="E512" s="164" t="e">
        <f>'BC 114+220'!AB511</f>
        <v>#N/A</v>
      </c>
      <c r="F512" s="163" t="e">
        <f>VLOOKUP($A512,'BC 114+220'!$B$13:$X$4880,8,0)/1000</f>
        <v>#N/A</v>
      </c>
      <c r="G512" s="163" t="e">
        <f>VLOOKUP($A512,'BC 114+220'!$B$13:$X$4880,9,0)/1000</f>
        <v>#N/A</v>
      </c>
      <c r="H512" s="163" t="e">
        <f>VLOOKUP($A512,'BC 114+220'!$B$13:$X$4880,14,0)/1000</f>
        <v>#N/A</v>
      </c>
      <c r="I512" s="163" t="e">
        <f>VLOOKUP($A512,'BC 114+220'!$B$13:$X$4880,15,0)/1000</f>
        <v>#N/A</v>
      </c>
      <c r="J512" s="163" t="e">
        <f>VLOOKUP($A512,'BC 114+220'!$B$13:$X$4880,20,0)/1000</f>
        <v>#N/A</v>
      </c>
      <c r="K512" s="163" t="e">
        <f>VLOOKUP($A512,'BC 114+220'!$B$13:$X$4880,21,0)/1000</f>
        <v>#N/A</v>
      </c>
      <c r="L512" s="161" t="e">
        <f t="shared" si="28"/>
        <v>#N/A</v>
      </c>
      <c r="M512" s="165" t="e">
        <f t="shared" si="29"/>
        <v>#N/A</v>
      </c>
      <c r="N512" s="161" t="e">
        <f t="shared" si="30"/>
        <v>#N/A</v>
      </c>
      <c r="O512" s="161"/>
    </row>
    <row r="513" spans="1:15">
      <c r="A513" s="162">
        <f>'BC 114+220'!B512</f>
        <v>0</v>
      </c>
      <c r="B513" s="161">
        <f t="shared" si="31"/>
        <v>499</v>
      </c>
      <c r="C513" s="163" t="e">
        <f>'BC 114+220'!M512/1000</f>
        <v>#N/A</v>
      </c>
      <c r="D513" s="163" t="e">
        <f>'BC 114+220'!AA512</f>
        <v>#N/A</v>
      </c>
      <c r="E513" s="164" t="e">
        <f>'BC 114+220'!AB512</f>
        <v>#N/A</v>
      </c>
      <c r="F513" s="163" t="e">
        <f>VLOOKUP($A513,'BC 114+220'!$B$13:$X$4880,8,0)/1000</f>
        <v>#N/A</v>
      </c>
      <c r="G513" s="163" t="e">
        <f>VLOOKUP($A513,'BC 114+220'!$B$13:$X$4880,9,0)/1000</f>
        <v>#N/A</v>
      </c>
      <c r="H513" s="163" t="e">
        <f>VLOOKUP($A513,'BC 114+220'!$B$13:$X$4880,14,0)/1000</f>
        <v>#N/A</v>
      </c>
      <c r="I513" s="163" t="e">
        <f>VLOOKUP($A513,'BC 114+220'!$B$13:$X$4880,15,0)/1000</f>
        <v>#N/A</v>
      </c>
      <c r="J513" s="163" t="e">
        <f>VLOOKUP($A513,'BC 114+220'!$B$13:$X$4880,20,0)/1000</f>
        <v>#N/A</v>
      </c>
      <c r="K513" s="163" t="e">
        <f>VLOOKUP($A513,'BC 114+220'!$B$13:$X$4880,21,0)/1000</f>
        <v>#N/A</v>
      </c>
      <c r="L513" s="161" t="e">
        <f t="shared" si="28"/>
        <v>#N/A</v>
      </c>
      <c r="M513" s="165" t="e">
        <f t="shared" si="29"/>
        <v>#N/A</v>
      </c>
      <c r="N513" s="161" t="e">
        <f t="shared" si="30"/>
        <v>#N/A</v>
      </c>
      <c r="O513" s="161"/>
    </row>
    <row r="514" spans="1:15">
      <c r="A514" s="162">
        <f>'BC 114+220'!B513</f>
        <v>0</v>
      </c>
      <c r="B514" s="161">
        <f t="shared" si="31"/>
        <v>500</v>
      </c>
      <c r="C514" s="163" t="e">
        <f>'BC 114+220'!M513/1000</f>
        <v>#N/A</v>
      </c>
      <c r="D514" s="163" t="e">
        <f>'BC 114+220'!AA513</f>
        <v>#N/A</v>
      </c>
      <c r="E514" s="164" t="e">
        <f>'BC 114+220'!AB513</f>
        <v>#N/A</v>
      </c>
      <c r="F514" s="163" t="e">
        <f>VLOOKUP($A514,'BC 114+220'!$B$13:$X$4880,8,0)/1000</f>
        <v>#N/A</v>
      </c>
      <c r="G514" s="163" t="e">
        <f>VLOOKUP($A514,'BC 114+220'!$B$13:$X$4880,9,0)/1000</f>
        <v>#N/A</v>
      </c>
      <c r="H514" s="163" t="e">
        <f>VLOOKUP($A514,'BC 114+220'!$B$13:$X$4880,14,0)/1000</f>
        <v>#N/A</v>
      </c>
      <c r="I514" s="163" t="e">
        <f>VLOOKUP($A514,'BC 114+220'!$B$13:$X$4880,15,0)/1000</f>
        <v>#N/A</v>
      </c>
      <c r="J514" s="163" t="e">
        <f>VLOOKUP($A514,'BC 114+220'!$B$13:$X$4880,20,0)/1000</f>
        <v>#N/A</v>
      </c>
      <c r="K514" s="163" t="e">
        <f>VLOOKUP($A514,'BC 114+220'!$B$13:$X$4880,21,0)/1000</f>
        <v>#N/A</v>
      </c>
      <c r="L514" s="161" t="e">
        <f t="shared" si="28"/>
        <v>#N/A</v>
      </c>
      <c r="M514" s="165" t="e">
        <f t="shared" si="29"/>
        <v>#N/A</v>
      </c>
      <c r="N514" s="161" t="e">
        <f t="shared" si="30"/>
        <v>#N/A</v>
      </c>
      <c r="O514" s="161"/>
    </row>
    <row r="515" spans="1:15">
      <c r="A515" s="162">
        <f>'BC 114+220'!B514</f>
        <v>0</v>
      </c>
      <c r="B515" s="161">
        <f t="shared" si="31"/>
        <v>501</v>
      </c>
      <c r="C515" s="163" t="e">
        <f>'BC 114+220'!M514/1000</f>
        <v>#N/A</v>
      </c>
      <c r="D515" s="163" t="e">
        <f>'BC 114+220'!AA514</f>
        <v>#N/A</v>
      </c>
      <c r="E515" s="164" t="e">
        <f>'BC 114+220'!AB514</f>
        <v>#N/A</v>
      </c>
      <c r="F515" s="163" t="e">
        <f>VLOOKUP($A515,'BC 114+220'!$B$13:$X$4880,8,0)/1000</f>
        <v>#N/A</v>
      </c>
      <c r="G515" s="163" t="e">
        <f>VLOOKUP($A515,'BC 114+220'!$B$13:$X$4880,9,0)/1000</f>
        <v>#N/A</v>
      </c>
      <c r="H515" s="163" t="e">
        <f>VLOOKUP($A515,'BC 114+220'!$B$13:$X$4880,14,0)/1000</f>
        <v>#N/A</v>
      </c>
      <c r="I515" s="163" t="e">
        <f>VLOOKUP($A515,'BC 114+220'!$B$13:$X$4880,15,0)/1000</f>
        <v>#N/A</v>
      </c>
      <c r="J515" s="163" t="e">
        <f>VLOOKUP($A515,'BC 114+220'!$B$13:$X$4880,20,0)/1000</f>
        <v>#N/A</v>
      </c>
      <c r="K515" s="163" t="e">
        <f>VLOOKUP($A515,'BC 114+220'!$B$13:$X$4880,21,0)/1000</f>
        <v>#N/A</v>
      </c>
      <c r="L515" s="161" t="e">
        <f t="shared" si="28"/>
        <v>#N/A</v>
      </c>
      <c r="M515" s="165" t="e">
        <f t="shared" si="29"/>
        <v>#N/A</v>
      </c>
      <c r="N515" s="161" t="e">
        <f t="shared" si="30"/>
        <v>#N/A</v>
      </c>
      <c r="O515" s="161"/>
    </row>
    <row r="516" spans="1:15">
      <c r="A516" s="162">
        <f>'BC 114+220'!B515</f>
        <v>0</v>
      </c>
      <c r="B516" s="161">
        <f t="shared" si="31"/>
        <v>502</v>
      </c>
      <c r="C516" s="163" t="e">
        <f>'BC 114+220'!M515/1000</f>
        <v>#N/A</v>
      </c>
      <c r="D516" s="163" t="e">
        <f>'BC 114+220'!AA515</f>
        <v>#N/A</v>
      </c>
      <c r="E516" s="164" t="e">
        <f>'BC 114+220'!AB515</f>
        <v>#N/A</v>
      </c>
      <c r="F516" s="163" t="e">
        <f>VLOOKUP($A516,'BC 114+220'!$B$13:$X$4880,8,0)/1000</f>
        <v>#N/A</v>
      </c>
      <c r="G516" s="163" t="e">
        <f>VLOOKUP($A516,'BC 114+220'!$B$13:$X$4880,9,0)/1000</f>
        <v>#N/A</v>
      </c>
      <c r="H516" s="163" t="e">
        <f>VLOOKUP($A516,'BC 114+220'!$B$13:$X$4880,14,0)/1000</f>
        <v>#N/A</v>
      </c>
      <c r="I516" s="163" t="e">
        <f>VLOOKUP($A516,'BC 114+220'!$B$13:$X$4880,15,0)/1000</f>
        <v>#N/A</v>
      </c>
      <c r="J516" s="163" t="e">
        <f>VLOOKUP($A516,'BC 114+220'!$B$13:$X$4880,20,0)/1000</f>
        <v>#N/A</v>
      </c>
      <c r="K516" s="163" t="e">
        <f>VLOOKUP($A516,'BC 114+220'!$B$13:$X$4880,21,0)/1000</f>
        <v>#N/A</v>
      </c>
      <c r="L516" s="161" t="e">
        <f t="shared" si="28"/>
        <v>#N/A</v>
      </c>
      <c r="M516" s="165" t="e">
        <f t="shared" si="29"/>
        <v>#N/A</v>
      </c>
      <c r="N516" s="161" t="e">
        <f t="shared" si="30"/>
        <v>#N/A</v>
      </c>
      <c r="O516" s="161"/>
    </row>
    <row r="517" spans="1:15">
      <c r="A517" s="162">
        <f>'BC 114+220'!B516</f>
        <v>0</v>
      </c>
      <c r="B517" s="161">
        <f t="shared" si="31"/>
        <v>503</v>
      </c>
      <c r="C517" s="163" t="e">
        <f>'BC 114+220'!M516/1000</f>
        <v>#N/A</v>
      </c>
      <c r="D517" s="163" t="e">
        <f>'BC 114+220'!AA516</f>
        <v>#N/A</v>
      </c>
      <c r="E517" s="164" t="e">
        <f>'BC 114+220'!AB516</f>
        <v>#N/A</v>
      </c>
      <c r="F517" s="163" t="e">
        <f>VLOOKUP($A517,'BC 114+220'!$B$13:$X$4880,8,0)/1000</f>
        <v>#N/A</v>
      </c>
      <c r="G517" s="163" t="e">
        <f>VLOOKUP($A517,'BC 114+220'!$B$13:$X$4880,9,0)/1000</f>
        <v>#N/A</v>
      </c>
      <c r="H517" s="163" t="e">
        <f>VLOOKUP($A517,'BC 114+220'!$B$13:$X$4880,14,0)/1000</f>
        <v>#N/A</v>
      </c>
      <c r="I517" s="163" t="e">
        <f>VLOOKUP($A517,'BC 114+220'!$B$13:$X$4880,15,0)/1000</f>
        <v>#N/A</v>
      </c>
      <c r="J517" s="163" t="e">
        <f>VLOOKUP($A517,'BC 114+220'!$B$13:$X$4880,20,0)/1000</f>
        <v>#N/A</v>
      </c>
      <c r="K517" s="163" t="e">
        <f>VLOOKUP($A517,'BC 114+220'!$B$13:$X$4880,21,0)/1000</f>
        <v>#N/A</v>
      </c>
      <c r="L517" s="161" t="e">
        <f t="shared" si="28"/>
        <v>#N/A</v>
      </c>
      <c r="M517" s="165" t="e">
        <f t="shared" si="29"/>
        <v>#N/A</v>
      </c>
      <c r="N517" s="161" t="e">
        <f t="shared" si="30"/>
        <v>#N/A</v>
      </c>
      <c r="O517" s="161"/>
    </row>
    <row r="518" spans="1:15">
      <c r="A518" s="162">
        <f>'BC 114+220'!B517</f>
        <v>0</v>
      </c>
      <c r="B518" s="161">
        <f t="shared" si="31"/>
        <v>504</v>
      </c>
      <c r="C518" s="163" t="e">
        <f>'BC 114+220'!M517/1000</f>
        <v>#N/A</v>
      </c>
      <c r="D518" s="163" t="e">
        <f>'BC 114+220'!AA517</f>
        <v>#N/A</v>
      </c>
      <c r="E518" s="164" t="e">
        <f>'BC 114+220'!AB517</f>
        <v>#N/A</v>
      </c>
      <c r="F518" s="163" t="e">
        <f>VLOOKUP($A518,'BC 114+220'!$B$13:$X$4880,8,0)/1000</f>
        <v>#N/A</v>
      </c>
      <c r="G518" s="163" t="e">
        <f>VLOOKUP($A518,'BC 114+220'!$B$13:$X$4880,9,0)/1000</f>
        <v>#N/A</v>
      </c>
      <c r="H518" s="163" t="e">
        <f>VLOOKUP($A518,'BC 114+220'!$B$13:$X$4880,14,0)/1000</f>
        <v>#N/A</v>
      </c>
      <c r="I518" s="163" t="e">
        <f>VLOOKUP($A518,'BC 114+220'!$B$13:$X$4880,15,0)/1000</f>
        <v>#N/A</v>
      </c>
      <c r="J518" s="163" t="e">
        <f>VLOOKUP($A518,'BC 114+220'!$B$13:$X$4880,20,0)/1000</f>
        <v>#N/A</v>
      </c>
      <c r="K518" s="163" t="e">
        <f>VLOOKUP($A518,'BC 114+220'!$B$13:$X$4880,21,0)/1000</f>
        <v>#N/A</v>
      </c>
      <c r="L518" s="161" t="e">
        <f t="shared" si="28"/>
        <v>#N/A</v>
      </c>
      <c r="M518" s="165" t="e">
        <f t="shared" si="29"/>
        <v>#N/A</v>
      </c>
      <c r="N518" s="161" t="e">
        <f t="shared" si="30"/>
        <v>#N/A</v>
      </c>
      <c r="O518" s="161"/>
    </row>
    <row r="519" spans="1:15">
      <c r="A519" s="162">
        <f>'BC 114+220'!B518</f>
        <v>0</v>
      </c>
      <c r="B519" s="161">
        <f t="shared" si="31"/>
        <v>505</v>
      </c>
      <c r="C519" s="163" t="e">
        <f>'BC 114+220'!M518/1000</f>
        <v>#N/A</v>
      </c>
      <c r="D519" s="163" t="e">
        <f>'BC 114+220'!AA518</f>
        <v>#N/A</v>
      </c>
      <c r="E519" s="164" t="e">
        <f>'BC 114+220'!AB518</f>
        <v>#N/A</v>
      </c>
      <c r="F519" s="163" t="e">
        <f>VLOOKUP($A519,'BC 114+220'!$B$13:$X$4880,8,0)/1000</f>
        <v>#N/A</v>
      </c>
      <c r="G519" s="163" t="e">
        <f>VLOOKUP($A519,'BC 114+220'!$B$13:$X$4880,9,0)/1000</f>
        <v>#N/A</v>
      </c>
      <c r="H519" s="163" t="e">
        <f>VLOOKUP($A519,'BC 114+220'!$B$13:$X$4880,14,0)/1000</f>
        <v>#N/A</v>
      </c>
      <c r="I519" s="163" t="e">
        <f>VLOOKUP($A519,'BC 114+220'!$B$13:$X$4880,15,0)/1000</f>
        <v>#N/A</v>
      </c>
      <c r="J519" s="163" t="e">
        <f>VLOOKUP($A519,'BC 114+220'!$B$13:$X$4880,20,0)/1000</f>
        <v>#N/A</v>
      </c>
      <c r="K519" s="163" t="e">
        <f>VLOOKUP($A519,'BC 114+220'!$B$13:$X$4880,21,0)/1000</f>
        <v>#N/A</v>
      </c>
      <c r="L519" s="161" t="e">
        <f t="shared" si="28"/>
        <v>#N/A</v>
      </c>
      <c r="M519" s="165" t="e">
        <f t="shared" si="29"/>
        <v>#N/A</v>
      </c>
      <c r="N519" s="161" t="e">
        <f t="shared" si="30"/>
        <v>#N/A</v>
      </c>
      <c r="O519" s="161"/>
    </row>
    <row r="520" spans="1:15">
      <c r="A520" s="162">
        <f>'BC 114+220'!B519</f>
        <v>0</v>
      </c>
      <c r="B520" s="161">
        <f t="shared" si="31"/>
        <v>506</v>
      </c>
      <c r="C520" s="163" t="e">
        <f>'BC 114+220'!M519/1000</f>
        <v>#N/A</v>
      </c>
      <c r="D520" s="163" t="e">
        <f>'BC 114+220'!AA519</f>
        <v>#N/A</v>
      </c>
      <c r="E520" s="164" t="e">
        <f>'BC 114+220'!AB519</f>
        <v>#N/A</v>
      </c>
      <c r="F520" s="163" t="e">
        <f>VLOOKUP($A520,'BC 114+220'!$B$13:$X$4880,8,0)/1000</f>
        <v>#N/A</v>
      </c>
      <c r="G520" s="163" t="e">
        <f>VLOOKUP($A520,'BC 114+220'!$B$13:$X$4880,9,0)/1000</f>
        <v>#N/A</v>
      </c>
      <c r="H520" s="163" t="e">
        <f>VLOOKUP($A520,'BC 114+220'!$B$13:$X$4880,14,0)/1000</f>
        <v>#N/A</v>
      </c>
      <c r="I520" s="163" t="e">
        <f>VLOOKUP($A520,'BC 114+220'!$B$13:$X$4880,15,0)/1000</f>
        <v>#N/A</v>
      </c>
      <c r="J520" s="163" t="e">
        <f>VLOOKUP($A520,'BC 114+220'!$B$13:$X$4880,20,0)/1000</f>
        <v>#N/A</v>
      </c>
      <c r="K520" s="163" t="e">
        <f>VLOOKUP($A520,'BC 114+220'!$B$13:$X$4880,21,0)/1000</f>
        <v>#N/A</v>
      </c>
      <c r="L520" s="161" t="e">
        <f t="shared" si="28"/>
        <v>#N/A</v>
      </c>
      <c r="M520" s="165" t="e">
        <f t="shared" si="29"/>
        <v>#N/A</v>
      </c>
      <c r="N520" s="161" t="e">
        <f t="shared" si="30"/>
        <v>#N/A</v>
      </c>
      <c r="O520" s="161"/>
    </row>
    <row r="521" spans="1:15">
      <c r="A521" s="162">
        <f>'BC 114+220'!B520</f>
        <v>0</v>
      </c>
      <c r="B521" s="161">
        <f t="shared" si="31"/>
        <v>507</v>
      </c>
      <c r="C521" s="163" t="e">
        <f>'BC 114+220'!M520/1000</f>
        <v>#N/A</v>
      </c>
      <c r="D521" s="163" t="e">
        <f>'BC 114+220'!AA520</f>
        <v>#N/A</v>
      </c>
      <c r="E521" s="164" t="e">
        <f>'BC 114+220'!AB520</f>
        <v>#N/A</v>
      </c>
      <c r="F521" s="163" t="e">
        <f>VLOOKUP($A521,'BC 114+220'!$B$13:$X$4880,8,0)/1000</f>
        <v>#N/A</v>
      </c>
      <c r="G521" s="163" t="e">
        <f>VLOOKUP($A521,'BC 114+220'!$B$13:$X$4880,9,0)/1000</f>
        <v>#N/A</v>
      </c>
      <c r="H521" s="163" t="e">
        <f>VLOOKUP($A521,'BC 114+220'!$B$13:$X$4880,14,0)/1000</f>
        <v>#N/A</v>
      </c>
      <c r="I521" s="163" t="e">
        <f>VLOOKUP($A521,'BC 114+220'!$B$13:$X$4880,15,0)/1000</f>
        <v>#N/A</v>
      </c>
      <c r="J521" s="163" t="e">
        <f>VLOOKUP($A521,'BC 114+220'!$B$13:$X$4880,20,0)/1000</f>
        <v>#N/A</v>
      </c>
      <c r="K521" s="163" t="e">
        <f>VLOOKUP($A521,'BC 114+220'!$B$13:$X$4880,21,0)/1000</f>
        <v>#N/A</v>
      </c>
      <c r="L521" s="161" t="e">
        <f t="shared" si="28"/>
        <v>#N/A</v>
      </c>
      <c r="M521" s="165" t="e">
        <f t="shared" si="29"/>
        <v>#N/A</v>
      </c>
      <c r="N521" s="161" t="e">
        <f t="shared" si="30"/>
        <v>#N/A</v>
      </c>
      <c r="O521" s="161"/>
    </row>
    <row r="522" spans="1:15">
      <c r="A522" s="162">
        <f>'BC 114+220'!B521</f>
        <v>0</v>
      </c>
      <c r="B522" s="161">
        <f t="shared" si="31"/>
        <v>508</v>
      </c>
      <c r="C522" s="163" t="e">
        <f>'BC 114+220'!M521/1000</f>
        <v>#N/A</v>
      </c>
      <c r="D522" s="163" t="e">
        <f>'BC 114+220'!AA521</f>
        <v>#N/A</v>
      </c>
      <c r="E522" s="164" t="e">
        <f>'BC 114+220'!AB521</f>
        <v>#N/A</v>
      </c>
      <c r="F522" s="163" t="e">
        <f>VLOOKUP($A522,'BC 114+220'!$B$13:$X$4880,8,0)/1000</f>
        <v>#N/A</v>
      </c>
      <c r="G522" s="163" t="e">
        <f>VLOOKUP($A522,'BC 114+220'!$B$13:$X$4880,9,0)/1000</f>
        <v>#N/A</v>
      </c>
      <c r="H522" s="163" t="e">
        <f>VLOOKUP($A522,'BC 114+220'!$B$13:$X$4880,14,0)/1000</f>
        <v>#N/A</v>
      </c>
      <c r="I522" s="163" t="e">
        <f>VLOOKUP($A522,'BC 114+220'!$B$13:$X$4880,15,0)/1000</f>
        <v>#N/A</v>
      </c>
      <c r="J522" s="163" t="e">
        <f>VLOOKUP($A522,'BC 114+220'!$B$13:$X$4880,20,0)/1000</f>
        <v>#N/A</v>
      </c>
      <c r="K522" s="163" t="e">
        <f>VLOOKUP($A522,'BC 114+220'!$B$13:$X$4880,21,0)/1000</f>
        <v>#N/A</v>
      </c>
      <c r="L522" s="161" t="e">
        <f t="shared" si="28"/>
        <v>#N/A</v>
      </c>
      <c r="M522" s="165" t="e">
        <f t="shared" si="29"/>
        <v>#N/A</v>
      </c>
      <c r="N522" s="161" t="e">
        <f t="shared" si="30"/>
        <v>#N/A</v>
      </c>
      <c r="O522" s="161"/>
    </row>
    <row r="523" spans="1:15">
      <c r="A523" s="162">
        <f>'BC 114+220'!B522</f>
        <v>0</v>
      </c>
      <c r="B523" s="161">
        <f t="shared" si="31"/>
        <v>509</v>
      </c>
      <c r="C523" s="163" t="e">
        <f>'BC 114+220'!M522/1000</f>
        <v>#N/A</v>
      </c>
      <c r="D523" s="163" t="e">
        <f>'BC 114+220'!AA522</f>
        <v>#N/A</v>
      </c>
      <c r="E523" s="164" t="e">
        <f>'BC 114+220'!AB522</f>
        <v>#N/A</v>
      </c>
      <c r="F523" s="163" t="e">
        <f>VLOOKUP($A523,'BC 114+220'!$B$13:$X$4880,8,0)/1000</f>
        <v>#N/A</v>
      </c>
      <c r="G523" s="163" t="e">
        <f>VLOOKUP($A523,'BC 114+220'!$B$13:$X$4880,9,0)/1000</f>
        <v>#N/A</v>
      </c>
      <c r="H523" s="163" t="e">
        <f>VLOOKUP($A523,'BC 114+220'!$B$13:$X$4880,14,0)/1000</f>
        <v>#N/A</v>
      </c>
      <c r="I523" s="163" t="e">
        <f>VLOOKUP($A523,'BC 114+220'!$B$13:$X$4880,15,0)/1000</f>
        <v>#N/A</v>
      </c>
      <c r="J523" s="163" t="e">
        <f>VLOOKUP($A523,'BC 114+220'!$B$13:$X$4880,20,0)/1000</f>
        <v>#N/A</v>
      </c>
      <c r="K523" s="163" t="e">
        <f>VLOOKUP($A523,'BC 114+220'!$B$13:$X$4880,21,0)/1000</f>
        <v>#N/A</v>
      </c>
      <c r="L523" s="161" t="e">
        <f t="shared" si="28"/>
        <v>#N/A</v>
      </c>
      <c r="M523" s="165" t="e">
        <f t="shared" si="29"/>
        <v>#N/A</v>
      </c>
      <c r="N523" s="161" t="e">
        <f t="shared" si="30"/>
        <v>#N/A</v>
      </c>
      <c r="O523" s="161"/>
    </row>
    <row r="524" spans="1:15">
      <c r="A524" s="162">
        <f>'BC 114+220'!B523</f>
        <v>0</v>
      </c>
      <c r="B524" s="161">
        <f t="shared" si="31"/>
        <v>510</v>
      </c>
      <c r="C524" s="163" t="e">
        <f>'BC 114+220'!M523/1000</f>
        <v>#N/A</v>
      </c>
      <c r="D524" s="163" t="e">
        <f>'BC 114+220'!AA523</f>
        <v>#N/A</v>
      </c>
      <c r="E524" s="164" t="e">
        <f>'BC 114+220'!AB523</f>
        <v>#N/A</v>
      </c>
      <c r="F524" s="163" t="e">
        <f>VLOOKUP($A524,'BC 114+220'!$B$13:$X$4880,8,0)/1000</f>
        <v>#N/A</v>
      </c>
      <c r="G524" s="163" t="e">
        <f>VLOOKUP($A524,'BC 114+220'!$B$13:$X$4880,9,0)/1000</f>
        <v>#N/A</v>
      </c>
      <c r="H524" s="163" t="e">
        <f>VLOOKUP($A524,'BC 114+220'!$B$13:$X$4880,14,0)/1000</f>
        <v>#N/A</v>
      </c>
      <c r="I524" s="163" t="e">
        <f>VLOOKUP($A524,'BC 114+220'!$B$13:$X$4880,15,0)/1000</f>
        <v>#N/A</v>
      </c>
      <c r="J524" s="163" t="e">
        <f>VLOOKUP($A524,'BC 114+220'!$B$13:$X$4880,20,0)/1000</f>
        <v>#N/A</v>
      </c>
      <c r="K524" s="163" t="e">
        <f>VLOOKUP($A524,'BC 114+220'!$B$13:$X$4880,21,0)/1000</f>
        <v>#N/A</v>
      </c>
      <c r="L524" s="161" t="e">
        <f t="shared" si="28"/>
        <v>#N/A</v>
      </c>
      <c r="M524" s="165" t="e">
        <f t="shared" si="29"/>
        <v>#N/A</v>
      </c>
      <c r="N524" s="161" t="e">
        <f t="shared" si="30"/>
        <v>#N/A</v>
      </c>
      <c r="O524" s="161"/>
    </row>
    <row r="525" spans="1:15">
      <c r="A525" s="162">
        <f>'BC 114+220'!B524</f>
        <v>0</v>
      </c>
      <c r="B525" s="161">
        <f t="shared" si="31"/>
        <v>511</v>
      </c>
      <c r="C525" s="163" t="e">
        <f>'BC 114+220'!M524/1000</f>
        <v>#N/A</v>
      </c>
      <c r="D525" s="163" t="e">
        <f>'BC 114+220'!AA524</f>
        <v>#N/A</v>
      </c>
      <c r="E525" s="164" t="e">
        <f>'BC 114+220'!AB524</f>
        <v>#N/A</v>
      </c>
      <c r="F525" s="163" t="e">
        <f>VLOOKUP($A525,'BC 114+220'!$B$13:$X$4880,8,0)/1000</f>
        <v>#N/A</v>
      </c>
      <c r="G525" s="163" t="e">
        <f>VLOOKUP($A525,'BC 114+220'!$B$13:$X$4880,9,0)/1000</f>
        <v>#N/A</v>
      </c>
      <c r="H525" s="163" t="e">
        <f>VLOOKUP($A525,'BC 114+220'!$B$13:$X$4880,14,0)/1000</f>
        <v>#N/A</v>
      </c>
      <c r="I525" s="163" t="e">
        <f>VLOOKUP($A525,'BC 114+220'!$B$13:$X$4880,15,0)/1000</f>
        <v>#N/A</v>
      </c>
      <c r="J525" s="163" t="e">
        <f>VLOOKUP($A525,'BC 114+220'!$B$13:$X$4880,20,0)/1000</f>
        <v>#N/A</v>
      </c>
      <c r="K525" s="163" t="e">
        <f>VLOOKUP($A525,'BC 114+220'!$B$13:$X$4880,21,0)/1000</f>
        <v>#N/A</v>
      </c>
      <c r="L525" s="161" t="e">
        <f t="shared" si="28"/>
        <v>#N/A</v>
      </c>
      <c r="M525" s="165" t="e">
        <f t="shared" si="29"/>
        <v>#N/A</v>
      </c>
      <c r="N525" s="161" t="e">
        <f t="shared" si="30"/>
        <v>#N/A</v>
      </c>
      <c r="O525" s="161"/>
    </row>
    <row r="526" spans="1:15">
      <c r="A526" s="162">
        <f>'BC 114+220'!B525</f>
        <v>0</v>
      </c>
      <c r="B526" s="161">
        <f t="shared" si="31"/>
        <v>512</v>
      </c>
      <c r="C526" s="163" t="e">
        <f>'BC 114+220'!M525/1000</f>
        <v>#N/A</v>
      </c>
      <c r="D526" s="163" t="e">
        <f>'BC 114+220'!AA525</f>
        <v>#N/A</v>
      </c>
      <c r="E526" s="164" t="e">
        <f>'BC 114+220'!AB525</f>
        <v>#N/A</v>
      </c>
      <c r="F526" s="163" t="e">
        <f>VLOOKUP($A526,'BC 114+220'!$B$13:$X$4880,8,0)/1000</f>
        <v>#N/A</v>
      </c>
      <c r="G526" s="163" t="e">
        <f>VLOOKUP($A526,'BC 114+220'!$B$13:$X$4880,9,0)/1000</f>
        <v>#N/A</v>
      </c>
      <c r="H526" s="163" t="e">
        <f>VLOOKUP($A526,'BC 114+220'!$B$13:$X$4880,14,0)/1000</f>
        <v>#N/A</v>
      </c>
      <c r="I526" s="163" t="e">
        <f>VLOOKUP($A526,'BC 114+220'!$B$13:$X$4880,15,0)/1000</f>
        <v>#N/A</v>
      </c>
      <c r="J526" s="163" t="e">
        <f>VLOOKUP($A526,'BC 114+220'!$B$13:$X$4880,20,0)/1000</f>
        <v>#N/A</v>
      </c>
      <c r="K526" s="163" t="e">
        <f>VLOOKUP($A526,'BC 114+220'!$B$13:$X$4880,21,0)/1000</f>
        <v>#N/A</v>
      </c>
      <c r="L526" s="161" t="e">
        <f t="shared" ref="L526:L589" si="32">(G526-$G$14)*1000</f>
        <v>#N/A</v>
      </c>
      <c r="M526" s="165" t="e">
        <f t="shared" ref="M526:M589" si="33">(I526-$I$14)*1000</f>
        <v>#N/A</v>
      </c>
      <c r="N526" s="161" t="e">
        <f t="shared" si="30"/>
        <v>#N/A</v>
      </c>
      <c r="O526" s="161"/>
    </row>
    <row r="527" spans="1:15">
      <c r="A527" s="162">
        <f>'BC 114+220'!B526</f>
        <v>0</v>
      </c>
      <c r="B527" s="161">
        <f t="shared" si="31"/>
        <v>513</v>
      </c>
      <c r="C527" s="163" t="e">
        <f>'BC 114+220'!M526/1000</f>
        <v>#N/A</v>
      </c>
      <c r="D527" s="163" t="e">
        <f>'BC 114+220'!AA526</f>
        <v>#N/A</v>
      </c>
      <c r="E527" s="164" t="e">
        <f>'BC 114+220'!AB526</f>
        <v>#N/A</v>
      </c>
      <c r="F527" s="163" t="e">
        <f>VLOOKUP($A527,'BC 114+220'!$B$13:$X$4880,8,0)/1000</f>
        <v>#N/A</v>
      </c>
      <c r="G527" s="163" t="e">
        <f>VLOOKUP($A527,'BC 114+220'!$B$13:$X$4880,9,0)/1000</f>
        <v>#N/A</v>
      </c>
      <c r="H527" s="163" t="e">
        <f>VLOOKUP($A527,'BC 114+220'!$B$13:$X$4880,14,0)/1000</f>
        <v>#N/A</v>
      </c>
      <c r="I527" s="163" t="e">
        <f>VLOOKUP($A527,'BC 114+220'!$B$13:$X$4880,15,0)/1000</f>
        <v>#N/A</v>
      </c>
      <c r="J527" s="163" t="e">
        <f>VLOOKUP($A527,'BC 114+220'!$B$13:$X$4880,20,0)/1000</f>
        <v>#N/A</v>
      </c>
      <c r="K527" s="163" t="e">
        <f>VLOOKUP($A527,'BC 114+220'!$B$13:$X$4880,21,0)/1000</f>
        <v>#N/A</v>
      </c>
      <c r="L527" s="161" t="e">
        <f t="shared" si="32"/>
        <v>#N/A</v>
      </c>
      <c r="M527" s="165" t="e">
        <f t="shared" si="33"/>
        <v>#N/A</v>
      </c>
      <c r="N527" s="161" t="e">
        <f t="shared" ref="N527:N590" si="34">(K527-$K$14)*1000</f>
        <v>#N/A</v>
      </c>
      <c r="O527" s="161"/>
    </row>
    <row r="528" spans="1:15">
      <c r="A528" s="162">
        <f>'BC 114+220'!B527</f>
        <v>0</v>
      </c>
      <c r="B528" s="161">
        <f t="shared" ref="B528:B591" si="35">+B527+1</f>
        <v>514</v>
      </c>
      <c r="C528" s="163" t="e">
        <f>'BC 114+220'!M527/1000</f>
        <v>#N/A</v>
      </c>
      <c r="D528" s="163" t="e">
        <f>'BC 114+220'!AA527</f>
        <v>#N/A</v>
      </c>
      <c r="E528" s="164" t="e">
        <f>'BC 114+220'!AB527</f>
        <v>#N/A</v>
      </c>
      <c r="F528" s="163" t="e">
        <f>VLOOKUP($A528,'BC 114+220'!$B$13:$X$4880,8,0)/1000</f>
        <v>#N/A</v>
      </c>
      <c r="G528" s="163" t="e">
        <f>VLOOKUP($A528,'BC 114+220'!$B$13:$X$4880,9,0)/1000</f>
        <v>#N/A</v>
      </c>
      <c r="H528" s="163" t="e">
        <f>VLOOKUP($A528,'BC 114+220'!$B$13:$X$4880,14,0)/1000</f>
        <v>#N/A</v>
      </c>
      <c r="I528" s="163" t="e">
        <f>VLOOKUP($A528,'BC 114+220'!$B$13:$X$4880,15,0)/1000</f>
        <v>#N/A</v>
      </c>
      <c r="J528" s="163" t="e">
        <f>VLOOKUP($A528,'BC 114+220'!$B$13:$X$4880,20,0)/1000</f>
        <v>#N/A</v>
      </c>
      <c r="K528" s="163" t="e">
        <f>VLOOKUP($A528,'BC 114+220'!$B$13:$X$4880,21,0)/1000</f>
        <v>#N/A</v>
      </c>
      <c r="L528" s="161" t="e">
        <f t="shared" si="32"/>
        <v>#N/A</v>
      </c>
      <c r="M528" s="165" t="e">
        <f t="shared" si="33"/>
        <v>#N/A</v>
      </c>
      <c r="N528" s="161" t="e">
        <f t="shared" si="34"/>
        <v>#N/A</v>
      </c>
      <c r="O528" s="161"/>
    </row>
    <row r="529" spans="1:15">
      <c r="A529" s="162">
        <f>'BC 114+220'!B528</f>
        <v>0</v>
      </c>
      <c r="B529" s="161">
        <f t="shared" si="35"/>
        <v>515</v>
      </c>
      <c r="C529" s="163" t="e">
        <f>'BC 114+220'!M528/1000</f>
        <v>#N/A</v>
      </c>
      <c r="D529" s="163" t="e">
        <f>'BC 114+220'!AA528</f>
        <v>#N/A</v>
      </c>
      <c r="E529" s="164" t="e">
        <f>'BC 114+220'!AB528</f>
        <v>#N/A</v>
      </c>
      <c r="F529" s="163" t="e">
        <f>VLOOKUP($A529,'BC 114+220'!$B$13:$X$4880,8,0)/1000</f>
        <v>#N/A</v>
      </c>
      <c r="G529" s="163" t="e">
        <f>VLOOKUP($A529,'BC 114+220'!$B$13:$X$4880,9,0)/1000</f>
        <v>#N/A</v>
      </c>
      <c r="H529" s="163" t="e">
        <f>VLOOKUP($A529,'BC 114+220'!$B$13:$X$4880,14,0)/1000</f>
        <v>#N/A</v>
      </c>
      <c r="I529" s="163" t="e">
        <f>VLOOKUP($A529,'BC 114+220'!$B$13:$X$4880,15,0)/1000</f>
        <v>#N/A</v>
      </c>
      <c r="J529" s="163" t="e">
        <f>VLOOKUP($A529,'BC 114+220'!$B$13:$X$4880,20,0)/1000</f>
        <v>#N/A</v>
      </c>
      <c r="K529" s="163" t="e">
        <f>VLOOKUP($A529,'BC 114+220'!$B$13:$X$4880,21,0)/1000</f>
        <v>#N/A</v>
      </c>
      <c r="L529" s="161" t="e">
        <f t="shared" si="32"/>
        <v>#N/A</v>
      </c>
      <c r="M529" s="165" t="e">
        <f t="shared" si="33"/>
        <v>#N/A</v>
      </c>
      <c r="N529" s="161" t="e">
        <f t="shared" si="34"/>
        <v>#N/A</v>
      </c>
      <c r="O529" s="161"/>
    </row>
    <row r="530" spans="1:15">
      <c r="A530" s="162">
        <f>'BC 114+220'!B529</f>
        <v>0</v>
      </c>
      <c r="B530" s="161">
        <f t="shared" si="35"/>
        <v>516</v>
      </c>
      <c r="C530" s="163" t="e">
        <f>'BC 114+220'!M529/1000</f>
        <v>#N/A</v>
      </c>
      <c r="D530" s="163" t="e">
        <f>'BC 114+220'!AA529</f>
        <v>#N/A</v>
      </c>
      <c r="E530" s="164" t="e">
        <f>'BC 114+220'!AB529</f>
        <v>#N/A</v>
      </c>
      <c r="F530" s="163" t="e">
        <f>VLOOKUP($A530,'BC 114+220'!$B$13:$X$4880,8,0)/1000</f>
        <v>#N/A</v>
      </c>
      <c r="G530" s="163" t="e">
        <f>VLOOKUP($A530,'BC 114+220'!$B$13:$X$4880,9,0)/1000</f>
        <v>#N/A</v>
      </c>
      <c r="H530" s="163" t="e">
        <f>VLOOKUP($A530,'BC 114+220'!$B$13:$X$4880,14,0)/1000</f>
        <v>#N/A</v>
      </c>
      <c r="I530" s="163" t="e">
        <f>VLOOKUP($A530,'BC 114+220'!$B$13:$X$4880,15,0)/1000</f>
        <v>#N/A</v>
      </c>
      <c r="J530" s="163" t="e">
        <f>VLOOKUP($A530,'BC 114+220'!$B$13:$X$4880,20,0)/1000</f>
        <v>#N/A</v>
      </c>
      <c r="K530" s="163" t="e">
        <f>VLOOKUP($A530,'BC 114+220'!$B$13:$X$4880,21,0)/1000</f>
        <v>#N/A</v>
      </c>
      <c r="L530" s="161" t="e">
        <f t="shared" si="32"/>
        <v>#N/A</v>
      </c>
      <c r="M530" s="165" t="e">
        <f t="shared" si="33"/>
        <v>#N/A</v>
      </c>
      <c r="N530" s="161" t="e">
        <f t="shared" si="34"/>
        <v>#N/A</v>
      </c>
      <c r="O530" s="161"/>
    </row>
    <row r="531" spans="1:15">
      <c r="A531" s="162">
        <f>'BC 114+220'!B530</f>
        <v>0</v>
      </c>
      <c r="B531" s="161">
        <f t="shared" si="35"/>
        <v>517</v>
      </c>
      <c r="C531" s="163" t="e">
        <f>'BC 114+220'!M530/1000</f>
        <v>#N/A</v>
      </c>
      <c r="D531" s="163" t="e">
        <f>'BC 114+220'!AA530</f>
        <v>#N/A</v>
      </c>
      <c r="E531" s="164" t="e">
        <f>'BC 114+220'!AB530</f>
        <v>#N/A</v>
      </c>
      <c r="F531" s="163" t="e">
        <f>VLOOKUP($A531,'BC 114+220'!$B$13:$X$4880,8,0)/1000</f>
        <v>#N/A</v>
      </c>
      <c r="G531" s="163" t="e">
        <f>VLOOKUP($A531,'BC 114+220'!$B$13:$X$4880,9,0)/1000</f>
        <v>#N/A</v>
      </c>
      <c r="H531" s="163" t="e">
        <f>VLOOKUP($A531,'BC 114+220'!$B$13:$X$4880,14,0)/1000</f>
        <v>#N/A</v>
      </c>
      <c r="I531" s="163" t="e">
        <f>VLOOKUP($A531,'BC 114+220'!$B$13:$X$4880,15,0)/1000</f>
        <v>#N/A</v>
      </c>
      <c r="J531" s="163" t="e">
        <f>VLOOKUP($A531,'BC 114+220'!$B$13:$X$4880,20,0)/1000</f>
        <v>#N/A</v>
      </c>
      <c r="K531" s="163" t="e">
        <f>VLOOKUP($A531,'BC 114+220'!$B$13:$X$4880,21,0)/1000</f>
        <v>#N/A</v>
      </c>
      <c r="L531" s="161" t="e">
        <f t="shared" si="32"/>
        <v>#N/A</v>
      </c>
      <c r="M531" s="165" t="e">
        <f t="shared" si="33"/>
        <v>#N/A</v>
      </c>
      <c r="N531" s="161" t="e">
        <f t="shared" si="34"/>
        <v>#N/A</v>
      </c>
      <c r="O531" s="161"/>
    </row>
    <row r="532" spans="1:15">
      <c r="A532" s="162">
        <f>'BC 114+220'!B531</f>
        <v>0</v>
      </c>
      <c r="B532" s="161">
        <f t="shared" si="35"/>
        <v>518</v>
      </c>
      <c r="C532" s="163" t="e">
        <f>'BC 114+220'!M531/1000</f>
        <v>#N/A</v>
      </c>
      <c r="D532" s="163" t="e">
        <f>'BC 114+220'!AA531</f>
        <v>#N/A</v>
      </c>
      <c r="E532" s="164" t="e">
        <f>'BC 114+220'!AB531</f>
        <v>#N/A</v>
      </c>
      <c r="F532" s="163" t="e">
        <f>VLOOKUP($A532,'BC 114+220'!$B$13:$X$4880,8,0)/1000</f>
        <v>#N/A</v>
      </c>
      <c r="G532" s="163" t="e">
        <f>VLOOKUP($A532,'BC 114+220'!$B$13:$X$4880,9,0)/1000</f>
        <v>#N/A</v>
      </c>
      <c r="H532" s="163" t="e">
        <f>VLOOKUP($A532,'BC 114+220'!$B$13:$X$4880,14,0)/1000</f>
        <v>#N/A</v>
      </c>
      <c r="I532" s="163" t="e">
        <f>VLOOKUP($A532,'BC 114+220'!$B$13:$X$4880,15,0)/1000</f>
        <v>#N/A</v>
      </c>
      <c r="J532" s="163" t="e">
        <f>VLOOKUP($A532,'BC 114+220'!$B$13:$X$4880,20,0)/1000</f>
        <v>#N/A</v>
      </c>
      <c r="K532" s="163" t="e">
        <f>VLOOKUP($A532,'BC 114+220'!$B$13:$X$4880,21,0)/1000</f>
        <v>#N/A</v>
      </c>
      <c r="L532" s="161" t="e">
        <f t="shared" si="32"/>
        <v>#N/A</v>
      </c>
      <c r="M532" s="165" t="e">
        <f t="shared" si="33"/>
        <v>#N/A</v>
      </c>
      <c r="N532" s="161" t="e">
        <f t="shared" si="34"/>
        <v>#N/A</v>
      </c>
      <c r="O532" s="161"/>
    </row>
    <row r="533" spans="1:15">
      <c r="A533" s="162">
        <f>'BC 114+220'!B532</f>
        <v>0</v>
      </c>
      <c r="B533" s="161">
        <f t="shared" si="35"/>
        <v>519</v>
      </c>
      <c r="C533" s="163" t="e">
        <f>'BC 114+220'!M532/1000</f>
        <v>#N/A</v>
      </c>
      <c r="D533" s="163" t="e">
        <f>'BC 114+220'!AA532</f>
        <v>#N/A</v>
      </c>
      <c r="E533" s="164" t="e">
        <f>'BC 114+220'!AB532</f>
        <v>#N/A</v>
      </c>
      <c r="F533" s="163" t="e">
        <f>VLOOKUP($A533,'BC 114+220'!$B$13:$X$4880,8,0)/1000</f>
        <v>#N/A</v>
      </c>
      <c r="G533" s="163" t="e">
        <f>VLOOKUP($A533,'BC 114+220'!$B$13:$X$4880,9,0)/1000</f>
        <v>#N/A</v>
      </c>
      <c r="H533" s="163" t="e">
        <f>VLOOKUP($A533,'BC 114+220'!$B$13:$X$4880,14,0)/1000</f>
        <v>#N/A</v>
      </c>
      <c r="I533" s="163" t="e">
        <f>VLOOKUP($A533,'BC 114+220'!$B$13:$X$4880,15,0)/1000</f>
        <v>#N/A</v>
      </c>
      <c r="J533" s="163" t="e">
        <f>VLOOKUP($A533,'BC 114+220'!$B$13:$X$4880,20,0)/1000</f>
        <v>#N/A</v>
      </c>
      <c r="K533" s="163" t="e">
        <f>VLOOKUP($A533,'BC 114+220'!$B$13:$X$4880,21,0)/1000</f>
        <v>#N/A</v>
      </c>
      <c r="L533" s="161" t="e">
        <f t="shared" si="32"/>
        <v>#N/A</v>
      </c>
      <c r="M533" s="165" t="e">
        <f t="shared" si="33"/>
        <v>#N/A</v>
      </c>
      <c r="N533" s="161" t="e">
        <f t="shared" si="34"/>
        <v>#N/A</v>
      </c>
      <c r="O533" s="161"/>
    </row>
    <row r="534" spans="1:15">
      <c r="A534" s="162">
        <f>'BC 114+220'!B533</f>
        <v>0</v>
      </c>
      <c r="B534" s="161">
        <f t="shared" si="35"/>
        <v>520</v>
      </c>
      <c r="C534" s="163" t="e">
        <f>'BC 114+220'!M533/1000</f>
        <v>#N/A</v>
      </c>
      <c r="D534" s="163" t="e">
        <f>'BC 114+220'!AA533</f>
        <v>#N/A</v>
      </c>
      <c r="E534" s="164" t="e">
        <f>'BC 114+220'!AB533</f>
        <v>#N/A</v>
      </c>
      <c r="F534" s="163" t="e">
        <f>VLOOKUP($A534,'BC 114+220'!$B$13:$X$4880,8,0)/1000</f>
        <v>#N/A</v>
      </c>
      <c r="G534" s="163" t="e">
        <f>VLOOKUP($A534,'BC 114+220'!$B$13:$X$4880,9,0)/1000</f>
        <v>#N/A</v>
      </c>
      <c r="H534" s="163" t="e">
        <f>VLOOKUP($A534,'BC 114+220'!$B$13:$X$4880,14,0)/1000</f>
        <v>#N/A</v>
      </c>
      <c r="I534" s="163" t="e">
        <f>VLOOKUP($A534,'BC 114+220'!$B$13:$X$4880,15,0)/1000</f>
        <v>#N/A</v>
      </c>
      <c r="J534" s="163" t="e">
        <f>VLOOKUP($A534,'BC 114+220'!$B$13:$X$4880,20,0)/1000</f>
        <v>#N/A</v>
      </c>
      <c r="K534" s="163" t="e">
        <f>VLOOKUP($A534,'BC 114+220'!$B$13:$X$4880,21,0)/1000</f>
        <v>#N/A</v>
      </c>
      <c r="L534" s="161" t="e">
        <f t="shared" si="32"/>
        <v>#N/A</v>
      </c>
      <c r="M534" s="165" t="e">
        <f t="shared" si="33"/>
        <v>#N/A</v>
      </c>
      <c r="N534" s="161" t="e">
        <f t="shared" si="34"/>
        <v>#N/A</v>
      </c>
      <c r="O534" s="161"/>
    </row>
    <row r="535" spans="1:15">
      <c r="A535" s="162">
        <f>'BC 114+220'!B534</f>
        <v>0</v>
      </c>
      <c r="B535" s="161">
        <f t="shared" si="35"/>
        <v>521</v>
      </c>
      <c r="C535" s="163" t="e">
        <f>'BC 114+220'!M534/1000</f>
        <v>#N/A</v>
      </c>
      <c r="D535" s="163" t="e">
        <f>'BC 114+220'!AA534</f>
        <v>#N/A</v>
      </c>
      <c r="E535" s="164" t="e">
        <f>'BC 114+220'!AB534</f>
        <v>#N/A</v>
      </c>
      <c r="F535" s="163" t="e">
        <f>VLOOKUP($A535,'BC 114+220'!$B$13:$X$4880,8,0)/1000</f>
        <v>#N/A</v>
      </c>
      <c r="G535" s="163" t="e">
        <f>VLOOKUP($A535,'BC 114+220'!$B$13:$X$4880,9,0)/1000</f>
        <v>#N/A</v>
      </c>
      <c r="H535" s="163" t="e">
        <f>VLOOKUP($A535,'BC 114+220'!$B$13:$X$4880,14,0)/1000</f>
        <v>#N/A</v>
      </c>
      <c r="I535" s="163" t="e">
        <f>VLOOKUP($A535,'BC 114+220'!$B$13:$X$4880,15,0)/1000</f>
        <v>#N/A</v>
      </c>
      <c r="J535" s="163" t="e">
        <f>VLOOKUP($A535,'BC 114+220'!$B$13:$X$4880,20,0)/1000</f>
        <v>#N/A</v>
      </c>
      <c r="K535" s="163" t="e">
        <f>VLOOKUP($A535,'BC 114+220'!$B$13:$X$4880,21,0)/1000</f>
        <v>#N/A</v>
      </c>
      <c r="L535" s="161" t="e">
        <f t="shared" si="32"/>
        <v>#N/A</v>
      </c>
      <c r="M535" s="165" t="e">
        <f t="shared" si="33"/>
        <v>#N/A</v>
      </c>
      <c r="N535" s="161" t="e">
        <f t="shared" si="34"/>
        <v>#N/A</v>
      </c>
      <c r="O535" s="161"/>
    </row>
    <row r="536" spans="1:15">
      <c r="A536" s="162">
        <f>'BC 114+220'!B535</f>
        <v>0</v>
      </c>
      <c r="B536" s="161">
        <f t="shared" si="35"/>
        <v>522</v>
      </c>
      <c r="C536" s="163" t="e">
        <f>'BC 114+220'!M535/1000</f>
        <v>#N/A</v>
      </c>
      <c r="D536" s="163" t="e">
        <f>'BC 114+220'!AA535</f>
        <v>#N/A</v>
      </c>
      <c r="E536" s="164" t="e">
        <f>'BC 114+220'!AB535</f>
        <v>#N/A</v>
      </c>
      <c r="F536" s="163" t="e">
        <f>VLOOKUP($A536,'BC 114+220'!$B$13:$X$4880,8,0)/1000</f>
        <v>#N/A</v>
      </c>
      <c r="G536" s="163" t="e">
        <f>VLOOKUP($A536,'BC 114+220'!$B$13:$X$4880,9,0)/1000</f>
        <v>#N/A</v>
      </c>
      <c r="H536" s="163" t="e">
        <f>VLOOKUP($A536,'BC 114+220'!$B$13:$X$4880,14,0)/1000</f>
        <v>#N/A</v>
      </c>
      <c r="I536" s="163" t="e">
        <f>VLOOKUP($A536,'BC 114+220'!$B$13:$X$4880,15,0)/1000</f>
        <v>#N/A</v>
      </c>
      <c r="J536" s="163" t="e">
        <f>VLOOKUP($A536,'BC 114+220'!$B$13:$X$4880,20,0)/1000</f>
        <v>#N/A</v>
      </c>
      <c r="K536" s="163" t="e">
        <f>VLOOKUP($A536,'BC 114+220'!$B$13:$X$4880,21,0)/1000</f>
        <v>#N/A</v>
      </c>
      <c r="L536" s="161" t="e">
        <f t="shared" si="32"/>
        <v>#N/A</v>
      </c>
      <c r="M536" s="165" t="e">
        <f t="shared" si="33"/>
        <v>#N/A</v>
      </c>
      <c r="N536" s="161" t="e">
        <f t="shared" si="34"/>
        <v>#N/A</v>
      </c>
      <c r="O536" s="161"/>
    </row>
    <row r="537" spans="1:15">
      <c r="A537" s="162">
        <f>'BC 114+220'!B536</f>
        <v>0</v>
      </c>
      <c r="B537" s="161">
        <f t="shared" si="35"/>
        <v>523</v>
      </c>
      <c r="C537" s="163" t="e">
        <f>'BC 114+220'!M536/1000</f>
        <v>#N/A</v>
      </c>
      <c r="D537" s="163" t="e">
        <f>'BC 114+220'!AA536</f>
        <v>#N/A</v>
      </c>
      <c r="E537" s="164" t="e">
        <f>'BC 114+220'!AB536</f>
        <v>#N/A</v>
      </c>
      <c r="F537" s="163" t="e">
        <f>VLOOKUP($A537,'BC 114+220'!$B$13:$X$4880,8,0)/1000</f>
        <v>#N/A</v>
      </c>
      <c r="G537" s="163" t="e">
        <f>VLOOKUP($A537,'BC 114+220'!$B$13:$X$4880,9,0)/1000</f>
        <v>#N/A</v>
      </c>
      <c r="H537" s="163" t="e">
        <f>VLOOKUP($A537,'BC 114+220'!$B$13:$X$4880,14,0)/1000</f>
        <v>#N/A</v>
      </c>
      <c r="I537" s="163" t="e">
        <f>VLOOKUP($A537,'BC 114+220'!$B$13:$X$4880,15,0)/1000</f>
        <v>#N/A</v>
      </c>
      <c r="J537" s="163" t="e">
        <f>VLOOKUP($A537,'BC 114+220'!$B$13:$X$4880,20,0)/1000</f>
        <v>#N/A</v>
      </c>
      <c r="K537" s="163" t="e">
        <f>VLOOKUP($A537,'BC 114+220'!$B$13:$X$4880,21,0)/1000</f>
        <v>#N/A</v>
      </c>
      <c r="L537" s="161" t="e">
        <f t="shared" si="32"/>
        <v>#N/A</v>
      </c>
      <c r="M537" s="165" t="e">
        <f t="shared" si="33"/>
        <v>#N/A</v>
      </c>
      <c r="N537" s="161" t="e">
        <f t="shared" si="34"/>
        <v>#N/A</v>
      </c>
      <c r="O537" s="161"/>
    </row>
    <row r="538" spans="1:15">
      <c r="A538" s="162">
        <f>'BC 114+220'!B537</f>
        <v>0</v>
      </c>
      <c r="B538" s="161">
        <f t="shared" si="35"/>
        <v>524</v>
      </c>
      <c r="C538" s="163" t="e">
        <f>'BC 114+220'!M537/1000</f>
        <v>#N/A</v>
      </c>
      <c r="D538" s="163" t="e">
        <f>'BC 114+220'!AA537</f>
        <v>#N/A</v>
      </c>
      <c r="E538" s="164" t="e">
        <f>'BC 114+220'!AB537</f>
        <v>#N/A</v>
      </c>
      <c r="F538" s="163" t="e">
        <f>VLOOKUP($A538,'BC 114+220'!$B$13:$X$4880,8,0)/1000</f>
        <v>#N/A</v>
      </c>
      <c r="G538" s="163" t="e">
        <f>VLOOKUP($A538,'BC 114+220'!$B$13:$X$4880,9,0)/1000</f>
        <v>#N/A</v>
      </c>
      <c r="H538" s="163" t="e">
        <f>VLOOKUP($A538,'BC 114+220'!$B$13:$X$4880,14,0)/1000</f>
        <v>#N/A</v>
      </c>
      <c r="I538" s="163" t="e">
        <f>VLOOKUP($A538,'BC 114+220'!$B$13:$X$4880,15,0)/1000</f>
        <v>#N/A</v>
      </c>
      <c r="J538" s="163" t="e">
        <f>VLOOKUP($A538,'BC 114+220'!$B$13:$X$4880,20,0)/1000</f>
        <v>#N/A</v>
      </c>
      <c r="K538" s="163" t="e">
        <f>VLOOKUP($A538,'BC 114+220'!$B$13:$X$4880,21,0)/1000</f>
        <v>#N/A</v>
      </c>
      <c r="L538" s="161" t="e">
        <f t="shared" si="32"/>
        <v>#N/A</v>
      </c>
      <c r="M538" s="165" t="e">
        <f t="shared" si="33"/>
        <v>#N/A</v>
      </c>
      <c r="N538" s="161" t="e">
        <f t="shared" si="34"/>
        <v>#N/A</v>
      </c>
      <c r="O538" s="161"/>
    </row>
    <row r="539" spans="1:15">
      <c r="A539" s="162">
        <f>'BC 114+220'!B538</f>
        <v>0</v>
      </c>
      <c r="B539" s="161">
        <f t="shared" si="35"/>
        <v>525</v>
      </c>
      <c r="C539" s="163" t="e">
        <f>'BC 114+220'!M538/1000</f>
        <v>#N/A</v>
      </c>
      <c r="D539" s="163" t="e">
        <f>'BC 114+220'!AA538</f>
        <v>#N/A</v>
      </c>
      <c r="E539" s="164" t="e">
        <f>'BC 114+220'!AB538</f>
        <v>#N/A</v>
      </c>
      <c r="F539" s="163" t="e">
        <f>VLOOKUP($A539,'BC 114+220'!$B$13:$X$4880,8,0)/1000</f>
        <v>#N/A</v>
      </c>
      <c r="G539" s="163" t="e">
        <f>VLOOKUP($A539,'BC 114+220'!$B$13:$X$4880,9,0)/1000</f>
        <v>#N/A</v>
      </c>
      <c r="H539" s="163" t="e">
        <f>VLOOKUP($A539,'BC 114+220'!$B$13:$X$4880,14,0)/1000</f>
        <v>#N/A</v>
      </c>
      <c r="I539" s="163" t="e">
        <f>VLOOKUP($A539,'BC 114+220'!$B$13:$X$4880,15,0)/1000</f>
        <v>#N/A</v>
      </c>
      <c r="J539" s="163" t="e">
        <f>VLOOKUP($A539,'BC 114+220'!$B$13:$X$4880,20,0)/1000</f>
        <v>#N/A</v>
      </c>
      <c r="K539" s="163" t="e">
        <f>VLOOKUP($A539,'BC 114+220'!$B$13:$X$4880,21,0)/1000</f>
        <v>#N/A</v>
      </c>
      <c r="L539" s="161" t="e">
        <f t="shared" si="32"/>
        <v>#N/A</v>
      </c>
      <c r="M539" s="165" t="e">
        <f t="shared" si="33"/>
        <v>#N/A</v>
      </c>
      <c r="N539" s="161" t="e">
        <f t="shared" si="34"/>
        <v>#N/A</v>
      </c>
      <c r="O539" s="161"/>
    </row>
    <row r="540" spans="1:15">
      <c r="A540" s="162">
        <f>'BC 114+220'!B539</f>
        <v>0</v>
      </c>
      <c r="B540" s="161">
        <f t="shared" si="35"/>
        <v>526</v>
      </c>
      <c r="C540" s="163" t="e">
        <f>'BC 114+220'!M539/1000</f>
        <v>#N/A</v>
      </c>
      <c r="D540" s="163" t="e">
        <f>'BC 114+220'!AA539</f>
        <v>#N/A</v>
      </c>
      <c r="E540" s="164" t="e">
        <f>'BC 114+220'!AB539</f>
        <v>#N/A</v>
      </c>
      <c r="F540" s="163" t="e">
        <f>VLOOKUP($A540,'BC 114+220'!$B$13:$X$4880,8,0)/1000</f>
        <v>#N/A</v>
      </c>
      <c r="G540" s="163" t="e">
        <f>VLOOKUP($A540,'BC 114+220'!$B$13:$X$4880,9,0)/1000</f>
        <v>#N/A</v>
      </c>
      <c r="H540" s="163" t="e">
        <f>VLOOKUP($A540,'BC 114+220'!$B$13:$X$4880,14,0)/1000</f>
        <v>#N/A</v>
      </c>
      <c r="I540" s="163" t="e">
        <f>VLOOKUP($A540,'BC 114+220'!$B$13:$X$4880,15,0)/1000</f>
        <v>#N/A</v>
      </c>
      <c r="J540" s="163" t="e">
        <f>VLOOKUP($A540,'BC 114+220'!$B$13:$X$4880,20,0)/1000</f>
        <v>#N/A</v>
      </c>
      <c r="K540" s="163" t="e">
        <f>VLOOKUP($A540,'BC 114+220'!$B$13:$X$4880,21,0)/1000</f>
        <v>#N/A</v>
      </c>
      <c r="L540" s="161" t="e">
        <f t="shared" si="32"/>
        <v>#N/A</v>
      </c>
      <c r="M540" s="165" t="e">
        <f t="shared" si="33"/>
        <v>#N/A</v>
      </c>
      <c r="N540" s="161" t="e">
        <f t="shared" si="34"/>
        <v>#N/A</v>
      </c>
      <c r="O540" s="161"/>
    </row>
    <row r="541" spans="1:15">
      <c r="A541" s="162">
        <f>'BC 114+220'!B540</f>
        <v>0</v>
      </c>
      <c r="B541" s="161">
        <f t="shared" si="35"/>
        <v>527</v>
      </c>
      <c r="C541" s="163" t="e">
        <f>'BC 114+220'!M540/1000</f>
        <v>#N/A</v>
      </c>
      <c r="D541" s="163" t="e">
        <f>'BC 114+220'!AA540</f>
        <v>#N/A</v>
      </c>
      <c r="E541" s="164" t="e">
        <f>'BC 114+220'!AB540</f>
        <v>#N/A</v>
      </c>
      <c r="F541" s="163" t="e">
        <f>VLOOKUP($A541,'BC 114+220'!$B$13:$X$4880,8,0)/1000</f>
        <v>#N/A</v>
      </c>
      <c r="G541" s="163" t="e">
        <f>VLOOKUP($A541,'BC 114+220'!$B$13:$X$4880,9,0)/1000</f>
        <v>#N/A</v>
      </c>
      <c r="H541" s="163" t="e">
        <f>VLOOKUP($A541,'BC 114+220'!$B$13:$X$4880,14,0)/1000</f>
        <v>#N/A</v>
      </c>
      <c r="I541" s="163" t="e">
        <f>VLOOKUP($A541,'BC 114+220'!$B$13:$X$4880,15,0)/1000</f>
        <v>#N/A</v>
      </c>
      <c r="J541" s="163" t="e">
        <f>VLOOKUP($A541,'BC 114+220'!$B$13:$X$4880,20,0)/1000</f>
        <v>#N/A</v>
      </c>
      <c r="K541" s="163" t="e">
        <f>VLOOKUP($A541,'BC 114+220'!$B$13:$X$4880,21,0)/1000</f>
        <v>#N/A</v>
      </c>
      <c r="L541" s="161" t="e">
        <f t="shared" si="32"/>
        <v>#N/A</v>
      </c>
      <c r="M541" s="165" t="e">
        <f t="shared" si="33"/>
        <v>#N/A</v>
      </c>
      <c r="N541" s="161" t="e">
        <f t="shared" si="34"/>
        <v>#N/A</v>
      </c>
      <c r="O541" s="161"/>
    </row>
    <row r="542" spans="1:15">
      <c r="A542" s="162">
        <f>'BC 114+220'!B541</f>
        <v>0</v>
      </c>
      <c r="B542" s="161">
        <f t="shared" si="35"/>
        <v>528</v>
      </c>
      <c r="C542" s="163" t="e">
        <f>'BC 114+220'!M541/1000</f>
        <v>#N/A</v>
      </c>
      <c r="D542" s="163" t="e">
        <f>'BC 114+220'!AA541</f>
        <v>#N/A</v>
      </c>
      <c r="E542" s="164" t="e">
        <f>'BC 114+220'!AB541</f>
        <v>#N/A</v>
      </c>
      <c r="F542" s="163" t="e">
        <f>VLOOKUP($A542,'BC 114+220'!$B$13:$X$4880,8,0)/1000</f>
        <v>#N/A</v>
      </c>
      <c r="G542" s="163" t="e">
        <f>VLOOKUP($A542,'BC 114+220'!$B$13:$X$4880,9,0)/1000</f>
        <v>#N/A</v>
      </c>
      <c r="H542" s="163" t="e">
        <f>VLOOKUP($A542,'BC 114+220'!$B$13:$X$4880,14,0)/1000</f>
        <v>#N/A</v>
      </c>
      <c r="I542" s="163" t="e">
        <f>VLOOKUP($A542,'BC 114+220'!$B$13:$X$4880,15,0)/1000</f>
        <v>#N/A</v>
      </c>
      <c r="J542" s="163" t="e">
        <f>VLOOKUP($A542,'BC 114+220'!$B$13:$X$4880,20,0)/1000</f>
        <v>#N/A</v>
      </c>
      <c r="K542" s="163" t="e">
        <f>VLOOKUP($A542,'BC 114+220'!$B$13:$X$4880,21,0)/1000</f>
        <v>#N/A</v>
      </c>
      <c r="L542" s="161" t="e">
        <f t="shared" si="32"/>
        <v>#N/A</v>
      </c>
      <c r="M542" s="165" t="e">
        <f t="shared" si="33"/>
        <v>#N/A</v>
      </c>
      <c r="N542" s="161" t="e">
        <f t="shared" si="34"/>
        <v>#N/A</v>
      </c>
      <c r="O542" s="161"/>
    </row>
    <row r="543" spans="1:15">
      <c r="A543" s="162">
        <f>'BC 114+220'!B542</f>
        <v>0</v>
      </c>
      <c r="B543" s="161">
        <f t="shared" si="35"/>
        <v>529</v>
      </c>
      <c r="C543" s="163" t="e">
        <f>'BC 114+220'!M542/1000</f>
        <v>#N/A</v>
      </c>
      <c r="D543" s="163" t="e">
        <f>'BC 114+220'!AA542</f>
        <v>#N/A</v>
      </c>
      <c r="E543" s="164" t="e">
        <f>'BC 114+220'!AB542</f>
        <v>#N/A</v>
      </c>
      <c r="F543" s="163" t="e">
        <f>VLOOKUP($A543,'BC 114+220'!$B$13:$X$4880,8,0)/1000</f>
        <v>#N/A</v>
      </c>
      <c r="G543" s="163" t="e">
        <f>VLOOKUP($A543,'BC 114+220'!$B$13:$X$4880,9,0)/1000</f>
        <v>#N/A</v>
      </c>
      <c r="H543" s="163" t="e">
        <f>VLOOKUP($A543,'BC 114+220'!$B$13:$X$4880,14,0)/1000</f>
        <v>#N/A</v>
      </c>
      <c r="I543" s="163" t="e">
        <f>VLOOKUP($A543,'BC 114+220'!$B$13:$X$4880,15,0)/1000</f>
        <v>#N/A</v>
      </c>
      <c r="J543" s="163" t="e">
        <f>VLOOKUP($A543,'BC 114+220'!$B$13:$X$4880,20,0)/1000</f>
        <v>#N/A</v>
      </c>
      <c r="K543" s="163" t="e">
        <f>VLOOKUP($A543,'BC 114+220'!$B$13:$X$4880,21,0)/1000</f>
        <v>#N/A</v>
      </c>
      <c r="L543" s="161" t="e">
        <f t="shared" si="32"/>
        <v>#N/A</v>
      </c>
      <c r="M543" s="165" t="e">
        <f t="shared" si="33"/>
        <v>#N/A</v>
      </c>
      <c r="N543" s="161" t="e">
        <f t="shared" si="34"/>
        <v>#N/A</v>
      </c>
      <c r="O543" s="161"/>
    </row>
    <row r="544" spans="1:15">
      <c r="A544" s="162">
        <f>'BC 114+220'!B543</f>
        <v>0</v>
      </c>
      <c r="B544" s="161">
        <f t="shared" si="35"/>
        <v>530</v>
      </c>
      <c r="C544" s="163" t="e">
        <f>'BC 114+220'!M543/1000</f>
        <v>#N/A</v>
      </c>
      <c r="D544" s="163" t="e">
        <f>'BC 114+220'!AA543</f>
        <v>#N/A</v>
      </c>
      <c r="E544" s="164" t="e">
        <f>'BC 114+220'!AB543</f>
        <v>#N/A</v>
      </c>
      <c r="F544" s="163" t="e">
        <f>VLOOKUP($A544,'BC 114+220'!$B$13:$X$4880,8,0)/1000</f>
        <v>#N/A</v>
      </c>
      <c r="G544" s="163" t="e">
        <f>VLOOKUP($A544,'BC 114+220'!$B$13:$X$4880,9,0)/1000</f>
        <v>#N/A</v>
      </c>
      <c r="H544" s="163" t="e">
        <f>VLOOKUP($A544,'BC 114+220'!$B$13:$X$4880,14,0)/1000</f>
        <v>#N/A</v>
      </c>
      <c r="I544" s="163" t="e">
        <f>VLOOKUP($A544,'BC 114+220'!$B$13:$X$4880,15,0)/1000</f>
        <v>#N/A</v>
      </c>
      <c r="J544" s="163" t="e">
        <f>VLOOKUP($A544,'BC 114+220'!$B$13:$X$4880,20,0)/1000</f>
        <v>#N/A</v>
      </c>
      <c r="K544" s="163" t="e">
        <f>VLOOKUP($A544,'BC 114+220'!$B$13:$X$4880,21,0)/1000</f>
        <v>#N/A</v>
      </c>
      <c r="L544" s="161" t="e">
        <f t="shared" si="32"/>
        <v>#N/A</v>
      </c>
      <c r="M544" s="165" t="e">
        <f t="shared" si="33"/>
        <v>#N/A</v>
      </c>
      <c r="N544" s="161" t="e">
        <f t="shared" si="34"/>
        <v>#N/A</v>
      </c>
      <c r="O544" s="161"/>
    </row>
    <row r="545" spans="1:15">
      <c r="A545" s="162">
        <f>'BC 114+220'!B544</f>
        <v>0</v>
      </c>
      <c r="B545" s="161">
        <f t="shared" si="35"/>
        <v>531</v>
      </c>
      <c r="C545" s="163" t="e">
        <f>'BC 114+220'!M544/1000</f>
        <v>#N/A</v>
      </c>
      <c r="D545" s="163" t="e">
        <f>'BC 114+220'!AA544</f>
        <v>#N/A</v>
      </c>
      <c r="E545" s="164" t="e">
        <f>'BC 114+220'!AB544</f>
        <v>#N/A</v>
      </c>
      <c r="F545" s="163" t="e">
        <f>VLOOKUP($A545,'BC 114+220'!$B$13:$X$4880,8,0)/1000</f>
        <v>#N/A</v>
      </c>
      <c r="G545" s="163" t="e">
        <f>VLOOKUP($A545,'BC 114+220'!$B$13:$X$4880,9,0)/1000</f>
        <v>#N/A</v>
      </c>
      <c r="H545" s="163" t="e">
        <f>VLOOKUP($A545,'BC 114+220'!$B$13:$X$4880,14,0)/1000</f>
        <v>#N/A</v>
      </c>
      <c r="I545" s="163" t="e">
        <f>VLOOKUP($A545,'BC 114+220'!$B$13:$X$4880,15,0)/1000</f>
        <v>#N/A</v>
      </c>
      <c r="J545" s="163" t="e">
        <f>VLOOKUP($A545,'BC 114+220'!$B$13:$X$4880,20,0)/1000</f>
        <v>#N/A</v>
      </c>
      <c r="K545" s="163" t="e">
        <f>VLOOKUP($A545,'BC 114+220'!$B$13:$X$4880,21,0)/1000</f>
        <v>#N/A</v>
      </c>
      <c r="L545" s="161" t="e">
        <f t="shared" si="32"/>
        <v>#N/A</v>
      </c>
      <c r="M545" s="165" t="e">
        <f t="shared" si="33"/>
        <v>#N/A</v>
      </c>
      <c r="N545" s="161" t="e">
        <f t="shared" si="34"/>
        <v>#N/A</v>
      </c>
      <c r="O545" s="161"/>
    </row>
    <row r="546" spans="1:15">
      <c r="A546" s="162">
        <f>'BC 114+220'!B545</f>
        <v>0</v>
      </c>
      <c r="B546" s="161">
        <f t="shared" si="35"/>
        <v>532</v>
      </c>
      <c r="C546" s="163" t="e">
        <f>'BC 114+220'!M545/1000</f>
        <v>#N/A</v>
      </c>
      <c r="D546" s="163" t="e">
        <f>'BC 114+220'!AA545</f>
        <v>#N/A</v>
      </c>
      <c r="E546" s="164" t="e">
        <f>'BC 114+220'!AB545</f>
        <v>#N/A</v>
      </c>
      <c r="F546" s="163" t="e">
        <f>VLOOKUP($A546,'BC 114+220'!$B$13:$X$4880,8,0)/1000</f>
        <v>#N/A</v>
      </c>
      <c r="G546" s="163" t="e">
        <f>VLOOKUP($A546,'BC 114+220'!$B$13:$X$4880,9,0)/1000</f>
        <v>#N/A</v>
      </c>
      <c r="H546" s="163" t="e">
        <f>VLOOKUP($A546,'BC 114+220'!$B$13:$X$4880,14,0)/1000</f>
        <v>#N/A</v>
      </c>
      <c r="I546" s="163" t="e">
        <f>VLOOKUP($A546,'BC 114+220'!$B$13:$X$4880,15,0)/1000</f>
        <v>#N/A</v>
      </c>
      <c r="J546" s="163" t="e">
        <f>VLOOKUP($A546,'BC 114+220'!$B$13:$X$4880,20,0)/1000</f>
        <v>#N/A</v>
      </c>
      <c r="K546" s="163" t="e">
        <f>VLOOKUP($A546,'BC 114+220'!$B$13:$X$4880,21,0)/1000</f>
        <v>#N/A</v>
      </c>
      <c r="L546" s="161" t="e">
        <f t="shared" si="32"/>
        <v>#N/A</v>
      </c>
      <c r="M546" s="165" t="e">
        <f t="shared" si="33"/>
        <v>#N/A</v>
      </c>
      <c r="N546" s="161" t="e">
        <f t="shared" si="34"/>
        <v>#N/A</v>
      </c>
      <c r="O546" s="161"/>
    </row>
    <row r="547" spans="1:15">
      <c r="A547" s="162">
        <f>'BC 114+220'!B546</f>
        <v>0</v>
      </c>
      <c r="B547" s="161">
        <f t="shared" si="35"/>
        <v>533</v>
      </c>
      <c r="C547" s="163" t="e">
        <f>'BC 114+220'!M546/1000</f>
        <v>#N/A</v>
      </c>
      <c r="D547" s="163" t="e">
        <f>'BC 114+220'!AA546</f>
        <v>#N/A</v>
      </c>
      <c r="E547" s="164" t="e">
        <f>'BC 114+220'!AB546</f>
        <v>#N/A</v>
      </c>
      <c r="F547" s="163" t="e">
        <f>VLOOKUP($A547,'BC 114+220'!$B$13:$X$4880,8,0)/1000</f>
        <v>#N/A</v>
      </c>
      <c r="G547" s="163" t="e">
        <f>VLOOKUP($A547,'BC 114+220'!$B$13:$X$4880,9,0)/1000</f>
        <v>#N/A</v>
      </c>
      <c r="H547" s="163" t="e">
        <f>VLOOKUP($A547,'BC 114+220'!$B$13:$X$4880,14,0)/1000</f>
        <v>#N/A</v>
      </c>
      <c r="I547" s="163" t="e">
        <f>VLOOKUP($A547,'BC 114+220'!$B$13:$X$4880,15,0)/1000</f>
        <v>#N/A</v>
      </c>
      <c r="J547" s="163" t="e">
        <f>VLOOKUP($A547,'BC 114+220'!$B$13:$X$4880,20,0)/1000</f>
        <v>#N/A</v>
      </c>
      <c r="K547" s="163" t="e">
        <f>VLOOKUP($A547,'BC 114+220'!$B$13:$X$4880,21,0)/1000</f>
        <v>#N/A</v>
      </c>
      <c r="L547" s="161" t="e">
        <f t="shared" si="32"/>
        <v>#N/A</v>
      </c>
      <c r="M547" s="165" t="e">
        <f t="shared" si="33"/>
        <v>#N/A</v>
      </c>
      <c r="N547" s="161" t="e">
        <f t="shared" si="34"/>
        <v>#N/A</v>
      </c>
      <c r="O547" s="161"/>
    </row>
    <row r="548" spans="1:15">
      <c r="A548" s="162">
        <f>'BC 114+220'!B547</f>
        <v>0</v>
      </c>
      <c r="B548" s="161">
        <f t="shared" si="35"/>
        <v>534</v>
      </c>
      <c r="C548" s="163" t="e">
        <f>'BC 114+220'!M547/1000</f>
        <v>#N/A</v>
      </c>
      <c r="D548" s="163" t="e">
        <f>'BC 114+220'!AA547</f>
        <v>#N/A</v>
      </c>
      <c r="E548" s="164" t="e">
        <f>'BC 114+220'!AB547</f>
        <v>#N/A</v>
      </c>
      <c r="F548" s="163" t="e">
        <f>VLOOKUP($A548,'BC 114+220'!$B$13:$X$4880,8,0)/1000</f>
        <v>#N/A</v>
      </c>
      <c r="G548" s="163" t="e">
        <f>VLOOKUP($A548,'BC 114+220'!$B$13:$X$4880,9,0)/1000</f>
        <v>#N/A</v>
      </c>
      <c r="H548" s="163" t="e">
        <f>VLOOKUP($A548,'BC 114+220'!$B$13:$X$4880,14,0)/1000</f>
        <v>#N/A</v>
      </c>
      <c r="I548" s="163" t="e">
        <f>VLOOKUP($A548,'BC 114+220'!$B$13:$X$4880,15,0)/1000</f>
        <v>#N/A</v>
      </c>
      <c r="J548" s="163" t="e">
        <f>VLOOKUP($A548,'BC 114+220'!$B$13:$X$4880,20,0)/1000</f>
        <v>#N/A</v>
      </c>
      <c r="K548" s="163" t="e">
        <f>VLOOKUP($A548,'BC 114+220'!$B$13:$X$4880,21,0)/1000</f>
        <v>#N/A</v>
      </c>
      <c r="L548" s="161" t="e">
        <f t="shared" si="32"/>
        <v>#N/A</v>
      </c>
      <c r="M548" s="165" t="e">
        <f t="shared" si="33"/>
        <v>#N/A</v>
      </c>
      <c r="N548" s="161" t="e">
        <f t="shared" si="34"/>
        <v>#N/A</v>
      </c>
      <c r="O548" s="161"/>
    </row>
    <row r="549" spans="1:15">
      <c r="A549" s="162">
        <f>'BC 114+220'!B548</f>
        <v>0</v>
      </c>
      <c r="B549" s="161">
        <f t="shared" si="35"/>
        <v>535</v>
      </c>
      <c r="C549" s="163" t="e">
        <f>'BC 114+220'!M548/1000</f>
        <v>#N/A</v>
      </c>
      <c r="D549" s="163" t="e">
        <f>'BC 114+220'!AA548</f>
        <v>#N/A</v>
      </c>
      <c r="E549" s="164" t="e">
        <f>'BC 114+220'!AB548</f>
        <v>#N/A</v>
      </c>
      <c r="F549" s="163" t="e">
        <f>VLOOKUP($A549,'BC 114+220'!$B$13:$X$4880,8,0)/1000</f>
        <v>#N/A</v>
      </c>
      <c r="G549" s="163" t="e">
        <f>VLOOKUP($A549,'BC 114+220'!$B$13:$X$4880,9,0)/1000</f>
        <v>#N/A</v>
      </c>
      <c r="H549" s="163" t="e">
        <f>VLOOKUP($A549,'BC 114+220'!$B$13:$X$4880,14,0)/1000</f>
        <v>#N/A</v>
      </c>
      <c r="I549" s="163" t="e">
        <f>VLOOKUP($A549,'BC 114+220'!$B$13:$X$4880,15,0)/1000</f>
        <v>#N/A</v>
      </c>
      <c r="J549" s="163" t="e">
        <f>VLOOKUP($A549,'BC 114+220'!$B$13:$X$4880,20,0)/1000</f>
        <v>#N/A</v>
      </c>
      <c r="K549" s="163" t="e">
        <f>VLOOKUP($A549,'BC 114+220'!$B$13:$X$4880,21,0)/1000</f>
        <v>#N/A</v>
      </c>
      <c r="L549" s="161" t="e">
        <f t="shared" si="32"/>
        <v>#N/A</v>
      </c>
      <c r="M549" s="165" t="e">
        <f t="shared" si="33"/>
        <v>#N/A</v>
      </c>
      <c r="N549" s="161" t="e">
        <f t="shared" si="34"/>
        <v>#N/A</v>
      </c>
      <c r="O549" s="161"/>
    </row>
    <row r="550" spans="1:15">
      <c r="A550" s="162">
        <f>'BC 114+220'!B549</f>
        <v>0</v>
      </c>
      <c r="B550" s="161">
        <f t="shared" si="35"/>
        <v>536</v>
      </c>
      <c r="C550" s="163" t="e">
        <f>'BC 114+220'!M549/1000</f>
        <v>#N/A</v>
      </c>
      <c r="D550" s="163" t="e">
        <f>'BC 114+220'!AA549</f>
        <v>#N/A</v>
      </c>
      <c r="E550" s="164" t="e">
        <f>'BC 114+220'!AB549</f>
        <v>#N/A</v>
      </c>
      <c r="F550" s="163" t="e">
        <f>VLOOKUP($A550,'BC 114+220'!$B$13:$X$4880,8,0)/1000</f>
        <v>#N/A</v>
      </c>
      <c r="G550" s="163" t="e">
        <f>VLOOKUP($A550,'BC 114+220'!$B$13:$X$4880,9,0)/1000</f>
        <v>#N/A</v>
      </c>
      <c r="H550" s="163" t="e">
        <f>VLOOKUP($A550,'BC 114+220'!$B$13:$X$4880,14,0)/1000</f>
        <v>#N/A</v>
      </c>
      <c r="I550" s="163" t="e">
        <f>VLOOKUP($A550,'BC 114+220'!$B$13:$X$4880,15,0)/1000</f>
        <v>#N/A</v>
      </c>
      <c r="J550" s="163" t="e">
        <f>VLOOKUP($A550,'BC 114+220'!$B$13:$X$4880,20,0)/1000</f>
        <v>#N/A</v>
      </c>
      <c r="K550" s="163" t="e">
        <f>VLOOKUP($A550,'BC 114+220'!$B$13:$X$4880,21,0)/1000</f>
        <v>#N/A</v>
      </c>
      <c r="L550" s="161" t="e">
        <f t="shared" si="32"/>
        <v>#N/A</v>
      </c>
      <c r="M550" s="165" t="e">
        <f t="shared" si="33"/>
        <v>#N/A</v>
      </c>
      <c r="N550" s="161" t="e">
        <f t="shared" si="34"/>
        <v>#N/A</v>
      </c>
      <c r="O550" s="161"/>
    </row>
    <row r="551" spans="1:15">
      <c r="A551" s="162">
        <f>'BC 114+220'!B550</f>
        <v>0</v>
      </c>
      <c r="B551" s="161">
        <f t="shared" si="35"/>
        <v>537</v>
      </c>
      <c r="C551" s="163" t="e">
        <f>'BC 114+220'!M550/1000</f>
        <v>#N/A</v>
      </c>
      <c r="D551" s="163" t="e">
        <f>'BC 114+220'!AA550</f>
        <v>#N/A</v>
      </c>
      <c r="E551" s="164" t="e">
        <f>'BC 114+220'!AB550</f>
        <v>#N/A</v>
      </c>
      <c r="F551" s="163" t="e">
        <f>VLOOKUP($A551,'BC 114+220'!$B$13:$X$4880,8,0)/1000</f>
        <v>#N/A</v>
      </c>
      <c r="G551" s="163" t="e">
        <f>VLOOKUP($A551,'BC 114+220'!$B$13:$X$4880,9,0)/1000</f>
        <v>#N/A</v>
      </c>
      <c r="H551" s="163" t="e">
        <f>VLOOKUP($A551,'BC 114+220'!$B$13:$X$4880,14,0)/1000</f>
        <v>#N/A</v>
      </c>
      <c r="I551" s="163" t="e">
        <f>VLOOKUP($A551,'BC 114+220'!$B$13:$X$4880,15,0)/1000</f>
        <v>#N/A</v>
      </c>
      <c r="J551" s="163" t="e">
        <f>VLOOKUP($A551,'BC 114+220'!$B$13:$X$4880,20,0)/1000</f>
        <v>#N/A</v>
      </c>
      <c r="K551" s="163" t="e">
        <f>VLOOKUP($A551,'BC 114+220'!$B$13:$X$4880,21,0)/1000</f>
        <v>#N/A</v>
      </c>
      <c r="L551" s="161" t="e">
        <f t="shared" si="32"/>
        <v>#N/A</v>
      </c>
      <c r="M551" s="165" t="e">
        <f t="shared" si="33"/>
        <v>#N/A</v>
      </c>
      <c r="N551" s="161" t="e">
        <f t="shared" si="34"/>
        <v>#N/A</v>
      </c>
      <c r="O551" s="161"/>
    </row>
    <row r="552" spans="1:15">
      <c r="A552" s="162">
        <f>'BC 114+220'!B551</f>
        <v>0</v>
      </c>
      <c r="B552" s="161">
        <f t="shared" si="35"/>
        <v>538</v>
      </c>
      <c r="C552" s="163" t="e">
        <f>'BC 114+220'!M551/1000</f>
        <v>#N/A</v>
      </c>
      <c r="D552" s="163" t="e">
        <f>'BC 114+220'!AA551</f>
        <v>#N/A</v>
      </c>
      <c r="E552" s="164" t="e">
        <f>'BC 114+220'!AB551</f>
        <v>#N/A</v>
      </c>
      <c r="F552" s="163" t="e">
        <f>VLOOKUP($A552,'BC 114+220'!$B$13:$X$4880,8,0)/1000</f>
        <v>#N/A</v>
      </c>
      <c r="G552" s="163" t="e">
        <f>VLOOKUP($A552,'BC 114+220'!$B$13:$X$4880,9,0)/1000</f>
        <v>#N/A</v>
      </c>
      <c r="H552" s="163" t="e">
        <f>VLOOKUP($A552,'BC 114+220'!$B$13:$X$4880,14,0)/1000</f>
        <v>#N/A</v>
      </c>
      <c r="I552" s="163" t="e">
        <f>VLOOKUP($A552,'BC 114+220'!$B$13:$X$4880,15,0)/1000</f>
        <v>#N/A</v>
      </c>
      <c r="J552" s="163" t="e">
        <f>VLOOKUP($A552,'BC 114+220'!$B$13:$X$4880,20,0)/1000</f>
        <v>#N/A</v>
      </c>
      <c r="K552" s="163" t="e">
        <f>VLOOKUP($A552,'BC 114+220'!$B$13:$X$4880,21,0)/1000</f>
        <v>#N/A</v>
      </c>
      <c r="L552" s="161" t="e">
        <f t="shared" si="32"/>
        <v>#N/A</v>
      </c>
      <c r="M552" s="165" t="e">
        <f t="shared" si="33"/>
        <v>#N/A</v>
      </c>
      <c r="N552" s="161" t="e">
        <f t="shared" si="34"/>
        <v>#N/A</v>
      </c>
      <c r="O552" s="161"/>
    </row>
    <row r="553" spans="1:15">
      <c r="A553" s="162">
        <f>'BC 114+220'!B552</f>
        <v>0</v>
      </c>
      <c r="B553" s="161">
        <f t="shared" si="35"/>
        <v>539</v>
      </c>
      <c r="C553" s="163" t="e">
        <f>'BC 114+220'!M552/1000</f>
        <v>#N/A</v>
      </c>
      <c r="D553" s="163" t="e">
        <f>'BC 114+220'!AA552</f>
        <v>#N/A</v>
      </c>
      <c r="E553" s="164" t="e">
        <f>'BC 114+220'!AB552</f>
        <v>#N/A</v>
      </c>
      <c r="F553" s="163" t="e">
        <f>VLOOKUP($A553,'BC 114+220'!$B$13:$X$4880,8,0)/1000</f>
        <v>#N/A</v>
      </c>
      <c r="G553" s="163" t="e">
        <f>VLOOKUP($A553,'BC 114+220'!$B$13:$X$4880,9,0)/1000</f>
        <v>#N/A</v>
      </c>
      <c r="H553" s="163" t="e">
        <f>VLOOKUP($A553,'BC 114+220'!$B$13:$X$4880,14,0)/1000</f>
        <v>#N/A</v>
      </c>
      <c r="I553" s="163" t="e">
        <f>VLOOKUP($A553,'BC 114+220'!$B$13:$X$4880,15,0)/1000</f>
        <v>#N/A</v>
      </c>
      <c r="J553" s="163" t="e">
        <f>VLOOKUP($A553,'BC 114+220'!$B$13:$X$4880,20,0)/1000</f>
        <v>#N/A</v>
      </c>
      <c r="K553" s="163" t="e">
        <f>VLOOKUP($A553,'BC 114+220'!$B$13:$X$4880,21,0)/1000</f>
        <v>#N/A</v>
      </c>
      <c r="L553" s="161" t="e">
        <f t="shared" si="32"/>
        <v>#N/A</v>
      </c>
      <c r="M553" s="165" t="e">
        <f t="shared" si="33"/>
        <v>#N/A</v>
      </c>
      <c r="N553" s="161" t="e">
        <f t="shared" si="34"/>
        <v>#N/A</v>
      </c>
      <c r="O553" s="161"/>
    </row>
    <row r="554" spans="1:15">
      <c r="A554" s="162">
        <f>'BC 114+220'!B553</f>
        <v>0</v>
      </c>
      <c r="B554" s="161">
        <f t="shared" si="35"/>
        <v>540</v>
      </c>
      <c r="C554" s="163" t="e">
        <f>'BC 114+220'!M553/1000</f>
        <v>#N/A</v>
      </c>
      <c r="D554" s="163" t="e">
        <f>'BC 114+220'!AA553</f>
        <v>#N/A</v>
      </c>
      <c r="E554" s="164" t="e">
        <f>'BC 114+220'!AB553</f>
        <v>#N/A</v>
      </c>
      <c r="F554" s="163" t="e">
        <f>VLOOKUP($A554,'BC 114+220'!$B$13:$X$4880,8,0)/1000</f>
        <v>#N/A</v>
      </c>
      <c r="G554" s="163" t="e">
        <f>VLOOKUP($A554,'BC 114+220'!$B$13:$X$4880,9,0)/1000</f>
        <v>#N/A</v>
      </c>
      <c r="H554" s="163" t="e">
        <f>VLOOKUP($A554,'BC 114+220'!$B$13:$X$4880,14,0)/1000</f>
        <v>#N/A</v>
      </c>
      <c r="I554" s="163" t="e">
        <f>VLOOKUP($A554,'BC 114+220'!$B$13:$X$4880,15,0)/1000</f>
        <v>#N/A</v>
      </c>
      <c r="J554" s="163" t="e">
        <f>VLOOKUP($A554,'BC 114+220'!$B$13:$X$4880,20,0)/1000</f>
        <v>#N/A</v>
      </c>
      <c r="K554" s="163" t="e">
        <f>VLOOKUP($A554,'BC 114+220'!$B$13:$X$4880,21,0)/1000</f>
        <v>#N/A</v>
      </c>
      <c r="L554" s="161" t="e">
        <f t="shared" si="32"/>
        <v>#N/A</v>
      </c>
      <c r="M554" s="165" t="e">
        <f t="shared" si="33"/>
        <v>#N/A</v>
      </c>
      <c r="N554" s="161" t="e">
        <f t="shared" si="34"/>
        <v>#N/A</v>
      </c>
      <c r="O554" s="161"/>
    </row>
    <row r="555" spans="1:15">
      <c r="A555" s="162">
        <f>'BC 114+220'!B554</f>
        <v>0</v>
      </c>
      <c r="B555" s="161">
        <f t="shared" si="35"/>
        <v>541</v>
      </c>
      <c r="C555" s="163" t="e">
        <f>'BC 114+220'!M554/1000</f>
        <v>#N/A</v>
      </c>
      <c r="D555" s="163" t="e">
        <f>'BC 114+220'!AA554</f>
        <v>#N/A</v>
      </c>
      <c r="E555" s="164" t="e">
        <f>'BC 114+220'!AB554</f>
        <v>#N/A</v>
      </c>
      <c r="F555" s="163" t="e">
        <f>VLOOKUP($A555,'BC 114+220'!$B$13:$X$4880,8,0)/1000</f>
        <v>#N/A</v>
      </c>
      <c r="G555" s="163" t="e">
        <f>VLOOKUP($A555,'BC 114+220'!$B$13:$X$4880,9,0)/1000</f>
        <v>#N/A</v>
      </c>
      <c r="H555" s="163" t="e">
        <f>VLOOKUP($A555,'BC 114+220'!$B$13:$X$4880,14,0)/1000</f>
        <v>#N/A</v>
      </c>
      <c r="I555" s="163" t="e">
        <f>VLOOKUP($A555,'BC 114+220'!$B$13:$X$4880,15,0)/1000</f>
        <v>#N/A</v>
      </c>
      <c r="J555" s="163" t="e">
        <f>VLOOKUP($A555,'BC 114+220'!$B$13:$X$4880,20,0)/1000</f>
        <v>#N/A</v>
      </c>
      <c r="K555" s="163" t="e">
        <f>VLOOKUP($A555,'BC 114+220'!$B$13:$X$4880,21,0)/1000</f>
        <v>#N/A</v>
      </c>
      <c r="L555" s="161" t="e">
        <f t="shared" si="32"/>
        <v>#N/A</v>
      </c>
      <c r="M555" s="165" t="e">
        <f t="shared" si="33"/>
        <v>#N/A</v>
      </c>
      <c r="N555" s="161" t="e">
        <f t="shared" si="34"/>
        <v>#N/A</v>
      </c>
      <c r="O555" s="161"/>
    </row>
    <row r="556" spans="1:15">
      <c r="A556" s="162">
        <f>'BC 114+220'!B555</f>
        <v>0</v>
      </c>
      <c r="B556" s="161">
        <f t="shared" si="35"/>
        <v>542</v>
      </c>
      <c r="C556" s="163" t="e">
        <f>'BC 114+220'!M555/1000</f>
        <v>#N/A</v>
      </c>
      <c r="D556" s="163" t="e">
        <f>'BC 114+220'!AA555</f>
        <v>#N/A</v>
      </c>
      <c r="E556" s="164" t="e">
        <f>'BC 114+220'!AB555</f>
        <v>#N/A</v>
      </c>
      <c r="F556" s="163" t="e">
        <f>VLOOKUP($A556,'BC 114+220'!$B$13:$X$4880,8,0)/1000</f>
        <v>#N/A</v>
      </c>
      <c r="G556" s="163" t="e">
        <f>VLOOKUP($A556,'BC 114+220'!$B$13:$X$4880,9,0)/1000</f>
        <v>#N/A</v>
      </c>
      <c r="H556" s="163" t="e">
        <f>VLOOKUP($A556,'BC 114+220'!$B$13:$X$4880,14,0)/1000</f>
        <v>#N/A</v>
      </c>
      <c r="I556" s="163" t="e">
        <f>VLOOKUP($A556,'BC 114+220'!$B$13:$X$4880,15,0)/1000</f>
        <v>#N/A</v>
      </c>
      <c r="J556" s="163" t="e">
        <f>VLOOKUP($A556,'BC 114+220'!$B$13:$X$4880,20,0)/1000</f>
        <v>#N/A</v>
      </c>
      <c r="K556" s="163" t="e">
        <f>VLOOKUP($A556,'BC 114+220'!$B$13:$X$4880,21,0)/1000</f>
        <v>#N/A</v>
      </c>
      <c r="L556" s="161" t="e">
        <f t="shared" si="32"/>
        <v>#N/A</v>
      </c>
      <c r="M556" s="165" t="e">
        <f t="shared" si="33"/>
        <v>#N/A</v>
      </c>
      <c r="N556" s="161" t="e">
        <f t="shared" si="34"/>
        <v>#N/A</v>
      </c>
      <c r="O556" s="161"/>
    </row>
    <row r="557" spans="1:15">
      <c r="A557" s="162">
        <f>'BC 114+220'!B556</f>
        <v>0</v>
      </c>
      <c r="B557" s="161">
        <f t="shared" si="35"/>
        <v>543</v>
      </c>
      <c r="C557" s="163" t="e">
        <f>'BC 114+220'!M556/1000</f>
        <v>#N/A</v>
      </c>
      <c r="D557" s="163" t="e">
        <f>'BC 114+220'!AA556</f>
        <v>#N/A</v>
      </c>
      <c r="E557" s="164" t="e">
        <f>'BC 114+220'!AB556</f>
        <v>#N/A</v>
      </c>
      <c r="F557" s="163" t="e">
        <f>VLOOKUP($A557,'BC 114+220'!$B$13:$X$4880,8,0)/1000</f>
        <v>#N/A</v>
      </c>
      <c r="G557" s="163" t="e">
        <f>VLOOKUP($A557,'BC 114+220'!$B$13:$X$4880,9,0)/1000</f>
        <v>#N/A</v>
      </c>
      <c r="H557" s="163" t="e">
        <f>VLOOKUP($A557,'BC 114+220'!$B$13:$X$4880,14,0)/1000</f>
        <v>#N/A</v>
      </c>
      <c r="I557" s="163" t="e">
        <f>VLOOKUP($A557,'BC 114+220'!$B$13:$X$4880,15,0)/1000</f>
        <v>#N/A</v>
      </c>
      <c r="J557" s="163" t="e">
        <f>VLOOKUP($A557,'BC 114+220'!$B$13:$X$4880,20,0)/1000</f>
        <v>#N/A</v>
      </c>
      <c r="K557" s="163" t="e">
        <f>VLOOKUP($A557,'BC 114+220'!$B$13:$X$4880,21,0)/1000</f>
        <v>#N/A</v>
      </c>
      <c r="L557" s="161" t="e">
        <f t="shared" si="32"/>
        <v>#N/A</v>
      </c>
      <c r="M557" s="165" t="e">
        <f t="shared" si="33"/>
        <v>#N/A</v>
      </c>
      <c r="N557" s="161" t="e">
        <f t="shared" si="34"/>
        <v>#N/A</v>
      </c>
      <c r="O557" s="161"/>
    </row>
    <row r="558" spans="1:15">
      <c r="A558" s="162">
        <f>'BC 114+220'!B557</f>
        <v>0</v>
      </c>
      <c r="B558" s="161">
        <f t="shared" si="35"/>
        <v>544</v>
      </c>
      <c r="C558" s="163" t="e">
        <f>'BC 114+220'!M557/1000</f>
        <v>#N/A</v>
      </c>
      <c r="D558" s="163" t="e">
        <f>'BC 114+220'!AA557</f>
        <v>#N/A</v>
      </c>
      <c r="E558" s="164" t="e">
        <f>'BC 114+220'!AB557</f>
        <v>#N/A</v>
      </c>
      <c r="F558" s="163" t="e">
        <f>VLOOKUP($A558,'BC 114+220'!$B$13:$X$4880,8,0)/1000</f>
        <v>#N/A</v>
      </c>
      <c r="G558" s="163" t="e">
        <f>VLOOKUP($A558,'BC 114+220'!$B$13:$X$4880,9,0)/1000</f>
        <v>#N/A</v>
      </c>
      <c r="H558" s="163" t="e">
        <f>VLOOKUP($A558,'BC 114+220'!$B$13:$X$4880,14,0)/1000</f>
        <v>#N/A</v>
      </c>
      <c r="I558" s="163" t="e">
        <f>VLOOKUP($A558,'BC 114+220'!$B$13:$X$4880,15,0)/1000</f>
        <v>#N/A</v>
      </c>
      <c r="J558" s="163" t="e">
        <f>VLOOKUP($A558,'BC 114+220'!$B$13:$X$4880,20,0)/1000</f>
        <v>#N/A</v>
      </c>
      <c r="K558" s="163" t="e">
        <f>VLOOKUP($A558,'BC 114+220'!$B$13:$X$4880,21,0)/1000</f>
        <v>#N/A</v>
      </c>
      <c r="L558" s="161" t="e">
        <f t="shared" si="32"/>
        <v>#N/A</v>
      </c>
      <c r="M558" s="165" t="e">
        <f t="shared" si="33"/>
        <v>#N/A</v>
      </c>
      <c r="N558" s="161" t="e">
        <f t="shared" si="34"/>
        <v>#N/A</v>
      </c>
      <c r="O558" s="161"/>
    </row>
    <row r="559" spans="1:15">
      <c r="A559" s="162">
        <f>'BC 114+220'!B558</f>
        <v>0</v>
      </c>
      <c r="B559" s="161">
        <f t="shared" si="35"/>
        <v>545</v>
      </c>
      <c r="C559" s="163" t="e">
        <f>'BC 114+220'!M558/1000</f>
        <v>#N/A</v>
      </c>
      <c r="D559" s="163" t="e">
        <f>'BC 114+220'!AA558</f>
        <v>#N/A</v>
      </c>
      <c r="E559" s="164" t="e">
        <f>'BC 114+220'!AB558</f>
        <v>#N/A</v>
      </c>
      <c r="F559" s="163" t="e">
        <f>VLOOKUP($A559,'BC 114+220'!$B$13:$X$4880,8,0)/1000</f>
        <v>#N/A</v>
      </c>
      <c r="G559" s="163" t="e">
        <f>VLOOKUP($A559,'BC 114+220'!$B$13:$X$4880,9,0)/1000</f>
        <v>#N/A</v>
      </c>
      <c r="H559" s="163" t="e">
        <f>VLOOKUP($A559,'BC 114+220'!$B$13:$X$4880,14,0)/1000</f>
        <v>#N/A</v>
      </c>
      <c r="I559" s="163" t="e">
        <f>VLOOKUP($A559,'BC 114+220'!$B$13:$X$4880,15,0)/1000</f>
        <v>#N/A</v>
      </c>
      <c r="J559" s="163" t="e">
        <f>VLOOKUP($A559,'BC 114+220'!$B$13:$X$4880,20,0)/1000</f>
        <v>#N/A</v>
      </c>
      <c r="K559" s="163" t="e">
        <f>VLOOKUP($A559,'BC 114+220'!$B$13:$X$4880,21,0)/1000</f>
        <v>#N/A</v>
      </c>
      <c r="L559" s="161" t="e">
        <f t="shared" si="32"/>
        <v>#N/A</v>
      </c>
      <c r="M559" s="165" t="e">
        <f t="shared" si="33"/>
        <v>#N/A</v>
      </c>
      <c r="N559" s="161" t="e">
        <f t="shared" si="34"/>
        <v>#N/A</v>
      </c>
      <c r="O559" s="161"/>
    </row>
    <row r="560" spans="1:15">
      <c r="A560" s="162">
        <f>'BC 114+220'!B559</f>
        <v>0</v>
      </c>
      <c r="B560" s="161">
        <f t="shared" si="35"/>
        <v>546</v>
      </c>
      <c r="C560" s="163" t="e">
        <f>'BC 114+220'!M559/1000</f>
        <v>#N/A</v>
      </c>
      <c r="D560" s="163" t="e">
        <f>'BC 114+220'!AA559</f>
        <v>#N/A</v>
      </c>
      <c r="E560" s="164" t="e">
        <f>'BC 114+220'!AB559</f>
        <v>#N/A</v>
      </c>
      <c r="F560" s="163" t="e">
        <f>VLOOKUP($A560,'BC 114+220'!$B$13:$X$4880,8,0)/1000</f>
        <v>#N/A</v>
      </c>
      <c r="G560" s="163" t="e">
        <f>VLOOKUP($A560,'BC 114+220'!$B$13:$X$4880,9,0)/1000</f>
        <v>#N/A</v>
      </c>
      <c r="H560" s="163" t="e">
        <f>VLOOKUP($A560,'BC 114+220'!$B$13:$X$4880,14,0)/1000</f>
        <v>#N/A</v>
      </c>
      <c r="I560" s="163" t="e">
        <f>VLOOKUP($A560,'BC 114+220'!$B$13:$X$4880,15,0)/1000</f>
        <v>#N/A</v>
      </c>
      <c r="J560" s="163" t="e">
        <f>VLOOKUP($A560,'BC 114+220'!$B$13:$X$4880,20,0)/1000</f>
        <v>#N/A</v>
      </c>
      <c r="K560" s="163" t="e">
        <f>VLOOKUP($A560,'BC 114+220'!$B$13:$X$4880,21,0)/1000</f>
        <v>#N/A</v>
      </c>
      <c r="L560" s="161" t="e">
        <f t="shared" si="32"/>
        <v>#N/A</v>
      </c>
      <c r="M560" s="165" t="e">
        <f t="shared" si="33"/>
        <v>#N/A</v>
      </c>
      <c r="N560" s="161" t="e">
        <f t="shared" si="34"/>
        <v>#N/A</v>
      </c>
      <c r="O560" s="161"/>
    </row>
    <row r="561" spans="1:15">
      <c r="A561" s="162">
        <f>'BC 114+220'!B560</f>
        <v>0</v>
      </c>
      <c r="B561" s="161">
        <f t="shared" si="35"/>
        <v>547</v>
      </c>
      <c r="C561" s="163" t="e">
        <f>'BC 114+220'!M560/1000</f>
        <v>#N/A</v>
      </c>
      <c r="D561" s="163" t="e">
        <f>'BC 114+220'!AA560</f>
        <v>#N/A</v>
      </c>
      <c r="E561" s="164" t="e">
        <f>'BC 114+220'!AB560</f>
        <v>#N/A</v>
      </c>
      <c r="F561" s="163" t="e">
        <f>VLOOKUP($A561,'BC 114+220'!$B$13:$X$4880,8,0)/1000</f>
        <v>#N/A</v>
      </c>
      <c r="G561" s="163" t="e">
        <f>VLOOKUP($A561,'BC 114+220'!$B$13:$X$4880,9,0)/1000</f>
        <v>#N/A</v>
      </c>
      <c r="H561" s="163" t="e">
        <f>VLOOKUP($A561,'BC 114+220'!$B$13:$X$4880,14,0)/1000</f>
        <v>#N/A</v>
      </c>
      <c r="I561" s="163" t="e">
        <f>VLOOKUP($A561,'BC 114+220'!$B$13:$X$4880,15,0)/1000</f>
        <v>#N/A</v>
      </c>
      <c r="J561" s="163" t="e">
        <f>VLOOKUP($A561,'BC 114+220'!$B$13:$X$4880,20,0)/1000</f>
        <v>#N/A</v>
      </c>
      <c r="K561" s="163" t="e">
        <f>VLOOKUP($A561,'BC 114+220'!$B$13:$X$4880,21,0)/1000</f>
        <v>#N/A</v>
      </c>
      <c r="L561" s="161" t="e">
        <f t="shared" si="32"/>
        <v>#N/A</v>
      </c>
      <c r="M561" s="165" t="e">
        <f t="shared" si="33"/>
        <v>#N/A</v>
      </c>
      <c r="N561" s="161" t="e">
        <f t="shared" si="34"/>
        <v>#N/A</v>
      </c>
      <c r="O561" s="161"/>
    </row>
    <row r="562" spans="1:15">
      <c r="A562" s="162">
        <f>'BC 114+220'!B561</f>
        <v>0</v>
      </c>
      <c r="B562" s="161">
        <f t="shared" si="35"/>
        <v>548</v>
      </c>
      <c r="C562" s="163" t="e">
        <f>'BC 114+220'!M561/1000</f>
        <v>#N/A</v>
      </c>
      <c r="D562" s="163" t="e">
        <f>'BC 114+220'!AA561</f>
        <v>#N/A</v>
      </c>
      <c r="E562" s="164" t="e">
        <f>'BC 114+220'!AB561</f>
        <v>#N/A</v>
      </c>
      <c r="F562" s="163" t="e">
        <f>VLOOKUP($A562,'BC 114+220'!$B$13:$X$4880,8,0)/1000</f>
        <v>#N/A</v>
      </c>
      <c r="G562" s="163" t="e">
        <f>VLOOKUP($A562,'BC 114+220'!$B$13:$X$4880,9,0)/1000</f>
        <v>#N/A</v>
      </c>
      <c r="H562" s="163" t="e">
        <f>VLOOKUP($A562,'BC 114+220'!$B$13:$X$4880,14,0)/1000</f>
        <v>#N/A</v>
      </c>
      <c r="I562" s="163" t="e">
        <f>VLOOKUP($A562,'BC 114+220'!$B$13:$X$4880,15,0)/1000</f>
        <v>#N/A</v>
      </c>
      <c r="J562" s="163" t="e">
        <f>VLOOKUP($A562,'BC 114+220'!$B$13:$X$4880,20,0)/1000</f>
        <v>#N/A</v>
      </c>
      <c r="K562" s="163" t="e">
        <f>VLOOKUP($A562,'BC 114+220'!$B$13:$X$4880,21,0)/1000</f>
        <v>#N/A</v>
      </c>
      <c r="L562" s="161" t="e">
        <f t="shared" si="32"/>
        <v>#N/A</v>
      </c>
      <c r="M562" s="165" t="e">
        <f t="shared" si="33"/>
        <v>#N/A</v>
      </c>
      <c r="N562" s="161" t="e">
        <f t="shared" si="34"/>
        <v>#N/A</v>
      </c>
      <c r="O562" s="161"/>
    </row>
    <row r="563" spans="1:15">
      <c r="A563" s="162">
        <f>'BC 114+220'!B562</f>
        <v>0</v>
      </c>
      <c r="B563" s="161">
        <f t="shared" si="35"/>
        <v>549</v>
      </c>
      <c r="C563" s="163" t="e">
        <f>'BC 114+220'!M562/1000</f>
        <v>#N/A</v>
      </c>
      <c r="D563" s="163" t="e">
        <f>'BC 114+220'!AA562</f>
        <v>#N/A</v>
      </c>
      <c r="E563" s="164" t="e">
        <f>'BC 114+220'!AB562</f>
        <v>#N/A</v>
      </c>
      <c r="F563" s="163" t="e">
        <f>VLOOKUP($A563,'BC 114+220'!$B$13:$X$4880,8,0)/1000</f>
        <v>#N/A</v>
      </c>
      <c r="G563" s="163" t="e">
        <f>VLOOKUP($A563,'BC 114+220'!$B$13:$X$4880,9,0)/1000</f>
        <v>#N/A</v>
      </c>
      <c r="H563" s="163" t="e">
        <f>VLOOKUP($A563,'BC 114+220'!$B$13:$X$4880,14,0)/1000</f>
        <v>#N/A</v>
      </c>
      <c r="I563" s="163" t="e">
        <f>VLOOKUP($A563,'BC 114+220'!$B$13:$X$4880,15,0)/1000</f>
        <v>#N/A</v>
      </c>
      <c r="J563" s="163" t="e">
        <f>VLOOKUP($A563,'BC 114+220'!$B$13:$X$4880,20,0)/1000</f>
        <v>#N/A</v>
      </c>
      <c r="K563" s="163" t="e">
        <f>VLOOKUP($A563,'BC 114+220'!$B$13:$X$4880,21,0)/1000</f>
        <v>#N/A</v>
      </c>
      <c r="L563" s="161" t="e">
        <f t="shared" si="32"/>
        <v>#N/A</v>
      </c>
      <c r="M563" s="165" t="e">
        <f t="shared" si="33"/>
        <v>#N/A</v>
      </c>
      <c r="N563" s="161" t="e">
        <f t="shared" si="34"/>
        <v>#N/A</v>
      </c>
      <c r="O563" s="161"/>
    </row>
    <row r="564" spans="1:15">
      <c r="A564" s="162">
        <f>'BC 114+220'!B563</f>
        <v>0</v>
      </c>
      <c r="B564" s="161">
        <f t="shared" si="35"/>
        <v>550</v>
      </c>
      <c r="C564" s="163" t="e">
        <f>'BC 114+220'!M563/1000</f>
        <v>#N/A</v>
      </c>
      <c r="D564" s="163" t="e">
        <f>'BC 114+220'!AA563</f>
        <v>#N/A</v>
      </c>
      <c r="E564" s="164" t="e">
        <f>'BC 114+220'!AB563</f>
        <v>#N/A</v>
      </c>
      <c r="F564" s="163" t="e">
        <f>VLOOKUP($A564,'BC 114+220'!$B$13:$X$4880,8,0)/1000</f>
        <v>#N/A</v>
      </c>
      <c r="G564" s="163" t="e">
        <f>VLOOKUP($A564,'BC 114+220'!$B$13:$X$4880,9,0)/1000</f>
        <v>#N/A</v>
      </c>
      <c r="H564" s="163" t="e">
        <f>VLOOKUP($A564,'BC 114+220'!$B$13:$X$4880,14,0)/1000</f>
        <v>#N/A</v>
      </c>
      <c r="I564" s="163" t="e">
        <f>VLOOKUP($A564,'BC 114+220'!$B$13:$X$4880,15,0)/1000</f>
        <v>#N/A</v>
      </c>
      <c r="J564" s="163" t="e">
        <f>VLOOKUP($A564,'BC 114+220'!$B$13:$X$4880,20,0)/1000</f>
        <v>#N/A</v>
      </c>
      <c r="K564" s="163" t="e">
        <f>VLOOKUP($A564,'BC 114+220'!$B$13:$X$4880,21,0)/1000</f>
        <v>#N/A</v>
      </c>
      <c r="L564" s="161" t="e">
        <f t="shared" si="32"/>
        <v>#N/A</v>
      </c>
      <c r="M564" s="165" t="e">
        <f t="shared" si="33"/>
        <v>#N/A</v>
      </c>
      <c r="N564" s="161" t="e">
        <f t="shared" si="34"/>
        <v>#N/A</v>
      </c>
      <c r="O564" s="161"/>
    </row>
    <row r="565" spans="1:15">
      <c r="A565" s="162">
        <f>'BC 114+220'!B564</f>
        <v>0</v>
      </c>
      <c r="B565" s="161">
        <f t="shared" si="35"/>
        <v>551</v>
      </c>
      <c r="C565" s="163" t="e">
        <f>'BC 114+220'!M564/1000</f>
        <v>#N/A</v>
      </c>
      <c r="D565" s="163" t="e">
        <f>'BC 114+220'!AA564</f>
        <v>#N/A</v>
      </c>
      <c r="E565" s="164" t="e">
        <f>'BC 114+220'!AB564</f>
        <v>#N/A</v>
      </c>
      <c r="F565" s="163" t="e">
        <f>VLOOKUP($A565,'BC 114+220'!$B$13:$X$4880,8,0)/1000</f>
        <v>#N/A</v>
      </c>
      <c r="G565" s="163" t="e">
        <f>VLOOKUP($A565,'BC 114+220'!$B$13:$X$4880,9,0)/1000</f>
        <v>#N/A</v>
      </c>
      <c r="H565" s="163" t="e">
        <f>VLOOKUP($A565,'BC 114+220'!$B$13:$X$4880,14,0)/1000</f>
        <v>#N/A</v>
      </c>
      <c r="I565" s="163" t="e">
        <f>VLOOKUP($A565,'BC 114+220'!$B$13:$X$4880,15,0)/1000</f>
        <v>#N/A</v>
      </c>
      <c r="J565" s="163" t="e">
        <f>VLOOKUP($A565,'BC 114+220'!$B$13:$X$4880,20,0)/1000</f>
        <v>#N/A</v>
      </c>
      <c r="K565" s="163" t="e">
        <f>VLOOKUP($A565,'BC 114+220'!$B$13:$X$4880,21,0)/1000</f>
        <v>#N/A</v>
      </c>
      <c r="L565" s="161" t="e">
        <f t="shared" si="32"/>
        <v>#N/A</v>
      </c>
      <c r="M565" s="165" t="e">
        <f t="shared" si="33"/>
        <v>#N/A</v>
      </c>
      <c r="N565" s="161" t="e">
        <f t="shared" si="34"/>
        <v>#N/A</v>
      </c>
      <c r="O565" s="161"/>
    </row>
    <row r="566" spans="1:15">
      <c r="A566" s="162">
        <f>'BC 114+220'!B565</f>
        <v>0</v>
      </c>
      <c r="B566" s="161">
        <f t="shared" si="35"/>
        <v>552</v>
      </c>
      <c r="C566" s="163" t="e">
        <f>'BC 114+220'!M565/1000</f>
        <v>#N/A</v>
      </c>
      <c r="D566" s="163" t="e">
        <f>'BC 114+220'!AA565</f>
        <v>#N/A</v>
      </c>
      <c r="E566" s="164" t="e">
        <f>'BC 114+220'!AB565</f>
        <v>#N/A</v>
      </c>
      <c r="F566" s="163" t="e">
        <f>VLOOKUP($A566,'BC 114+220'!$B$13:$X$4880,8,0)/1000</f>
        <v>#N/A</v>
      </c>
      <c r="G566" s="163" t="e">
        <f>VLOOKUP($A566,'BC 114+220'!$B$13:$X$4880,9,0)/1000</f>
        <v>#N/A</v>
      </c>
      <c r="H566" s="163" t="e">
        <f>VLOOKUP($A566,'BC 114+220'!$B$13:$X$4880,14,0)/1000</f>
        <v>#N/A</v>
      </c>
      <c r="I566" s="163" t="e">
        <f>VLOOKUP($A566,'BC 114+220'!$B$13:$X$4880,15,0)/1000</f>
        <v>#N/A</v>
      </c>
      <c r="J566" s="163" t="e">
        <f>VLOOKUP($A566,'BC 114+220'!$B$13:$X$4880,20,0)/1000</f>
        <v>#N/A</v>
      </c>
      <c r="K566" s="163" t="e">
        <f>VLOOKUP($A566,'BC 114+220'!$B$13:$X$4880,21,0)/1000</f>
        <v>#N/A</v>
      </c>
      <c r="L566" s="161" t="e">
        <f t="shared" si="32"/>
        <v>#N/A</v>
      </c>
      <c r="M566" s="165" t="e">
        <f t="shared" si="33"/>
        <v>#N/A</v>
      </c>
      <c r="N566" s="161" t="e">
        <f t="shared" si="34"/>
        <v>#N/A</v>
      </c>
      <c r="O566" s="161"/>
    </row>
    <row r="567" spans="1:15">
      <c r="A567" s="162">
        <f>'BC 114+220'!B566</f>
        <v>0</v>
      </c>
      <c r="B567" s="161">
        <f t="shared" si="35"/>
        <v>553</v>
      </c>
      <c r="C567" s="163" t="e">
        <f>'BC 114+220'!M566/1000</f>
        <v>#N/A</v>
      </c>
      <c r="D567" s="163" t="e">
        <f>'BC 114+220'!AA566</f>
        <v>#N/A</v>
      </c>
      <c r="E567" s="164" t="e">
        <f>'BC 114+220'!AB566</f>
        <v>#N/A</v>
      </c>
      <c r="F567" s="163" t="e">
        <f>VLOOKUP($A567,'BC 114+220'!$B$13:$X$4880,8,0)/1000</f>
        <v>#N/A</v>
      </c>
      <c r="G567" s="163" t="e">
        <f>VLOOKUP($A567,'BC 114+220'!$B$13:$X$4880,9,0)/1000</f>
        <v>#N/A</v>
      </c>
      <c r="H567" s="163" t="e">
        <f>VLOOKUP($A567,'BC 114+220'!$B$13:$X$4880,14,0)/1000</f>
        <v>#N/A</v>
      </c>
      <c r="I567" s="163" t="e">
        <f>VLOOKUP($A567,'BC 114+220'!$B$13:$X$4880,15,0)/1000</f>
        <v>#N/A</v>
      </c>
      <c r="J567" s="163" t="e">
        <f>VLOOKUP($A567,'BC 114+220'!$B$13:$X$4880,20,0)/1000</f>
        <v>#N/A</v>
      </c>
      <c r="K567" s="163" t="e">
        <f>VLOOKUP($A567,'BC 114+220'!$B$13:$X$4880,21,0)/1000</f>
        <v>#N/A</v>
      </c>
      <c r="L567" s="161" t="e">
        <f t="shared" si="32"/>
        <v>#N/A</v>
      </c>
      <c r="M567" s="165" t="e">
        <f t="shared" si="33"/>
        <v>#N/A</v>
      </c>
      <c r="N567" s="161" t="e">
        <f t="shared" si="34"/>
        <v>#N/A</v>
      </c>
      <c r="O567" s="161"/>
    </row>
    <row r="568" spans="1:15">
      <c r="A568" s="162">
        <f>'BC 114+220'!B567</f>
        <v>0</v>
      </c>
      <c r="B568" s="161">
        <f t="shared" si="35"/>
        <v>554</v>
      </c>
      <c r="C568" s="163" t="e">
        <f>'BC 114+220'!M567/1000</f>
        <v>#N/A</v>
      </c>
      <c r="D568" s="163" t="e">
        <f>'BC 114+220'!AA567</f>
        <v>#N/A</v>
      </c>
      <c r="E568" s="164" t="e">
        <f>'BC 114+220'!AB567</f>
        <v>#N/A</v>
      </c>
      <c r="F568" s="163" t="e">
        <f>VLOOKUP($A568,'BC 114+220'!$B$13:$X$4880,8,0)/1000</f>
        <v>#N/A</v>
      </c>
      <c r="G568" s="163" t="e">
        <f>VLOOKUP($A568,'BC 114+220'!$B$13:$X$4880,9,0)/1000</f>
        <v>#N/A</v>
      </c>
      <c r="H568" s="163" t="e">
        <f>VLOOKUP($A568,'BC 114+220'!$B$13:$X$4880,14,0)/1000</f>
        <v>#N/A</v>
      </c>
      <c r="I568" s="163" t="e">
        <f>VLOOKUP($A568,'BC 114+220'!$B$13:$X$4880,15,0)/1000</f>
        <v>#N/A</v>
      </c>
      <c r="J568" s="163" t="e">
        <f>VLOOKUP($A568,'BC 114+220'!$B$13:$X$4880,20,0)/1000</f>
        <v>#N/A</v>
      </c>
      <c r="K568" s="163" t="e">
        <f>VLOOKUP($A568,'BC 114+220'!$B$13:$X$4880,21,0)/1000</f>
        <v>#N/A</v>
      </c>
      <c r="L568" s="161" t="e">
        <f t="shared" si="32"/>
        <v>#N/A</v>
      </c>
      <c r="M568" s="165" t="e">
        <f t="shared" si="33"/>
        <v>#N/A</v>
      </c>
      <c r="N568" s="161" t="e">
        <f t="shared" si="34"/>
        <v>#N/A</v>
      </c>
      <c r="O568" s="161"/>
    </row>
    <row r="569" spans="1:15">
      <c r="A569" s="162">
        <f>'BC 114+220'!B568</f>
        <v>0</v>
      </c>
      <c r="B569" s="161">
        <f t="shared" si="35"/>
        <v>555</v>
      </c>
      <c r="C569" s="163" t="e">
        <f>'BC 114+220'!M568/1000</f>
        <v>#N/A</v>
      </c>
      <c r="D569" s="163" t="e">
        <f>'BC 114+220'!AA568</f>
        <v>#N/A</v>
      </c>
      <c r="E569" s="164" t="e">
        <f>'BC 114+220'!AB568</f>
        <v>#N/A</v>
      </c>
      <c r="F569" s="163" t="e">
        <f>VLOOKUP($A569,'BC 114+220'!$B$13:$X$4880,8,0)/1000</f>
        <v>#N/A</v>
      </c>
      <c r="G569" s="163" t="e">
        <f>VLOOKUP($A569,'BC 114+220'!$B$13:$X$4880,9,0)/1000</f>
        <v>#N/A</v>
      </c>
      <c r="H569" s="163" t="e">
        <f>VLOOKUP($A569,'BC 114+220'!$B$13:$X$4880,14,0)/1000</f>
        <v>#N/A</v>
      </c>
      <c r="I569" s="163" t="e">
        <f>VLOOKUP($A569,'BC 114+220'!$B$13:$X$4880,15,0)/1000</f>
        <v>#N/A</v>
      </c>
      <c r="J569" s="163" t="e">
        <f>VLOOKUP($A569,'BC 114+220'!$B$13:$X$4880,20,0)/1000</f>
        <v>#N/A</v>
      </c>
      <c r="K569" s="163" t="e">
        <f>VLOOKUP($A569,'BC 114+220'!$B$13:$X$4880,21,0)/1000</f>
        <v>#N/A</v>
      </c>
      <c r="L569" s="161" t="e">
        <f t="shared" si="32"/>
        <v>#N/A</v>
      </c>
      <c r="M569" s="165" t="e">
        <f t="shared" si="33"/>
        <v>#N/A</v>
      </c>
      <c r="N569" s="161" t="e">
        <f t="shared" si="34"/>
        <v>#N/A</v>
      </c>
      <c r="O569" s="161"/>
    </row>
    <row r="570" spans="1:15">
      <c r="A570" s="162">
        <f>'BC 114+220'!B569</f>
        <v>0</v>
      </c>
      <c r="B570" s="161">
        <f t="shared" si="35"/>
        <v>556</v>
      </c>
      <c r="C570" s="163" t="e">
        <f>'BC 114+220'!M569/1000</f>
        <v>#N/A</v>
      </c>
      <c r="D570" s="163" t="e">
        <f>'BC 114+220'!AA569</f>
        <v>#N/A</v>
      </c>
      <c r="E570" s="164" t="e">
        <f>'BC 114+220'!AB569</f>
        <v>#N/A</v>
      </c>
      <c r="F570" s="163" t="e">
        <f>VLOOKUP($A570,'BC 114+220'!$B$13:$X$4880,8,0)/1000</f>
        <v>#N/A</v>
      </c>
      <c r="G570" s="163" t="e">
        <f>VLOOKUP($A570,'BC 114+220'!$B$13:$X$4880,9,0)/1000</f>
        <v>#N/A</v>
      </c>
      <c r="H570" s="163" t="e">
        <f>VLOOKUP($A570,'BC 114+220'!$B$13:$X$4880,14,0)/1000</f>
        <v>#N/A</v>
      </c>
      <c r="I570" s="163" t="e">
        <f>VLOOKUP($A570,'BC 114+220'!$B$13:$X$4880,15,0)/1000</f>
        <v>#N/A</v>
      </c>
      <c r="J570" s="163" t="e">
        <f>VLOOKUP($A570,'BC 114+220'!$B$13:$X$4880,20,0)/1000</f>
        <v>#N/A</v>
      </c>
      <c r="K570" s="163" t="e">
        <f>VLOOKUP($A570,'BC 114+220'!$B$13:$X$4880,21,0)/1000</f>
        <v>#N/A</v>
      </c>
      <c r="L570" s="161" t="e">
        <f t="shared" si="32"/>
        <v>#N/A</v>
      </c>
      <c r="M570" s="165" t="e">
        <f t="shared" si="33"/>
        <v>#N/A</v>
      </c>
      <c r="N570" s="161" t="e">
        <f t="shared" si="34"/>
        <v>#N/A</v>
      </c>
      <c r="O570" s="161"/>
    </row>
    <row r="571" spans="1:15">
      <c r="A571" s="162">
        <f>'BC 114+220'!B570</f>
        <v>0</v>
      </c>
      <c r="B571" s="161">
        <f t="shared" si="35"/>
        <v>557</v>
      </c>
      <c r="C571" s="163" t="e">
        <f>'BC 114+220'!M570/1000</f>
        <v>#N/A</v>
      </c>
      <c r="D571" s="163" t="e">
        <f>'BC 114+220'!AA570</f>
        <v>#N/A</v>
      </c>
      <c r="E571" s="164" t="e">
        <f>'BC 114+220'!AB570</f>
        <v>#N/A</v>
      </c>
      <c r="F571" s="163" t="e">
        <f>VLOOKUP($A571,'BC 114+220'!$B$13:$X$4880,8,0)/1000</f>
        <v>#N/A</v>
      </c>
      <c r="G571" s="163" t="e">
        <f>VLOOKUP($A571,'BC 114+220'!$B$13:$X$4880,9,0)/1000</f>
        <v>#N/A</v>
      </c>
      <c r="H571" s="163" t="e">
        <f>VLOOKUP($A571,'BC 114+220'!$B$13:$X$4880,14,0)/1000</f>
        <v>#N/A</v>
      </c>
      <c r="I571" s="163" t="e">
        <f>VLOOKUP($A571,'BC 114+220'!$B$13:$X$4880,15,0)/1000</f>
        <v>#N/A</v>
      </c>
      <c r="J571" s="163" t="e">
        <f>VLOOKUP($A571,'BC 114+220'!$B$13:$X$4880,20,0)/1000</f>
        <v>#N/A</v>
      </c>
      <c r="K571" s="163" t="e">
        <f>VLOOKUP($A571,'BC 114+220'!$B$13:$X$4880,21,0)/1000</f>
        <v>#N/A</v>
      </c>
      <c r="L571" s="161" t="e">
        <f t="shared" si="32"/>
        <v>#N/A</v>
      </c>
      <c r="M571" s="165" t="e">
        <f t="shared" si="33"/>
        <v>#N/A</v>
      </c>
      <c r="N571" s="161" t="e">
        <f t="shared" si="34"/>
        <v>#N/A</v>
      </c>
      <c r="O571" s="161"/>
    </row>
    <row r="572" spans="1:15">
      <c r="A572" s="162">
        <f>'BC 114+220'!B571</f>
        <v>0</v>
      </c>
      <c r="B572" s="161">
        <f t="shared" si="35"/>
        <v>558</v>
      </c>
      <c r="C572" s="163" t="e">
        <f>'BC 114+220'!M571/1000</f>
        <v>#N/A</v>
      </c>
      <c r="D572" s="163" t="e">
        <f>'BC 114+220'!AA571</f>
        <v>#N/A</v>
      </c>
      <c r="E572" s="164" t="e">
        <f>'BC 114+220'!AB571</f>
        <v>#N/A</v>
      </c>
      <c r="F572" s="163" t="e">
        <f>VLOOKUP($A572,'BC 114+220'!$B$13:$X$4880,8,0)/1000</f>
        <v>#N/A</v>
      </c>
      <c r="G572" s="163" t="e">
        <f>VLOOKUP($A572,'BC 114+220'!$B$13:$X$4880,9,0)/1000</f>
        <v>#N/A</v>
      </c>
      <c r="H572" s="163" t="e">
        <f>VLOOKUP($A572,'BC 114+220'!$B$13:$X$4880,14,0)/1000</f>
        <v>#N/A</v>
      </c>
      <c r="I572" s="163" t="e">
        <f>VLOOKUP($A572,'BC 114+220'!$B$13:$X$4880,15,0)/1000</f>
        <v>#N/A</v>
      </c>
      <c r="J572" s="163" t="e">
        <f>VLOOKUP($A572,'BC 114+220'!$B$13:$X$4880,20,0)/1000</f>
        <v>#N/A</v>
      </c>
      <c r="K572" s="163" t="e">
        <f>VLOOKUP($A572,'BC 114+220'!$B$13:$X$4880,21,0)/1000</f>
        <v>#N/A</v>
      </c>
      <c r="L572" s="161" t="e">
        <f t="shared" si="32"/>
        <v>#N/A</v>
      </c>
      <c r="M572" s="165" t="e">
        <f t="shared" si="33"/>
        <v>#N/A</v>
      </c>
      <c r="N572" s="161" t="e">
        <f t="shared" si="34"/>
        <v>#N/A</v>
      </c>
      <c r="O572" s="161"/>
    </row>
    <row r="573" spans="1:15">
      <c r="A573" s="162">
        <f>'BC 114+220'!B572</f>
        <v>0</v>
      </c>
      <c r="B573" s="161">
        <f t="shared" si="35"/>
        <v>559</v>
      </c>
      <c r="C573" s="163" t="e">
        <f>'BC 114+220'!M572/1000</f>
        <v>#N/A</v>
      </c>
      <c r="D573" s="163" t="e">
        <f>'BC 114+220'!AA572</f>
        <v>#N/A</v>
      </c>
      <c r="E573" s="164" t="e">
        <f>'BC 114+220'!AB572</f>
        <v>#N/A</v>
      </c>
      <c r="F573" s="163" t="e">
        <f>VLOOKUP($A573,'BC 114+220'!$B$13:$X$4880,8,0)/1000</f>
        <v>#N/A</v>
      </c>
      <c r="G573" s="163" t="e">
        <f>VLOOKUP($A573,'BC 114+220'!$B$13:$X$4880,9,0)/1000</f>
        <v>#N/A</v>
      </c>
      <c r="H573" s="163" t="e">
        <f>VLOOKUP($A573,'BC 114+220'!$B$13:$X$4880,14,0)/1000</f>
        <v>#N/A</v>
      </c>
      <c r="I573" s="163" t="e">
        <f>VLOOKUP($A573,'BC 114+220'!$B$13:$X$4880,15,0)/1000</f>
        <v>#N/A</v>
      </c>
      <c r="J573" s="163" t="e">
        <f>VLOOKUP($A573,'BC 114+220'!$B$13:$X$4880,20,0)/1000</f>
        <v>#N/A</v>
      </c>
      <c r="K573" s="163" t="e">
        <f>VLOOKUP($A573,'BC 114+220'!$B$13:$X$4880,21,0)/1000</f>
        <v>#N/A</v>
      </c>
      <c r="L573" s="161" t="e">
        <f t="shared" si="32"/>
        <v>#N/A</v>
      </c>
      <c r="M573" s="165" t="e">
        <f t="shared" si="33"/>
        <v>#N/A</v>
      </c>
      <c r="N573" s="161" t="e">
        <f t="shared" si="34"/>
        <v>#N/A</v>
      </c>
      <c r="O573" s="161"/>
    </row>
    <row r="574" spans="1:15">
      <c r="A574" s="162">
        <f>'BC 114+220'!B573</f>
        <v>0</v>
      </c>
      <c r="B574" s="161">
        <f t="shared" si="35"/>
        <v>560</v>
      </c>
      <c r="C574" s="163" t="e">
        <f>'BC 114+220'!M573/1000</f>
        <v>#N/A</v>
      </c>
      <c r="D574" s="163" t="e">
        <f>'BC 114+220'!AA573</f>
        <v>#N/A</v>
      </c>
      <c r="E574" s="164" t="e">
        <f>'BC 114+220'!AB573</f>
        <v>#N/A</v>
      </c>
      <c r="F574" s="163" t="e">
        <f>VLOOKUP($A574,'BC 114+220'!$B$13:$X$4880,8,0)/1000</f>
        <v>#N/A</v>
      </c>
      <c r="G574" s="163" t="e">
        <f>VLOOKUP($A574,'BC 114+220'!$B$13:$X$4880,9,0)/1000</f>
        <v>#N/A</v>
      </c>
      <c r="H574" s="163" t="e">
        <f>VLOOKUP($A574,'BC 114+220'!$B$13:$X$4880,14,0)/1000</f>
        <v>#N/A</v>
      </c>
      <c r="I574" s="163" t="e">
        <f>VLOOKUP($A574,'BC 114+220'!$B$13:$X$4880,15,0)/1000</f>
        <v>#N/A</v>
      </c>
      <c r="J574" s="163" t="e">
        <f>VLOOKUP($A574,'BC 114+220'!$B$13:$X$4880,20,0)/1000</f>
        <v>#N/A</v>
      </c>
      <c r="K574" s="163" t="e">
        <f>VLOOKUP($A574,'BC 114+220'!$B$13:$X$4880,21,0)/1000</f>
        <v>#N/A</v>
      </c>
      <c r="L574" s="161" t="e">
        <f t="shared" si="32"/>
        <v>#N/A</v>
      </c>
      <c r="M574" s="165" t="e">
        <f t="shared" si="33"/>
        <v>#N/A</v>
      </c>
      <c r="N574" s="161" t="e">
        <f t="shared" si="34"/>
        <v>#N/A</v>
      </c>
      <c r="O574" s="161"/>
    </row>
    <row r="575" spans="1:15">
      <c r="A575" s="162">
        <f>'BC 114+220'!B574</f>
        <v>0</v>
      </c>
      <c r="B575" s="161">
        <f t="shared" si="35"/>
        <v>561</v>
      </c>
      <c r="C575" s="163" t="e">
        <f>'BC 114+220'!M574/1000</f>
        <v>#N/A</v>
      </c>
      <c r="D575" s="163" t="e">
        <f>'BC 114+220'!AA574</f>
        <v>#N/A</v>
      </c>
      <c r="E575" s="164" t="e">
        <f>'BC 114+220'!AB574</f>
        <v>#N/A</v>
      </c>
      <c r="F575" s="163" t="e">
        <f>VLOOKUP($A575,'BC 114+220'!$B$13:$X$4880,8,0)/1000</f>
        <v>#N/A</v>
      </c>
      <c r="G575" s="163" t="e">
        <f>VLOOKUP($A575,'BC 114+220'!$B$13:$X$4880,9,0)/1000</f>
        <v>#N/A</v>
      </c>
      <c r="H575" s="163" t="e">
        <f>VLOOKUP($A575,'BC 114+220'!$B$13:$X$4880,14,0)/1000</f>
        <v>#N/A</v>
      </c>
      <c r="I575" s="163" t="e">
        <f>VLOOKUP($A575,'BC 114+220'!$B$13:$X$4880,15,0)/1000</f>
        <v>#N/A</v>
      </c>
      <c r="J575" s="163" t="e">
        <f>VLOOKUP($A575,'BC 114+220'!$B$13:$X$4880,20,0)/1000</f>
        <v>#N/A</v>
      </c>
      <c r="K575" s="163" t="e">
        <f>VLOOKUP($A575,'BC 114+220'!$B$13:$X$4880,21,0)/1000</f>
        <v>#N/A</v>
      </c>
      <c r="L575" s="161" t="e">
        <f t="shared" si="32"/>
        <v>#N/A</v>
      </c>
      <c r="M575" s="165" t="e">
        <f t="shared" si="33"/>
        <v>#N/A</v>
      </c>
      <c r="N575" s="161" t="e">
        <f t="shared" si="34"/>
        <v>#N/A</v>
      </c>
      <c r="O575" s="161"/>
    </row>
    <row r="576" spans="1:15">
      <c r="A576" s="162">
        <f>'BC 114+220'!B575</f>
        <v>0</v>
      </c>
      <c r="B576" s="161">
        <f t="shared" si="35"/>
        <v>562</v>
      </c>
      <c r="C576" s="163" t="e">
        <f>'BC 114+220'!M575/1000</f>
        <v>#N/A</v>
      </c>
      <c r="D576" s="163" t="e">
        <f>'BC 114+220'!AA575</f>
        <v>#N/A</v>
      </c>
      <c r="E576" s="164" t="e">
        <f>'BC 114+220'!AB575</f>
        <v>#N/A</v>
      </c>
      <c r="F576" s="163" t="e">
        <f>VLOOKUP($A576,'BC 114+220'!$B$13:$X$4880,8,0)/1000</f>
        <v>#N/A</v>
      </c>
      <c r="G576" s="163" t="e">
        <f>VLOOKUP($A576,'BC 114+220'!$B$13:$X$4880,9,0)/1000</f>
        <v>#N/A</v>
      </c>
      <c r="H576" s="163" t="e">
        <f>VLOOKUP($A576,'BC 114+220'!$B$13:$X$4880,14,0)/1000</f>
        <v>#N/A</v>
      </c>
      <c r="I576" s="163" t="e">
        <f>VLOOKUP($A576,'BC 114+220'!$B$13:$X$4880,15,0)/1000</f>
        <v>#N/A</v>
      </c>
      <c r="J576" s="163" t="e">
        <f>VLOOKUP($A576,'BC 114+220'!$B$13:$X$4880,20,0)/1000</f>
        <v>#N/A</v>
      </c>
      <c r="K576" s="163" t="e">
        <f>VLOOKUP($A576,'BC 114+220'!$B$13:$X$4880,21,0)/1000</f>
        <v>#N/A</v>
      </c>
      <c r="L576" s="161" t="e">
        <f t="shared" si="32"/>
        <v>#N/A</v>
      </c>
      <c r="M576" s="165" t="e">
        <f t="shared" si="33"/>
        <v>#N/A</v>
      </c>
      <c r="N576" s="161" t="e">
        <f t="shared" si="34"/>
        <v>#N/A</v>
      </c>
      <c r="O576" s="161"/>
    </row>
    <row r="577" spans="1:15">
      <c r="A577" s="162">
        <f>'BC 114+220'!B576</f>
        <v>0</v>
      </c>
      <c r="B577" s="161">
        <f t="shared" si="35"/>
        <v>563</v>
      </c>
      <c r="C577" s="163" t="e">
        <f>'BC 114+220'!M576/1000</f>
        <v>#N/A</v>
      </c>
      <c r="D577" s="163" t="e">
        <f>'BC 114+220'!AA576</f>
        <v>#N/A</v>
      </c>
      <c r="E577" s="164" t="e">
        <f>'BC 114+220'!AB576</f>
        <v>#N/A</v>
      </c>
      <c r="F577" s="163" t="e">
        <f>VLOOKUP($A577,'BC 114+220'!$B$13:$X$4880,8,0)/1000</f>
        <v>#N/A</v>
      </c>
      <c r="G577" s="163" t="e">
        <f>VLOOKUP($A577,'BC 114+220'!$B$13:$X$4880,9,0)/1000</f>
        <v>#N/A</v>
      </c>
      <c r="H577" s="163" t="e">
        <f>VLOOKUP($A577,'BC 114+220'!$B$13:$X$4880,14,0)/1000</f>
        <v>#N/A</v>
      </c>
      <c r="I577" s="163" t="e">
        <f>VLOOKUP($A577,'BC 114+220'!$B$13:$X$4880,15,0)/1000</f>
        <v>#N/A</v>
      </c>
      <c r="J577" s="163" t="e">
        <f>VLOOKUP($A577,'BC 114+220'!$B$13:$X$4880,20,0)/1000</f>
        <v>#N/A</v>
      </c>
      <c r="K577" s="163" t="e">
        <f>VLOOKUP($A577,'BC 114+220'!$B$13:$X$4880,21,0)/1000</f>
        <v>#N/A</v>
      </c>
      <c r="L577" s="161" t="e">
        <f t="shared" si="32"/>
        <v>#N/A</v>
      </c>
      <c r="M577" s="165" t="e">
        <f t="shared" si="33"/>
        <v>#N/A</v>
      </c>
      <c r="N577" s="161" t="e">
        <f t="shared" si="34"/>
        <v>#N/A</v>
      </c>
      <c r="O577" s="161"/>
    </row>
    <row r="578" spans="1:15">
      <c r="A578" s="162">
        <f>'BC 114+220'!B577</f>
        <v>0</v>
      </c>
      <c r="B578" s="161">
        <f t="shared" si="35"/>
        <v>564</v>
      </c>
      <c r="C578" s="163" t="e">
        <f>'BC 114+220'!M577/1000</f>
        <v>#N/A</v>
      </c>
      <c r="D578" s="163" t="e">
        <f>'BC 114+220'!AA577</f>
        <v>#N/A</v>
      </c>
      <c r="E578" s="164" t="e">
        <f>'BC 114+220'!AB577</f>
        <v>#N/A</v>
      </c>
      <c r="F578" s="163" t="e">
        <f>VLOOKUP($A578,'BC 114+220'!$B$13:$X$4880,8,0)/1000</f>
        <v>#N/A</v>
      </c>
      <c r="G578" s="163" t="e">
        <f>VLOOKUP($A578,'BC 114+220'!$B$13:$X$4880,9,0)/1000</f>
        <v>#N/A</v>
      </c>
      <c r="H578" s="163" t="e">
        <f>VLOOKUP($A578,'BC 114+220'!$B$13:$X$4880,14,0)/1000</f>
        <v>#N/A</v>
      </c>
      <c r="I578" s="163" t="e">
        <f>VLOOKUP($A578,'BC 114+220'!$B$13:$X$4880,15,0)/1000</f>
        <v>#N/A</v>
      </c>
      <c r="J578" s="163" t="e">
        <f>VLOOKUP($A578,'BC 114+220'!$B$13:$X$4880,20,0)/1000</f>
        <v>#N/A</v>
      </c>
      <c r="K578" s="163" t="e">
        <f>VLOOKUP($A578,'BC 114+220'!$B$13:$X$4880,21,0)/1000</f>
        <v>#N/A</v>
      </c>
      <c r="L578" s="161" t="e">
        <f t="shared" si="32"/>
        <v>#N/A</v>
      </c>
      <c r="M578" s="165" t="e">
        <f t="shared" si="33"/>
        <v>#N/A</v>
      </c>
      <c r="N578" s="161" t="e">
        <f t="shared" si="34"/>
        <v>#N/A</v>
      </c>
      <c r="O578" s="161"/>
    </row>
    <row r="579" spans="1:15">
      <c r="A579" s="162">
        <f>'BC 114+220'!B578</f>
        <v>0</v>
      </c>
      <c r="B579" s="161">
        <f t="shared" si="35"/>
        <v>565</v>
      </c>
      <c r="C579" s="163" t="e">
        <f>'BC 114+220'!M578/1000</f>
        <v>#N/A</v>
      </c>
      <c r="D579" s="163" t="e">
        <f>'BC 114+220'!AA578</f>
        <v>#N/A</v>
      </c>
      <c r="E579" s="164" t="e">
        <f>'BC 114+220'!AB578</f>
        <v>#N/A</v>
      </c>
      <c r="F579" s="163" t="e">
        <f>VLOOKUP($A579,'BC 114+220'!$B$13:$X$4880,8,0)/1000</f>
        <v>#N/A</v>
      </c>
      <c r="G579" s="163" t="e">
        <f>VLOOKUP($A579,'BC 114+220'!$B$13:$X$4880,9,0)/1000</f>
        <v>#N/A</v>
      </c>
      <c r="H579" s="163" t="e">
        <f>VLOOKUP($A579,'BC 114+220'!$B$13:$X$4880,14,0)/1000</f>
        <v>#N/A</v>
      </c>
      <c r="I579" s="163" t="e">
        <f>VLOOKUP($A579,'BC 114+220'!$B$13:$X$4880,15,0)/1000</f>
        <v>#N/A</v>
      </c>
      <c r="J579" s="163" t="e">
        <f>VLOOKUP($A579,'BC 114+220'!$B$13:$X$4880,20,0)/1000</f>
        <v>#N/A</v>
      </c>
      <c r="K579" s="163" t="e">
        <f>VLOOKUP($A579,'BC 114+220'!$B$13:$X$4880,21,0)/1000</f>
        <v>#N/A</v>
      </c>
      <c r="L579" s="161" t="e">
        <f t="shared" si="32"/>
        <v>#N/A</v>
      </c>
      <c r="M579" s="165" t="e">
        <f t="shared" si="33"/>
        <v>#N/A</v>
      </c>
      <c r="N579" s="161" t="e">
        <f t="shared" si="34"/>
        <v>#N/A</v>
      </c>
      <c r="O579" s="161"/>
    </row>
    <row r="580" spans="1:15">
      <c r="A580" s="162">
        <f>'BC 114+220'!B579</f>
        <v>0</v>
      </c>
      <c r="B580" s="161">
        <f t="shared" si="35"/>
        <v>566</v>
      </c>
      <c r="C580" s="163" t="e">
        <f>'BC 114+220'!M579/1000</f>
        <v>#N/A</v>
      </c>
      <c r="D580" s="163" t="e">
        <f>'BC 114+220'!AA579</f>
        <v>#N/A</v>
      </c>
      <c r="E580" s="164" t="e">
        <f>'BC 114+220'!AB579</f>
        <v>#N/A</v>
      </c>
      <c r="F580" s="163" t="e">
        <f>VLOOKUP($A580,'BC 114+220'!$B$13:$X$4880,8,0)/1000</f>
        <v>#N/A</v>
      </c>
      <c r="G580" s="163" t="e">
        <f>VLOOKUP($A580,'BC 114+220'!$B$13:$X$4880,9,0)/1000</f>
        <v>#N/A</v>
      </c>
      <c r="H580" s="163" t="e">
        <f>VLOOKUP($A580,'BC 114+220'!$B$13:$X$4880,14,0)/1000</f>
        <v>#N/A</v>
      </c>
      <c r="I580" s="163" t="e">
        <f>VLOOKUP($A580,'BC 114+220'!$B$13:$X$4880,15,0)/1000</f>
        <v>#N/A</v>
      </c>
      <c r="J580" s="163" t="e">
        <f>VLOOKUP($A580,'BC 114+220'!$B$13:$X$4880,20,0)/1000</f>
        <v>#N/A</v>
      </c>
      <c r="K580" s="163" t="e">
        <f>VLOOKUP($A580,'BC 114+220'!$B$13:$X$4880,21,0)/1000</f>
        <v>#N/A</v>
      </c>
      <c r="L580" s="161" t="e">
        <f t="shared" si="32"/>
        <v>#N/A</v>
      </c>
      <c r="M580" s="165" t="e">
        <f t="shared" si="33"/>
        <v>#N/A</v>
      </c>
      <c r="N580" s="161" t="e">
        <f t="shared" si="34"/>
        <v>#N/A</v>
      </c>
      <c r="O580" s="161"/>
    </row>
    <row r="581" spans="1:15">
      <c r="A581" s="162">
        <f>'BC 114+220'!B580</f>
        <v>0</v>
      </c>
      <c r="B581" s="161">
        <f t="shared" si="35"/>
        <v>567</v>
      </c>
      <c r="C581" s="163" t="e">
        <f>'BC 114+220'!M580/1000</f>
        <v>#N/A</v>
      </c>
      <c r="D581" s="163" t="e">
        <f>'BC 114+220'!AA580</f>
        <v>#N/A</v>
      </c>
      <c r="E581" s="164" t="e">
        <f>'BC 114+220'!AB580</f>
        <v>#N/A</v>
      </c>
      <c r="F581" s="163" t="e">
        <f>VLOOKUP($A581,'BC 114+220'!$B$13:$X$4880,8,0)/1000</f>
        <v>#N/A</v>
      </c>
      <c r="G581" s="163" t="e">
        <f>VLOOKUP($A581,'BC 114+220'!$B$13:$X$4880,9,0)/1000</f>
        <v>#N/A</v>
      </c>
      <c r="H581" s="163" t="e">
        <f>VLOOKUP($A581,'BC 114+220'!$B$13:$X$4880,14,0)/1000</f>
        <v>#N/A</v>
      </c>
      <c r="I581" s="163" t="e">
        <f>VLOOKUP($A581,'BC 114+220'!$B$13:$X$4880,15,0)/1000</f>
        <v>#N/A</v>
      </c>
      <c r="J581" s="163" t="e">
        <f>VLOOKUP($A581,'BC 114+220'!$B$13:$X$4880,20,0)/1000</f>
        <v>#N/A</v>
      </c>
      <c r="K581" s="163" t="e">
        <f>VLOOKUP($A581,'BC 114+220'!$B$13:$X$4880,21,0)/1000</f>
        <v>#N/A</v>
      </c>
      <c r="L581" s="161" t="e">
        <f t="shared" si="32"/>
        <v>#N/A</v>
      </c>
      <c r="M581" s="165" t="e">
        <f t="shared" si="33"/>
        <v>#N/A</v>
      </c>
      <c r="N581" s="161" t="e">
        <f t="shared" si="34"/>
        <v>#N/A</v>
      </c>
      <c r="O581" s="161"/>
    </row>
    <row r="582" spans="1:15">
      <c r="A582" s="162">
        <f>'BC 114+220'!B581</f>
        <v>0</v>
      </c>
      <c r="B582" s="161">
        <f t="shared" si="35"/>
        <v>568</v>
      </c>
      <c r="C582" s="163" t="e">
        <f>'BC 114+220'!M581/1000</f>
        <v>#N/A</v>
      </c>
      <c r="D582" s="163" t="e">
        <f>'BC 114+220'!AA581</f>
        <v>#N/A</v>
      </c>
      <c r="E582" s="164" t="e">
        <f>'BC 114+220'!AB581</f>
        <v>#N/A</v>
      </c>
      <c r="F582" s="163" t="e">
        <f>VLOOKUP($A582,'BC 114+220'!$B$13:$X$4880,8,0)/1000</f>
        <v>#N/A</v>
      </c>
      <c r="G582" s="163" t="e">
        <f>VLOOKUP($A582,'BC 114+220'!$B$13:$X$4880,9,0)/1000</f>
        <v>#N/A</v>
      </c>
      <c r="H582" s="163" t="e">
        <f>VLOOKUP($A582,'BC 114+220'!$B$13:$X$4880,14,0)/1000</f>
        <v>#N/A</v>
      </c>
      <c r="I582" s="163" t="e">
        <f>VLOOKUP($A582,'BC 114+220'!$B$13:$X$4880,15,0)/1000</f>
        <v>#N/A</v>
      </c>
      <c r="J582" s="163" t="e">
        <f>VLOOKUP($A582,'BC 114+220'!$B$13:$X$4880,20,0)/1000</f>
        <v>#N/A</v>
      </c>
      <c r="K582" s="163" t="e">
        <f>VLOOKUP($A582,'BC 114+220'!$B$13:$X$4880,21,0)/1000</f>
        <v>#N/A</v>
      </c>
      <c r="L582" s="161" t="e">
        <f t="shared" si="32"/>
        <v>#N/A</v>
      </c>
      <c r="M582" s="165" t="e">
        <f t="shared" si="33"/>
        <v>#N/A</v>
      </c>
      <c r="N582" s="161" t="e">
        <f t="shared" si="34"/>
        <v>#N/A</v>
      </c>
      <c r="O582" s="161"/>
    </row>
    <row r="583" spans="1:15">
      <c r="A583" s="162">
        <f>'BC 114+220'!B582</f>
        <v>0</v>
      </c>
      <c r="B583" s="161">
        <f t="shared" si="35"/>
        <v>569</v>
      </c>
      <c r="C583" s="163" t="e">
        <f>'BC 114+220'!M582/1000</f>
        <v>#N/A</v>
      </c>
      <c r="D583" s="163" t="e">
        <f>'BC 114+220'!AA582</f>
        <v>#N/A</v>
      </c>
      <c r="E583" s="164" t="e">
        <f>'BC 114+220'!AB582</f>
        <v>#N/A</v>
      </c>
      <c r="F583" s="163" t="e">
        <f>VLOOKUP($A583,'BC 114+220'!$B$13:$X$4880,8,0)/1000</f>
        <v>#N/A</v>
      </c>
      <c r="G583" s="163" t="e">
        <f>VLOOKUP($A583,'BC 114+220'!$B$13:$X$4880,9,0)/1000</f>
        <v>#N/A</v>
      </c>
      <c r="H583" s="163" t="e">
        <f>VLOOKUP($A583,'BC 114+220'!$B$13:$X$4880,14,0)/1000</f>
        <v>#N/A</v>
      </c>
      <c r="I583" s="163" t="e">
        <f>VLOOKUP($A583,'BC 114+220'!$B$13:$X$4880,15,0)/1000</f>
        <v>#N/A</v>
      </c>
      <c r="J583" s="163" t="e">
        <f>VLOOKUP($A583,'BC 114+220'!$B$13:$X$4880,20,0)/1000</f>
        <v>#N/A</v>
      </c>
      <c r="K583" s="163" t="e">
        <f>VLOOKUP($A583,'BC 114+220'!$B$13:$X$4880,21,0)/1000</f>
        <v>#N/A</v>
      </c>
      <c r="L583" s="161" t="e">
        <f t="shared" si="32"/>
        <v>#N/A</v>
      </c>
      <c r="M583" s="165" t="e">
        <f t="shared" si="33"/>
        <v>#N/A</v>
      </c>
      <c r="N583" s="161" t="e">
        <f t="shared" si="34"/>
        <v>#N/A</v>
      </c>
      <c r="O583" s="161"/>
    </row>
    <row r="584" spans="1:15">
      <c r="A584" s="162">
        <f>'BC 114+220'!B583</f>
        <v>0</v>
      </c>
      <c r="B584" s="161">
        <f t="shared" si="35"/>
        <v>570</v>
      </c>
      <c r="C584" s="163" t="e">
        <f>'BC 114+220'!M583/1000</f>
        <v>#N/A</v>
      </c>
      <c r="D584" s="163" t="e">
        <f>'BC 114+220'!AA583</f>
        <v>#N/A</v>
      </c>
      <c r="E584" s="164" t="e">
        <f>'BC 114+220'!AB583</f>
        <v>#N/A</v>
      </c>
      <c r="F584" s="163" t="e">
        <f>VLOOKUP($A584,'BC 114+220'!$B$13:$X$4880,8,0)/1000</f>
        <v>#N/A</v>
      </c>
      <c r="G584" s="163" t="e">
        <f>VLOOKUP($A584,'BC 114+220'!$B$13:$X$4880,9,0)/1000</f>
        <v>#N/A</v>
      </c>
      <c r="H584" s="163" t="e">
        <f>VLOOKUP($A584,'BC 114+220'!$B$13:$X$4880,14,0)/1000</f>
        <v>#N/A</v>
      </c>
      <c r="I584" s="163" t="e">
        <f>VLOOKUP($A584,'BC 114+220'!$B$13:$X$4880,15,0)/1000</f>
        <v>#N/A</v>
      </c>
      <c r="J584" s="163" t="e">
        <f>VLOOKUP($A584,'BC 114+220'!$B$13:$X$4880,20,0)/1000</f>
        <v>#N/A</v>
      </c>
      <c r="K584" s="163" t="e">
        <f>VLOOKUP($A584,'BC 114+220'!$B$13:$X$4880,21,0)/1000</f>
        <v>#N/A</v>
      </c>
      <c r="L584" s="161" t="e">
        <f t="shared" si="32"/>
        <v>#N/A</v>
      </c>
      <c r="M584" s="165" t="e">
        <f t="shared" si="33"/>
        <v>#N/A</v>
      </c>
      <c r="N584" s="161" t="e">
        <f t="shared" si="34"/>
        <v>#N/A</v>
      </c>
      <c r="O584" s="161"/>
    </row>
    <row r="585" spans="1:15">
      <c r="A585" s="162">
        <f>'BC 114+220'!B584</f>
        <v>0</v>
      </c>
      <c r="B585" s="161">
        <f t="shared" si="35"/>
        <v>571</v>
      </c>
      <c r="C585" s="163" t="e">
        <f>'BC 114+220'!M584/1000</f>
        <v>#N/A</v>
      </c>
      <c r="D585" s="163" t="e">
        <f>'BC 114+220'!AA584</f>
        <v>#N/A</v>
      </c>
      <c r="E585" s="164" t="e">
        <f>'BC 114+220'!AB584</f>
        <v>#N/A</v>
      </c>
      <c r="F585" s="163" t="e">
        <f>VLOOKUP($A585,'BC 114+220'!$B$13:$X$4880,8,0)/1000</f>
        <v>#N/A</v>
      </c>
      <c r="G585" s="163" t="e">
        <f>VLOOKUP($A585,'BC 114+220'!$B$13:$X$4880,9,0)/1000</f>
        <v>#N/A</v>
      </c>
      <c r="H585" s="163" t="e">
        <f>VLOOKUP($A585,'BC 114+220'!$B$13:$X$4880,14,0)/1000</f>
        <v>#N/A</v>
      </c>
      <c r="I585" s="163" t="e">
        <f>VLOOKUP($A585,'BC 114+220'!$B$13:$X$4880,15,0)/1000</f>
        <v>#N/A</v>
      </c>
      <c r="J585" s="163" t="e">
        <f>VLOOKUP($A585,'BC 114+220'!$B$13:$X$4880,20,0)/1000</f>
        <v>#N/A</v>
      </c>
      <c r="K585" s="163" t="e">
        <f>VLOOKUP($A585,'BC 114+220'!$B$13:$X$4880,21,0)/1000</f>
        <v>#N/A</v>
      </c>
      <c r="L585" s="161" t="e">
        <f t="shared" si="32"/>
        <v>#N/A</v>
      </c>
      <c r="M585" s="165" t="e">
        <f t="shared" si="33"/>
        <v>#N/A</v>
      </c>
      <c r="N585" s="161" t="e">
        <f t="shared" si="34"/>
        <v>#N/A</v>
      </c>
      <c r="O585" s="161"/>
    </row>
    <row r="586" spans="1:15">
      <c r="A586" s="162">
        <f>'BC 114+220'!B585</f>
        <v>0</v>
      </c>
      <c r="B586" s="161">
        <f t="shared" si="35"/>
        <v>572</v>
      </c>
      <c r="C586" s="163" t="e">
        <f>'BC 114+220'!M585/1000</f>
        <v>#N/A</v>
      </c>
      <c r="D586" s="163" t="e">
        <f>'BC 114+220'!AA585</f>
        <v>#N/A</v>
      </c>
      <c r="E586" s="164" t="e">
        <f>'BC 114+220'!AB585</f>
        <v>#N/A</v>
      </c>
      <c r="F586" s="163" t="e">
        <f>VLOOKUP($A586,'BC 114+220'!$B$13:$X$4880,8,0)/1000</f>
        <v>#N/A</v>
      </c>
      <c r="G586" s="163" t="e">
        <f>VLOOKUP($A586,'BC 114+220'!$B$13:$X$4880,9,0)/1000</f>
        <v>#N/A</v>
      </c>
      <c r="H586" s="163" t="e">
        <f>VLOOKUP($A586,'BC 114+220'!$B$13:$X$4880,14,0)/1000</f>
        <v>#N/A</v>
      </c>
      <c r="I586" s="163" t="e">
        <f>VLOOKUP($A586,'BC 114+220'!$B$13:$X$4880,15,0)/1000</f>
        <v>#N/A</v>
      </c>
      <c r="J586" s="163" t="e">
        <f>VLOOKUP($A586,'BC 114+220'!$B$13:$X$4880,20,0)/1000</f>
        <v>#N/A</v>
      </c>
      <c r="K586" s="163" t="e">
        <f>VLOOKUP($A586,'BC 114+220'!$B$13:$X$4880,21,0)/1000</f>
        <v>#N/A</v>
      </c>
      <c r="L586" s="161" t="e">
        <f t="shared" si="32"/>
        <v>#N/A</v>
      </c>
      <c r="M586" s="165" t="e">
        <f t="shared" si="33"/>
        <v>#N/A</v>
      </c>
      <c r="N586" s="161" t="e">
        <f t="shared" si="34"/>
        <v>#N/A</v>
      </c>
      <c r="O586" s="161"/>
    </row>
    <row r="587" spans="1:15">
      <c r="A587" s="162">
        <f>'BC 114+220'!B586</f>
        <v>0</v>
      </c>
      <c r="B587" s="161">
        <f t="shared" si="35"/>
        <v>573</v>
      </c>
      <c r="C587" s="163" t="e">
        <f>'BC 114+220'!M586/1000</f>
        <v>#N/A</v>
      </c>
      <c r="D587" s="163" t="e">
        <f>'BC 114+220'!AA586</f>
        <v>#N/A</v>
      </c>
      <c r="E587" s="164" t="e">
        <f>'BC 114+220'!AB586</f>
        <v>#N/A</v>
      </c>
      <c r="F587" s="163" t="e">
        <f>VLOOKUP($A587,'BC 114+220'!$B$13:$X$4880,8,0)/1000</f>
        <v>#N/A</v>
      </c>
      <c r="G587" s="163" t="e">
        <f>VLOOKUP($A587,'BC 114+220'!$B$13:$X$4880,9,0)/1000</f>
        <v>#N/A</v>
      </c>
      <c r="H587" s="163" t="e">
        <f>VLOOKUP($A587,'BC 114+220'!$B$13:$X$4880,14,0)/1000</f>
        <v>#N/A</v>
      </c>
      <c r="I587" s="163" t="e">
        <f>VLOOKUP($A587,'BC 114+220'!$B$13:$X$4880,15,0)/1000</f>
        <v>#N/A</v>
      </c>
      <c r="J587" s="163" t="e">
        <f>VLOOKUP($A587,'BC 114+220'!$B$13:$X$4880,20,0)/1000</f>
        <v>#N/A</v>
      </c>
      <c r="K587" s="163" t="e">
        <f>VLOOKUP($A587,'BC 114+220'!$B$13:$X$4880,21,0)/1000</f>
        <v>#N/A</v>
      </c>
      <c r="L587" s="161" t="e">
        <f t="shared" si="32"/>
        <v>#N/A</v>
      </c>
      <c r="M587" s="165" t="e">
        <f t="shared" si="33"/>
        <v>#N/A</v>
      </c>
      <c r="N587" s="161" t="e">
        <f t="shared" si="34"/>
        <v>#N/A</v>
      </c>
      <c r="O587" s="161"/>
    </row>
    <row r="588" spans="1:15">
      <c r="A588" s="162">
        <f>'BC 114+220'!B587</f>
        <v>0</v>
      </c>
      <c r="B588" s="161">
        <f t="shared" si="35"/>
        <v>574</v>
      </c>
      <c r="C588" s="163" t="e">
        <f>'BC 114+220'!M587/1000</f>
        <v>#N/A</v>
      </c>
      <c r="D588" s="163" t="e">
        <f>'BC 114+220'!AA587</f>
        <v>#N/A</v>
      </c>
      <c r="E588" s="164" t="e">
        <f>'BC 114+220'!AB587</f>
        <v>#N/A</v>
      </c>
      <c r="F588" s="163" t="e">
        <f>VLOOKUP($A588,'BC 114+220'!$B$13:$X$4880,8,0)/1000</f>
        <v>#N/A</v>
      </c>
      <c r="G588" s="163" t="e">
        <f>VLOOKUP($A588,'BC 114+220'!$B$13:$X$4880,9,0)/1000</f>
        <v>#N/A</v>
      </c>
      <c r="H588" s="163" t="e">
        <f>VLOOKUP($A588,'BC 114+220'!$B$13:$X$4880,14,0)/1000</f>
        <v>#N/A</v>
      </c>
      <c r="I588" s="163" t="e">
        <f>VLOOKUP($A588,'BC 114+220'!$B$13:$X$4880,15,0)/1000</f>
        <v>#N/A</v>
      </c>
      <c r="J588" s="163" t="e">
        <f>VLOOKUP($A588,'BC 114+220'!$B$13:$X$4880,20,0)/1000</f>
        <v>#N/A</v>
      </c>
      <c r="K588" s="163" t="e">
        <f>VLOOKUP($A588,'BC 114+220'!$B$13:$X$4880,21,0)/1000</f>
        <v>#N/A</v>
      </c>
      <c r="L588" s="161" t="e">
        <f t="shared" si="32"/>
        <v>#N/A</v>
      </c>
      <c r="M588" s="165" t="e">
        <f t="shared" si="33"/>
        <v>#N/A</v>
      </c>
      <c r="N588" s="161" t="e">
        <f t="shared" si="34"/>
        <v>#N/A</v>
      </c>
      <c r="O588" s="161"/>
    </row>
    <row r="589" spans="1:15">
      <c r="A589" s="162">
        <f>'BC 114+220'!B588</f>
        <v>0</v>
      </c>
      <c r="B589" s="161">
        <f t="shared" si="35"/>
        <v>575</v>
      </c>
      <c r="C589" s="163" t="e">
        <f>'BC 114+220'!M588/1000</f>
        <v>#N/A</v>
      </c>
      <c r="D589" s="163" t="e">
        <f>'BC 114+220'!AA588</f>
        <v>#N/A</v>
      </c>
      <c r="E589" s="164" t="e">
        <f>'BC 114+220'!AB588</f>
        <v>#N/A</v>
      </c>
      <c r="F589" s="163" t="e">
        <f>VLOOKUP($A589,'BC 114+220'!$B$13:$X$4880,8,0)/1000</f>
        <v>#N/A</v>
      </c>
      <c r="G589" s="163" t="e">
        <f>VLOOKUP($A589,'BC 114+220'!$B$13:$X$4880,9,0)/1000</f>
        <v>#N/A</v>
      </c>
      <c r="H589" s="163" t="e">
        <f>VLOOKUP($A589,'BC 114+220'!$B$13:$X$4880,14,0)/1000</f>
        <v>#N/A</v>
      </c>
      <c r="I589" s="163" t="e">
        <f>VLOOKUP($A589,'BC 114+220'!$B$13:$X$4880,15,0)/1000</f>
        <v>#N/A</v>
      </c>
      <c r="J589" s="163" t="e">
        <f>VLOOKUP($A589,'BC 114+220'!$B$13:$X$4880,20,0)/1000</f>
        <v>#N/A</v>
      </c>
      <c r="K589" s="163" t="e">
        <f>VLOOKUP($A589,'BC 114+220'!$B$13:$X$4880,21,0)/1000</f>
        <v>#N/A</v>
      </c>
      <c r="L589" s="161" t="e">
        <f t="shared" si="32"/>
        <v>#N/A</v>
      </c>
      <c r="M589" s="165" t="e">
        <f t="shared" si="33"/>
        <v>#N/A</v>
      </c>
      <c r="N589" s="161" t="e">
        <f t="shared" si="34"/>
        <v>#N/A</v>
      </c>
      <c r="O589" s="161"/>
    </row>
    <row r="590" spans="1:15">
      <c r="A590" s="162">
        <f>'BC 114+220'!B589</f>
        <v>0</v>
      </c>
      <c r="B590" s="161">
        <f t="shared" si="35"/>
        <v>576</v>
      </c>
      <c r="C590" s="163" t="e">
        <f>'BC 114+220'!M589/1000</f>
        <v>#N/A</v>
      </c>
      <c r="D590" s="163" t="e">
        <f>'BC 114+220'!AA589</f>
        <v>#N/A</v>
      </c>
      <c r="E590" s="164" t="e">
        <f>'BC 114+220'!AB589</f>
        <v>#N/A</v>
      </c>
      <c r="F590" s="163" t="e">
        <f>VLOOKUP($A590,'BC 114+220'!$B$13:$X$4880,8,0)/1000</f>
        <v>#N/A</v>
      </c>
      <c r="G590" s="163" t="e">
        <f>VLOOKUP($A590,'BC 114+220'!$B$13:$X$4880,9,0)/1000</f>
        <v>#N/A</v>
      </c>
      <c r="H590" s="163" t="e">
        <f>VLOOKUP($A590,'BC 114+220'!$B$13:$X$4880,14,0)/1000</f>
        <v>#N/A</v>
      </c>
      <c r="I590" s="163" t="e">
        <f>VLOOKUP($A590,'BC 114+220'!$B$13:$X$4880,15,0)/1000</f>
        <v>#N/A</v>
      </c>
      <c r="J590" s="163" t="e">
        <f>VLOOKUP($A590,'BC 114+220'!$B$13:$X$4880,20,0)/1000</f>
        <v>#N/A</v>
      </c>
      <c r="K590" s="163" t="e">
        <f>VLOOKUP($A590,'BC 114+220'!$B$13:$X$4880,21,0)/1000</f>
        <v>#N/A</v>
      </c>
      <c r="L590" s="161" t="e">
        <f t="shared" ref="L590:L653" si="36">(G590-$G$14)*1000</f>
        <v>#N/A</v>
      </c>
      <c r="M590" s="165" t="e">
        <f t="shared" ref="M590:M653" si="37">(I590-$I$14)*1000</f>
        <v>#N/A</v>
      </c>
      <c r="N590" s="161" t="e">
        <f t="shared" si="34"/>
        <v>#N/A</v>
      </c>
      <c r="O590" s="161"/>
    </row>
    <row r="591" spans="1:15">
      <c r="A591" s="162">
        <f>'BC 114+220'!B590</f>
        <v>0</v>
      </c>
      <c r="B591" s="161">
        <f t="shared" si="35"/>
        <v>577</v>
      </c>
      <c r="C591" s="163" t="e">
        <f>'BC 114+220'!M590/1000</f>
        <v>#N/A</v>
      </c>
      <c r="D591" s="163" t="e">
        <f>'BC 114+220'!AA590</f>
        <v>#N/A</v>
      </c>
      <c r="E591" s="164" t="e">
        <f>'BC 114+220'!AB590</f>
        <v>#N/A</v>
      </c>
      <c r="F591" s="163" t="e">
        <f>VLOOKUP($A591,'BC 114+220'!$B$13:$X$4880,8,0)/1000</f>
        <v>#N/A</v>
      </c>
      <c r="G591" s="163" t="e">
        <f>VLOOKUP($A591,'BC 114+220'!$B$13:$X$4880,9,0)/1000</f>
        <v>#N/A</v>
      </c>
      <c r="H591" s="163" t="e">
        <f>VLOOKUP($A591,'BC 114+220'!$B$13:$X$4880,14,0)/1000</f>
        <v>#N/A</v>
      </c>
      <c r="I591" s="163" t="e">
        <f>VLOOKUP($A591,'BC 114+220'!$B$13:$X$4880,15,0)/1000</f>
        <v>#N/A</v>
      </c>
      <c r="J591" s="163" t="e">
        <f>VLOOKUP($A591,'BC 114+220'!$B$13:$X$4880,20,0)/1000</f>
        <v>#N/A</v>
      </c>
      <c r="K591" s="163" t="e">
        <f>VLOOKUP($A591,'BC 114+220'!$B$13:$X$4880,21,0)/1000</f>
        <v>#N/A</v>
      </c>
      <c r="L591" s="161" t="e">
        <f t="shared" si="36"/>
        <v>#N/A</v>
      </c>
      <c r="M591" s="165" t="e">
        <f t="shared" si="37"/>
        <v>#N/A</v>
      </c>
      <c r="N591" s="161" t="e">
        <f t="shared" ref="N591:N654" si="38">(K591-$K$14)*1000</f>
        <v>#N/A</v>
      </c>
      <c r="O591" s="161"/>
    </row>
    <row r="592" spans="1:15">
      <c r="A592" s="162">
        <f>'BC 114+220'!B591</f>
        <v>0</v>
      </c>
      <c r="B592" s="161">
        <f t="shared" ref="B592:B655" si="39">+B591+1</f>
        <v>578</v>
      </c>
      <c r="C592" s="163" t="e">
        <f>'BC 114+220'!M591/1000</f>
        <v>#N/A</v>
      </c>
      <c r="D592" s="163" t="e">
        <f>'BC 114+220'!AA591</f>
        <v>#N/A</v>
      </c>
      <c r="E592" s="164" t="e">
        <f>'BC 114+220'!AB591</f>
        <v>#N/A</v>
      </c>
      <c r="F592" s="163" t="e">
        <f>VLOOKUP($A592,'BC 114+220'!$B$13:$X$4880,8,0)/1000</f>
        <v>#N/A</v>
      </c>
      <c r="G592" s="163" t="e">
        <f>VLOOKUP($A592,'BC 114+220'!$B$13:$X$4880,9,0)/1000</f>
        <v>#N/A</v>
      </c>
      <c r="H592" s="163" t="e">
        <f>VLOOKUP($A592,'BC 114+220'!$B$13:$X$4880,14,0)/1000</f>
        <v>#N/A</v>
      </c>
      <c r="I592" s="163" t="e">
        <f>VLOOKUP($A592,'BC 114+220'!$B$13:$X$4880,15,0)/1000</f>
        <v>#N/A</v>
      </c>
      <c r="J592" s="163" t="e">
        <f>VLOOKUP($A592,'BC 114+220'!$B$13:$X$4880,20,0)/1000</f>
        <v>#N/A</v>
      </c>
      <c r="K592" s="163" t="e">
        <f>VLOOKUP($A592,'BC 114+220'!$B$13:$X$4880,21,0)/1000</f>
        <v>#N/A</v>
      </c>
      <c r="L592" s="161" t="e">
        <f t="shared" si="36"/>
        <v>#N/A</v>
      </c>
      <c r="M592" s="165" t="e">
        <f t="shared" si="37"/>
        <v>#N/A</v>
      </c>
      <c r="N592" s="161" t="e">
        <f t="shared" si="38"/>
        <v>#N/A</v>
      </c>
      <c r="O592" s="161"/>
    </row>
    <row r="593" spans="1:15">
      <c r="A593" s="162">
        <f>'BC 114+220'!B592</f>
        <v>0</v>
      </c>
      <c r="B593" s="161">
        <f t="shared" si="39"/>
        <v>579</v>
      </c>
      <c r="C593" s="163" t="e">
        <f>'BC 114+220'!M592/1000</f>
        <v>#N/A</v>
      </c>
      <c r="D593" s="163" t="e">
        <f>'BC 114+220'!AA592</f>
        <v>#N/A</v>
      </c>
      <c r="E593" s="164" t="e">
        <f>'BC 114+220'!AB592</f>
        <v>#N/A</v>
      </c>
      <c r="F593" s="163" t="e">
        <f>VLOOKUP($A593,'BC 114+220'!$B$13:$X$4880,8,0)/1000</f>
        <v>#N/A</v>
      </c>
      <c r="G593" s="163" t="e">
        <f>VLOOKUP($A593,'BC 114+220'!$B$13:$X$4880,9,0)/1000</f>
        <v>#N/A</v>
      </c>
      <c r="H593" s="163" t="e">
        <f>VLOOKUP($A593,'BC 114+220'!$B$13:$X$4880,14,0)/1000</f>
        <v>#N/A</v>
      </c>
      <c r="I593" s="163" t="e">
        <f>VLOOKUP($A593,'BC 114+220'!$B$13:$X$4880,15,0)/1000</f>
        <v>#N/A</v>
      </c>
      <c r="J593" s="163" t="e">
        <f>VLOOKUP($A593,'BC 114+220'!$B$13:$X$4880,20,0)/1000</f>
        <v>#N/A</v>
      </c>
      <c r="K593" s="163" t="e">
        <f>VLOOKUP($A593,'BC 114+220'!$B$13:$X$4880,21,0)/1000</f>
        <v>#N/A</v>
      </c>
      <c r="L593" s="161" t="e">
        <f t="shared" si="36"/>
        <v>#N/A</v>
      </c>
      <c r="M593" s="165" t="e">
        <f t="shared" si="37"/>
        <v>#N/A</v>
      </c>
      <c r="N593" s="161" t="e">
        <f t="shared" si="38"/>
        <v>#N/A</v>
      </c>
      <c r="O593" s="161"/>
    </row>
    <row r="594" spans="1:15">
      <c r="A594" s="162">
        <f>'BC 114+220'!B593</f>
        <v>0</v>
      </c>
      <c r="B594" s="161">
        <f t="shared" si="39"/>
        <v>580</v>
      </c>
      <c r="C594" s="163" t="e">
        <f>'BC 114+220'!M593/1000</f>
        <v>#N/A</v>
      </c>
      <c r="D594" s="163" t="e">
        <f>'BC 114+220'!AA593</f>
        <v>#N/A</v>
      </c>
      <c r="E594" s="164" t="e">
        <f>'BC 114+220'!AB593</f>
        <v>#N/A</v>
      </c>
      <c r="F594" s="163" t="e">
        <f>VLOOKUP($A594,'BC 114+220'!$B$13:$X$4880,8,0)/1000</f>
        <v>#N/A</v>
      </c>
      <c r="G594" s="163" t="e">
        <f>VLOOKUP($A594,'BC 114+220'!$B$13:$X$4880,9,0)/1000</f>
        <v>#N/A</v>
      </c>
      <c r="H594" s="163" t="e">
        <f>VLOOKUP($A594,'BC 114+220'!$B$13:$X$4880,14,0)/1000</f>
        <v>#N/A</v>
      </c>
      <c r="I594" s="163" t="e">
        <f>VLOOKUP($A594,'BC 114+220'!$B$13:$X$4880,15,0)/1000</f>
        <v>#N/A</v>
      </c>
      <c r="J594" s="163" t="e">
        <f>VLOOKUP($A594,'BC 114+220'!$B$13:$X$4880,20,0)/1000</f>
        <v>#N/A</v>
      </c>
      <c r="K594" s="163" t="e">
        <f>VLOOKUP($A594,'BC 114+220'!$B$13:$X$4880,21,0)/1000</f>
        <v>#N/A</v>
      </c>
      <c r="L594" s="161" t="e">
        <f t="shared" si="36"/>
        <v>#N/A</v>
      </c>
      <c r="M594" s="165" t="e">
        <f t="shared" si="37"/>
        <v>#N/A</v>
      </c>
      <c r="N594" s="161" t="e">
        <f t="shared" si="38"/>
        <v>#N/A</v>
      </c>
      <c r="O594" s="161"/>
    </row>
    <row r="595" spans="1:15">
      <c r="A595" s="162">
        <f>'BC 114+220'!B594</f>
        <v>0</v>
      </c>
      <c r="B595" s="161">
        <f t="shared" si="39"/>
        <v>581</v>
      </c>
      <c r="C595" s="163" t="e">
        <f>'BC 114+220'!M594/1000</f>
        <v>#N/A</v>
      </c>
      <c r="D595" s="163" t="e">
        <f>'BC 114+220'!AA594</f>
        <v>#N/A</v>
      </c>
      <c r="E595" s="164" t="e">
        <f>'BC 114+220'!AB594</f>
        <v>#N/A</v>
      </c>
      <c r="F595" s="163" t="e">
        <f>VLOOKUP($A595,'BC 114+220'!$B$13:$X$4880,8,0)/1000</f>
        <v>#N/A</v>
      </c>
      <c r="G595" s="163" t="e">
        <f>VLOOKUP($A595,'BC 114+220'!$B$13:$X$4880,9,0)/1000</f>
        <v>#N/A</v>
      </c>
      <c r="H595" s="163" t="e">
        <f>VLOOKUP($A595,'BC 114+220'!$B$13:$X$4880,14,0)/1000</f>
        <v>#N/A</v>
      </c>
      <c r="I595" s="163" t="e">
        <f>VLOOKUP($A595,'BC 114+220'!$B$13:$X$4880,15,0)/1000</f>
        <v>#N/A</v>
      </c>
      <c r="J595" s="163" t="e">
        <f>VLOOKUP($A595,'BC 114+220'!$B$13:$X$4880,20,0)/1000</f>
        <v>#N/A</v>
      </c>
      <c r="K595" s="163" t="e">
        <f>VLOOKUP($A595,'BC 114+220'!$B$13:$X$4880,21,0)/1000</f>
        <v>#N/A</v>
      </c>
      <c r="L595" s="161" t="e">
        <f t="shared" si="36"/>
        <v>#N/A</v>
      </c>
      <c r="M595" s="165" t="e">
        <f t="shared" si="37"/>
        <v>#N/A</v>
      </c>
      <c r="N595" s="161" t="e">
        <f t="shared" si="38"/>
        <v>#N/A</v>
      </c>
      <c r="O595" s="161"/>
    </row>
    <row r="596" spans="1:15">
      <c r="A596" s="162">
        <f>'BC 114+220'!B595</f>
        <v>0</v>
      </c>
      <c r="B596" s="161">
        <f t="shared" si="39"/>
        <v>582</v>
      </c>
      <c r="C596" s="163" t="e">
        <f>'BC 114+220'!M595/1000</f>
        <v>#N/A</v>
      </c>
      <c r="D596" s="163" t="e">
        <f>'BC 114+220'!AA595</f>
        <v>#N/A</v>
      </c>
      <c r="E596" s="164" t="e">
        <f>'BC 114+220'!AB595</f>
        <v>#N/A</v>
      </c>
      <c r="F596" s="163" t="e">
        <f>VLOOKUP($A596,'BC 114+220'!$B$13:$X$4880,8,0)/1000</f>
        <v>#N/A</v>
      </c>
      <c r="G596" s="163" t="e">
        <f>VLOOKUP($A596,'BC 114+220'!$B$13:$X$4880,9,0)/1000</f>
        <v>#N/A</v>
      </c>
      <c r="H596" s="163" t="e">
        <f>VLOOKUP($A596,'BC 114+220'!$B$13:$X$4880,14,0)/1000</f>
        <v>#N/A</v>
      </c>
      <c r="I596" s="163" t="e">
        <f>VLOOKUP($A596,'BC 114+220'!$B$13:$X$4880,15,0)/1000</f>
        <v>#N/A</v>
      </c>
      <c r="J596" s="163" t="e">
        <f>VLOOKUP($A596,'BC 114+220'!$B$13:$X$4880,20,0)/1000</f>
        <v>#N/A</v>
      </c>
      <c r="K596" s="163" t="e">
        <f>VLOOKUP($A596,'BC 114+220'!$B$13:$X$4880,21,0)/1000</f>
        <v>#N/A</v>
      </c>
      <c r="L596" s="161" t="e">
        <f t="shared" si="36"/>
        <v>#N/A</v>
      </c>
      <c r="M596" s="165" t="e">
        <f t="shared" si="37"/>
        <v>#N/A</v>
      </c>
      <c r="N596" s="161" t="e">
        <f t="shared" si="38"/>
        <v>#N/A</v>
      </c>
      <c r="O596" s="161"/>
    </row>
    <row r="597" spans="1:15">
      <c r="A597" s="162">
        <f>'BC 114+220'!B596</f>
        <v>0</v>
      </c>
      <c r="B597" s="161">
        <f t="shared" si="39"/>
        <v>583</v>
      </c>
      <c r="C597" s="163" t="e">
        <f>'BC 114+220'!M596/1000</f>
        <v>#N/A</v>
      </c>
      <c r="D597" s="163" t="e">
        <f>'BC 114+220'!AA596</f>
        <v>#N/A</v>
      </c>
      <c r="E597" s="164" t="e">
        <f>'BC 114+220'!AB596</f>
        <v>#N/A</v>
      </c>
      <c r="F597" s="163" t="e">
        <f>VLOOKUP($A597,'BC 114+220'!$B$13:$X$4880,8,0)/1000</f>
        <v>#N/A</v>
      </c>
      <c r="G597" s="163" t="e">
        <f>VLOOKUP($A597,'BC 114+220'!$B$13:$X$4880,9,0)/1000</f>
        <v>#N/A</v>
      </c>
      <c r="H597" s="163" t="e">
        <f>VLOOKUP($A597,'BC 114+220'!$B$13:$X$4880,14,0)/1000</f>
        <v>#N/A</v>
      </c>
      <c r="I597" s="163" t="e">
        <f>VLOOKUP($A597,'BC 114+220'!$B$13:$X$4880,15,0)/1000</f>
        <v>#N/A</v>
      </c>
      <c r="J597" s="163" t="e">
        <f>VLOOKUP($A597,'BC 114+220'!$B$13:$X$4880,20,0)/1000</f>
        <v>#N/A</v>
      </c>
      <c r="K597" s="163" t="e">
        <f>VLOOKUP($A597,'BC 114+220'!$B$13:$X$4880,21,0)/1000</f>
        <v>#N/A</v>
      </c>
      <c r="L597" s="161" t="e">
        <f t="shared" si="36"/>
        <v>#N/A</v>
      </c>
      <c r="M597" s="165" t="e">
        <f t="shared" si="37"/>
        <v>#N/A</v>
      </c>
      <c r="N597" s="161" t="e">
        <f t="shared" si="38"/>
        <v>#N/A</v>
      </c>
      <c r="O597" s="161"/>
    </row>
    <row r="598" spans="1:15">
      <c r="A598" s="162">
        <f>'BC 114+220'!B597</f>
        <v>0</v>
      </c>
      <c r="B598" s="161">
        <f t="shared" si="39"/>
        <v>584</v>
      </c>
      <c r="C598" s="163" t="e">
        <f>'BC 114+220'!M597/1000</f>
        <v>#N/A</v>
      </c>
      <c r="D598" s="163" t="e">
        <f>'BC 114+220'!AA597</f>
        <v>#N/A</v>
      </c>
      <c r="E598" s="164" t="e">
        <f>'BC 114+220'!AB597</f>
        <v>#N/A</v>
      </c>
      <c r="F598" s="163" t="e">
        <f>VLOOKUP($A598,'BC 114+220'!$B$13:$X$4880,8,0)/1000</f>
        <v>#N/A</v>
      </c>
      <c r="G598" s="163" t="e">
        <f>VLOOKUP($A598,'BC 114+220'!$B$13:$X$4880,9,0)/1000</f>
        <v>#N/A</v>
      </c>
      <c r="H598" s="163" t="e">
        <f>VLOOKUP($A598,'BC 114+220'!$B$13:$X$4880,14,0)/1000</f>
        <v>#N/A</v>
      </c>
      <c r="I598" s="163" t="e">
        <f>VLOOKUP($A598,'BC 114+220'!$B$13:$X$4880,15,0)/1000</f>
        <v>#N/A</v>
      </c>
      <c r="J598" s="163" t="e">
        <f>VLOOKUP($A598,'BC 114+220'!$B$13:$X$4880,20,0)/1000</f>
        <v>#N/A</v>
      </c>
      <c r="K598" s="163" t="e">
        <f>VLOOKUP($A598,'BC 114+220'!$B$13:$X$4880,21,0)/1000</f>
        <v>#N/A</v>
      </c>
      <c r="L598" s="161" t="e">
        <f t="shared" si="36"/>
        <v>#N/A</v>
      </c>
      <c r="M598" s="165" t="e">
        <f t="shared" si="37"/>
        <v>#N/A</v>
      </c>
      <c r="N598" s="161" t="e">
        <f t="shared" si="38"/>
        <v>#N/A</v>
      </c>
      <c r="O598" s="161"/>
    </row>
    <row r="599" spans="1:15">
      <c r="A599" s="162">
        <f>'BC 114+220'!B598</f>
        <v>0</v>
      </c>
      <c r="B599" s="161">
        <f t="shared" si="39"/>
        <v>585</v>
      </c>
      <c r="C599" s="163" t="e">
        <f>'BC 114+220'!M598/1000</f>
        <v>#N/A</v>
      </c>
      <c r="D599" s="163" t="e">
        <f>'BC 114+220'!AA598</f>
        <v>#N/A</v>
      </c>
      <c r="E599" s="164" t="e">
        <f>'BC 114+220'!AB598</f>
        <v>#N/A</v>
      </c>
      <c r="F599" s="163" t="e">
        <f>VLOOKUP($A599,'BC 114+220'!$B$13:$X$4880,8,0)/1000</f>
        <v>#N/A</v>
      </c>
      <c r="G599" s="163" t="e">
        <f>VLOOKUP($A599,'BC 114+220'!$B$13:$X$4880,9,0)/1000</f>
        <v>#N/A</v>
      </c>
      <c r="H599" s="163" t="e">
        <f>VLOOKUP($A599,'BC 114+220'!$B$13:$X$4880,14,0)/1000</f>
        <v>#N/A</v>
      </c>
      <c r="I599" s="163" t="e">
        <f>VLOOKUP($A599,'BC 114+220'!$B$13:$X$4880,15,0)/1000</f>
        <v>#N/A</v>
      </c>
      <c r="J599" s="163" t="e">
        <f>VLOOKUP($A599,'BC 114+220'!$B$13:$X$4880,20,0)/1000</f>
        <v>#N/A</v>
      </c>
      <c r="K599" s="163" t="e">
        <f>VLOOKUP($A599,'BC 114+220'!$B$13:$X$4880,21,0)/1000</f>
        <v>#N/A</v>
      </c>
      <c r="L599" s="161" t="e">
        <f t="shared" si="36"/>
        <v>#N/A</v>
      </c>
      <c r="M599" s="165" t="e">
        <f t="shared" si="37"/>
        <v>#N/A</v>
      </c>
      <c r="N599" s="161" t="e">
        <f t="shared" si="38"/>
        <v>#N/A</v>
      </c>
      <c r="O599" s="161"/>
    </row>
    <row r="600" spans="1:15">
      <c r="A600" s="162">
        <f>'BC 114+220'!B599</f>
        <v>0</v>
      </c>
      <c r="B600" s="161">
        <f t="shared" si="39"/>
        <v>586</v>
      </c>
      <c r="C600" s="163" t="e">
        <f>'BC 114+220'!M599/1000</f>
        <v>#N/A</v>
      </c>
      <c r="D600" s="163" t="e">
        <f>'BC 114+220'!AA599</f>
        <v>#N/A</v>
      </c>
      <c r="E600" s="164" t="e">
        <f>'BC 114+220'!AB599</f>
        <v>#N/A</v>
      </c>
      <c r="F600" s="163" t="e">
        <f>VLOOKUP($A600,'BC 114+220'!$B$13:$X$4880,8,0)/1000</f>
        <v>#N/A</v>
      </c>
      <c r="G600" s="163" t="e">
        <f>VLOOKUP($A600,'BC 114+220'!$B$13:$X$4880,9,0)/1000</f>
        <v>#N/A</v>
      </c>
      <c r="H600" s="163" t="e">
        <f>VLOOKUP($A600,'BC 114+220'!$B$13:$X$4880,14,0)/1000</f>
        <v>#N/A</v>
      </c>
      <c r="I600" s="163" t="e">
        <f>VLOOKUP($A600,'BC 114+220'!$B$13:$X$4880,15,0)/1000</f>
        <v>#N/A</v>
      </c>
      <c r="J600" s="163" t="e">
        <f>VLOOKUP($A600,'BC 114+220'!$B$13:$X$4880,20,0)/1000</f>
        <v>#N/A</v>
      </c>
      <c r="K600" s="163" t="e">
        <f>VLOOKUP($A600,'BC 114+220'!$B$13:$X$4880,21,0)/1000</f>
        <v>#N/A</v>
      </c>
      <c r="L600" s="161" t="e">
        <f t="shared" si="36"/>
        <v>#N/A</v>
      </c>
      <c r="M600" s="165" t="e">
        <f t="shared" si="37"/>
        <v>#N/A</v>
      </c>
      <c r="N600" s="161" t="e">
        <f t="shared" si="38"/>
        <v>#N/A</v>
      </c>
      <c r="O600" s="161"/>
    </row>
    <row r="601" spans="1:15">
      <c r="A601" s="162">
        <f>'BC 114+220'!B600</f>
        <v>0</v>
      </c>
      <c r="B601" s="161">
        <f t="shared" si="39"/>
        <v>587</v>
      </c>
      <c r="C601" s="163" t="e">
        <f>'BC 114+220'!M600/1000</f>
        <v>#N/A</v>
      </c>
      <c r="D601" s="163" t="e">
        <f>'BC 114+220'!AA600</f>
        <v>#N/A</v>
      </c>
      <c r="E601" s="164" t="e">
        <f>'BC 114+220'!AB600</f>
        <v>#N/A</v>
      </c>
      <c r="F601" s="163" t="e">
        <f>VLOOKUP($A601,'BC 114+220'!$B$13:$X$4880,8,0)/1000</f>
        <v>#N/A</v>
      </c>
      <c r="G601" s="163" t="e">
        <f>VLOOKUP($A601,'BC 114+220'!$B$13:$X$4880,9,0)/1000</f>
        <v>#N/A</v>
      </c>
      <c r="H601" s="163" t="e">
        <f>VLOOKUP($A601,'BC 114+220'!$B$13:$X$4880,14,0)/1000</f>
        <v>#N/A</v>
      </c>
      <c r="I601" s="163" t="e">
        <f>VLOOKUP($A601,'BC 114+220'!$B$13:$X$4880,15,0)/1000</f>
        <v>#N/A</v>
      </c>
      <c r="J601" s="163" t="e">
        <f>VLOOKUP($A601,'BC 114+220'!$B$13:$X$4880,20,0)/1000</f>
        <v>#N/A</v>
      </c>
      <c r="K601" s="163" t="e">
        <f>VLOOKUP($A601,'BC 114+220'!$B$13:$X$4880,21,0)/1000</f>
        <v>#N/A</v>
      </c>
      <c r="L601" s="161" t="e">
        <f t="shared" si="36"/>
        <v>#N/A</v>
      </c>
      <c r="M601" s="165" t="e">
        <f t="shared" si="37"/>
        <v>#N/A</v>
      </c>
      <c r="N601" s="161" t="e">
        <f t="shared" si="38"/>
        <v>#N/A</v>
      </c>
      <c r="O601" s="161"/>
    </row>
    <row r="602" spans="1:15">
      <c r="A602" s="162">
        <f>'BC 114+220'!B601</f>
        <v>0</v>
      </c>
      <c r="B602" s="161">
        <f t="shared" si="39"/>
        <v>588</v>
      </c>
      <c r="C602" s="163" t="e">
        <f>'BC 114+220'!M601/1000</f>
        <v>#N/A</v>
      </c>
      <c r="D602" s="163" t="e">
        <f>'BC 114+220'!AA601</f>
        <v>#N/A</v>
      </c>
      <c r="E602" s="164" t="e">
        <f>'BC 114+220'!AB601</f>
        <v>#N/A</v>
      </c>
      <c r="F602" s="163" t="e">
        <f>VLOOKUP($A602,'BC 114+220'!$B$13:$X$4880,8,0)/1000</f>
        <v>#N/A</v>
      </c>
      <c r="G602" s="163" t="e">
        <f>VLOOKUP($A602,'BC 114+220'!$B$13:$X$4880,9,0)/1000</f>
        <v>#N/A</v>
      </c>
      <c r="H602" s="163" t="e">
        <f>VLOOKUP($A602,'BC 114+220'!$B$13:$X$4880,14,0)/1000</f>
        <v>#N/A</v>
      </c>
      <c r="I602" s="163" t="e">
        <f>VLOOKUP($A602,'BC 114+220'!$B$13:$X$4880,15,0)/1000</f>
        <v>#N/A</v>
      </c>
      <c r="J602" s="163" t="e">
        <f>VLOOKUP($A602,'BC 114+220'!$B$13:$X$4880,20,0)/1000</f>
        <v>#N/A</v>
      </c>
      <c r="K602" s="163" t="e">
        <f>VLOOKUP($A602,'BC 114+220'!$B$13:$X$4880,21,0)/1000</f>
        <v>#N/A</v>
      </c>
      <c r="L602" s="161" t="e">
        <f t="shared" si="36"/>
        <v>#N/A</v>
      </c>
      <c r="M602" s="165" t="e">
        <f t="shared" si="37"/>
        <v>#N/A</v>
      </c>
      <c r="N602" s="161" t="e">
        <f t="shared" si="38"/>
        <v>#N/A</v>
      </c>
      <c r="O602" s="161"/>
    </row>
    <row r="603" spans="1:15">
      <c r="A603" s="162">
        <f>'BC 114+220'!B602</f>
        <v>0</v>
      </c>
      <c r="B603" s="161">
        <f t="shared" si="39"/>
        <v>589</v>
      </c>
      <c r="C603" s="163" t="e">
        <f>'BC 114+220'!M602/1000</f>
        <v>#N/A</v>
      </c>
      <c r="D603" s="163" t="e">
        <f>'BC 114+220'!AA602</f>
        <v>#N/A</v>
      </c>
      <c r="E603" s="164" t="e">
        <f>'BC 114+220'!AB602</f>
        <v>#N/A</v>
      </c>
      <c r="F603" s="163" t="e">
        <f>VLOOKUP($A603,'BC 114+220'!$B$13:$X$4880,8,0)/1000</f>
        <v>#N/A</v>
      </c>
      <c r="G603" s="163" t="e">
        <f>VLOOKUP($A603,'BC 114+220'!$B$13:$X$4880,9,0)/1000</f>
        <v>#N/A</v>
      </c>
      <c r="H603" s="163" t="e">
        <f>VLOOKUP($A603,'BC 114+220'!$B$13:$X$4880,14,0)/1000</f>
        <v>#N/A</v>
      </c>
      <c r="I603" s="163" t="e">
        <f>VLOOKUP($A603,'BC 114+220'!$B$13:$X$4880,15,0)/1000</f>
        <v>#N/A</v>
      </c>
      <c r="J603" s="163" t="e">
        <f>VLOOKUP($A603,'BC 114+220'!$B$13:$X$4880,20,0)/1000</f>
        <v>#N/A</v>
      </c>
      <c r="K603" s="163" t="e">
        <f>VLOOKUP($A603,'BC 114+220'!$B$13:$X$4880,21,0)/1000</f>
        <v>#N/A</v>
      </c>
      <c r="L603" s="161" t="e">
        <f t="shared" si="36"/>
        <v>#N/A</v>
      </c>
      <c r="M603" s="165" t="e">
        <f t="shared" si="37"/>
        <v>#N/A</v>
      </c>
      <c r="N603" s="161" t="e">
        <f t="shared" si="38"/>
        <v>#N/A</v>
      </c>
      <c r="O603" s="161"/>
    </row>
    <row r="604" spans="1:15">
      <c r="A604" s="162">
        <f>'BC 114+220'!B603</f>
        <v>0</v>
      </c>
      <c r="B604" s="161">
        <f t="shared" si="39"/>
        <v>590</v>
      </c>
      <c r="C604" s="163" t="e">
        <f>'BC 114+220'!M603/1000</f>
        <v>#N/A</v>
      </c>
      <c r="D604" s="163" t="e">
        <f>'BC 114+220'!AA603</f>
        <v>#N/A</v>
      </c>
      <c r="E604" s="164" t="e">
        <f>'BC 114+220'!AB603</f>
        <v>#N/A</v>
      </c>
      <c r="F604" s="163" t="e">
        <f>VLOOKUP($A604,'BC 114+220'!$B$13:$X$4880,8,0)/1000</f>
        <v>#N/A</v>
      </c>
      <c r="G604" s="163" t="e">
        <f>VLOOKUP($A604,'BC 114+220'!$B$13:$X$4880,9,0)/1000</f>
        <v>#N/A</v>
      </c>
      <c r="H604" s="163" t="e">
        <f>VLOOKUP($A604,'BC 114+220'!$B$13:$X$4880,14,0)/1000</f>
        <v>#N/A</v>
      </c>
      <c r="I604" s="163" t="e">
        <f>VLOOKUP($A604,'BC 114+220'!$B$13:$X$4880,15,0)/1000</f>
        <v>#N/A</v>
      </c>
      <c r="J604" s="163" t="e">
        <f>VLOOKUP($A604,'BC 114+220'!$B$13:$X$4880,20,0)/1000</f>
        <v>#N/A</v>
      </c>
      <c r="K604" s="163" t="e">
        <f>VLOOKUP($A604,'BC 114+220'!$B$13:$X$4880,21,0)/1000</f>
        <v>#N/A</v>
      </c>
      <c r="L604" s="161" t="e">
        <f t="shared" si="36"/>
        <v>#N/A</v>
      </c>
      <c r="M604" s="165" t="e">
        <f t="shared" si="37"/>
        <v>#N/A</v>
      </c>
      <c r="N604" s="161" t="e">
        <f t="shared" si="38"/>
        <v>#N/A</v>
      </c>
      <c r="O604" s="161"/>
    </row>
    <row r="605" spans="1:15">
      <c r="A605" s="162">
        <f>'BC 114+220'!B604</f>
        <v>0</v>
      </c>
      <c r="B605" s="161">
        <f t="shared" si="39"/>
        <v>591</v>
      </c>
      <c r="C605" s="163" t="e">
        <f>'BC 114+220'!M604/1000</f>
        <v>#N/A</v>
      </c>
      <c r="D605" s="163" t="e">
        <f>'BC 114+220'!AA604</f>
        <v>#N/A</v>
      </c>
      <c r="E605" s="164" t="e">
        <f>'BC 114+220'!AB604</f>
        <v>#N/A</v>
      </c>
      <c r="F605" s="163" t="e">
        <f>VLOOKUP($A605,'BC 114+220'!$B$13:$X$4880,8,0)/1000</f>
        <v>#N/A</v>
      </c>
      <c r="G605" s="163" t="e">
        <f>VLOOKUP($A605,'BC 114+220'!$B$13:$X$4880,9,0)/1000</f>
        <v>#N/A</v>
      </c>
      <c r="H605" s="163" t="e">
        <f>VLOOKUP($A605,'BC 114+220'!$B$13:$X$4880,14,0)/1000</f>
        <v>#N/A</v>
      </c>
      <c r="I605" s="163" t="e">
        <f>VLOOKUP($A605,'BC 114+220'!$B$13:$X$4880,15,0)/1000</f>
        <v>#N/A</v>
      </c>
      <c r="J605" s="163" t="e">
        <f>VLOOKUP($A605,'BC 114+220'!$B$13:$X$4880,20,0)/1000</f>
        <v>#N/A</v>
      </c>
      <c r="K605" s="163" t="e">
        <f>VLOOKUP($A605,'BC 114+220'!$B$13:$X$4880,21,0)/1000</f>
        <v>#N/A</v>
      </c>
      <c r="L605" s="161" t="e">
        <f t="shared" si="36"/>
        <v>#N/A</v>
      </c>
      <c r="M605" s="165" t="e">
        <f t="shared" si="37"/>
        <v>#N/A</v>
      </c>
      <c r="N605" s="161" t="e">
        <f t="shared" si="38"/>
        <v>#N/A</v>
      </c>
      <c r="O605" s="161"/>
    </row>
    <row r="606" spans="1:15">
      <c r="A606" s="162">
        <f>'BC 114+220'!B605</f>
        <v>0</v>
      </c>
      <c r="B606" s="161">
        <f t="shared" si="39"/>
        <v>592</v>
      </c>
      <c r="C606" s="163" t="e">
        <f>'BC 114+220'!M605/1000</f>
        <v>#N/A</v>
      </c>
      <c r="D606" s="163" t="e">
        <f>'BC 114+220'!AA605</f>
        <v>#N/A</v>
      </c>
      <c r="E606" s="164" t="e">
        <f>'BC 114+220'!AB605</f>
        <v>#N/A</v>
      </c>
      <c r="F606" s="163" t="e">
        <f>VLOOKUP($A606,'BC 114+220'!$B$13:$X$4880,8,0)/1000</f>
        <v>#N/A</v>
      </c>
      <c r="G606" s="163" t="e">
        <f>VLOOKUP($A606,'BC 114+220'!$B$13:$X$4880,9,0)/1000</f>
        <v>#N/A</v>
      </c>
      <c r="H606" s="163" t="e">
        <f>VLOOKUP($A606,'BC 114+220'!$B$13:$X$4880,14,0)/1000</f>
        <v>#N/A</v>
      </c>
      <c r="I606" s="163" t="e">
        <f>VLOOKUP($A606,'BC 114+220'!$B$13:$X$4880,15,0)/1000</f>
        <v>#N/A</v>
      </c>
      <c r="J606" s="163" t="e">
        <f>VLOOKUP($A606,'BC 114+220'!$B$13:$X$4880,20,0)/1000</f>
        <v>#N/A</v>
      </c>
      <c r="K606" s="163" t="e">
        <f>VLOOKUP($A606,'BC 114+220'!$B$13:$X$4880,21,0)/1000</f>
        <v>#N/A</v>
      </c>
      <c r="L606" s="161" t="e">
        <f t="shared" si="36"/>
        <v>#N/A</v>
      </c>
      <c r="M606" s="165" t="e">
        <f t="shared" si="37"/>
        <v>#N/A</v>
      </c>
      <c r="N606" s="161" t="e">
        <f t="shared" si="38"/>
        <v>#N/A</v>
      </c>
      <c r="O606" s="161"/>
    </row>
    <row r="607" spans="1:15">
      <c r="A607" s="162">
        <f>'BC 114+220'!B606</f>
        <v>0</v>
      </c>
      <c r="B607" s="161">
        <f t="shared" si="39"/>
        <v>593</v>
      </c>
      <c r="C607" s="163" t="e">
        <f>'BC 114+220'!M606/1000</f>
        <v>#N/A</v>
      </c>
      <c r="D607" s="163" t="e">
        <f>'BC 114+220'!AA606</f>
        <v>#N/A</v>
      </c>
      <c r="E607" s="164" t="e">
        <f>'BC 114+220'!AB606</f>
        <v>#N/A</v>
      </c>
      <c r="F607" s="163" t="e">
        <f>VLOOKUP($A607,'BC 114+220'!$B$13:$X$4880,8,0)/1000</f>
        <v>#N/A</v>
      </c>
      <c r="G607" s="163" t="e">
        <f>VLOOKUP($A607,'BC 114+220'!$B$13:$X$4880,9,0)/1000</f>
        <v>#N/A</v>
      </c>
      <c r="H607" s="163" t="e">
        <f>VLOOKUP($A607,'BC 114+220'!$B$13:$X$4880,14,0)/1000</f>
        <v>#N/A</v>
      </c>
      <c r="I607" s="163" t="e">
        <f>VLOOKUP($A607,'BC 114+220'!$B$13:$X$4880,15,0)/1000</f>
        <v>#N/A</v>
      </c>
      <c r="J607" s="163" t="e">
        <f>VLOOKUP($A607,'BC 114+220'!$B$13:$X$4880,20,0)/1000</f>
        <v>#N/A</v>
      </c>
      <c r="K607" s="163" t="e">
        <f>VLOOKUP($A607,'BC 114+220'!$B$13:$X$4880,21,0)/1000</f>
        <v>#N/A</v>
      </c>
      <c r="L607" s="161" t="e">
        <f t="shared" si="36"/>
        <v>#N/A</v>
      </c>
      <c r="M607" s="165" t="e">
        <f t="shared" si="37"/>
        <v>#N/A</v>
      </c>
      <c r="N607" s="161" t="e">
        <f t="shared" si="38"/>
        <v>#N/A</v>
      </c>
      <c r="O607" s="161"/>
    </row>
    <row r="608" spans="1:15">
      <c r="A608" s="162">
        <f>'BC 114+220'!B607</f>
        <v>0</v>
      </c>
      <c r="B608" s="161">
        <f t="shared" si="39"/>
        <v>594</v>
      </c>
      <c r="C608" s="163" t="e">
        <f>'BC 114+220'!M607/1000</f>
        <v>#N/A</v>
      </c>
      <c r="D608" s="163" t="e">
        <f>'BC 114+220'!AA607</f>
        <v>#N/A</v>
      </c>
      <c r="E608" s="164" t="e">
        <f>'BC 114+220'!AB607</f>
        <v>#N/A</v>
      </c>
      <c r="F608" s="163" t="e">
        <f>VLOOKUP($A608,'BC 114+220'!$B$13:$X$4880,8,0)/1000</f>
        <v>#N/A</v>
      </c>
      <c r="G608" s="163" t="e">
        <f>VLOOKUP($A608,'BC 114+220'!$B$13:$X$4880,9,0)/1000</f>
        <v>#N/A</v>
      </c>
      <c r="H608" s="163" t="e">
        <f>VLOOKUP($A608,'BC 114+220'!$B$13:$X$4880,14,0)/1000</f>
        <v>#N/A</v>
      </c>
      <c r="I608" s="163" t="e">
        <f>VLOOKUP($A608,'BC 114+220'!$B$13:$X$4880,15,0)/1000</f>
        <v>#N/A</v>
      </c>
      <c r="J608" s="163" t="e">
        <f>VLOOKUP($A608,'BC 114+220'!$B$13:$X$4880,20,0)/1000</f>
        <v>#N/A</v>
      </c>
      <c r="K608" s="163" t="e">
        <f>VLOOKUP($A608,'BC 114+220'!$B$13:$X$4880,21,0)/1000</f>
        <v>#N/A</v>
      </c>
      <c r="L608" s="161" t="e">
        <f t="shared" si="36"/>
        <v>#N/A</v>
      </c>
      <c r="M608" s="165" t="e">
        <f t="shared" si="37"/>
        <v>#N/A</v>
      </c>
      <c r="N608" s="161" t="e">
        <f t="shared" si="38"/>
        <v>#N/A</v>
      </c>
      <c r="O608" s="161"/>
    </row>
    <row r="609" spans="1:15">
      <c r="A609" s="162">
        <f>'BC 114+220'!B608</f>
        <v>0</v>
      </c>
      <c r="B609" s="161">
        <f t="shared" si="39"/>
        <v>595</v>
      </c>
      <c r="C609" s="163" t="e">
        <f>'BC 114+220'!M608/1000</f>
        <v>#N/A</v>
      </c>
      <c r="D609" s="163" t="e">
        <f>'BC 114+220'!AA608</f>
        <v>#N/A</v>
      </c>
      <c r="E609" s="164" t="e">
        <f>'BC 114+220'!AB608</f>
        <v>#N/A</v>
      </c>
      <c r="F609" s="163" t="e">
        <f>VLOOKUP($A609,'BC 114+220'!$B$13:$X$4880,8,0)/1000</f>
        <v>#N/A</v>
      </c>
      <c r="G609" s="163" t="e">
        <f>VLOOKUP($A609,'BC 114+220'!$B$13:$X$4880,9,0)/1000</f>
        <v>#N/A</v>
      </c>
      <c r="H609" s="163" t="e">
        <f>VLOOKUP($A609,'BC 114+220'!$B$13:$X$4880,14,0)/1000</f>
        <v>#N/A</v>
      </c>
      <c r="I609" s="163" t="e">
        <f>VLOOKUP($A609,'BC 114+220'!$B$13:$X$4880,15,0)/1000</f>
        <v>#N/A</v>
      </c>
      <c r="J609" s="163" t="e">
        <f>VLOOKUP($A609,'BC 114+220'!$B$13:$X$4880,20,0)/1000</f>
        <v>#N/A</v>
      </c>
      <c r="K609" s="163" t="e">
        <f>VLOOKUP($A609,'BC 114+220'!$B$13:$X$4880,21,0)/1000</f>
        <v>#N/A</v>
      </c>
      <c r="L609" s="161" t="e">
        <f t="shared" si="36"/>
        <v>#N/A</v>
      </c>
      <c r="M609" s="165" t="e">
        <f t="shared" si="37"/>
        <v>#N/A</v>
      </c>
      <c r="N609" s="161" t="e">
        <f t="shared" si="38"/>
        <v>#N/A</v>
      </c>
      <c r="O609" s="161"/>
    </row>
    <row r="610" spans="1:15">
      <c r="A610" s="162">
        <f>'BC 114+220'!B609</f>
        <v>0</v>
      </c>
      <c r="B610" s="161">
        <f t="shared" si="39"/>
        <v>596</v>
      </c>
      <c r="C610" s="163" t="e">
        <f>'BC 114+220'!M609/1000</f>
        <v>#N/A</v>
      </c>
      <c r="D610" s="163" t="e">
        <f>'BC 114+220'!AA609</f>
        <v>#N/A</v>
      </c>
      <c r="E610" s="164" t="e">
        <f>'BC 114+220'!AB609</f>
        <v>#N/A</v>
      </c>
      <c r="F610" s="163" t="e">
        <f>VLOOKUP($A610,'BC 114+220'!$B$13:$X$4880,8,0)/1000</f>
        <v>#N/A</v>
      </c>
      <c r="G610" s="163" t="e">
        <f>VLOOKUP($A610,'BC 114+220'!$B$13:$X$4880,9,0)/1000</f>
        <v>#N/A</v>
      </c>
      <c r="H610" s="163" t="e">
        <f>VLOOKUP($A610,'BC 114+220'!$B$13:$X$4880,14,0)/1000</f>
        <v>#N/A</v>
      </c>
      <c r="I610" s="163" t="e">
        <f>VLOOKUP($A610,'BC 114+220'!$B$13:$X$4880,15,0)/1000</f>
        <v>#N/A</v>
      </c>
      <c r="J610" s="163" t="e">
        <f>VLOOKUP($A610,'BC 114+220'!$B$13:$X$4880,20,0)/1000</f>
        <v>#N/A</v>
      </c>
      <c r="K610" s="163" t="e">
        <f>VLOOKUP($A610,'BC 114+220'!$B$13:$X$4880,21,0)/1000</f>
        <v>#N/A</v>
      </c>
      <c r="L610" s="161" t="e">
        <f t="shared" si="36"/>
        <v>#N/A</v>
      </c>
      <c r="M610" s="165" t="e">
        <f t="shared" si="37"/>
        <v>#N/A</v>
      </c>
      <c r="N610" s="161" t="e">
        <f t="shared" si="38"/>
        <v>#N/A</v>
      </c>
      <c r="O610" s="161"/>
    </row>
    <row r="611" spans="1:15">
      <c r="A611" s="162">
        <f>'BC 114+220'!B610</f>
        <v>0</v>
      </c>
      <c r="B611" s="161">
        <f t="shared" si="39"/>
        <v>597</v>
      </c>
      <c r="C611" s="163" t="e">
        <f>'BC 114+220'!M610/1000</f>
        <v>#N/A</v>
      </c>
      <c r="D611" s="163" t="e">
        <f>'BC 114+220'!AA610</f>
        <v>#N/A</v>
      </c>
      <c r="E611" s="164" t="e">
        <f>'BC 114+220'!AB610</f>
        <v>#N/A</v>
      </c>
      <c r="F611" s="163" t="e">
        <f>VLOOKUP($A611,'BC 114+220'!$B$13:$X$4880,8,0)/1000</f>
        <v>#N/A</v>
      </c>
      <c r="G611" s="163" t="e">
        <f>VLOOKUP($A611,'BC 114+220'!$B$13:$X$4880,9,0)/1000</f>
        <v>#N/A</v>
      </c>
      <c r="H611" s="163" t="e">
        <f>VLOOKUP($A611,'BC 114+220'!$B$13:$X$4880,14,0)/1000</f>
        <v>#N/A</v>
      </c>
      <c r="I611" s="163" t="e">
        <f>VLOOKUP($A611,'BC 114+220'!$B$13:$X$4880,15,0)/1000</f>
        <v>#N/A</v>
      </c>
      <c r="J611" s="163" t="e">
        <f>VLOOKUP($A611,'BC 114+220'!$B$13:$X$4880,20,0)/1000</f>
        <v>#N/A</v>
      </c>
      <c r="K611" s="163" t="e">
        <f>VLOOKUP($A611,'BC 114+220'!$B$13:$X$4880,21,0)/1000</f>
        <v>#N/A</v>
      </c>
      <c r="L611" s="161" t="e">
        <f t="shared" si="36"/>
        <v>#N/A</v>
      </c>
      <c r="M611" s="165" t="e">
        <f t="shared" si="37"/>
        <v>#N/A</v>
      </c>
      <c r="N611" s="161" t="e">
        <f t="shared" si="38"/>
        <v>#N/A</v>
      </c>
      <c r="O611" s="161"/>
    </row>
    <row r="612" spans="1:15">
      <c r="A612" s="162">
        <f>'BC 114+220'!B611</f>
        <v>0</v>
      </c>
      <c r="B612" s="161">
        <f t="shared" si="39"/>
        <v>598</v>
      </c>
      <c r="C612" s="163" t="e">
        <f>'BC 114+220'!M611/1000</f>
        <v>#N/A</v>
      </c>
      <c r="D612" s="163" t="e">
        <f>'BC 114+220'!AA611</f>
        <v>#N/A</v>
      </c>
      <c r="E612" s="164" t="e">
        <f>'BC 114+220'!AB611</f>
        <v>#N/A</v>
      </c>
      <c r="F612" s="163" t="e">
        <f>VLOOKUP($A612,'BC 114+220'!$B$13:$X$4880,8,0)/1000</f>
        <v>#N/A</v>
      </c>
      <c r="G612" s="163" t="e">
        <f>VLOOKUP($A612,'BC 114+220'!$B$13:$X$4880,9,0)/1000</f>
        <v>#N/A</v>
      </c>
      <c r="H612" s="163" t="e">
        <f>VLOOKUP($A612,'BC 114+220'!$B$13:$X$4880,14,0)/1000</f>
        <v>#N/A</v>
      </c>
      <c r="I612" s="163" t="e">
        <f>VLOOKUP($A612,'BC 114+220'!$B$13:$X$4880,15,0)/1000</f>
        <v>#N/A</v>
      </c>
      <c r="J612" s="163" t="e">
        <f>VLOOKUP($A612,'BC 114+220'!$B$13:$X$4880,20,0)/1000</f>
        <v>#N/A</v>
      </c>
      <c r="K612" s="163" t="e">
        <f>VLOOKUP($A612,'BC 114+220'!$B$13:$X$4880,21,0)/1000</f>
        <v>#N/A</v>
      </c>
      <c r="L612" s="161" t="e">
        <f t="shared" si="36"/>
        <v>#N/A</v>
      </c>
      <c r="M612" s="165" t="e">
        <f t="shared" si="37"/>
        <v>#N/A</v>
      </c>
      <c r="N612" s="161" t="e">
        <f t="shared" si="38"/>
        <v>#N/A</v>
      </c>
      <c r="O612" s="161"/>
    </row>
    <row r="613" spans="1:15">
      <c r="A613" s="162">
        <f>'BC 114+220'!B612</f>
        <v>0</v>
      </c>
      <c r="B613" s="161">
        <f t="shared" si="39"/>
        <v>599</v>
      </c>
      <c r="C613" s="163" t="e">
        <f>'BC 114+220'!M612/1000</f>
        <v>#N/A</v>
      </c>
      <c r="D613" s="163" t="e">
        <f>'BC 114+220'!AA612</f>
        <v>#N/A</v>
      </c>
      <c r="E613" s="164" t="e">
        <f>'BC 114+220'!AB612</f>
        <v>#N/A</v>
      </c>
      <c r="F613" s="163" t="e">
        <f>VLOOKUP($A613,'BC 114+220'!$B$13:$X$4880,8,0)/1000</f>
        <v>#N/A</v>
      </c>
      <c r="G613" s="163" t="e">
        <f>VLOOKUP($A613,'BC 114+220'!$B$13:$X$4880,9,0)/1000</f>
        <v>#N/A</v>
      </c>
      <c r="H613" s="163" t="e">
        <f>VLOOKUP($A613,'BC 114+220'!$B$13:$X$4880,14,0)/1000</f>
        <v>#N/A</v>
      </c>
      <c r="I613" s="163" t="e">
        <f>VLOOKUP($A613,'BC 114+220'!$B$13:$X$4880,15,0)/1000</f>
        <v>#N/A</v>
      </c>
      <c r="J613" s="163" t="e">
        <f>VLOOKUP($A613,'BC 114+220'!$B$13:$X$4880,20,0)/1000</f>
        <v>#N/A</v>
      </c>
      <c r="K613" s="163" t="e">
        <f>VLOOKUP($A613,'BC 114+220'!$B$13:$X$4880,21,0)/1000</f>
        <v>#N/A</v>
      </c>
      <c r="L613" s="161" t="e">
        <f t="shared" si="36"/>
        <v>#N/A</v>
      </c>
      <c r="M613" s="165" t="e">
        <f t="shared" si="37"/>
        <v>#N/A</v>
      </c>
      <c r="N613" s="161" t="e">
        <f t="shared" si="38"/>
        <v>#N/A</v>
      </c>
      <c r="O613" s="161"/>
    </row>
    <row r="614" spans="1:15">
      <c r="A614" s="162">
        <f>'BC 114+220'!B613</f>
        <v>0</v>
      </c>
      <c r="B614" s="161">
        <f t="shared" si="39"/>
        <v>600</v>
      </c>
      <c r="C614" s="163" t="e">
        <f>'BC 114+220'!M613/1000</f>
        <v>#N/A</v>
      </c>
      <c r="D614" s="163" t="e">
        <f>'BC 114+220'!AA613</f>
        <v>#N/A</v>
      </c>
      <c r="E614" s="164" t="e">
        <f>'BC 114+220'!AB613</f>
        <v>#N/A</v>
      </c>
      <c r="F614" s="163" t="e">
        <f>VLOOKUP($A614,'BC 114+220'!$B$13:$X$4880,8,0)/1000</f>
        <v>#N/A</v>
      </c>
      <c r="G614" s="163" t="e">
        <f>VLOOKUP($A614,'BC 114+220'!$B$13:$X$4880,9,0)/1000</f>
        <v>#N/A</v>
      </c>
      <c r="H614" s="163" t="e">
        <f>VLOOKUP($A614,'BC 114+220'!$B$13:$X$4880,14,0)/1000</f>
        <v>#N/A</v>
      </c>
      <c r="I614" s="163" t="e">
        <f>VLOOKUP($A614,'BC 114+220'!$B$13:$X$4880,15,0)/1000</f>
        <v>#N/A</v>
      </c>
      <c r="J614" s="163" t="e">
        <f>VLOOKUP($A614,'BC 114+220'!$B$13:$X$4880,20,0)/1000</f>
        <v>#N/A</v>
      </c>
      <c r="K614" s="163" t="e">
        <f>VLOOKUP($A614,'BC 114+220'!$B$13:$X$4880,21,0)/1000</f>
        <v>#N/A</v>
      </c>
      <c r="L614" s="161" t="e">
        <f t="shared" si="36"/>
        <v>#N/A</v>
      </c>
      <c r="M614" s="165" t="e">
        <f t="shared" si="37"/>
        <v>#N/A</v>
      </c>
      <c r="N614" s="161" t="e">
        <f t="shared" si="38"/>
        <v>#N/A</v>
      </c>
      <c r="O614" s="161"/>
    </row>
    <row r="615" spans="1:15">
      <c r="A615" s="162">
        <f>'BC 114+220'!B614</f>
        <v>0</v>
      </c>
      <c r="B615" s="161">
        <f t="shared" si="39"/>
        <v>601</v>
      </c>
      <c r="C615" s="163" t="e">
        <f>'BC 114+220'!M614/1000</f>
        <v>#N/A</v>
      </c>
      <c r="D615" s="163" t="e">
        <f>'BC 114+220'!AA614</f>
        <v>#N/A</v>
      </c>
      <c r="E615" s="164" t="e">
        <f>'BC 114+220'!AB614</f>
        <v>#N/A</v>
      </c>
      <c r="F615" s="163" t="e">
        <f>VLOOKUP($A615,'BC 114+220'!$B$13:$X$4880,8,0)/1000</f>
        <v>#N/A</v>
      </c>
      <c r="G615" s="163" t="e">
        <f>VLOOKUP($A615,'BC 114+220'!$B$13:$X$4880,9,0)/1000</f>
        <v>#N/A</v>
      </c>
      <c r="H615" s="163" t="e">
        <f>VLOOKUP($A615,'BC 114+220'!$B$13:$X$4880,14,0)/1000</f>
        <v>#N/A</v>
      </c>
      <c r="I615" s="163" t="e">
        <f>VLOOKUP($A615,'BC 114+220'!$B$13:$X$4880,15,0)/1000</f>
        <v>#N/A</v>
      </c>
      <c r="J615" s="163" t="e">
        <f>VLOOKUP($A615,'BC 114+220'!$B$13:$X$4880,20,0)/1000</f>
        <v>#N/A</v>
      </c>
      <c r="K615" s="163" t="e">
        <f>VLOOKUP($A615,'BC 114+220'!$B$13:$X$4880,21,0)/1000</f>
        <v>#N/A</v>
      </c>
      <c r="L615" s="161" t="e">
        <f t="shared" si="36"/>
        <v>#N/A</v>
      </c>
      <c r="M615" s="165" t="e">
        <f t="shared" si="37"/>
        <v>#N/A</v>
      </c>
      <c r="N615" s="161" t="e">
        <f t="shared" si="38"/>
        <v>#N/A</v>
      </c>
      <c r="O615" s="161"/>
    </row>
    <row r="616" spans="1:15">
      <c r="A616" s="162">
        <f>'BC 114+220'!B615</f>
        <v>0</v>
      </c>
      <c r="B616" s="161">
        <f t="shared" si="39"/>
        <v>602</v>
      </c>
      <c r="C616" s="163" t="e">
        <f>'BC 114+220'!M615/1000</f>
        <v>#N/A</v>
      </c>
      <c r="D616" s="163" t="e">
        <f>'BC 114+220'!AA615</f>
        <v>#N/A</v>
      </c>
      <c r="E616" s="164" t="e">
        <f>'BC 114+220'!AB615</f>
        <v>#N/A</v>
      </c>
      <c r="F616" s="163" t="e">
        <f>VLOOKUP($A616,'BC 114+220'!$B$13:$X$4880,8,0)/1000</f>
        <v>#N/A</v>
      </c>
      <c r="G616" s="163" t="e">
        <f>VLOOKUP($A616,'BC 114+220'!$B$13:$X$4880,9,0)/1000</f>
        <v>#N/A</v>
      </c>
      <c r="H616" s="163" t="e">
        <f>VLOOKUP($A616,'BC 114+220'!$B$13:$X$4880,14,0)/1000</f>
        <v>#N/A</v>
      </c>
      <c r="I616" s="163" t="e">
        <f>VLOOKUP($A616,'BC 114+220'!$B$13:$X$4880,15,0)/1000</f>
        <v>#N/A</v>
      </c>
      <c r="J616" s="163" t="e">
        <f>VLOOKUP($A616,'BC 114+220'!$B$13:$X$4880,20,0)/1000</f>
        <v>#N/A</v>
      </c>
      <c r="K616" s="163" t="e">
        <f>VLOOKUP($A616,'BC 114+220'!$B$13:$X$4880,21,0)/1000</f>
        <v>#N/A</v>
      </c>
      <c r="L616" s="161" t="e">
        <f t="shared" si="36"/>
        <v>#N/A</v>
      </c>
      <c r="M616" s="165" t="e">
        <f t="shared" si="37"/>
        <v>#N/A</v>
      </c>
      <c r="N616" s="161" t="e">
        <f t="shared" si="38"/>
        <v>#N/A</v>
      </c>
      <c r="O616" s="161"/>
    </row>
    <row r="617" spans="1:15">
      <c r="A617" s="162">
        <f>'BC 114+220'!B616</f>
        <v>0</v>
      </c>
      <c r="B617" s="161">
        <f t="shared" si="39"/>
        <v>603</v>
      </c>
      <c r="C617" s="163" t="e">
        <f>'BC 114+220'!M616/1000</f>
        <v>#N/A</v>
      </c>
      <c r="D617" s="163" t="e">
        <f>'BC 114+220'!AA616</f>
        <v>#N/A</v>
      </c>
      <c r="E617" s="164" t="e">
        <f>'BC 114+220'!AB616</f>
        <v>#N/A</v>
      </c>
      <c r="F617" s="163" t="e">
        <f>VLOOKUP($A617,'BC 114+220'!$B$13:$X$4880,8,0)/1000</f>
        <v>#N/A</v>
      </c>
      <c r="G617" s="163" t="e">
        <f>VLOOKUP($A617,'BC 114+220'!$B$13:$X$4880,9,0)/1000</f>
        <v>#N/A</v>
      </c>
      <c r="H617" s="163" t="e">
        <f>VLOOKUP($A617,'BC 114+220'!$B$13:$X$4880,14,0)/1000</f>
        <v>#N/A</v>
      </c>
      <c r="I617" s="163" t="e">
        <f>VLOOKUP($A617,'BC 114+220'!$B$13:$X$4880,15,0)/1000</f>
        <v>#N/A</v>
      </c>
      <c r="J617" s="163" t="e">
        <f>VLOOKUP($A617,'BC 114+220'!$B$13:$X$4880,20,0)/1000</f>
        <v>#N/A</v>
      </c>
      <c r="K617" s="163" t="e">
        <f>VLOOKUP($A617,'BC 114+220'!$B$13:$X$4880,21,0)/1000</f>
        <v>#N/A</v>
      </c>
      <c r="L617" s="161" t="e">
        <f t="shared" si="36"/>
        <v>#N/A</v>
      </c>
      <c r="M617" s="165" t="e">
        <f t="shared" si="37"/>
        <v>#N/A</v>
      </c>
      <c r="N617" s="161" t="e">
        <f t="shared" si="38"/>
        <v>#N/A</v>
      </c>
      <c r="O617" s="161"/>
    </row>
    <row r="618" spans="1:15">
      <c r="A618" s="162">
        <f>'BC 114+220'!B617</f>
        <v>0</v>
      </c>
      <c r="B618" s="161">
        <f t="shared" si="39"/>
        <v>604</v>
      </c>
      <c r="C618" s="163" t="e">
        <f>'BC 114+220'!M617/1000</f>
        <v>#N/A</v>
      </c>
      <c r="D618" s="163" t="e">
        <f>'BC 114+220'!AA617</f>
        <v>#N/A</v>
      </c>
      <c r="E618" s="164" t="e">
        <f>'BC 114+220'!AB617</f>
        <v>#N/A</v>
      </c>
      <c r="F618" s="163" t="e">
        <f>VLOOKUP($A618,'BC 114+220'!$B$13:$X$4880,8,0)/1000</f>
        <v>#N/A</v>
      </c>
      <c r="G618" s="163" t="e">
        <f>VLOOKUP($A618,'BC 114+220'!$B$13:$X$4880,9,0)/1000</f>
        <v>#N/A</v>
      </c>
      <c r="H618" s="163" t="e">
        <f>VLOOKUP($A618,'BC 114+220'!$B$13:$X$4880,14,0)/1000</f>
        <v>#N/A</v>
      </c>
      <c r="I618" s="163" t="e">
        <f>VLOOKUP($A618,'BC 114+220'!$B$13:$X$4880,15,0)/1000</f>
        <v>#N/A</v>
      </c>
      <c r="J618" s="163" t="e">
        <f>VLOOKUP($A618,'BC 114+220'!$B$13:$X$4880,20,0)/1000</f>
        <v>#N/A</v>
      </c>
      <c r="K618" s="163" t="e">
        <f>VLOOKUP($A618,'BC 114+220'!$B$13:$X$4880,21,0)/1000</f>
        <v>#N/A</v>
      </c>
      <c r="L618" s="161" t="e">
        <f t="shared" si="36"/>
        <v>#N/A</v>
      </c>
      <c r="M618" s="165" t="e">
        <f t="shared" si="37"/>
        <v>#N/A</v>
      </c>
      <c r="N618" s="161" t="e">
        <f t="shared" si="38"/>
        <v>#N/A</v>
      </c>
      <c r="O618" s="161"/>
    </row>
    <row r="619" spans="1:15">
      <c r="A619" s="162">
        <f>'BC 114+220'!B618</f>
        <v>0</v>
      </c>
      <c r="B619" s="161">
        <f t="shared" si="39"/>
        <v>605</v>
      </c>
      <c r="C619" s="163" t="e">
        <f>'BC 114+220'!M618/1000</f>
        <v>#N/A</v>
      </c>
      <c r="D619" s="163" t="e">
        <f>'BC 114+220'!AA618</f>
        <v>#N/A</v>
      </c>
      <c r="E619" s="164" t="e">
        <f>'BC 114+220'!AB618</f>
        <v>#N/A</v>
      </c>
      <c r="F619" s="163" t="e">
        <f>VLOOKUP($A619,'BC 114+220'!$B$13:$X$4880,8,0)/1000</f>
        <v>#N/A</v>
      </c>
      <c r="G619" s="163" t="e">
        <f>VLOOKUP($A619,'BC 114+220'!$B$13:$X$4880,9,0)/1000</f>
        <v>#N/A</v>
      </c>
      <c r="H619" s="163" t="e">
        <f>VLOOKUP($A619,'BC 114+220'!$B$13:$X$4880,14,0)/1000</f>
        <v>#N/A</v>
      </c>
      <c r="I619" s="163" t="e">
        <f>VLOOKUP($A619,'BC 114+220'!$B$13:$X$4880,15,0)/1000</f>
        <v>#N/A</v>
      </c>
      <c r="J619" s="163" t="e">
        <f>VLOOKUP($A619,'BC 114+220'!$B$13:$X$4880,20,0)/1000</f>
        <v>#N/A</v>
      </c>
      <c r="K619" s="163" t="e">
        <f>VLOOKUP($A619,'BC 114+220'!$B$13:$X$4880,21,0)/1000</f>
        <v>#N/A</v>
      </c>
      <c r="L619" s="161" t="e">
        <f t="shared" si="36"/>
        <v>#N/A</v>
      </c>
      <c r="M619" s="165" t="e">
        <f t="shared" si="37"/>
        <v>#N/A</v>
      </c>
      <c r="N619" s="161" t="e">
        <f t="shared" si="38"/>
        <v>#N/A</v>
      </c>
      <c r="O619" s="161"/>
    </row>
    <row r="620" spans="1:15">
      <c r="A620" s="162">
        <f>'BC 114+220'!B619</f>
        <v>0</v>
      </c>
      <c r="B620" s="161">
        <f t="shared" si="39"/>
        <v>606</v>
      </c>
      <c r="C620" s="163" t="e">
        <f>'BC 114+220'!M619/1000</f>
        <v>#N/A</v>
      </c>
      <c r="D620" s="163" t="e">
        <f>'BC 114+220'!AA619</f>
        <v>#N/A</v>
      </c>
      <c r="E620" s="164" t="e">
        <f>'BC 114+220'!AB619</f>
        <v>#N/A</v>
      </c>
      <c r="F620" s="163" t="e">
        <f>VLOOKUP($A620,'BC 114+220'!$B$13:$X$4880,8,0)/1000</f>
        <v>#N/A</v>
      </c>
      <c r="G620" s="163" t="e">
        <f>VLOOKUP($A620,'BC 114+220'!$B$13:$X$4880,9,0)/1000</f>
        <v>#N/A</v>
      </c>
      <c r="H620" s="163" t="e">
        <f>VLOOKUP($A620,'BC 114+220'!$B$13:$X$4880,14,0)/1000</f>
        <v>#N/A</v>
      </c>
      <c r="I620" s="163" t="e">
        <f>VLOOKUP($A620,'BC 114+220'!$B$13:$X$4880,15,0)/1000</f>
        <v>#N/A</v>
      </c>
      <c r="J620" s="163" t="e">
        <f>VLOOKUP($A620,'BC 114+220'!$B$13:$X$4880,20,0)/1000</f>
        <v>#N/A</v>
      </c>
      <c r="K620" s="163" t="e">
        <f>VLOOKUP($A620,'BC 114+220'!$B$13:$X$4880,21,0)/1000</f>
        <v>#N/A</v>
      </c>
      <c r="L620" s="161" t="e">
        <f t="shared" si="36"/>
        <v>#N/A</v>
      </c>
      <c r="M620" s="165" t="e">
        <f t="shared" si="37"/>
        <v>#N/A</v>
      </c>
      <c r="N620" s="161" t="e">
        <f t="shared" si="38"/>
        <v>#N/A</v>
      </c>
      <c r="O620" s="161"/>
    </row>
    <row r="621" spans="1:15">
      <c r="A621" s="162">
        <f>'BC 114+220'!B620</f>
        <v>0</v>
      </c>
      <c r="B621" s="161">
        <f t="shared" si="39"/>
        <v>607</v>
      </c>
      <c r="C621" s="163" t="e">
        <f>'BC 114+220'!M620/1000</f>
        <v>#N/A</v>
      </c>
      <c r="D621" s="163" t="e">
        <f>'BC 114+220'!AA620</f>
        <v>#N/A</v>
      </c>
      <c r="E621" s="164" t="e">
        <f>'BC 114+220'!AB620</f>
        <v>#N/A</v>
      </c>
      <c r="F621" s="163" t="e">
        <f>VLOOKUP($A621,'BC 114+220'!$B$13:$X$4880,8,0)/1000</f>
        <v>#N/A</v>
      </c>
      <c r="G621" s="163" t="e">
        <f>VLOOKUP($A621,'BC 114+220'!$B$13:$X$4880,9,0)/1000</f>
        <v>#N/A</v>
      </c>
      <c r="H621" s="163" t="e">
        <f>VLOOKUP($A621,'BC 114+220'!$B$13:$X$4880,14,0)/1000</f>
        <v>#N/A</v>
      </c>
      <c r="I621" s="163" t="e">
        <f>VLOOKUP($A621,'BC 114+220'!$B$13:$X$4880,15,0)/1000</f>
        <v>#N/A</v>
      </c>
      <c r="J621" s="163" t="e">
        <f>VLOOKUP($A621,'BC 114+220'!$B$13:$X$4880,20,0)/1000</f>
        <v>#N/A</v>
      </c>
      <c r="K621" s="163" t="e">
        <f>VLOOKUP($A621,'BC 114+220'!$B$13:$X$4880,21,0)/1000</f>
        <v>#N/A</v>
      </c>
      <c r="L621" s="161" t="e">
        <f t="shared" si="36"/>
        <v>#N/A</v>
      </c>
      <c r="M621" s="165" t="e">
        <f t="shared" si="37"/>
        <v>#N/A</v>
      </c>
      <c r="N621" s="161" t="e">
        <f t="shared" si="38"/>
        <v>#N/A</v>
      </c>
      <c r="O621" s="161"/>
    </row>
    <row r="622" spans="1:15">
      <c r="A622" s="162">
        <f>'BC 114+220'!B621</f>
        <v>0</v>
      </c>
      <c r="B622" s="161">
        <f t="shared" si="39"/>
        <v>608</v>
      </c>
      <c r="C622" s="163" t="e">
        <f>'BC 114+220'!M621/1000</f>
        <v>#N/A</v>
      </c>
      <c r="D622" s="163" t="e">
        <f>'BC 114+220'!AA621</f>
        <v>#N/A</v>
      </c>
      <c r="E622" s="164" t="e">
        <f>'BC 114+220'!AB621</f>
        <v>#N/A</v>
      </c>
      <c r="F622" s="163" t="e">
        <f>VLOOKUP($A622,'BC 114+220'!$B$13:$X$4880,8,0)/1000</f>
        <v>#N/A</v>
      </c>
      <c r="G622" s="163" t="e">
        <f>VLOOKUP($A622,'BC 114+220'!$B$13:$X$4880,9,0)/1000</f>
        <v>#N/A</v>
      </c>
      <c r="H622" s="163" t="e">
        <f>VLOOKUP($A622,'BC 114+220'!$B$13:$X$4880,14,0)/1000</f>
        <v>#N/A</v>
      </c>
      <c r="I622" s="163" t="e">
        <f>VLOOKUP($A622,'BC 114+220'!$B$13:$X$4880,15,0)/1000</f>
        <v>#N/A</v>
      </c>
      <c r="J622" s="163" t="e">
        <f>VLOOKUP($A622,'BC 114+220'!$B$13:$X$4880,20,0)/1000</f>
        <v>#N/A</v>
      </c>
      <c r="K622" s="163" t="e">
        <f>VLOOKUP($A622,'BC 114+220'!$B$13:$X$4880,21,0)/1000</f>
        <v>#N/A</v>
      </c>
      <c r="L622" s="161" t="e">
        <f t="shared" si="36"/>
        <v>#N/A</v>
      </c>
      <c r="M622" s="165" t="e">
        <f t="shared" si="37"/>
        <v>#N/A</v>
      </c>
      <c r="N622" s="161" t="e">
        <f t="shared" si="38"/>
        <v>#N/A</v>
      </c>
      <c r="O622" s="161"/>
    </row>
    <row r="623" spans="1:15">
      <c r="A623" s="162">
        <f>'BC 114+220'!B622</f>
        <v>0</v>
      </c>
      <c r="B623" s="161">
        <f t="shared" si="39"/>
        <v>609</v>
      </c>
      <c r="C623" s="163" t="e">
        <f>'BC 114+220'!M622/1000</f>
        <v>#N/A</v>
      </c>
      <c r="D623" s="163" t="e">
        <f>'BC 114+220'!AA622</f>
        <v>#N/A</v>
      </c>
      <c r="E623" s="164" t="e">
        <f>'BC 114+220'!AB622</f>
        <v>#N/A</v>
      </c>
      <c r="F623" s="163" t="e">
        <f>VLOOKUP($A623,'BC 114+220'!$B$13:$X$4880,8,0)/1000</f>
        <v>#N/A</v>
      </c>
      <c r="G623" s="163" t="e">
        <f>VLOOKUP($A623,'BC 114+220'!$B$13:$X$4880,9,0)/1000</f>
        <v>#N/A</v>
      </c>
      <c r="H623" s="163" t="e">
        <f>VLOOKUP($A623,'BC 114+220'!$B$13:$X$4880,14,0)/1000</f>
        <v>#N/A</v>
      </c>
      <c r="I623" s="163" t="e">
        <f>VLOOKUP($A623,'BC 114+220'!$B$13:$X$4880,15,0)/1000</f>
        <v>#N/A</v>
      </c>
      <c r="J623" s="163" t="e">
        <f>VLOOKUP($A623,'BC 114+220'!$B$13:$X$4880,20,0)/1000</f>
        <v>#N/A</v>
      </c>
      <c r="K623" s="163" t="e">
        <f>VLOOKUP($A623,'BC 114+220'!$B$13:$X$4880,21,0)/1000</f>
        <v>#N/A</v>
      </c>
      <c r="L623" s="161" t="e">
        <f t="shared" si="36"/>
        <v>#N/A</v>
      </c>
      <c r="M623" s="165" t="e">
        <f t="shared" si="37"/>
        <v>#N/A</v>
      </c>
      <c r="N623" s="161" t="e">
        <f t="shared" si="38"/>
        <v>#N/A</v>
      </c>
      <c r="O623" s="161"/>
    </row>
    <row r="624" spans="1:15">
      <c r="A624" s="162">
        <f>'BC 114+220'!B623</f>
        <v>0</v>
      </c>
      <c r="B624" s="161">
        <f t="shared" si="39"/>
        <v>610</v>
      </c>
      <c r="C624" s="163" t="e">
        <f>'BC 114+220'!M623/1000</f>
        <v>#N/A</v>
      </c>
      <c r="D624" s="163" t="e">
        <f>'BC 114+220'!AA623</f>
        <v>#N/A</v>
      </c>
      <c r="E624" s="164" t="e">
        <f>'BC 114+220'!AB623</f>
        <v>#N/A</v>
      </c>
      <c r="F624" s="163" t="e">
        <f>VLOOKUP($A624,'BC 114+220'!$B$13:$X$4880,8,0)/1000</f>
        <v>#N/A</v>
      </c>
      <c r="G624" s="163" t="e">
        <f>VLOOKUP($A624,'BC 114+220'!$B$13:$X$4880,9,0)/1000</f>
        <v>#N/A</v>
      </c>
      <c r="H624" s="163" t="e">
        <f>VLOOKUP($A624,'BC 114+220'!$B$13:$X$4880,14,0)/1000</f>
        <v>#N/A</v>
      </c>
      <c r="I624" s="163" t="e">
        <f>VLOOKUP($A624,'BC 114+220'!$B$13:$X$4880,15,0)/1000</f>
        <v>#N/A</v>
      </c>
      <c r="J624" s="163" t="e">
        <f>VLOOKUP($A624,'BC 114+220'!$B$13:$X$4880,20,0)/1000</f>
        <v>#N/A</v>
      </c>
      <c r="K624" s="163" t="e">
        <f>VLOOKUP($A624,'BC 114+220'!$B$13:$X$4880,21,0)/1000</f>
        <v>#N/A</v>
      </c>
      <c r="L624" s="161" t="e">
        <f t="shared" si="36"/>
        <v>#N/A</v>
      </c>
      <c r="M624" s="165" t="e">
        <f t="shared" si="37"/>
        <v>#N/A</v>
      </c>
      <c r="N624" s="161" t="e">
        <f t="shared" si="38"/>
        <v>#N/A</v>
      </c>
      <c r="O624" s="161"/>
    </row>
    <row r="625" spans="1:15">
      <c r="A625" s="162">
        <f>'BC 114+220'!B624</f>
        <v>0</v>
      </c>
      <c r="B625" s="161">
        <f t="shared" si="39"/>
        <v>611</v>
      </c>
      <c r="C625" s="163" t="e">
        <f>'BC 114+220'!M624/1000</f>
        <v>#N/A</v>
      </c>
      <c r="D625" s="163" t="e">
        <f>'BC 114+220'!AA624</f>
        <v>#N/A</v>
      </c>
      <c r="E625" s="164" t="e">
        <f>'BC 114+220'!AB624</f>
        <v>#N/A</v>
      </c>
      <c r="F625" s="163" t="e">
        <f>VLOOKUP($A625,'BC 114+220'!$B$13:$X$4880,8,0)/1000</f>
        <v>#N/A</v>
      </c>
      <c r="G625" s="163" t="e">
        <f>VLOOKUP($A625,'BC 114+220'!$B$13:$X$4880,9,0)/1000</f>
        <v>#N/A</v>
      </c>
      <c r="H625" s="163" t="e">
        <f>VLOOKUP($A625,'BC 114+220'!$B$13:$X$4880,14,0)/1000</f>
        <v>#N/A</v>
      </c>
      <c r="I625" s="163" t="e">
        <f>VLOOKUP($A625,'BC 114+220'!$B$13:$X$4880,15,0)/1000</f>
        <v>#N/A</v>
      </c>
      <c r="J625" s="163" t="e">
        <f>VLOOKUP($A625,'BC 114+220'!$B$13:$X$4880,20,0)/1000</f>
        <v>#N/A</v>
      </c>
      <c r="K625" s="163" t="e">
        <f>VLOOKUP($A625,'BC 114+220'!$B$13:$X$4880,21,0)/1000</f>
        <v>#N/A</v>
      </c>
      <c r="L625" s="161" t="e">
        <f t="shared" si="36"/>
        <v>#N/A</v>
      </c>
      <c r="M625" s="165" t="e">
        <f t="shared" si="37"/>
        <v>#N/A</v>
      </c>
      <c r="N625" s="161" t="e">
        <f t="shared" si="38"/>
        <v>#N/A</v>
      </c>
      <c r="O625" s="161"/>
    </row>
    <row r="626" spans="1:15">
      <c r="A626" s="162">
        <f>'BC 114+220'!B625</f>
        <v>0</v>
      </c>
      <c r="B626" s="161">
        <f t="shared" si="39"/>
        <v>612</v>
      </c>
      <c r="C626" s="163" t="e">
        <f>'BC 114+220'!M625/1000</f>
        <v>#N/A</v>
      </c>
      <c r="D626" s="163" t="e">
        <f>'BC 114+220'!AA625</f>
        <v>#N/A</v>
      </c>
      <c r="E626" s="164" t="e">
        <f>'BC 114+220'!AB625</f>
        <v>#N/A</v>
      </c>
      <c r="F626" s="163" t="e">
        <f>VLOOKUP($A626,'BC 114+220'!$B$13:$X$4880,8,0)/1000</f>
        <v>#N/A</v>
      </c>
      <c r="G626" s="163" t="e">
        <f>VLOOKUP($A626,'BC 114+220'!$B$13:$X$4880,9,0)/1000</f>
        <v>#N/A</v>
      </c>
      <c r="H626" s="163" t="e">
        <f>VLOOKUP($A626,'BC 114+220'!$B$13:$X$4880,14,0)/1000</f>
        <v>#N/A</v>
      </c>
      <c r="I626" s="163" t="e">
        <f>VLOOKUP($A626,'BC 114+220'!$B$13:$X$4880,15,0)/1000</f>
        <v>#N/A</v>
      </c>
      <c r="J626" s="163" t="e">
        <f>VLOOKUP($A626,'BC 114+220'!$B$13:$X$4880,20,0)/1000</f>
        <v>#N/A</v>
      </c>
      <c r="K626" s="163" t="e">
        <f>VLOOKUP($A626,'BC 114+220'!$B$13:$X$4880,21,0)/1000</f>
        <v>#N/A</v>
      </c>
      <c r="L626" s="161" t="e">
        <f t="shared" si="36"/>
        <v>#N/A</v>
      </c>
      <c r="M626" s="165" t="e">
        <f t="shared" si="37"/>
        <v>#N/A</v>
      </c>
      <c r="N626" s="161" t="e">
        <f t="shared" si="38"/>
        <v>#N/A</v>
      </c>
      <c r="O626" s="161"/>
    </row>
    <row r="627" spans="1:15">
      <c r="A627" s="162">
        <f>'BC 114+220'!B626</f>
        <v>0</v>
      </c>
      <c r="B627" s="161">
        <f t="shared" si="39"/>
        <v>613</v>
      </c>
      <c r="C627" s="163" t="e">
        <f>'BC 114+220'!M626/1000</f>
        <v>#N/A</v>
      </c>
      <c r="D627" s="163" t="e">
        <f>'BC 114+220'!AA626</f>
        <v>#N/A</v>
      </c>
      <c r="E627" s="164" t="e">
        <f>'BC 114+220'!AB626</f>
        <v>#N/A</v>
      </c>
      <c r="F627" s="163" t="e">
        <f>VLOOKUP($A627,'BC 114+220'!$B$13:$X$4880,8,0)/1000</f>
        <v>#N/A</v>
      </c>
      <c r="G627" s="163" t="e">
        <f>VLOOKUP($A627,'BC 114+220'!$B$13:$X$4880,9,0)/1000</f>
        <v>#N/A</v>
      </c>
      <c r="H627" s="163" t="e">
        <f>VLOOKUP($A627,'BC 114+220'!$B$13:$X$4880,14,0)/1000</f>
        <v>#N/A</v>
      </c>
      <c r="I627" s="163" t="e">
        <f>VLOOKUP($A627,'BC 114+220'!$B$13:$X$4880,15,0)/1000</f>
        <v>#N/A</v>
      </c>
      <c r="J627" s="163" t="e">
        <f>VLOOKUP($A627,'BC 114+220'!$B$13:$X$4880,20,0)/1000</f>
        <v>#N/A</v>
      </c>
      <c r="K627" s="163" t="e">
        <f>VLOOKUP($A627,'BC 114+220'!$B$13:$X$4880,21,0)/1000</f>
        <v>#N/A</v>
      </c>
      <c r="L627" s="161" t="e">
        <f t="shared" si="36"/>
        <v>#N/A</v>
      </c>
      <c r="M627" s="165" t="e">
        <f t="shared" si="37"/>
        <v>#N/A</v>
      </c>
      <c r="N627" s="161" t="e">
        <f t="shared" si="38"/>
        <v>#N/A</v>
      </c>
      <c r="O627" s="161"/>
    </row>
    <row r="628" spans="1:15">
      <c r="A628" s="162">
        <f>'BC 114+220'!B627</f>
        <v>0</v>
      </c>
      <c r="B628" s="161">
        <f t="shared" si="39"/>
        <v>614</v>
      </c>
      <c r="C628" s="163" t="e">
        <f>'BC 114+220'!M627/1000</f>
        <v>#N/A</v>
      </c>
      <c r="D628" s="163" t="e">
        <f>'BC 114+220'!AA627</f>
        <v>#N/A</v>
      </c>
      <c r="E628" s="164" t="e">
        <f>'BC 114+220'!AB627</f>
        <v>#N/A</v>
      </c>
      <c r="F628" s="163" t="e">
        <f>VLOOKUP($A628,'BC 114+220'!$B$13:$X$4880,8,0)/1000</f>
        <v>#N/A</v>
      </c>
      <c r="G628" s="163" t="e">
        <f>VLOOKUP($A628,'BC 114+220'!$B$13:$X$4880,9,0)/1000</f>
        <v>#N/A</v>
      </c>
      <c r="H628" s="163" t="e">
        <f>VLOOKUP($A628,'BC 114+220'!$B$13:$X$4880,14,0)/1000</f>
        <v>#N/A</v>
      </c>
      <c r="I628" s="163" t="e">
        <f>VLOOKUP($A628,'BC 114+220'!$B$13:$X$4880,15,0)/1000</f>
        <v>#N/A</v>
      </c>
      <c r="J628" s="163" t="e">
        <f>VLOOKUP($A628,'BC 114+220'!$B$13:$X$4880,20,0)/1000</f>
        <v>#N/A</v>
      </c>
      <c r="K628" s="163" t="e">
        <f>VLOOKUP($A628,'BC 114+220'!$B$13:$X$4880,21,0)/1000</f>
        <v>#N/A</v>
      </c>
      <c r="L628" s="161" t="e">
        <f t="shared" si="36"/>
        <v>#N/A</v>
      </c>
      <c r="M628" s="165" t="e">
        <f t="shared" si="37"/>
        <v>#N/A</v>
      </c>
      <c r="N628" s="161" t="e">
        <f t="shared" si="38"/>
        <v>#N/A</v>
      </c>
      <c r="O628" s="161"/>
    </row>
    <row r="629" spans="1:15">
      <c r="A629" s="162">
        <f>'BC 114+220'!B628</f>
        <v>0</v>
      </c>
      <c r="B629" s="161">
        <f t="shared" si="39"/>
        <v>615</v>
      </c>
      <c r="C629" s="163" t="e">
        <f>'BC 114+220'!M628/1000</f>
        <v>#N/A</v>
      </c>
      <c r="D629" s="163" t="e">
        <f>'BC 114+220'!AA628</f>
        <v>#N/A</v>
      </c>
      <c r="E629" s="164" t="e">
        <f>'BC 114+220'!AB628</f>
        <v>#N/A</v>
      </c>
      <c r="F629" s="163" t="e">
        <f>VLOOKUP($A629,'BC 114+220'!$B$13:$X$4880,8,0)/1000</f>
        <v>#N/A</v>
      </c>
      <c r="G629" s="163" t="e">
        <f>VLOOKUP($A629,'BC 114+220'!$B$13:$X$4880,9,0)/1000</f>
        <v>#N/A</v>
      </c>
      <c r="H629" s="163" t="e">
        <f>VLOOKUP($A629,'BC 114+220'!$B$13:$X$4880,14,0)/1000</f>
        <v>#N/A</v>
      </c>
      <c r="I629" s="163" t="e">
        <f>VLOOKUP($A629,'BC 114+220'!$B$13:$X$4880,15,0)/1000</f>
        <v>#N/A</v>
      </c>
      <c r="J629" s="163" t="e">
        <f>VLOOKUP($A629,'BC 114+220'!$B$13:$X$4880,20,0)/1000</f>
        <v>#N/A</v>
      </c>
      <c r="K629" s="163" t="e">
        <f>VLOOKUP($A629,'BC 114+220'!$B$13:$X$4880,21,0)/1000</f>
        <v>#N/A</v>
      </c>
      <c r="L629" s="161" t="e">
        <f t="shared" si="36"/>
        <v>#N/A</v>
      </c>
      <c r="M629" s="165" t="e">
        <f t="shared" si="37"/>
        <v>#N/A</v>
      </c>
      <c r="N629" s="161" t="e">
        <f t="shared" si="38"/>
        <v>#N/A</v>
      </c>
      <c r="O629" s="161"/>
    </row>
    <row r="630" spans="1:15">
      <c r="A630" s="162">
        <f>'BC 114+220'!B629</f>
        <v>0</v>
      </c>
      <c r="B630" s="161">
        <f t="shared" si="39"/>
        <v>616</v>
      </c>
      <c r="C630" s="163" t="e">
        <f>'BC 114+220'!M629/1000</f>
        <v>#N/A</v>
      </c>
      <c r="D630" s="163" t="e">
        <f>'BC 114+220'!AA629</f>
        <v>#N/A</v>
      </c>
      <c r="E630" s="164" t="e">
        <f>'BC 114+220'!AB629</f>
        <v>#N/A</v>
      </c>
      <c r="F630" s="163" t="e">
        <f>VLOOKUP($A630,'BC 114+220'!$B$13:$X$4880,8,0)/1000</f>
        <v>#N/A</v>
      </c>
      <c r="G630" s="163" t="e">
        <f>VLOOKUP($A630,'BC 114+220'!$B$13:$X$4880,9,0)/1000</f>
        <v>#N/A</v>
      </c>
      <c r="H630" s="163" t="e">
        <f>VLOOKUP($A630,'BC 114+220'!$B$13:$X$4880,14,0)/1000</f>
        <v>#N/A</v>
      </c>
      <c r="I630" s="163" t="e">
        <f>VLOOKUP($A630,'BC 114+220'!$B$13:$X$4880,15,0)/1000</f>
        <v>#N/A</v>
      </c>
      <c r="J630" s="163" t="e">
        <f>VLOOKUP($A630,'BC 114+220'!$B$13:$X$4880,20,0)/1000</f>
        <v>#N/A</v>
      </c>
      <c r="K630" s="163" t="e">
        <f>VLOOKUP($A630,'BC 114+220'!$B$13:$X$4880,21,0)/1000</f>
        <v>#N/A</v>
      </c>
      <c r="L630" s="161" t="e">
        <f t="shared" si="36"/>
        <v>#N/A</v>
      </c>
      <c r="M630" s="165" t="e">
        <f t="shared" si="37"/>
        <v>#N/A</v>
      </c>
      <c r="N630" s="161" t="e">
        <f t="shared" si="38"/>
        <v>#N/A</v>
      </c>
      <c r="O630" s="161"/>
    </row>
    <row r="631" spans="1:15">
      <c r="A631" s="162">
        <f>'BC 114+220'!B630</f>
        <v>0</v>
      </c>
      <c r="B631" s="161">
        <f t="shared" si="39"/>
        <v>617</v>
      </c>
      <c r="C631" s="163" t="e">
        <f>'BC 114+220'!M630/1000</f>
        <v>#N/A</v>
      </c>
      <c r="D631" s="163" t="e">
        <f>'BC 114+220'!AA630</f>
        <v>#N/A</v>
      </c>
      <c r="E631" s="164" t="e">
        <f>'BC 114+220'!AB630</f>
        <v>#N/A</v>
      </c>
      <c r="F631" s="163" t="e">
        <f>VLOOKUP($A631,'BC 114+220'!$B$13:$X$4880,8,0)/1000</f>
        <v>#N/A</v>
      </c>
      <c r="G631" s="163" t="e">
        <f>VLOOKUP($A631,'BC 114+220'!$B$13:$X$4880,9,0)/1000</f>
        <v>#N/A</v>
      </c>
      <c r="H631" s="163" t="e">
        <f>VLOOKUP($A631,'BC 114+220'!$B$13:$X$4880,14,0)/1000</f>
        <v>#N/A</v>
      </c>
      <c r="I631" s="163" t="e">
        <f>VLOOKUP($A631,'BC 114+220'!$B$13:$X$4880,15,0)/1000</f>
        <v>#N/A</v>
      </c>
      <c r="J631" s="163" t="e">
        <f>VLOOKUP($A631,'BC 114+220'!$B$13:$X$4880,20,0)/1000</f>
        <v>#N/A</v>
      </c>
      <c r="K631" s="163" t="e">
        <f>VLOOKUP($A631,'BC 114+220'!$B$13:$X$4880,21,0)/1000</f>
        <v>#N/A</v>
      </c>
      <c r="L631" s="161" t="e">
        <f t="shared" si="36"/>
        <v>#N/A</v>
      </c>
      <c r="M631" s="165" t="e">
        <f t="shared" si="37"/>
        <v>#N/A</v>
      </c>
      <c r="N631" s="161" t="e">
        <f t="shared" si="38"/>
        <v>#N/A</v>
      </c>
      <c r="O631" s="161"/>
    </row>
    <row r="632" spans="1:15">
      <c r="A632" s="162">
        <f>'BC 114+220'!B631</f>
        <v>0</v>
      </c>
      <c r="B632" s="161">
        <f t="shared" si="39"/>
        <v>618</v>
      </c>
      <c r="C632" s="163" t="e">
        <f>'BC 114+220'!M631/1000</f>
        <v>#N/A</v>
      </c>
      <c r="D632" s="163" t="e">
        <f>'BC 114+220'!AA631</f>
        <v>#N/A</v>
      </c>
      <c r="E632" s="164" t="e">
        <f>'BC 114+220'!AB631</f>
        <v>#N/A</v>
      </c>
      <c r="F632" s="163" t="e">
        <f>VLOOKUP($A632,'BC 114+220'!$B$13:$X$4880,8,0)/1000</f>
        <v>#N/A</v>
      </c>
      <c r="G632" s="163" t="e">
        <f>VLOOKUP($A632,'BC 114+220'!$B$13:$X$4880,9,0)/1000</f>
        <v>#N/A</v>
      </c>
      <c r="H632" s="163" t="e">
        <f>VLOOKUP($A632,'BC 114+220'!$B$13:$X$4880,14,0)/1000</f>
        <v>#N/A</v>
      </c>
      <c r="I632" s="163" t="e">
        <f>VLOOKUP($A632,'BC 114+220'!$B$13:$X$4880,15,0)/1000</f>
        <v>#N/A</v>
      </c>
      <c r="J632" s="163" t="e">
        <f>VLOOKUP($A632,'BC 114+220'!$B$13:$X$4880,20,0)/1000</f>
        <v>#N/A</v>
      </c>
      <c r="K632" s="163" t="e">
        <f>VLOOKUP($A632,'BC 114+220'!$B$13:$X$4880,21,0)/1000</f>
        <v>#N/A</v>
      </c>
      <c r="L632" s="161" t="e">
        <f t="shared" si="36"/>
        <v>#N/A</v>
      </c>
      <c r="M632" s="165" t="e">
        <f t="shared" si="37"/>
        <v>#N/A</v>
      </c>
      <c r="N632" s="161" t="e">
        <f t="shared" si="38"/>
        <v>#N/A</v>
      </c>
      <c r="O632" s="161"/>
    </row>
    <row r="633" spans="1:15">
      <c r="A633" s="162">
        <f>'BC 114+220'!B632</f>
        <v>0</v>
      </c>
      <c r="B633" s="161">
        <f t="shared" si="39"/>
        <v>619</v>
      </c>
      <c r="C633" s="163" t="e">
        <f>'BC 114+220'!M632/1000</f>
        <v>#N/A</v>
      </c>
      <c r="D633" s="163" t="e">
        <f>'BC 114+220'!AA632</f>
        <v>#N/A</v>
      </c>
      <c r="E633" s="164" t="e">
        <f>'BC 114+220'!AB632</f>
        <v>#N/A</v>
      </c>
      <c r="F633" s="163" t="e">
        <f>VLOOKUP($A633,'BC 114+220'!$B$13:$X$4880,8,0)/1000</f>
        <v>#N/A</v>
      </c>
      <c r="G633" s="163" t="e">
        <f>VLOOKUP($A633,'BC 114+220'!$B$13:$X$4880,9,0)/1000</f>
        <v>#N/A</v>
      </c>
      <c r="H633" s="163" t="e">
        <f>VLOOKUP($A633,'BC 114+220'!$B$13:$X$4880,14,0)/1000</f>
        <v>#N/A</v>
      </c>
      <c r="I633" s="163" t="e">
        <f>VLOOKUP($A633,'BC 114+220'!$B$13:$X$4880,15,0)/1000</f>
        <v>#N/A</v>
      </c>
      <c r="J633" s="163" t="e">
        <f>VLOOKUP($A633,'BC 114+220'!$B$13:$X$4880,20,0)/1000</f>
        <v>#N/A</v>
      </c>
      <c r="K633" s="163" t="e">
        <f>VLOOKUP($A633,'BC 114+220'!$B$13:$X$4880,21,0)/1000</f>
        <v>#N/A</v>
      </c>
      <c r="L633" s="161" t="e">
        <f t="shared" si="36"/>
        <v>#N/A</v>
      </c>
      <c r="M633" s="165" t="e">
        <f t="shared" si="37"/>
        <v>#N/A</v>
      </c>
      <c r="N633" s="161" t="e">
        <f t="shared" si="38"/>
        <v>#N/A</v>
      </c>
      <c r="O633" s="161"/>
    </row>
    <row r="634" spans="1:15">
      <c r="A634" s="162">
        <f>'BC 114+220'!B633</f>
        <v>0</v>
      </c>
      <c r="B634" s="161">
        <f t="shared" si="39"/>
        <v>620</v>
      </c>
      <c r="C634" s="163" t="e">
        <f>'BC 114+220'!M633/1000</f>
        <v>#N/A</v>
      </c>
      <c r="D634" s="163" t="e">
        <f>'BC 114+220'!AA633</f>
        <v>#N/A</v>
      </c>
      <c r="E634" s="164" t="e">
        <f>'BC 114+220'!AB633</f>
        <v>#N/A</v>
      </c>
      <c r="F634" s="163" t="e">
        <f>VLOOKUP($A634,'BC 114+220'!$B$13:$X$4880,8,0)/1000</f>
        <v>#N/A</v>
      </c>
      <c r="G634" s="163" t="e">
        <f>VLOOKUP($A634,'BC 114+220'!$B$13:$X$4880,9,0)/1000</f>
        <v>#N/A</v>
      </c>
      <c r="H634" s="163" t="e">
        <f>VLOOKUP($A634,'BC 114+220'!$B$13:$X$4880,14,0)/1000</f>
        <v>#N/A</v>
      </c>
      <c r="I634" s="163" t="e">
        <f>VLOOKUP($A634,'BC 114+220'!$B$13:$X$4880,15,0)/1000</f>
        <v>#N/A</v>
      </c>
      <c r="J634" s="163" t="e">
        <f>VLOOKUP($A634,'BC 114+220'!$B$13:$X$4880,20,0)/1000</f>
        <v>#N/A</v>
      </c>
      <c r="K634" s="163" t="e">
        <f>VLOOKUP($A634,'BC 114+220'!$B$13:$X$4880,21,0)/1000</f>
        <v>#N/A</v>
      </c>
      <c r="L634" s="161" t="e">
        <f t="shared" si="36"/>
        <v>#N/A</v>
      </c>
      <c r="M634" s="165" t="e">
        <f t="shared" si="37"/>
        <v>#N/A</v>
      </c>
      <c r="N634" s="161" t="e">
        <f t="shared" si="38"/>
        <v>#N/A</v>
      </c>
      <c r="O634" s="161"/>
    </row>
    <row r="635" spans="1:15">
      <c r="A635" s="162">
        <f>'BC 114+220'!B634</f>
        <v>0</v>
      </c>
      <c r="B635" s="161">
        <f t="shared" si="39"/>
        <v>621</v>
      </c>
      <c r="C635" s="163" t="e">
        <f>'BC 114+220'!M634/1000</f>
        <v>#N/A</v>
      </c>
      <c r="D635" s="163" t="e">
        <f>'BC 114+220'!AA634</f>
        <v>#N/A</v>
      </c>
      <c r="E635" s="164" t="e">
        <f>'BC 114+220'!AB634</f>
        <v>#N/A</v>
      </c>
      <c r="F635" s="163" t="e">
        <f>VLOOKUP($A635,'BC 114+220'!$B$13:$X$4880,8,0)/1000</f>
        <v>#N/A</v>
      </c>
      <c r="G635" s="163" t="e">
        <f>VLOOKUP($A635,'BC 114+220'!$B$13:$X$4880,9,0)/1000</f>
        <v>#N/A</v>
      </c>
      <c r="H635" s="163" t="e">
        <f>VLOOKUP($A635,'BC 114+220'!$B$13:$X$4880,14,0)/1000</f>
        <v>#N/A</v>
      </c>
      <c r="I635" s="163" t="e">
        <f>VLOOKUP($A635,'BC 114+220'!$B$13:$X$4880,15,0)/1000</f>
        <v>#N/A</v>
      </c>
      <c r="J635" s="163" t="e">
        <f>VLOOKUP($A635,'BC 114+220'!$B$13:$X$4880,20,0)/1000</f>
        <v>#N/A</v>
      </c>
      <c r="K635" s="163" t="e">
        <f>VLOOKUP($A635,'BC 114+220'!$B$13:$X$4880,21,0)/1000</f>
        <v>#N/A</v>
      </c>
      <c r="L635" s="161" t="e">
        <f t="shared" si="36"/>
        <v>#N/A</v>
      </c>
      <c r="M635" s="165" t="e">
        <f t="shared" si="37"/>
        <v>#N/A</v>
      </c>
      <c r="N635" s="161" t="e">
        <f t="shared" si="38"/>
        <v>#N/A</v>
      </c>
      <c r="O635" s="161"/>
    </row>
    <row r="636" spans="1:15">
      <c r="A636" s="162">
        <f>'BC 114+220'!B635</f>
        <v>0</v>
      </c>
      <c r="B636" s="161">
        <f t="shared" si="39"/>
        <v>622</v>
      </c>
      <c r="C636" s="163" t="e">
        <f>'BC 114+220'!M635/1000</f>
        <v>#N/A</v>
      </c>
      <c r="D636" s="163" t="e">
        <f>'BC 114+220'!AA635</f>
        <v>#N/A</v>
      </c>
      <c r="E636" s="164" t="e">
        <f>'BC 114+220'!AB635</f>
        <v>#N/A</v>
      </c>
      <c r="F636" s="163" t="e">
        <f>VLOOKUP($A636,'BC 114+220'!$B$13:$X$4880,8,0)/1000</f>
        <v>#N/A</v>
      </c>
      <c r="G636" s="163" t="e">
        <f>VLOOKUP($A636,'BC 114+220'!$B$13:$X$4880,9,0)/1000</f>
        <v>#N/A</v>
      </c>
      <c r="H636" s="163" t="e">
        <f>VLOOKUP($A636,'BC 114+220'!$B$13:$X$4880,14,0)/1000</f>
        <v>#N/A</v>
      </c>
      <c r="I636" s="163" t="e">
        <f>VLOOKUP($A636,'BC 114+220'!$B$13:$X$4880,15,0)/1000</f>
        <v>#N/A</v>
      </c>
      <c r="J636" s="163" t="e">
        <f>VLOOKUP($A636,'BC 114+220'!$B$13:$X$4880,20,0)/1000</f>
        <v>#N/A</v>
      </c>
      <c r="K636" s="163" t="e">
        <f>VLOOKUP($A636,'BC 114+220'!$B$13:$X$4880,21,0)/1000</f>
        <v>#N/A</v>
      </c>
      <c r="L636" s="161" t="e">
        <f t="shared" si="36"/>
        <v>#N/A</v>
      </c>
      <c r="M636" s="165" t="e">
        <f t="shared" si="37"/>
        <v>#N/A</v>
      </c>
      <c r="N636" s="161" t="e">
        <f t="shared" si="38"/>
        <v>#N/A</v>
      </c>
      <c r="O636" s="161"/>
    </row>
    <row r="637" spans="1:15">
      <c r="A637" s="162">
        <f>'BC 114+220'!B636</f>
        <v>0</v>
      </c>
      <c r="B637" s="161">
        <f t="shared" si="39"/>
        <v>623</v>
      </c>
      <c r="C637" s="163" t="e">
        <f>'BC 114+220'!M636/1000</f>
        <v>#N/A</v>
      </c>
      <c r="D637" s="163" t="e">
        <f>'BC 114+220'!AA636</f>
        <v>#N/A</v>
      </c>
      <c r="E637" s="164" t="e">
        <f>'BC 114+220'!AB636</f>
        <v>#N/A</v>
      </c>
      <c r="F637" s="163" t="e">
        <f>VLOOKUP($A637,'BC 114+220'!$B$13:$X$4880,8,0)/1000</f>
        <v>#N/A</v>
      </c>
      <c r="G637" s="163" t="e">
        <f>VLOOKUP($A637,'BC 114+220'!$B$13:$X$4880,9,0)/1000</f>
        <v>#N/A</v>
      </c>
      <c r="H637" s="163" t="e">
        <f>VLOOKUP($A637,'BC 114+220'!$B$13:$X$4880,14,0)/1000</f>
        <v>#N/A</v>
      </c>
      <c r="I637" s="163" t="e">
        <f>VLOOKUP($A637,'BC 114+220'!$B$13:$X$4880,15,0)/1000</f>
        <v>#N/A</v>
      </c>
      <c r="J637" s="163" t="e">
        <f>VLOOKUP($A637,'BC 114+220'!$B$13:$X$4880,20,0)/1000</f>
        <v>#N/A</v>
      </c>
      <c r="K637" s="163" t="e">
        <f>VLOOKUP($A637,'BC 114+220'!$B$13:$X$4880,21,0)/1000</f>
        <v>#N/A</v>
      </c>
      <c r="L637" s="161" t="e">
        <f t="shared" si="36"/>
        <v>#N/A</v>
      </c>
      <c r="M637" s="165" t="e">
        <f t="shared" si="37"/>
        <v>#N/A</v>
      </c>
      <c r="N637" s="161" t="e">
        <f t="shared" si="38"/>
        <v>#N/A</v>
      </c>
      <c r="O637" s="161"/>
    </row>
    <row r="638" spans="1:15">
      <c r="A638" s="162">
        <f>'BC 114+220'!B637</f>
        <v>0</v>
      </c>
      <c r="B638" s="161">
        <f t="shared" si="39"/>
        <v>624</v>
      </c>
      <c r="C638" s="163" t="e">
        <f>'BC 114+220'!M637/1000</f>
        <v>#N/A</v>
      </c>
      <c r="D638" s="163" t="e">
        <f>'BC 114+220'!AA637</f>
        <v>#N/A</v>
      </c>
      <c r="E638" s="164" t="e">
        <f>'BC 114+220'!AB637</f>
        <v>#N/A</v>
      </c>
      <c r="F638" s="163" t="e">
        <f>VLOOKUP($A638,'BC 114+220'!$B$13:$X$4880,8,0)/1000</f>
        <v>#N/A</v>
      </c>
      <c r="G638" s="163" t="e">
        <f>VLOOKUP($A638,'BC 114+220'!$B$13:$X$4880,9,0)/1000</f>
        <v>#N/A</v>
      </c>
      <c r="H638" s="163" t="e">
        <f>VLOOKUP($A638,'BC 114+220'!$B$13:$X$4880,14,0)/1000</f>
        <v>#N/A</v>
      </c>
      <c r="I638" s="163" t="e">
        <f>VLOOKUP($A638,'BC 114+220'!$B$13:$X$4880,15,0)/1000</f>
        <v>#N/A</v>
      </c>
      <c r="J638" s="163" t="e">
        <f>VLOOKUP($A638,'BC 114+220'!$B$13:$X$4880,20,0)/1000</f>
        <v>#N/A</v>
      </c>
      <c r="K638" s="163" t="e">
        <f>VLOOKUP($A638,'BC 114+220'!$B$13:$X$4880,21,0)/1000</f>
        <v>#N/A</v>
      </c>
      <c r="L638" s="161" t="e">
        <f t="shared" si="36"/>
        <v>#N/A</v>
      </c>
      <c r="M638" s="165" t="e">
        <f t="shared" si="37"/>
        <v>#N/A</v>
      </c>
      <c r="N638" s="161" t="e">
        <f t="shared" si="38"/>
        <v>#N/A</v>
      </c>
      <c r="O638" s="161"/>
    </row>
    <row r="639" spans="1:15">
      <c r="A639" s="162">
        <f>'BC 114+220'!B638</f>
        <v>0</v>
      </c>
      <c r="B639" s="161">
        <f t="shared" si="39"/>
        <v>625</v>
      </c>
      <c r="C639" s="163" t="e">
        <f>'BC 114+220'!M638/1000</f>
        <v>#N/A</v>
      </c>
      <c r="D639" s="163" t="e">
        <f>'BC 114+220'!AA638</f>
        <v>#N/A</v>
      </c>
      <c r="E639" s="164" t="e">
        <f>'BC 114+220'!AB638</f>
        <v>#N/A</v>
      </c>
      <c r="F639" s="163" t="e">
        <f>VLOOKUP($A639,'BC 114+220'!$B$13:$X$4880,8,0)/1000</f>
        <v>#N/A</v>
      </c>
      <c r="G639" s="163" t="e">
        <f>VLOOKUP($A639,'BC 114+220'!$B$13:$X$4880,9,0)/1000</f>
        <v>#N/A</v>
      </c>
      <c r="H639" s="163" t="e">
        <f>VLOOKUP($A639,'BC 114+220'!$B$13:$X$4880,14,0)/1000</f>
        <v>#N/A</v>
      </c>
      <c r="I639" s="163" t="e">
        <f>VLOOKUP($A639,'BC 114+220'!$B$13:$X$4880,15,0)/1000</f>
        <v>#N/A</v>
      </c>
      <c r="J639" s="163" t="e">
        <f>VLOOKUP($A639,'BC 114+220'!$B$13:$X$4880,20,0)/1000</f>
        <v>#N/A</v>
      </c>
      <c r="K639" s="163" t="e">
        <f>VLOOKUP($A639,'BC 114+220'!$B$13:$X$4880,21,0)/1000</f>
        <v>#N/A</v>
      </c>
      <c r="L639" s="161" t="e">
        <f t="shared" si="36"/>
        <v>#N/A</v>
      </c>
      <c r="M639" s="165" t="e">
        <f t="shared" si="37"/>
        <v>#N/A</v>
      </c>
      <c r="N639" s="161" t="e">
        <f t="shared" si="38"/>
        <v>#N/A</v>
      </c>
      <c r="O639" s="161"/>
    </row>
    <row r="640" spans="1:15">
      <c r="A640" s="162">
        <f>'BC 114+220'!B639</f>
        <v>0</v>
      </c>
      <c r="B640" s="161">
        <f t="shared" si="39"/>
        <v>626</v>
      </c>
      <c r="C640" s="163" t="e">
        <f>'BC 114+220'!M639/1000</f>
        <v>#N/A</v>
      </c>
      <c r="D640" s="163" t="e">
        <f>'BC 114+220'!AA639</f>
        <v>#N/A</v>
      </c>
      <c r="E640" s="164" t="e">
        <f>'BC 114+220'!AB639</f>
        <v>#N/A</v>
      </c>
      <c r="F640" s="163" t="e">
        <f>VLOOKUP($A640,'BC 114+220'!$B$13:$X$4880,8,0)/1000</f>
        <v>#N/A</v>
      </c>
      <c r="G640" s="163" t="e">
        <f>VLOOKUP($A640,'BC 114+220'!$B$13:$X$4880,9,0)/1000</f>
        <v>#N/A</v>
      </c>
      <c r="H640" s="163" t="e">
        <f>VLOOKUP($A640,'BC 114+220'!$B$13:$X$4880,14,0)/1000</f>
        <v>#N/A</v>
      </c>
      <c r="I640" s="163" t="e">
        <f>VLOOKUP($A640,'BC 114+220'!$B$13:$X$4880,15,0)/1000</f>
        <v>#N/A</v>
      </c>
      <c r="J640" s="163" t="e">
        <f>VLOOKUP($A640,'BC 114+220'!$B$13:$X$4880,20,0)/1000</f>
        <v>#N/A</v>
      </c>
      <c r="K640" s="163" t="e">
        <f>VLOOKUP($A640,'BC 114+220'!$B$13:$X$4880,21,0)/1000</f>
        <v>#N/A</v>
      </c>
      <c r="L640" s="161" t="e">
        <f t="shared" si="36"/>
        <v>#N/A</v>
      </c>
      <c r="M640" s="165" t="e">
        <f t="shared" si="37"/>
        <v>#N/A</v>
      </c>
      <c r="N640" s="161" t="e">
        <f t="shared" si="38"/>
        <v>#N/A</v>
      </c>
      <c r="O640" s="161"/>
    </row>
    <row r="641" spans="1:15">
      <c r="A641" s="162">
        <f>'BC 114+220'!B640</f>
        <v>0</v>
      </c>
      <c r="B641" s="161">
        <f t="shared" si="39"/>
        <v>627</v>
      </c>
      <c r="C641" s="163" t="e">
        <f>'BC 114+220'!M640/1000</f>
        <v>#N/A</v>
      </c>
      <c r="D641" s="163" t="e">
        <f>'BC 114+220'!AA640</f>
        <v>#N/A</v>
      </c>
      <c r="E641" s="164" t="e">
        <f>'BC 114+220'!AB640</f>
        <v>#N/A</v>
      </c>
      <c r="F641" s="163" t="e">
        <f>VLOOKUP($A641,'BC 114+220'!$B$13:$X$4880,8,0)/1000</f>
        <v>#N/A</v>
      </c>
      <c r="G641" s="163" t="e">
        <f>VLOOKUP($A641,'BC 114+220'!$B$13:$X$4880,9,0)/1000</f>
        <v>#N/A</v>
      </c>
      <c r="H641" s="163" t="e">
        <f>VLOOKUP($A641,'BC 114+220'!$B$13:$X$4880,14,0)/1000</f>
        <v>#N/A</v>
      </c>
      <c r="I641" s="163" t="e">
        <f>VLOOKUP($A641,'BC 114+220'!$B$13:$X$4880,15,0)/1000</f>
        <v>#N/A</v>
      </c>
      <c r="J641" s="163" t="e">
        <f>VLOOKUP($A641,'BC 114+220'!$B$13:$X$4880,20,0)/1000</f>
        <v>#N/A</v>
      </c>
      <c r="K641" s="163" t="e">
        <f>VLOOKUP($A641,'BC 114+220'!$B$13:$X$4880,21,0)/1000</f>
        <v>#N/A</v>
      </c>
      <c r="L641" s="161" t="e">
        <f t="shared" si="36"/>
        <v>#N/A</v>
      </c>
      <c r="M641" s="165" t="e">
        <f t="shared" si="37"/>
        <v>#N/A</v>
      </c>
      <c r="N641" s="161" t="e">
        <f t="shared" si="38"/>
        <v>#N/A</v>
      </c>
      <c r="O641" s="161"/>
    </row>
    <row r="642" spans="1:15">
      <c r="A642" s="162">
        <f>'BC 114+220'!B641</f>
        <v>0</v>
      </c>
      <c r="B642" s="161">
        <f t="shared" si="39"/>
        <v>628</v>
      </c>
      <c r="C642" s="163" t="e">
        <f>'BC 114+220'!M641/1000</f>
        <v>#N/A</v>
      </c>
      <c r="D642" s="163" t="e">
        <f>'BC 114+220'!AA641</f>
        <v>#N/A</v>
      </c>
      <c r="E642" s="164" t="e">
        <f>'BC 114+220'!AB641</f>
        <v>#N/A</v>
      </c>
      <c r="F642" s="163" t="e">
        <f>VLOOKUP($A642,'BC 114+220'!$B$13:$X$4880,8,0)/1000</f>
        <v>#N/A</v>
      </c>
      <c r="G642" s="163" t="e">
        <f>VLOOKUP($A642,'BC 114+220'!$B$13:$X$4880,9,0)/1000</f>
        <v>#N/A</v>
      </c>
      <c r="H642" s="163" t="e">
        <f>VLOOKUP($A642,'BC 114+220'!$B$13:$X$4880,14,0)/1000</f>
        <v>#N/A</v>
      </c>
      <c r="I642" s="163" t="e">
        <f>VLOOKUP($A642,'BC 114+220'!$B$13:$X$4880,15,0)/1000</f>
        <v>#N/A</v>
      </c>
      <c r="J642" s="163" t="e">
        <f>VLOOKUP($A642,'BC 114+220'!$B$13:$X$4880,20,0)/1000</f>
        <v>#N/A</v>
      </c>
      <c r="K642" s="163" t="e">
        <f>VLOOKUP($A642,'BC 114+220'!$B$13:$X$4880,21,0)/1000</f>
        <v>#N/A</v>
      </c>
      <c r="L642" s="161" t="e">
        <f t="shared" si="36"/>
        <v>#N/A</v>
      </c>
      <c r="M642" s="165" t="e">
        <f t="shared" si="37"/>
        <v>#N/A</v>
      </c>
      <c r="N642" s="161" t="e">
        <f t="shared" si="38"/>
        <v>#N/A</v>
      </c>
      <c r="O642" s="161"/>
    </row>
    <row r="643" spans="1:15">
      <c r="A643" s="162">
        <f>'BC 114+220'!B642</f>
        <v>0</v>
      </c>
      <c r="B643" s="161">
        <f t="shared" si="39"/>
        <v>629</v>
      </c>
      <c r="C643" s="163" t="e">
        <f>'BC 114+220'!M642/1000</f>
        <v>#N/A</v>
      </c>
      <c r="D643" s="163" t="e">
        <f>'BC 114+220'!AA642</f>
        <v>#N/A</v>
      </c>
      <c r="E643" s="164" t="e">
        <f>'BC 114+220'!AB642</f>
        <v>#N/A</v>
      </c>
      <c r="F643" s="163" t="e">
        <f>VLOOKUP($A643,'BC 114+220'!$B$13:$X$4880,8,0)/1000</f>
        <v>#N/A</v>
      </c>
      <c r="G643" s="163" t="e">
        <f>VLOOKUP($A643,'BC 114+220'!$B$13:$X$4880,9,0)/1000</f>
        <v>#N/A</v>
      </c>
      <c r="H643" s="163" t="e">
        <f>VLOOKUP($A643,'BC 114+220'!$B$13:$X$4880,14,0)/1000</f>
        <v>#N/A</v>
      </c>
      <c r="I643" s="163" t="e">
        <f>VLOOKUP($A643,'BC 114+220'!$B$13:$X$4880,15,0)/1000</f>
        <v>#N/A</v>
      </c>
      <c r="J643" s="163" t="e">
        <f>VLOOKUP($A643,'BC 114+220'!$B$13:$X$4880,20,0)/1000</f>
        <v>#N/A</v>
      </c>
      <c r="K643" s="163" t="e">
        <f>VLOOKUP($A643,'BC 114+220'!$B$13:$X$4880,21,0)/1000</f>
        <v>#N/A</v>
      </c>
      <c r="L643" s="161" t="e">
        <f t="shared" si="36"/>
        <v>#N/A</v>
      </c>
      <c r="M643" s="165" t="e">
        <f t="shared" si="37"/>
        <v>#N/A</v>
      </c>
      <c r="N643" s="161" t="e">
        <f t="shared" si="38"/>
        <v>#N/A</v>
      </c>
      <c r="O643" s="161"/>
    </row>
    <row r="644" spans="1:15">
      <c r="A644" s="162">
        <f>'BC 114+220'!B643</f>
        <v>0</v>
      </c>
      <c r="B644" s="161">
        <f t="shared" si="39"/>
        <v>630</v>
      </c>
      <c r="C644" s="163" t="e">
        <f>'BC 114+220'!M643/1000</f>
        <v>#N/A</v>
      </c>
      <c r="D644" s="163" t="e">
        <f>'BC 114+220'!AA643</f>
        <v>#N/A</v>
      </c>
      <c r="E644" s="164" t="e">
        <f>'BC 114+220'!AB643</f>
        <v>#N/A</v>
      </c>
      <c r="F644" s="163" t="e">
        <f>VLOOKUP($A644,'BC 114+220'!$B$13:$X$4880,8,0)/1000</f>
        <v>#N/A</v>
      </c>
      <c r="G644" s="163" t="e">
        <f>VLOOKUP($A644,'BC 114+220'!$B$13:$X$4880,9,0)/1000</f>
        <v>#N/A</v>
      </c>
      <c r="H644" s="163" t="e">
        <f>VLOOKUP($A644,'BC 114+220'!$B$13:$X$4880,14,0)/1000</f>
        <v>#N/A</v>
      </c>
      <c r="I644" s="163" t="e">
        <f>VLOOKUP($A644,'BC 114+220'!$B$13:$X$4880,15,0)/1000</f>
        <v>#N/A</v>
      </c>
      <c r="J644" s="163" t="e">
        <f>VLOOKUP($A644,'BC 114+220'!$B$13:$X$4880,20,0)/1000</f>
        <v>#N/A</v>
      </c>
      <c r="K644" s="163" t="e">
        <f>VLOOKUP($A644,'BC 114+220'!$B$13:$X$4880,21,0)/1000</f>
        <v>#N/A</v>
      </c>
      <c r="L644" s="161" t="e">
        <f t="shared" si="36"/>
        <v>#N/A</v>
      </c>
      <c r="M644" s="165" t="e">
        <f t="shared" si="37"/>
        <v>#N/A</v>
      </c>
      <c r="N644" s="161" t="e">
        <f t="shared" si="38"/>
        <v>#N/A</v>
      </c>
      <c r="O644" s="161"/>
    </row>
    <row r="645" spans="1:15">
      <c r="A645" s="162">
        <f>'BC 114+220'!B644</f>
        <v>0</v>
      </c>
      <c r="B645" s="161">
        <f t="shared" si="39"/>
        <v>631</v>
      </c>
      <c r="C645" s="163" t="e">
        <f>'BC 114+220'!M644/1000</f>
        <v>#N/A</v>
      </c>
      <c r="D645" s="163" t="e">
        <f>'BC 114+220'!AA644</f>
        <v>#N/A</v>
      </c>
      <c r="E645" s="164" t="e">
        <f>'BC 114+220'!AB644</f>
        <v>#N/A</v>
      </c>
      <c r="F645" s="163" t="e">
        <f>VLOOKUP($A645,'BC 114+220'!$B$13:$X$4880,8,0)/1000</f>
        <v>#N/A</v>
      </c>
      <c r="G645" s="163" t="e">
        <f>VLOOKUP($A645,'BC 114+220'!$B$13:$X$4880,9,0)/1000</f>
        <v>#N/A</v>
      </c>
      <c r="H645" s="163" t="e">
        <f>VLOOKUP($A645,'BC 114+220'!$B$13:$X$4880,14,0)/1000</f>
        <v>#N/A</v>
      </c>
      <c r="I645" s="163" t="e">
        <f>VLOOKUP($A645,'BC 114+220'!$B$13:$X$4880,15,0)/1000</f>
        <v>#N/A</v>
      </c>
      <c r="J645" s="163" t="e">
        <f>VLOOKUP($A645,'BC 114+220'!$B$13:$X$4880,20,0)/1000</f>
        <v>#N/A</v>
      </c>
      <c r="K645" s="163" t="e">
        <f>VLOOKUP($A645,'BC 114+220'!$B$13:$X$4880,21,0)/1000</f>
        <v>#N/A</v>
      </c>
      <c r="L645" s="161" t="e">
        <f t="shared" si="36"/>
        <v>#N/A</v>
      </c>
      <c r="M645" s="165" t="e">
        <f t="shared" si="37"/>
        <v>#N/A</v>
      </c>
      <c r="N645" s="161" t="e">
        <f t="shared" si="38"/>
        <v>#N/A</v>
      </c>
      <c r="O645" s="161"/>
    </row>
    <row r="646" spans="1:15">
      <c r="A646" s="162">
        <f>'BC 114+220'!B645</f>
        <v>0</v>
      </c>
      <c r="B646" s="161">
        <f t="shared" si="39"/>
        <v>632</v>
      </c>
      <c r="C646" s="163" t="e">
        <f>'BC 114+220'!M645/1000</f>
        <v>#N/A</v>
      </c>
      <c r="D646" s="163" t="e">
        <f>'BC 114+220'!AA645</f>
        <v>#N/A</v>
      </c>
      <c r="E646" s="164" t="e">
        <f>'BC 114+220'!AB645</f>
        <v>#N/A</v>
      </c>
      <c r="F646" s="163" t="e">
        <f>VLOOKUP($A646,'BC 114+220'!$B$13:$X$4880,8,0)/1000</f>
        <v>#N/A</v>
      </c>
      <c r="G646" s="163" t="e">
        <f>VLOOKUP($A646,'BC 114+220'!$B$13:$X$4880,9,0)/1000</f>
        <v>#N/A</v>
      </c>
      <c r="H646" s="163" t="e">
        <f>VLOOKUP($A646,'BC 114+220'!$B$13:$X$4880,14,0)/1000</f>
        <v>#N/A</v>
      </c>
      <c r="I646" s="163" t="e">
        <f>VLOOKUP($A646,'BC 114+220'!$B$13:$X$4880,15,0)/1000</f>
        <v>#N/A</v>
      </c>
      <c r="J646" s="163" t="e">
        <f>VLOOKUP($A646,'BC 114+220'!$B$13:$X$4880,20,0)/1000</f>
        <v>#N/A</v>
      </c>
      <c r="K646" s="163" t="e">
        <f>VLOOKUP($A646,'BC 114+220'!$B$13:$X$4880,21,0)/1000</f>
        <v>#N/A</v>
      </c>
      <c r="L646" s="161" t="e">
        <f t="shared" si="36"/>
        <v>#N/A</v>
      </c>
      <c r="M646" s="165" t="e">
        <f t="shared" si="37"/>
        <v>#N/A</v>
      </c>
      <c r="N646" s="161" t="e">
        <f t="shared" si="38"/>
        <v>#N/A</v>
      </c>
      <c r="O646" s="161"/>
    </row>
    <row r="647" spans="1:15">
      <c r="A647" s="162">
        <f>'BC 114+220'!B646</f>
        <v>0</v>
      </c>
      <c r="B647" s="161">
        <f t="shared" si="39"/>
        <v>633</v>
      </c>
      <c r="C647" s="163" t="e">
        <f>'BC 114+220'!M646/1000</f>
        <v>#N/A</v>
      </c>
      <c r="D647" s="163" t="e">
        <f>'BC 114+220'!AA646</f>
        <v>#N/A</v>
      </c>
      <c r="E647" s="164" t="e">
        <f>'BC 114+220'!AB646</f>
        <v>#N/A</v>
      </c>
      <c r="F647" s="163" t="e">
        <f>VLOOKUP($A647,'BC 114+220'!$B$13:$X$4880,8,0)/1000</f>
        <v>#N/A</v>
      </c>
      <c r="G647" s="163" t="e">
        <f>VLOOKUP($A647,'BC 114+220'!$B$13:$X$4880,9,0)/1000</f>
        <v>#N/A</v>
      </c>
      <c r="H647" s="163" t="e">
        <f>VLOOKUP($A647,'BC 114+220'!$B$13:$X$4880,14,0)/1000</f>
        <v>#N/A</v>
      </c>
      <c r="I647" s="163" t="e">
        <f>VLOOKUP($A647,'BC 114+220'!$B$13:$X$4880,15,0)/1000</f>
        <v>#N/A</v>
      </c>
      <c r="J647" s="163" t="e">
        <f>VLOOKUP($A647,'BC 114+220'!$B$13:$X$4880,20,0)/1000</f>
        <v>#N/A</v>
      </c>
      <c r="K647" s="163" t="e">
        <f>VLOOKUP($A647,'BC 114+220'!$B$13:$X$4880,21,0)/1000</f>
        <v>#N/A</v>
      </c>
      <c r="L647" s="161" t="e">
        <f t="shared" si="36"/>
        <v>#N/A</v>
      </c>
      <c r="M647" s="165" t="e">
        <f t="shared" si="37"/>
        <v>#N/A</v>
      </c>
      <c r="N647" s="161" t="e">
        <f t="shared" si="38"/>
        <v>#N/A</v>
      </c>
      <c r="O647" s="161"/>
    </row>
    <row r="648" spans="1:15">
      <c r="A648" s="162">
        <f>'BC 114+220'!B647</f>
        <v>0</v>
      </c>
      <c r="B648" s="161">
        <f t="shared" si="39"/>
        <v>634</v>
      </c>
      <c r="C648" s="163" t="e">
        <f>'BC 114+220'!M647/1000</f>
        <v>#N/A</v>
      </c>
      <c r="D648" s="163" t="e">
        <f>'BC 114+220'!AA647</f>
        <v>#N/A</v>
      </c>
      <c r="E648" s="164" t="e">
        <f>'BC 114+220'!AB647</f>
        <v>#N/A</v>
      </c>
      <c r="F648" s="163" t="e">
        <f>VLOOKUP($A648,'BC 114+220'!$B$13:$X$4880,8,0)/1000</f>
        <v>#N/A</v>
      </c>
      <c r="G648" s="163" t="e">
        <f>VLOOKUP($A648,'BC 114+220'!$B$13:$X$4880,9,0)/1000</f>
        <v>#N/A</v>
      </c>
      <c r="H648" s="163" t="e">
        <f>VLOOKUP($A648,'BC 114+220'!$B$13:$X$4880,14,0)/1000</f>
        <v>#N/A</v>
      </c>
      <c r="I648" s="163" t="e">
        <f>VLOOKUP($A648,'BC 114+220'!$B$13:$X$4880,15,0)/1000</f>
        <v>#N/A</v>
      </c>
      <c r="J648" s="163" t="e">
        <f>VLOOKUP($A648,'BC 114+220'!$B$13:$X$4880,20,0)/1000</f>
        <v>#N/A</v>
      </c>
      <c r="K648" s="163" t="e">
        <f>VLOOKUP($A648,'BC 114+220'!$B$13:$X$4880,21,0)/1000</f>
        <v>#N/A</v>
      </c>
      <c r="L648" s="161" t="e">
        <f t="shared" si="36"/>
        <v>#N/A</v>
      </c>
      <c r="M648" s="165" t="e">
        <f t="shared" si="37"/>
        <v>#N/A</v>
      </c>
      <c r="N648" s="161" t="e">
        <f t="shared" si="38"/>
        <v>#N/A</v>
      </c>
      <c r="O648" s="161"/>
    </row>
    <row r="649" spans="1:15">
      <c r="A649" s="162">
        <f>'BC 114+220'!B648</f>
        <v>0</v>
      </c>
      <c r="B649" s="161">
        <f t="shared" si="39"/>
        <v>635</v>
      </c>
      <c r="C649" s="163" t="e">
        <f>'BC 114+220'!M648/1000</f>
        <v>#N/A</v>
      </c>
      <c r="D649" s="163" t="e">
        <f>'BC 114+220'!AA648</f>
        <v>#N/A</v>
      </c>
      <c r="E649" s="164" t="e">
        <f>'BC 114+220'!AB648</f>
        <v>#N/A</v>
      </c>
      <c r="F649" s="163" t="e">
        <f>VLOOKUP($A649,'BC 114+220'!$B$13:$X$4880,8,0)/1000</f>
        <v>#N/A</v>
      </c>
      <c r="G649" s="163" t="e">
        <f>VLOOKUP($A649,'BC 114+220'!$B$13:$X$4880,9,0)/1000</f>
        <v>#N/A</v>
      </c>
      <c r="H649" s="163" t="e">
        <f>VLOOKUP($A649,'BC 114+220'!$B$13:$X$4880,14,0)/1000</f>
        <v>#N/A</v>
      </c>
      <c r="I649" s="163" t="e">
        <f>VLOOKUP($A649,'BC 114+220'!$B$13:$X$4880,15,0)/1000</f>
        <v>#N/A</v>
      </c>
      <c r="J649" s="163" t="e">
        <f>VLOOKUP($A649,'BC 114+220'!$B$13:$X$4880,20,0)/1000</f>
        <v>#N/A</v>
      </c>
      <c r="K649" s="163" t="e">
        <f>VLOOKUP($A649,'BC 114+220'!$B$13:$X$4880,21,0)/1000</f>
        <v>#N/A</v>
      </c>
      <c r="L649" s="161" t="e">
        <f t="shared" si="36"/>
        <v>#N/A</v>
      </c>
      <c r="M649" s="165" t="e">
        <f t="shared" si="37"/>
        <v>#N/A</v>
      </c>
      <c r="N649" s="161" t="e">
        <f t="shared" si="38"/>
        <v>#N/A</v>
      </c>
      <c r="O649" s="161"/>
    </row>
    <row r="650" spans="1:15">
      <c r="A650" s="162">
        <f>'BC 114+220'!B649</f>
        <v>0</v>
      </c>
      <c r="B650" s="161">
        <f t="shared" si="39"/>
        <v>636</v>
      </c>
      <c r="C650" s="163" t="e">
        <f>'BC 114+220'!M649/1000</f>
        <v>#N/A</v>
      </c>
      <c r="D650" s="163" t="e">
        <f>'BC 114+220'!AA649</f>
        <v>#N/A</v>
      </c>
      <c r="E650" s="164" t="e">
        <f>'BC 114+220'!AB649</f>
        <v>#N/A</v>
      </c>
      <c r="F650" s="163" t="e">
        <f>VLOOKUP($A650,'BC 114+220'!$B$13:$X$4880,8,0)/1000</f>
        <v>#N/A</v>
      </c>
      <c r="G650" s="163" t="e">
        <f>VLOOKUP($A650,'BC 114+220'!$B$13:$X$4880,9,0)/1000</f>
        <v>#N/A</v>
      </c>
      <c r="H650" s="163" t="e">
        <f>VLOOKUP($A650,'BC 114+220'!$B$13:$X$4880,14,0)/1000</f>
        <v>#N/A</v>
      </c>
      <c r="I650" s="163" t="e">
        <f>VLOOKUP($A650,'BC 114+220'!$B$13:$X$4880,15,0)/1000</f>
        <v>#N/A</v>
      </c>
      <c r="J650" s="163" t="e">
        <f>VLOOKUP($A650,'BC 114+220'!$B$13:$X$4880,20,0)/1000</f>
        <v>#N/A</v>
      </c>
      <c r="K650" s="163" t="e">
        <f>VLOOKUP($A650,'BC 114+220'!$B$13:$X$4880,21,0)/1000</f>
        <v>#N/A</v>
      </c>
      <c r="L650" s="161" t="e">
        <f t="shared" si="36"/>
        <v>#N/A</v>
      </c>
      <c r="M650" s="165" t="e">
        <f t="shared" si="37"/>
        <v>#N/A</v>
      </c>
      <c r="N650" s="161" t="e">
        <f t="shared" si="38"/>
        <v>#N/A</v>
      </c>
      <c r="O650" s="161"/>
    </row>
    <row r="651" spans="1:15">
      <c r="A651" s="162">
        <f>'BC 114+220'!B650</f>
        <v>0</v>
      </c>
      <c r="B651" s="161">
        <f t="shared" si="39"/>
        <v>637</v>
      </c>
      <c r="C651" s="163" t="e">
        <f>'BC 114+220'!M650/1000</f>
        <v>#N/A</v>
      </c>
      <c r="D651" s="163" t="e">
        <f>'BC 114+220'!AA650</f>
        <v>#N/A</v>
      </c>
      <c r="E651" s="164" t="e">
        <f>'BC 114+220'!AB650</f>
        <v>#N/A</v>
      </c>
      <c r="F651" s="163" t="e">
        <f>VLOOKUP($A651,'BC 114+220'!$B$13:$X$4880,8,0)/1000</f>
        <v>#N/A</v>
      </c>
      <c r="G651" s="163" t="e">
        <f>VLOOKUP($A651,'BC 114+220'!$B$13:$X$4880,9,0)/1000</f>
        <v>#N/A</v>
      </c>
      <c r="H651" s="163" t="e">
        <f>VLOOKUP($A651,'BC 114+220'!$B$13:$X$4880,14,0)/1000</f>
        <v>#N/A</v>
      </c>
      <c r="I651" s="163" t="e">
        <f>VLOOKUP($A651,'BC 114+220'!$B$13:$X$4880,15,0)/1000</f>
        <v>#N/A</v>
      </c>
      <c r="J651" s="163" t="e">
        <f>VLOOKUP($A651,'BC 114+220'!$B$13:$X$4880,20,0)/1000</f>
        <v>#N/A</v>
      </c>
      <c r="K651" s="163" t="e">
        <f>VLOOKUP($A651,'BC 114+220'!$B$13:$X$4880,21,0)/1000</f>
        <v>#N/A</v>
      </c>
      <c r="L651" s="161" t="e">
        <f t="shared" si="36"/>
        <v>#N/A</v>
      </c>
      <c r="M651" s="165" t="e">
        <f t="shared" si="37"/>
        <v>#N/A</v>
      </c>
      <c r="N651" s="161" t="e">
        <f t="shared" si="38"/>
        <v>#N/A</v>
      </c>
      <c r="O651" s="161"/>
    </row>
    <row r="652" spans="1:15">
      <c r="A652" s="162">
        <f>'BC 114+220'!B651</f>
        <v>0</v>
      </c>
      <c r="B652" s="161">
        <f t="shared" si="39"/>
        <v>638</v>
      </c>
      <c r="C652" s="163" t="e">
        <f>'BC 114+220'!M651/1000</f>
        <v>#N/A</v>
      </c>
      <c r="D652" s="163" t="e">
        <f>'BC 114+220'!AA651</f>
        <v>#N/A</v>
      </c>
      <c r="E652" s="164" t="e">
        <f>'BC 114+220'!AB651</f>
        <v>#N/A</v>
      </c>
      <c r="F652" s="163" t="e">
        <f>VLOOKUP($A652,'BC 114+220'!$B$13:$X$4880,8,0)/1000</f>
        <v>#N/A</v>
      </c>
      <c r="G652" s="163" t="e">
        <f>VLOOKUP($A652,'BC 114+220'!$B$13:$X$4880,9,0)/1000</f>
        <v>#N/A</v>
      </c>
      <c r="H652" s="163" t="e">
        <f>VLOOKUP($A652,'BC 114+220'!$B$13:$X$4880,14,0)/1000</f>
        <v>#N/A</v>
      </c>
      <c r="I652" s="163" t="e">
        <f>VLOOKUP($A652,'BC 114+220'!$B$13:$X$4880,15,0)/1000</f>
        <v>#N/A</v>
      </c>
      <c r="J652" s="163" t="e">
        <f>VLOOKUP($A652,'BC 114+220'!$B$13:$X$4880,20,0)/1000</f>
        <v>#N/A</v>
      </c>
      <c r="K652" s="163" t="e">
        <f>VLOOKUP($A652,'BC 114+220'!$B$13:$X$4880,21,0)/1000</f>
        <v>#N/A</v>
      </c>
      <c r="L652" s="161" t="e">
        <f t="shared" si="36"/>
        <v>#N/A</v>
      </c>
      <c r="M652" s="165" t="e">
        <f t="shared" si="37"/>
        <v>#N/A</v>
      </c>
      <c r="N652" s="161" t="e">
        <f t="shared" si="38"/>
        <v>#N/A</v>
      </c>
      <c r="O652" s="161"/>
    </row>
    <row r="653" spans="1:15">
      <c r="A653" s="162">
        <f>'BC 114+220'!B652</f>
        <v>0</v>
      </c>
      <c r="B653" s="161">
        <f t="shared" si="39"/>
        <v>639</v>
      </c>
      <c r="C653" s="163" t="e">
        <f>'BC 114+220'!M652/1000</f>
        <v>#N/A</v>
      </c>
      <c r="D653" s="163" t="e">
        <f>'BC 114+220'!AA652</f>
        <v>#N/A</v>
      </c>
      <c r="E653" s="164" t="e">
        <f>'BC 114+220'!AB652</f>
        <v>#N/A</v>
      </c>
      <c r="F653" s="163" t="e">
        <f>VLOOKUP($A653,'BC 114+220'!$B$13:$X$4880,8,0)/1000</f>
        <v>#N/A</v>
      </c>
      <c r="G653" s="163" t="e">
        <f>VLOOKUP($A653,'BC 114+220'!$B$13:$X$4880,9,0)/1000</f>
        <v>#N/A</v>
      </c>
      <c r="H653" s="163" t="e">
        <f>VLOOKUP($A653,'BC 114+220'!$B$13:$X$4880,14,0)/1000</f>
        <v>#N/A</v>
      </c>
      <c r="I653" s="163" t="e">
        <f>VLOOKUP($A653,'BC 114+220'!$B$13:$X$4880,15,0)/1000</f>
        <v>#N/A</v>
      </c>
      <c r="J653" s="163" t="e">
        <f>VLOOKUP($A653,'BC 114+220'!$B$13:$X$4880,20,0)/1000</f>
        <v>#N/A</v>
      </c>
      <c r="K653" s="163" t="e">
        <f>VLOOKUP($A653,'BC 114+220'!$B$13:$X$4880,21,0)/1000</f>
        <v>#N/A</v>
      </c>
      <c r="L653" s="161" t="e">
        <f t="shared" si="36"/>
        <v>#N/A</v>
      </c>
      <c r="M653" s="165" t="e">
        <f t="shared" si="37"/>
        <v>#N/A</v>
      </c>
      <c r="N653" s="161" t="e">
        <f t="shared" si="38"/>
        <v>#N/A</v>
      </c>
      <c r="O653" s="161"/>
    </row>
    <row r="654" spans="1:15">
      <c r="A654" s="162">
        <f>'BC 114+220'!B653</f>
        <v>0</v>
      </c>
      <c r="B654" s="161">
        <f t="shared" si="39"/>
        <v>640</v>
      </c>
      <c r="C654" s="163" t="e">
        <f>'BC 114+220'!M653/1000</f>
        <v>#N/A</v>
      </c>
      <c r="D654" s="163" t="e">
        <f>'BC 114+220'!AA653</f>
        <v>#N/A</v>
      </c>
      <c r="E654" s="164" t="e">
        <f>'BC 114+220'!AB653</f>
        <v>#N/A</v>
      </c>
      <c r="F654" s="163" t="e">
        <f>VLOOKUP($A654,'BC 114+220'!$B$13:$X$4880,8,0)/1000</f>
        <v>#N/A</v>
      </c>
      <c r="G654" s="163" t="e">
        <f>VLOOKUP($A654,'BC 114+220'!$B$13:$X$4880,9,0)/1000</f>
        <v>#N/A</v>
      </c>
      <c r="H654" s="163" t="e">
        <f>VLOOKUP($A654,'BC 114+220'!$B$13:$X$4880,14,0)/1000</f>
        <v>#N/A</v>
      </c>
      <c r="I654" s="163" t="e">
        <f>VLOOKUP($A654,'BC 114+220'!$B$13:$X$4880,15,0)/1000</f>
        <v>#N/A</v>
      </c>
      <c r="J654" s="163" t="e">
        <f>VLOOKUP($A654,'BC 114+220'!$B$13:$X$4880,20,0)/1000</f>
        <v>#N/A</v>
      </c>
      <c r="K654" s="163" t="e">
        <f>VLOOKUP($A654,'BC 114+220'!$B$13:$X$4880,21,0)/1000</f>
        <v>#N/A</v>
      </c>
      <c r="L654" s="161" t="e">
        <f t="shared" ref="L654:L717" si="40">(G654-$G$14)*1000</f>
        <v>#N/A</v>
      </c>
      <c r="M654" s="165" t="e">
        <f t="shared" ref="M654:M717" si="41">(I654-$I$14)*1000</f>
        <v>#N/A</v>
      </c>
      <c r="N654" s="161" t="e">
        <f t="shared" si="38"/>
        <v>#N/A</v>
      </c>
      <c r="O654" s="161"/>
    </row>
    <row r="655" spans="1:15">
      <c r="A655" s="162">
        <f>'BC 114+220'!B654</f>
        <v>0</v>
      </c>
      <c r="B655" s="161">
        <f t="shared" si="39"/>
        <v>641</v>
      </c>
      <c r="C655" s="163" t="e">
        <f>'BC 114+220'!M654/1000</f>
        <v>#N/A</v>
      </c>
      <c r="D655" s="163" t="e">
        <f>'BC 114+220'!AA654</f>
        <v>#N/A</v>
      </c>
      <c r="E655" s="164" t="e">
        <f>'BC 114+220'!AB654</f>
        <v>#N/A</v>
      </c>
      <c r="F655" s="163" t="e">
        <f>VLOOKUP($A655,'BC 114+220'!$B$13:$X$4880,8,0)/1000</f>
        <v>#N/A</v>
      </c>
      <c r="G655" s="163" t="e">
        <f>VLOOKUP($A655,'BC 114+220'!$B$13:$X$4880,9,0)/1000</f>
        <v>#N/A</v>
      </c>
      <c r="H655" s="163" t="e">
        <f>VLOOKUP($A655,'BC 114+220'!$B$13:$X$4880,14,0)/1000</f>
        <v>#N/A</v>
      </c>
      <c r="I655" s="163" t="e">
        <f>VLOOKUP($A655,'BC 114+220'!$B$13:$X$4880,15,0)/1000</f>
        <v>#N/A</v>
      </c>
      <c r="J655" s="163" t="e">
        <f>VLOOKUP($A655,'BC 114+220'!$B$13:$X$4880,20,0)/1000</f>
        <v>#N/A</v>
      </c>
      <c r="K655" s="163" t="e">
        <f>VLOOKUP($A655,'BC 114+220'!$B$13:$X$4880,21,0)/1000</f>
        <v>#N/A</v>
      </c>
      <c r="L655" s="161" t="e">
        <f t="shared" si="40"/>
        <v>#N/A</v>
      </c>
      <c r="M655" s="165" t="e">
        <f t="shared" si="41"/>
        <v>#N/A</v>
      </c>
      <c r="N655" s="161" t="e">
        <f t="shared" ref="N655:N718" si="42">(K655-$K$14)*1000</f>
        <v>#N/A</v>
      </c>
      <c r="O655" s="161"/>
    </row>
    <row r="656" spans="1:15">
      <c r="A656" s="162">
        <f>'BC 114+220'!B655</f>
        <v>0</v>
      </c>
      <c r="B656" s="161">
        <f t="shared" ref="B656:B718" si="43">+B655+1</f>
        <v>642</v>
      </c>
      <c r="C656" s="163" t="e">
        <f>'BC 114+220'!M655/1000</f>
        <v>#N/A</v>
      </c>
      <c r="D656" s="163" t="e">
        <f>'BC 114+220'!AA655</f>
        <v>#N/A</v>
      </c>
      <c r="E656" s="164" t="e">
        <f>'BC 114+220'!AB655</f>
        <v>#N/A</v>
      </c>
      <c r="F656" s="163" t="e">
        <f>VLOOKUP($A656,'BC 114+220'!$B$13:$X$4880,8,0)/1000</f>
        <v>#N/A</v>
      </c>
      <c r="G656" s="163" t="e">
        <f>VLOOKUP($A656,'BC 114+220'!$B$13:$X$4880,9,0)/1000</f>
        <v>#N/A</v>
      </c>
      <c r="H656" s="163" t="e">
        <f>VLOOKUP($A656,'BC 114+220'!$B$13:$X$4880,14,0)/1000</f>
        <v>#N/A</v>
      </c>
      <c r="I656" s="163" t="e">
        <f>VLOOKUP($A656,'BC 114+220'!$B$13:$X$4880,15,0)/1000</f>
        <v>#N/A</v>
      </c>
      <c r="J656" s="163" t="e">
        <f>VLOOKUP($A656,'BC 114+220'!$B$13:$X$4880,20,0)/1000</f>
        <v>#N/A</v>
      </c>
      <c r="K656" s="163" t="e">
        <f>VLOOKUP($A656,'BC 114+220'!$B$13:$X$4880,21,0)/1000</f>
        <v>#N/A</v>
      </c>
      <c r="L656" s="161" t="e">
        <f t="shared" si="40"/>
        <v>#N/A</v>
      </c>
      <c r="M656" s="165" t="e">
        <f t="shared" si="41"/>
        <v>#N/A</v>
      </c>
      <c r="N656" s="161" t="e">
        <f t="shared" si="42"/>
        <v>#N/A</v>
      </c>
      <c r="O656" s="161"/>
    </row>
    <row r="657" spans="1:15">
      <c r="A657" s="162">
        <f>'BC 114+220'!B656</f>
        <v>0</v>
      </c>
      <c r="B657" s="161">
        <f t="shared" si="43"/>
        <v>643</v>
      </c>
      <c r="C657" s="163" t="e">
        <f>'BC 114+220'!M656/1000</f>
        <v>#N/A</v>
      </c>
      <c r="D657" s="163" t="e">
        <f>'BC 114+220'!AA656</f>
        <v>#N/A</v>
      </c>
      <c r="E657" s="164" t="e">
        <f>'BC 114+220'!AB656</f>
        <v>#N/A</v>
      </c>
      <c r="F657" s="163" t="e">
        <f>VLOOKUP($A657,'BC 114+220'!$B$13:$X$4880,8,0)/1000</f>
        <v>#N/A</v>
      </c>
      <c r="G657" s="163" t="e">
        <f>VLOOKUP($A657,'BC 114+220'!$B$13:$X$4880,9,0)/1000</f>
        <v>#N/A</v>
      </c>
      <c r="H657" s="163" t="e">
        <f>VLOOKUP($A657,'BC 114+220'!$B$13:$X$4880,14,0)/1000</f>
        <v>#N/A</v>
      </c>
      <c r="I657" s="163" t="e">
        <f>VLOOKUP($A657,'BC 114+220'!$B$13:$X$4880,15,0)/1000</f>
        <v>#N/A</v>
      </c>
      <c r="J657" s="163" t="e">
        <f>VLOOKUP($A657,'BC 114+220'!$B$13:$X$4880,20,0)/1000</f>
        <v>#N/A</v>
      </c>
      <c r="K657" s="163" t="e">
        <f>VLOOKUP($A657,'BC 114+220'!$B$13:$X$4880,21,0)/1000</f>
        <v>#N/A</v>
      </c>
      <c r="L657" s="161" t="e">
        <f t="shared" si="40"/>
        <v>#N/A</v>
      </c>
      <c r="M657" s="165" t="e">
        <f t="shared" si="41"/>
        <v>#N/A</v>
      </c>
      <c r="N657" s="161" t="e">
        <f t="shared" si="42"/>
        <v>#N/A</v>
      </c>
      <c r="O657" s="161"/>
    </row>
    <row r="658" spans="1:15">
      <c r="A658" s="162">
        <f>'BC 114+220'!B657</f>
        <v>0</v>
      </c>
      <c r="B658" s="161">
        <f t="shared" si="43"/>
        <v>644</v>
      </c>
      <c r="C658" s="163" t="e">
        <f>'BC 114+220'!M657/1000</f>
        <v>#N/A</v>
      </c>
      <c r="D658" s="163" t="e">
        <f>'BC 114+220'!AA657</f>
        <v>#N/A</v>
      </c>
      <c r="E658" s="164" t="e">
        <f>'BC 114+220'!AB657</f>
        <v>#N/A</v>
      </c>
      <c r="F658" s="163" t="e">
        <f>VLOOKUP($A658,'BC 114+220'!$B$13:$X$4880,8,0)/1000</f>
        <v>#N/A</v>
      </c>
      <c r="G658" s="163" t="e">
        <f>VLOOKUP($A658,'BC 114+220'!$B$13:$X$4880,9,0)/1000</f>
        <v>#N/A</v>
      </c>
      <c r="H658" s="163" t="e">
        <f>VLOOKUP($A658,'BC 114+220'!$B$13:$X$4880,14,0)/1000</f>
        <v>#N/A</v>
      </c>
      <c r="I658" s="163" t="e">
        <f>VLOOKUP($A658,'BC 114+220'!$B$13:$X$4880,15,0)/1000</f>
        <v>#N/A</v>
      </c>
      <c r="J658" s="163" t="e">
        <f>VLOOKUP($A658,'BC 114+220'!$B$13:$X$4880,20,0)/1000</f>
        <v>#N/A</v>
      </c>
      <c r="K658" s="163" t="e">
        <f>VLOOKUP($A658,'BC 114+220'!$B$13:$X$4880,21,0)/1000</f>
        <v>#N/A</v>
      </c>
      <c r="L658" s="161" t="e">
        <f t="shared" si="40"/>
        <v>#N/A</v>
      </c>
      <c r="M658" s="165" t="e">
        <f t="shared" si="41"/>
        <v>#N/A</v>
      </c>
      <c r="N658" s="161" t="e">
        <f t="shared" si="42"/>
        <v>#N/A</v>
      </c>
      <c r="O658" s="161"/>
    </row>
    <row r="659" spans="1:15">
      <c r="A659" s="162">
        <f>'BC 114+220'!B658</f>
        <v>0</v>
      </c>
      <c r="B659" s="161">
        <f t="shared" si="43"/>
        <v>645</v>
      </c>
      <c r="C659" s="163" t="e">
        <f>'BC 114+220'!M658/1000</f>
        <v>#N/A</v>
      </c>
      <c r="D659" s="163" t="e">
        <f>'BC 114+220'!AA658</f>
        <v>#N/A</v>
      </c>
      <c r="E659" s="164" t="e">
        <f>'BC 114+220'!AB658</f>
        <v>#N/A</v>
      </c>
      <c r="F659" s="163" t="e">
        <f>VLOOKUP($A659,'BC 114+220'!$B$13:$X$4880,8,0)/1000</f>
        <v>#N/A</v>
      </c>
      <c r="G659" s="163" t="e">
        <f>VLOOKUP($A659,'BC 114+220'!$B$13:$X$4880,9,0)/1000</f>
        <v>#N/A</v>
      </c>
      <c r="H659" s="163" t="e">
        <f>VLOOKUP($A659,'BC 114+220'!$B$13:$X$4880,14,0)/1000</f>
        <v>#N/A</v>
      </c>
      <c r="I659" s="163" t="e">
        <f>VLOOKUP($A659,'BC 114+220'!$B$13:$X$4880,15,0)/1000</f>
        <v>#N/A</v>
      </c>
      <c r="J659" s="163" t="e">
        <f>VLOOKUP($A659,'BC 114+220'!$B$13:$X$4880,20,0)/1000</f>
        <v>#N/A</v>
      </c>
      <c r="K659" s="163" t="e">
        <f>VLOOKUP($A659,'BC 114+220'!$B$13:$X$4880,21,0)/1000</f>
        <v>#N/A</v>
      </c>
      <c r="L659" s="161" t="e">
        <f t="shared" si="40"/>
        <v>#N/A</v>
      </c>
      <c r="M659" s="165" t="e">
        <f t="shared" si="41"/>
        <v>#N/A</v>
      </c>
      <c r="N659" s="161" t="e">
        <f t="shared" si="42"/>
        <v>#N/A</v>
      </c>
      <c r="O659" s="161"/>
    </row>
    <row r="660" spans="1:15">
      <c r="A660" s="162">
        <f>'BC 114+220'!B659</f>
        <v>0</v>
      </c>
      <c r="B660" s="161">
        <f t="shared" si="43"/>
        <v>646</v>
      </c>
      <c r="C660" s="163" t="e">
        <f>'BC 114+220'!M659/1000</f>
        <v>#N/A</v>
      </c>
      <c r="D660" s="163" t="e">
        <f>'BC 114+220'!AA659</f>
        <v>#N/A</v>
      </c>
      <c r="E660" s="164" t="e">
        <f>'BC 114+220'!AB659</f>
        <v>#N/A</v>
      </c>
      <c r="F660" s="163" t="e">
        <f>VLOOKUP($A660,'BC 114+220'!$B$13:$X$4880,8,0)/1000</f>
        <v>#N/A</v>
      </c>
      <c r="G660" s="163" t="e">
        <f>VLOOKUP($A660,'BC 114+220'!$B$13:$X$4880,9,0)/1000</f>
        <v>#N/A</v>
      </c>
      <c r="H660" s="163" t="e">
        <f>VLOOKUP($A660,'BC 114+220'!$B$13:$X$4880,14,0)/1000</f>
        <v>#N/A</v>
      </c>
      <c r="I660" s="163" t="e">
        <f>VLOOKUP($A660,'BC 114+220'!$B$13:$X$4880,15,0)/1000</f>
        <v>#N/A</v>
      </c>
      <c r="J660" s="163" t="e">
        <f>VLOOKUP($A660,'BC 114+220'!$B$13:$X$4880,20,0)/1000</f>
        <v>#N/A</v>
      </c>
      <c r="K660" s="163" t="e">
        <f>VLOOKUP($A660,'BC 114+220'!$B$13:$X$4880,21,0)/1000</f>
        <v>#N/A</v>
      </c>
      <c r="L660" s="161" t="e">
        <f t="shared" si="40"/>
        <v>#N/A</v>
      </c>
      <c r="M660" s="165" t="e">
        <f t="shared" si="41"/>
        <v>#N/A</v>
      </c>
      <c r="N660" s="161" t="e">
        <f t="shared" si="42"/>
        <v>#N/A</v>
      </c>
      <c r="O660" s="161"/>
    </row>
    <row r="661" spans="1:15">
      <c r="A661" s="162">
        <f>'BC 114+220'!B660</f>
        <v>0</v>
      </c>
      <c r="B661" s="161">
        <f t="shared" si="43"/>
        <v>647</v>
      </c>
      <c r="C661" s="163" t="e">
        <f>'BC 114+220'!M660/1000</f>
        <v>#N/A</v>
      </c>
      <c r="D661" s="163" t="e">
        <f>'BC 114+220'!AA660</f>
        <v>#N/A</v>
      </c>
      <c r="E661" s="164" t="e">
        <f>'BC 114+220'!AB660</f>
        <v>#N/A</v>
      </c>
      <c r="F661" s="163" t="e">
        <f>VLOOKUP($A661,'BC 114+220'!$B$13:$X$4880,8,0)/1000</f>
        <v>#N/A</v>
      </c>
      <c r="G661" s="163" t="e">
        <f>VLOOKUP($A661,'BC 114+220'!$B$13:$X$4880,9,0)/1000</f>
        <v>#N/A</v>
      </c>
      <c r="H661" s="163" t="e">
        <f>VLOOKUP($A661,'BC 114+220'!$B$13:$X$4880,14,0)/1000</f>
        <v>#N/A</v>
      </c>
      <c r="I661" s="163" t="e">
        <f>VLOOKUP($A661,'BC 114+220'!$B$13:$X$4880,15,0)/1000</f>
        <v>#N/A</v>
      </c>
      <c r="J661" s="163" t="e">
        <f>VLOOKUP($A661,'BC 114+220'!$B$13:$X$4880,20,0)/1000</f>
        <v>#N/A</v>
      </c>
      <c r="K661" s="163" t="e">
        <f>VLOOKUP($A661,'BC 114+220'!$B$13:$X$4880,21,0)/1000</f>
        <v>#N/A</v>
      </c>
      <c r="L661" s="161" t="e">
        <f t="shared" si="40"/>
        <v>#N/A</v>
      </c>
      <c r="M661" s="165" t="e">
        <f t="shared" si="41"/>
        <v>#N/A</v>
      </c>
      <c r="N661" s="161" t="e">
        <f t="shared" si="42"/>
        <v>#N/A</v>
      </c>
      <c r="O661" s="161"/>
    </row>
    <row r="662" spans="1:15">
      <c r="A662" s="162">
        <f>'BC 114+220'!B661</f>
        <v>0</v>
      </c>
      <c r="B662" s="161">
        <f t="shared" si="43"/>
        <v>648</v>
      </c>
      <c r="C662" s="163" t="e">
        <f>'BC 114+220'!M661/1000</f>
        <v>#N/A</v>
      </c>
      <c r="D662" s="163" t="e">
        <f>'BC 114+220'!AA661</f>
        <v>#N/A</v>
      </c>
      <c r="E662" s="164" t="e">
        <f>'BC 114+220'!AB661</f>
        <v>#N/A</v>
      </c>
      <c r="F662" s="163" t="e">
        <f>VLOOKUP($A662,'BC 114+220'!$B$13:$X$4880,8,0)/1000</f>
        <v>#N/A</v>
      </c>
      <c r="G662" s="163" t="e">
        <f>VLOOKUP($A662,'BC 114+220'!$B$13:$X$4880,9,0)/1000</f>
        <v>#N/A</v>
      </c>
      <c r="H662" s="163" t="e">
        <f>VLOOKUP($A662,'BC 114+220'!$B$13:$X$4880,14,0)/1000</f>
        <v>#N/A</v>
      </c>
      <c r="I662" s="163" t="e">
        <f>VLOOKUP($A662,'BC 114+220'!$B$13:$X$4880,15,0)/1000</f>
        <v>#N/A</v>
      </c>
      <c r="J662" s="163" t="e">
        <f>VLOOKUP($A662,'BC 114+220'!$B$13:$X$4880,20,0)/1000</f>
        <v>#N/A</v>
      </c>
      <c r="K662" s="163" t="e">
        <f>VLOOKUP($A662,'BC 114+220'!$B$13:$X$4880,21,0)/1000</f>
        <v>#N/A</v>
      </c>
      <c r="L662" s="161" t="e">
        <f t="shared" si="40"/>
        <v>#N/A</v>
      </c>
      <c r="M662" s="165" t="e">
        <f t="shared" si="41"/>
        <v>#N/A</v>
      </c>
      <c r="N662" s="161" t="e">
        <f t="shared" si="42"/>
        <v>#N/A</v>
      </c>
      <c r="O662" s="161"/>
    </row>
    <row r="663" spans="1:15">
      <c r="A663" s="162">
        <f>'BC 114+220'!B662</f>
        <v>0</v>
      </c>
      <c r="B663" s="161">
        <f t="shared" si="43"/>
        <v>649</v>
      </c>
      <c r="C663" s="163" t="e">
        <f>'BC 114+220'!M662/1000</f>
        <v>#N/A</v>
      </c>
      <c r="D663" s="163" t="e">
        <f>'BC 114+220'!AA662</f>
        <v>#N/A</v>
      </c>
      <c r="E663" s="164" t="e">
        <f>'BC 114+220'!AB662</f>
        <v>#N/A</v>
      </c>
      <c r="F663" s="163" t="e">
        <f>VLOOKUP($A663,'BC 114+220'!$B$13:$X$4880,8,0)/1000</f>
        <v>#N/A</v>
      </c>
      <c r="G663" s="163" t="e">
        <f>VLOOKUP($A663,'BC 114+220'!$B$13:$X$4880,9,0)/1000</f>
        <v>#N/A</v>
      </c>
      <c r="H663" s="163" t="e">
        <f>VLOOKUP($A663,'BC 114+220'!$B$13:$X$4880,14,0)/1000</f>
        <v>#N/A</v>
      </c>
      <c r="I663" s="163" t="e">
        <f>VLOOKUP($A663,'BC 114+220'!$B$13:$X$4880,15,0)/1000</f>
        <v>#N/A</v>
      </c>
      <c r="J663" s="163" t="e">
        <f>VLOOKUP($A663,'BC 114+220'!$B$13:$X$4880,20,0)/1000</f>
        <v>#N/A</v>
      </c>
      <c r="K663" s="163" t="e">
        <f>VLOOKUP($A663,'BC 114+220'!$B$13:$X$4880,21,0)/1000</f>
        <v>#N/A</v>
      </c>
      <c r="L663" s="161" t="e">
        <f t="shared" si="40"/>
        <v>#N/A</v>
      </c>
      <c r="M663" s="165" t="e">
        <f t="shared" si="41"/>
        <v>#N/A</v>
      </c>
      <c r="N663" s="161" t="e">
        <f t="shared" si="42"/>
        <v>#N/A</v>
      </c>
      <c r="O663" s="161"/>
    </row>
    <row r="664" spans="1:15">
      <c r="A664" s="162">
        <f>'BC 114+220'!B663</f>
        <v>0</v>
      </c>
      <c r="B664" s="161">
        <f t="shared" si="43"/>
        <v>650</v>
      </c>
      <c r="C664" s="163" t="e">
        <f>'BC 114+220'!M663/1000</f>
        <v>#N/A</v>
      </c>
      <c r="D664" s="163" t="e">
        <f>'BC 114+220'!AA663</f>
        <v>#N/A</v>
      </c>
      <c r="E664" s="164" t="e">
        <f>'BC 114+220'!AB663</f>
        <v>#N/A</v>
      </c>
      <c r="F664" s="163" t="e">
        <f>VLOOKUP($A664,'BC 114+220'!$B$13:$X$4880,8,0)/1000</f>
        <v>#N/A</v>
      </c>
      <c r="G664" s="163" t="e">
        <f>VLOOKUP($A664,'BC 114+220'!$B$13:$X$4880,9,0)/1000</f>
        <v>#N/A</v>
      </c>
      <c r="H664" s="163" t="e">
        <f>VLOOKUP($A664,'BC 114+220'!$B$13:$X$4880,14,0)/1000</f>
        <v>#N/A</v>
      </c>
      <c r="I664" s="163" t="e">
        <f>VLOOKUP($A664,'BC 114+220'!$B$13:$X$4880,15,0)/1000</f>
        <v>#N/A</v>
      </c>
      <c r="J664" s="163" t="e">
        <f>VLOOKUP($A664,'BC 114+220'!$B$13:$X$4880,20,0)/1000</f>
        <v>#N/A</v>
      </c>
      <c r="K664" s="163" t="e">
        <f>VLOOKUP($A664,'BC 114+220'!$B$13:$X$4880,21,0)/1000</f>
        <v>#N/A</v>
      </c>
      <c r="L664" s="161" t="e">
        <f t="shared" si="40"/>
        <v>#N/A</v>
      </c>
      <c r="M664" s="165" t="e">
        <f t="shared" si="41"/>
        <v>#N/A</v>
      </c>
      <c r="N664" s="161" t="e">
        <f t="shared" si="42"/>
        <v>#N/A</v>
      </c>
      <c r="O664" s="161"/>
    </row>
    <row r="665" spans="1:15">
      <c r="A665" s="162">
        <f>'BC 114+220'!B664</f>
        <v>0</v>
      </c>
      <c r="B665" s="161">
        <f t="shared" si="43"/>
        <v>651</v>
      </c>
      <c r="C665" s="163" t="e">
        <f>'BC 114+220'!M664/1000</f>
        <v>#N/A</v>
      </c>
      <c r="D665" s="163" t="e">
        <f>'BC 114+220'!AA664</f>
        <v>#N/A</v>
      </c>
      <c r="E665" s="164" t="e">
        <f>'BC 114+220'!AB664</f>
        <v>#N/A</v>
      </c>
      <c r="F665" s="163" t="e">
        <f>VLOOKUP($A665,'BC 114+220'!$B$13:$X$4880,8,0)/1000</f>
        <v>#N/A</v>
      </c>
      <c r="G665" s="163" t="e">
        <f>VLOOKUP($A665,'BC 114+220'!$B$13:$X$4880,9,0)/1000</f>
        <v>#N/A</v>
      </c>
      <c r="H665" s="163" t="e">
        <f>VLOOKUP($A665,'BC 114+220'!$B$13:$X$4880,14,0)/1000</f>
        <v>#N/A</v>
      </c>
      <c r="I665" s="163" t="e">
        <f>VLOOKUP($A665,'BC 114+220'!$B$13:$X$4880,15,0)/1000</f>
        <v>#N/A</v>
      </c>
      <c r="J665" s="163" t="e">
        <f>VLOOKUP($A665,'BC 114+220'!$B$13:$X$4880,20,0)/1000</f>
        <v>#N/A</v>
      </c>
      <c r="K665" s="163" t="e">
        <f>VLOOKUP($A665,'BC 114+220'!$B$13:$X$4880,21,0)/1000</f>
        <v>#N/A</v>
      </c>
      <c r="L665" s="161" t="e">
        <f t="shared" si="40"/>
        <v>#N/A</v>
      </c>
      <c r="M665" s="165" t="e">
        <f t="shared" si="41"/>
        <v>#N/A</v>
      </c>
      <c r="N665" s="161" t="e">
        <f t="shared" si="42"/>
        <v>#N/A</v>
      </c>
      <c r="O665" s="161"/>
    </row>
    <row r="666" spans="1:15">
      <c r="A666" s="162">
        <f>'BC 114+220'!B665</f>
        <v>0</v>
      </c>
      <c r="B666" s="161">
        <f t="shared" si="43"/>
        <v>652</v>
      </c>
      <c r="C666" s="163" t="e">
        <f>'BC 114+220'!M665/1000</f>
        <v>#N/A</v>
      </c>
      <c r="D666" s="163" t="e">
        <f>'BC 114+220'!AA665</f>
        <v>#N/A</v>
      </c>
      <c r="E666" s="164" t="e">
        <f>'BC 114+220'!AB665</f>
        <v>#N/A</v>
      </c>
      <c r="F666" s="163" t="e">
        <f>VLOOKUP($A666,'BC 114+220'!$B$13:$X$4880,8,0)/1000</f>
        <v>#N/A</v>
      </c>
      <c r="G666" s="163" t="e">
        <f>VLOOKUP($A666,'BC 114+220'!$B$13:$X$4880,9,0)/1000</f>
        <v>#N/A</v>
      </c>
      <c r="H666" s="163" t="e">
        <f>VLOOKUP($A666,'BC 114+220'!$B$13:$X$4880,14,0)/1000</f>
        <v>#N/A</v>
      </c>
      <c r="I666" s="163" t="e">
        <f>VLOOKUP($A666,'BC 114+220'!$B$13:$X$4880,15,0)/1000</f>
        <v>#N/A</v>
      </c>
      <c r="J666" s="163" t="e">
        <f>VLOOKUP($A666,'BC 114+220'!$B$13:$X$4880,20,0)/1000</f>
        <v>#N/A</v>
      </c>
      <c r="K666" s="163" t="e">
        <f>VLOOKUP($A666,'BC 114+220'!$B$13:$X$4880,21,0)/1000</f>
        <v>#N/A</v>
      </c>
      <c r="L666" s="161" t="e">
        <f t="shared" si="40"/>
        <v>#N/A</v>
      </c>
      <c r="M666" s="165" t="e">
        <f t="shared" si="41"/>
        <v>#N/A</v>
      </c>
      <c r="N666" s="161" t="e">
        <f t="shared" si="42"/>
        <v>#N/A</v>
      </c>
      <c r="O666" s="161"/>
    </row>
    <row r="667" spans="1:15">
      <c r="A667" s="162">
        <f>'BC 114+220'!B666</f>
        <v>0</v>
      </c>
      <c r="B667" s="161">
        <f t="shared" si="43"/>
        <v>653</v>
      </c>
      <c r="C667" s="163" t="e">
        <f>'BC 114+220'!M666/1000</f>
        <v>#N/A</v>
      </c>
      <c r="D667" s="163" t="e">
        <f>'BC 114+220'!AA666</f>
        <v>#N/A</v>
      </c>
      <c r="E667" s="164" t="e">
        <f>'BC 114+220'!AB666</f>
        <v>#N/A</v>
      </c>
      <c r="F667" s="163" t="e">
        <f>VLOOKUP($A667,'BC 114+220'!$B$13:$X$4880,8,0)/1000</f>
        <v>#N/A</v>
      </c>
      <c r="G667" s="163" t="e">
        <f>VLOOKUP($A667,'BC 114+220'!$B$13:$X$4880,9,0)/1000</f>
        <v>#N/A</v>
      </c>
      <c r="H667" s="163" t="e">
        <f>VLOOKUP($A667,'BC 114+220'!$B$13:$X$4880,14,0)/1000</f>
        <v>#N/A</v>
      </c>
      <c r="I667" s="163" t="e">
        <f>VLOOKUP($A667,'BC 114+220'!$B$13:$X$4880,15,0)/1000</f>
        <v>#N/A</v>
      </c>
      <c r="J667" s="163" t="e">
        <f>VLOOKUP($A667,'BC 114+220'!$B$13:$X$4880,20,0)/1000</f>
        <v>#N/A</v>
      </c>
      <c r="K667" s="163" t="e">
        <f>VLOOKUP($A667,'BC 114+220'!$B$13:$X$4880,21,0)/1000</f>
        <v>#N/A</v>
      </c>
      <c r="L667" s="161" t="e">
        <f t="shared" si="40"/>
        <v>#N/A</v>
      </c>
      <c r="M667" s="165" t="e">
        <f t="shared" si="41"/>
        <v>#N/A</v>
      </c>
      <c r="N667" s="161" t="e">
        <f t="shared" si="42"/>
        <v>#N/A</v>
      </c>
      <c r="O667" s="161"/>
    </row>
    <row r="668" spans="1:15">
      <c r="A668" s="162">
        <f>'BC 114+220'!B667</f>
        <v>0</v>
      </c>
      <c r="B668" s="161">
        <f t="shared" si="43"/>
        <v>654</v>
      </c>
      <c r="C668" s="163" t="e">
        <f>'BC 114+220'!M667/1000</f>
        <v>#N/A</v>
      </c>
      <c r="D668" s="163" t="e">
        <f>'BC 114+220'!AA667</f>
        <v>#N/A</v>
      </c>
      <c r="E668" s="164" t="e">
        <f>'BC 114+220'!AB667</f>
        <v>#N/A</v>
      </c>
      <c r="F668" s="163" t="e">
        <f>VLOOKUP($A668,'BC 114+220'!$B$13:$X$4880,8,0)/1000</f>
        <v>#N/A</v>
      </c>
      <c r="G668" s="163" t="e">
        <f>VLOOKUP($A668,'BC 114+220'!$B$13:$X$4880,9,0)/1000</f>
        <v>#N/A</v>
      </c>
      <c r="H668" s="163" t="e">
        <f>VLOOKUP($A668,'BC 114+220'!$B$13:$X$4880,14,0)/1000</f>
        <v>#N/A</v>
      </c>
      <c r="I668" s="163" t="e">
        <f>VLOOKUP($A668,'BC 114+220'!$B$13:$X$4880,15,0)/1000</f>
        <v>#N/A</v>
      </c>
      <c r="J668" s="163" t="e">
        <f>VLOOKUP($A668,'BC 114+220'!$B$13:$X$4880,20,0)/1000</f>
        <v>#N/A</v>
      </c>
      <c r="K668" s="163" t="e">
        <f>VLOOKUP($A668,'BC 114+220'!$B$13:$X$4880,21,0)/1000</f>
        <v>#N/A</v>
      </c>
      <c r="L668" s="161" t="e">
        <f t="shared" si="40"/>
        <v>#N/A</v>
      </c>
      <c r="M668" s="165" t="e">
        <f t="shared" si="41"/>
        <v>#N/A</v>
      </c>
      <c r="N668" s="161" t="e">
        <f t="shared" si="42"/>
        <v>#N/A</v>
      </c>
      <c r="O668" s="161"/>
    </row>
    <row r="669" spans="1:15">
      <c r="A669" s="162">
        <f>'BC 114+220'!B668</f>
        <v>0</v>
      </c>
      <c r="B669" s="161">
        <f t="shared" si="43"/>
        <v>655</v>
      </c>
      <c r="C669" s="163" t="e">
        <f>'BC 114+220'!M668/1000</f>
        <v>#N/A</v>
      </c>
      <c r="D669" s="163" t="e">
        <f>'BC 114+220'!AA668</f>
        <v>#N/A</v>
      </c>
      <c r="E669" s="164" t="e">
        <f>'BC 114+220'!AB668</f>
        <v>#N/A</v>
      </c>
      <c r="F669" s="163" t="e">
        <f>VLOOKUP($A669,'BC 114+220'!$B$13:$X$4880,8,0)/1000</f>
        <v>#N/A</v>
      </c>
      <c r="G669" s="163" t="e">
        <f>VLOOKUP($A669,'BC 114+220'!$B$13:$X$4880,9,0)/1000</f>
        <v>#N/A</v>
      </c>
      <c r="H669" s="163" t="e">
        <f>VLOOKUP($A669,'BC 114+220'!$B$13:$X$4880,14,0)/1000</f>
        <v>#N/A</v>
      </c>
      <c r="I669" s="163" t="e">
        <f>VLOOKUP($A669,'BC 114+220'!$B$13:$X$4880,15,0)/1000</f>
        <v>#N/A</v>
      </c>
      <c r="J669" s="163" t="e">
        <f>VLOOKUP($A669,'BC 114+220'!$B$13:$X$4880,20,0)/1000</f>
        <v>#N/A</v>
      </c>
      <c r="K669" s="163" t="e">
        <f>VLOOKUP($A669,'BC 114+220'!$B$13:$X$4880,21,0)/1000</f>
        <v>#N/A</v>
      </c>
      <c r="L669" s="161" t="e">
        <f t="shared" si="40"/>
        <v>#N/A</v>
      </c>
      <c r="M669" s="165" t="e">
        <f t="shared" si="41"/>
        <v>#N/A</v>
      </c>
      <c r="N669" s="161" t="e">
        <f t="shared" si="42"/>
        <v>#N/A</v>
      </c>
      <c r="O669" s="161"/>
    </row>
    <row r="670" spans="1:15">
      <c r="A670" s="162">
        <f>'BC 114+220'!B669</f>
        <v>0</v>
      </c>
      <c r="B670" s="161">
        <f t="shared" si="43"/>
        <v>656</v>
      </c>
      <c r="C670" s="163" t="e">
        <f>'BC 114+220'!M669/1000</f>
        <v>#N/A</v>
      </c>
      <c r="D670" s="163" t="e">
        <f>'BC 114+220'!AA669</f>
        <v>#N/A</v>
      </c>
      <c r="E670" s="164" t="e">
        <f>'BC 114+220'!AB669</f>
        <v>#N/A</v>
      </c>
      <c r="F670" s="163" t="e">
        <f>VLOOKUP($A670,'BC 114+220'!$B$13:$X$4880,8,0)/1000</f>
        <v>#N/A</v>
      </c>
      <c r="G670" s="163" t="e">
        <f>VLOOKUP($A670,'BC 114+220'!$B$13:$X$4880,9,0)/1000</f>
        <v>#N/A</v>
      </c>
      <c r="H670" s="163" t="e">
        <f>VLOOKUP($A670,'BC 114+220'!$B$13:$X$4880,14,0)/1000</f>
        <v>#N/A</v>
      </c>
      <c r="I670" s="163" t="e">
        <f>VLOOKUP($A670,'BC 114+220'!$B$13:$X$4880,15,0)/1000</f>
        <v>#N/A</v>
      </c>
      <c r="J670" s="163" t="e">
        <f>VLOOKUP($A670,'BC 114+220'!$B$13:$X$4880,20,0)/1000</f>
        <v>#N/A</v>
      </c>
      <c r="K670" s="163" t="e">
        <f>VLOOKUP($A670,'BC 114+220'!$B$13:$X$4880,21,0)/1000</f>
        <v>#N/A</v>
      </c>
      <c r="L670" s="161" t="e">
        <f t="shared" si="40"/>
        <v>#N/A</v>
      </c>
      <c r="M670" s="165" t="e">
        <f t="shared" si="41"/>
        <v>#N/A</v>
      </c>
      <c r="N670" s="161" t="e">
        <f t="shared" si="42"/>
        <v>#N/A</v>
      </c>
      <c r="O670" s="161"/>
    </row>
    <row r="671" spans="1:15">
      <c r="A671" s="162">
        <f>'BC 114+220'!B670</f>
        <v>0</v>
      </c>
      <c r="B671" s="161">
        <f t="shared" si="43"/>
        <v>657</v>
      </c>
      <c r="C671" s="163" t="e">
        <f>'BC 114+220'!M670/1000</f>
        <v>#N/A</v>
      </c>
      <c r="D671" s="163" t="e">
        <f>'BC 114+220'!AA670</f>
        <v>#N/A</v>
      </c>
      <c r="E671" s="164" t="e">
        <f>'BC 114+220'!AB670</f>
        <v>#N/A</v>
      </c>
      <c r="F671" s="163" t="e">
        <f>VLOOKUP($A671,'BC 114+220'!$B$13:$X$4880,8,0)/1000</f>
        <v>#N/A</v>
      </c>
      <c r="G671" s="163" t="e">
        <f>VLOOKUP($A671,'BC 114+220'!$B$13:$X$4880,9,0)/1000</f>
        <v>#N/A</v>
      </c>
      <c r="H671" s="163" t="e">
        <f>VLOOKUP($A671,'BC 114+220'!$B$13:$X$4880,14,0)/1000</f>
        <v>#N/A</v>
      </c>
      <c r="I671" s="163" t="e">
        <f>VLOOKUP($A671,'BC 114+220'!$B$13:$X$4880,15,0)/1000</f>
        <v>#N/A</v>
      </c>
      <c r="J671" s="163" t="e">
        <f>VLOOKUP($A671,'BC 114+220'!$B$13:$X$4880,20,0)/1000</f>
        <v>#N/A</v>
      </c>
      <c r="K671" s="163" t="e">
        <f>VLOOKUP($A671,'BC 114+220'!$B$13:$X$4880,21,0)/1000</f>
        <v>#N/A</v>
      </c>
      <c r="L671" s="161" t="e">
        <f t="shared" si="40"/>
        <v>#N/A</v>
      </c>
      <c r="M671" s="165" t="e">
        <f t="shared" si="41"/>
        <v>#N/A</v>
      </c>
      <c r="N671" s="161" t="e">
        <f t="shared" si="42"/>
        <v>#N/A</v>
      </c>
      <c r="O671" s="161"/>
    </row>
    <row r="672" spans="1:15">
      <c r="A672" s="162">
        <f>'BC 114+220'!B671</f>
        <v>0</v>
      </c>
      <c r="B672" s="161">
        <f t="shared" si="43"/>
        <v>658</v>
      </c>
      <c r="C672" s="163" t="e">
        <f>'BC 114+220'!M671/1000</f>
        <v>#N/A</v>
      </c>
      <c r="D672" s="163" t="e">
        <f>'BC 114+220'!AA671</f>
        <v>#N/A</v>
      </c>
      <c r="E672" s="164" t="e">
        <f>'BC 114+220'!AB671</f>
        <v>#N/A</v>
      </c>
      <c r="F672" s="163" t="e">
        <f>VLOOKUP($A672,'BC 114+220'!$B$13:$X$4880,8,0)/1000</f>
        <v>#N/A</v>
      </c>
      <c r="G672" s="163" t="e">
        <f>VLOOKUP($A672,'BC 114+220'!$B$13:$X$4880,9,0)/1000</f>
        <v>#N/A</v>
      </c>
      <c r="H672" s="163" t="e">
        <f>VLOOKUP($A672,'BC 114+220'!$B$13:$X$4880,14,0)/1000</f>
        <v>#N/A</v>
      </c>
      <c r="I672" s="163" t="e">
        <f>VLOOKUP($A672,'BC 114+220'!$B$13:$X$4880,15,0)/1000</f>
        <v>#N/A</v>
      </c>
      <c r="J672" s="163" t="e">
        <f>VLOOKUP($A672,'BC 114+220'!$B$13:$X$4880,20,0)/1000</f>
        <v>#N/A</v>
      </c>
      <c r="K672" s="163" t="e">
        <f>VLOOKUP($A672,'BC 114+220'!$B$13:$X$4880,21,0)/1000</f>
        <v>#N/A</v>
      </c>
      <c r="L672" s="161" t="e">
        <f t="shared" si="40"/>
        <v>#N/A</v>
      </c>
      <c r="M672" s="165" t="e">
        <f t="shared" si="41"/>
        <v>#N/A</v>
      </c>
      <c r="N672" s="161" t="e">
        <f t="shared" si="42"/>
        <v>#N/A</v>
      </c>
      <c r="O672" s="161"/>
    </row>
    <row r="673" spans="1:15">
      <c r="A673" s="162">
        <f>'BC 114+220'!B672</f>
        <v>0</v>
      </c>
      <c r="B673" s="161">
        <f t="shared" si="43"/>
        <v>659</v>
      </c>
      <c r="C673" s="163" t="e">
        <f>'BC 114+220'!M672/1000</f>
        <v>#N/A</v>
      </c>
      <c r="D673" s="163" t="e">
        <f>'BC 114+220'!AA672</f>
        <v>#N/A</v>
      </c>
      <c r="E673" s="164" t="e">
        <f>'BC 114+220'!AB672</f>
        <v>#N/A</v>
      </c>
      <c r="F673" s="163" t="e">
        <f>VLOOKUP($A673,'BC 114+220'!$B$13:$X$4880,8,0)/1000</f>
        <v>#N/A</v>
      </c>
      <c r="G673" s="163" t="e">
        <f>VLOOKUP($A673,'BC 114+220'!$B$13:$X$4880,9,0)/1000</f>
        <v>#N/A</v>
      </c>
      <c r="H673" s="163" t="e">
        <f>VLOOKUP($A673,'BC 114+220'!$B$13:$X$4880,14,0)/1000</f>
        <v>#N/A</v>
      </c>
      <c r="I673" s="163" t="e">
        <f>VLOOKUP($A673,'BC 114+220'!$B$13:$X$4880,15,0)/1000</f>
        <v>#N/A</v>
      </c>
      <c r="J673" s="163" t="e">
        <f>VLOOKUP($A673,'BC 114+220'!$B$13:$X$4880,20,0)/1000</f>
        <v>#N/A</v>
      </c>
      <c r="K673" s="163" t="e">
        <f>VLOOKUP($A673,'BC 114+220'!$B$13:$X$4880,21,0)/1000</f>
        <v>#N/A</v>
      </c>
      <c r="L673" s="161" t="e">
        <f t="shared" si="40"/>
        <v>#N/A</v>
      </c>
      <c r="M673" s="165" t="e">
        <f t="shared" si="41"/>
        <v>#N/A</v>
      </c>
      <c r="N673" s="161" t="e">
        <f t="shared" si="42"/>
        <v>#N/A</v>
      </c>
      <c r="O673" s="161"/>
    </row>
    <row r="674" spans="1:15">
      <c r="A674" s="162">
        <f>'BC 114+220'!B673</f>
        <v>0</v>
      </c>
      <c r="B674" s="161">
        <f t="shared" si="43"/>
        <v>660</v>
      </c>
      <c r="C674" s="163" t="e">
        <f>'BC 114+220'!M673/1000</f>
        <v>#N/A</v>
      </c>
      <c r="D674" s="163" t="e">
        <f>'BC 114+220'!AA673</f>
        <v>#N/A</v>
      </c>
      <c r="E674" s="164" t="e">
        <f>'BC 114+220'!AB673</f>
        <v>#N/A</v>
      </c>
      <c r="F674" s="163" t="e">
        <f>VLOOKUP($A674,'BC 114+220'!$B$13:$X$4880,8,0)/1000</f>
        <v>#N/A</v>
      </c>
      <c r="G674" s="163" t="e">
        <f>VLOOKUP($A674,'BC 114+220'!$B$13:$X$4880,9,0)/1000</f>
        <v>#N/A</v>
      </c>
      <c r="H674" s="163" t="e">
        <f>VLOOKUP($A674,'BC 114+220'!$B$13:$X$4880,14,0)/1000</f>
        <v>#N/A</v>
      </c>
      <c r="I674" s="163" t="e">
        <f>VLOOKUP($A674,'BC 114+220'!$B$13:$X$4880,15,0)/1000</f>
        <v>#N/A</v>
      </c>
      <c r="J674" s="163" t="e">
        <f>VLOOKUP($A674,'BC 114+220'!$B$13:$X$4880,20,0)/1000</f>
        <v>#N/A</v>
      </c>
      <c r="K674" s="163" t="e">
        <f>VLOOKUP($A674,'BC 114+220'!$B$13:$X$4880,21,0)/1000</f>
        <v>#N/A</v>
      </c>
      <c r="L674" s="161" t="e">
        <f t="shared" si="40"/>
        <v>#N/A</v>
      </c>
      <c r="M674" s="165" t="e">
        <f t="shared" si="41"/>
        <v>#N/A</v>
      </c>
      <c r="N674" s="161" t="e">
        <f t="shared" si="42"/>
        <v>#N/A</v>
      </c>
      <c r="O674" s="161"/>
    </row>
    <row r="675" spans="1:15">
      <c r="A675" s="162">
        <f>'BC 114+220'!B674</f>
        <v>0</v>
      </c>
      <c r="B675" s="161">
        <f t="shared" si="43"/>
        <v>661</v>
      </c>
      <c r="C675" s="163" t="e">
        <f>'BC 114+220'!M674/1000</f>
        <v>#N/A</v>
      </c>
      <c r="D675" s="163" t="e">
        <f>'BC 114+220'!AA674</f>
        <v>#N/A</v>
      </c>
      <c r="E675" s="164" t="e">
        <f>'BC 114+220'!AB674</f>
        <v>#N/A</v>
      </c>
      <c r="F675" s="163" t="e">
        <f>VLOOKUP($A675,'BC 114+220'!$B$13:$X$4880,8,0)/1000</f>
        <v>#N/A</v>
      </c>
      <c r="G675" s="163" t="e">
        <f>VLOOKUP($A675,'BC 114+220'!$B$13:$X$4880,9,0)/1000</f>
        <v>#N/A</v>
      </c>
      <c r="H675" s="163" t="e">
        <f>VLOOKUP($A675,'BC 114+220'!$B$13:$X$4880,14,0)/1000</f>
        <v>#N/A</v>
      </c>
      <c r="I675" s="163" t="e">
        <f>VLOOKUP($A675,'BC 114+220'!$B$13:$X$4880,15,0)/1000</f>
        <v>#N/A</v>
      </c>
      <c r="J675" s="163" t="e">
        <f>VLOOKUP($A675,'BC 114+220'!$B$13:$X$4880,20,0)/1000</f>
        <v>#N/A</v>
      </c>
      <c r="K675" s="163" t="e">
        <f>VLOOKUP($A675,'BC 114+220'!$B$13:$X$4880,21,0)/1000</f>
        <v>#N/A</v>
      </c>
      <c r="L675" s="161" t="e">
        <f t="shared" si="40"/>
        <v>#N/A</v>
      </c>
      <c r="M675" s="165" t="e">
        <f t="shared" si="41"/>
        <v>#N/A</v>
      </c>
      <c r="N675" s="161" t="e">
        <f t="shared" si="42"/>
        <v>#N/A</v>
      </c>
      <c r="O675" s="161"/>
    </row>
    <row r="676" spans="1:15">
      <c r="A676" s="162">
        <f>'BC 114+220'!B675</f>
        <v>0</v>
      </c>
      <c r="B676" s="161">
        <f t="shared" si="43"/>
        <v>662</v>
      </c>
      <c r="C676" s="163" t="e">
        <f>'BC 114+220'!M675/1000</f>
        <v>#N/A</v>
      </c>
      <c r="D676" s="163" t="e">
        <f>'BC 114+220'!AA675</f>
        <v>#N/A</v>
      </c>
      <c r="E676" s="164" t="e">
        <f>'BC 114+220'!AB675</f>
        <v>#N/A</v>
      </c>
      <c r="F676" s="163" t="e">
        <f>VLOOKUP($A676,'BC 114+220'!$B$13:$X$4880,8,0)/1000</f>
        <v>#N/A</v>
      </c>
      <c r="G676" s="163" t="e">
        <f>VLOOKUP($A676,'BC 114+220'!$B$13:$X$4880,9,0)/1000</f>
        <v>#N/A</v>
      </c>
      <c r="H676" s="163" t="e">
        <f>VLOOKUP($A676,'BC 114+220'!$B$13:$X$4880,14,0)/1000</f>
        <v>#N/A</v>
      </c>
      <c r="I676" s="163" t="e">
        <f>VLOOKUP($A676,'BC 114+220'!$B$13:$X$4880,15,0)/1000</f>
        <v>#N/A</v>
      </c>
      <c r="J676" s="163" t="e">
        <f>VLOOKUP($A676,'BC 114+220'!$B$13:$X$4880,20,0)/1000</f>
        <v>#N/A</v>
      </c>
      <c r="K676" s="163" t="e">
        <f>VLOOKUP($A676,'BC 114+220'!$B$13:$X$4880,21,0)/1000</f>
        <v>#N/A</v>
      </c>
      <c r="L676" s="161" t="e">
        <f t="shared" si="40"/>
        <v>#N/A</v>
      </c>
      <c r="M676" s="165" t="e">
        <f t="shared" si="41"/>
        <v>#N/A</v>
      </c>
      <c r="N676" s="161" t="e">
        <f t="shared" si="42"/>
        <v>#N/A</v>
      </c>
      <c r="O676" s="161"/>
    </row>
    <row r="677" spans="1:15">
      <c r="A677" s="162">
        <f>'BC 114+220'!B676</f>
        <v>0</v>
      </c>
      <c r="B677" s="161">
        <f t="shared" si="43"/>
        <v>663</v>
      </c>
      <c r="C677" s="163" t="e">
        <f>'BC 114+220'!M676/1000</f>
        <v>#N/A</v>
      </c>
      <c r="D677" s="163" t="e">
        <f>'BC 114+220'!AA676</f>
        <v>#N/A</v>
      </c>
      <c r="E677" s="164" t="e">
        <f>'BC 114+220'!AB676</f>
        <v>#N/A</v>
      </c>
      <c r="F677" s="163" t="e">
        <f>VLOOKUP($A677,'BC 114+220'!$B$13:$X$4880,8,0)/1000</f>
        <v>#N/A</v>
      </c>
      <c r="G677" s="163" t="e">
        <f>VLOOKUP($A677,'BC 114+220'!$B$13:$X$4880,9,0)/1000</f>
        <v>#N/A</v>
      </c>
      <c r="H677" s="163" t="e">
        <f>VLOOKUP($A677,'BC 114+220'!$B$13:$X$4880,14,0)/1000</f>
        <v>#N/A</v>
      </c>
      <c r="I677" s="163" t="e">
        <f>VLOOKUP($A677,'BC 114+220'!$B$13:$X$4880,15,0)/1000</f>
        <v>#N/A</v>
      </c>
      <c r="J677" s="163" t="e">
        <f>VLOOKUP($A677,'BC 114+220'!$B$13:$X$4880,20,0)/1000</f>
        <v>#N/A</v>
      </c>
      <c r="K677" s="163" t="e">
        <f>VLOOKUP($A677,'BC 114+220'!$B$13:$X$4880,21,0)/1000</f>
        <v>#N/A</v>
      </c>
      <c r="L677" s="161" t="e">
        <f t="shared" si="40"/>
        <v>#N/A</v>
      </c>
      <c r="M677" s="165" t="e">
        <f t="shared" si="41"/>
        <v>#N/A</v>
      </c>
      <c r="N677" s="161" t="e">
        <f t="shared" si="42"/>
        <v>#N/A</v>
      </c>
      <c r="O677" s="161"/>
    </row>
    <row r="678" spans="1:15">
      <c r="A678" s="162">
        <f>'BC 114+220'!B677</f>
        <v>0</v>
      </c>
      <c r="B678" s="161">
        <f t="shared" si="43"/>
        <v>664</v>
      </c>
      <c r="C678" s="163" t="e">
        <f>'BC 114+220'!M677/1000</f>
        <v>#N/A</v>
      </c>
      <c r="D678" s="163" t="e">
        <f>'BC 114+220'!AA677</f>
        <v>#N/A</v>
      </c>
      <c r="E678" s="164" t="e">
        <f>'BC 114+220'!AB677</f>
        <v>#N/A</v>
      </c>
      <c r="F678" s="163" t="e">
        <f>VLOOKUP($A678,'BC 114+220'!$B$13:$X$4880,8,0)/1000</f>
        <v>#N/A</v>
      </c>
      <c r="G678" s="163" t="e">
        <f>VLOOKUP($A678,'BC 114+220'!$B$13:$X$4880,9,0)/1000</f>
        <v>#N/A</v>
      </c>
      <c r="H678" s="163" t="e">
        <f>VLOOKUP($A678,'BC 114+220'!$B$13:$X$4880,14,0)/1000</f>
        <v>#N/A</v>
      </c>
      <c r="I678" s="163" t="e">
        <f>VLOOKUP($A678,'BC 114+220'!$B$13:$X$4880,15,0)/1000</f>
        <v>#N/A</v>
      </c>
      <c r="J678" s="163" t="e">
        <f>VLOOKUP($A678,'BC 114+220'!$B$13:$X$4880,20,0)/1000</f>
        <v>#N/A</v>
      </c>
      <c r="K678" s="163" t="e">
        <f>VLOOKUP($A678,'BC 114+220'!$B$13:$X$4880,21,0)/1000</f>
        <v>#N/A</v>
      </c>
      <c r="L678" s="161" t="e">
        <f t="shared" si="40"/>
        <v>#N/A</v>
      </c>
      <c r="M678" s="165" t="e">
        <f t="shared" si="41"/>
        <v>#N/A</v>
      </c>
      <c r="N678" s="161" t="e">
        <f t="shared" si="42"/>
        <v>#N/A</v>
      </c>
      <c r="O678" s="161"/>
    </row>
    <row r="679" spans="1:15">
      <c r="A679" s="162">
        <f>'BC 114+220'!B678</f>
        <v>0</v>
      </c>
      <c r="B679" s="161">
        <f t="shared" si="43"/>
        <v>665</v>
      </c>
      <c r="C679" s="163" t="e">
        <f>'BC 114+220'!M678/1000</f>
        <v>#N/A</v>
      </c>
      <c r="D679" s="163" t="e">
        <f>'BC 114+220'!AA678</f>
        <v>#N/A</v>
      </c>
      <c r="E679" s="164" t="e">
        <f>'BC 114+220'!AB678</f>
        <v>#N/A</v>
      </c>
      <c r="F679" s="163" t="e">
        <f>VLOOKUP($A679,'BC 114+220'!$B$13:$X$4880,8,0)/1000</f>
        <v>#N/A</v>
      </c>
      <c r="G679" s="163" t="e">
        <f>VLOOKUP($A679,'BC 114+220'!$B$13:$X$4880,9,0)/1000</f>
        <v>#N/A</v>
      </c>
      <c r="H679" s="163" t="e">
        <f>VLOOKUP($A679,'BC 114+220'!$B$13:$X$4880,14,0)/1000</f>
        <v>#N/A</v>
      </c>
      <c r="I679" s="163" t="e">
        <f>VLOOKUP($A679,'BC 114+220'!$B$13:$X$4880,15,0)/1000</f>
        <v>#N/A</v>
      </c>
      <c r="J679" s="163" t="e">
        <f>VLOOKUP($A679,'BC 114+220'!$B$13:$X$4880,20,0)/1000</f>
        <v>#N/A</v>
      </c>
      <c r="K679" s="163" t="e">
        <f>VLOOKUP($A679,'BC 114+220'!$B$13:$X$4880,21,0)/1000</f>
        <v>#N/A</v>
      </c>
      <c r="L679" s="161" t="e">
        <f t="shared" si="40"/>
        <v>#N/A</v>
      </c>
      <c r="M679" s="165" t="e">
        <f t="shared" si="41"/>
        <v>#N/A</v>
      </c>
      <c r="N679" s="161" t="e">
        <f t="shared" si="42"/>
        <v>#N/A</v>
      </c>
      <c r="O679" s="161"/>
    </row>
    <row r="680" spans="1:15">
      <c r="A680" s="162">
        <f>'BC 114+220'!B679</f>
        <v>0</v>
      </c>
      <c r="B680" s="161">
        <f t="shared" si="43"/>
        <v>666</v>
      </c>
      <c r="C680" s="163" t="e">
        <f>'BC 114+220'!M679/1000</f>
        <v>#N/A</v>
      </c>
      <c r="D680" s="163" t="e">
        <f>'BC 114+220'!AA679</f>
        <v>#N/A</v>
      </c>
      <c r="E680" s="164" t="e">
        <f>'BC 114+220'!AB679</f>
        <v>#N/A</v>
      </c>
      <c r="F680" s="163" t="e">
        <f>VLOOKUP($A680,'BC 114+220'!$B$13:$X$4880,8,0)/1000</f>
        <v>#N/A</v>
      </c>
      <c r="G680" s="163" t="e">
        <f>VLOOKUP($A680,'BC 114+220'!$B$13:$X$4880,9,0)/1000</f>
        <v>#N/A</v>
      </c>
      <c r="H680" s="163" t="e">
        <f>VLOOKUP($A680,'BC 114+220'!$B$13:$X$4880,14,0)/1000</f>
        <v>#N/A</v>
      </c>
      <c r="I680" s="163" t="e">
        <f>VLOOKUP($A680,'BC 114+220'!$B$13:$X$4880,15,0)/1000</f>
        <v>#N/A</v>
      </c>
      <c r="J680" s="163" t="e">
        <f>VLOOKUP($A680,'BC 114+220'!$B$13:$X$4880,20,0)/1000</f>
        <v>#N/A</v>
      </c>
      <c r="K680" s="163" t="e">
        <f>VLOOKUP($A680,'BC 114+220'!$B$13:$X$4880,21,0)/1000</f>
        <v>#N/A</v>
      </c>
      <c r="L680" s="161" t="e">
        <f t="shared" si="40"/>
        <v>#N/A</v>
      </c>
      <c r="M680" s="165" t="e">
        <f t="shared" si="41"/>
        <v>#N/A</v>
      </c>
      <c r="N680" s="161" t="e">
        <f t="shared" si="42"/>
        <v>#N/A</v>
      </c>
      <c r="O680" s="161"/>
    </row>
    <row r="681" spans="1:15">
      <c r="A681" s="162">
        <f>'BC 114+220'!B680</f>
        <v>0</v>
      </c>
      <c r="B681" s="161">
        <f t="shared" si="43"/>
        <v>667</v>
      </c>
      <c r="C681" s="163" t="e">
        <f>'BC 114+220'!M680/1000</f>
        <v>#N/A</v>
      </c>
      <c r="D681" s="163" t="e">
        <f>'BC 114+220'!AA680</f>
        <v>#N/A</v>
      </c>
      <c r="E681" s="164" t="e">
        <f>'BC 114+220'!AB680</f>
        <v>#N/A</v>
      </c>
      <c r="F681" s="163" t="e">
        <f>VLOOKUP($A681,'BC 114+220'!$B$13:$X$4880,8,0)/1000</f>
        <v>#N/A</v>
      </c>
      <c r="G681" s="163" t="e">
        <f>VLOOKUP($A681,'BC 114+220'!$B$13:$X$4880,9,0)/1000</f>
        <v>#N/A</v>
      </c>
      <c r="H681" s="163" t="e">
        <f>VLOOKUP($A681,'BC 114+220'!$B$13:$X$4880,14,0)/1000</f>
        <v>#N/A</v>
      </c>
      <c r="I681" s="163" t="e">
        <f>VLOOKUP($A681,'BC 114+220'!$B$13:$X$4880,15,0)/1000</f>
        <v>#N/A</v>
      </c>
      <c r="J681" s="163" t="e">
        <f>VLOOKUP($A681,'BC 114+220'!$B$13:$X$4880,20,0)/1000</f>
        <v>#N/A</v>
      </c>
      <c r="K681" s="163" t="e">
        <f>VLOOKUP($A681,'BC 114+220'!$B$13:$X$4880,21,0)/1000</f>
        <v>#N/A</v>
      </c>
      <c r="L681" s="161" t="e">
        <f t="shared" si="40"/>
        <v>#N/A</v>
      </c>
      <c r="M681" s="165" t="e">
        <f t="shared" si="41"/>
        <v>#N/A</v>
      </c>
      <c r="N681" s="161" t="e">
        <f t="shared" si="42"/>
        <v>#N/A</v>
      </c>
      <c r="O681" s="161"/>
    </row>
    <row r="682" spans="1:15">
      <c r="A682" s="162">
        <f>'BC 114+220'!B681</f>
        <v>0</v>
      </c>
      <c r="B682" s="161">
        <f t="shared" si="43"/>
        <v>668</v>
      </c>
      <c r="C682" s="163" t="e">
        <f>'BC 114+220'!M681/1000</f>
        <v>#N/A</v>
      </c>
      <c r="D682" s="163" t="e">
        <f>'BC 114+220'!AA681</f>
        <v>#N/A</v>
      </c>
      <c r="E682" s="164" t="e">
        <f>'BC 114+220'!AB681</f>
        <v>#N/A</v>
      </c>
      <c r="F682" s="163" t="e">
        <f>VLOOKUP($A682,'BC 114+220'!$B$13:$X$4880,8,0)/1000</f>
        <v>#N/A</v>
      </c>
      <c r="G682" s="163" t="e">
        <f>VLOOKUP($A682,'BC 114+220'!$B$13:$X$4880,9,0)/1000</f>
        <v>#N/A</v>
      </c>
      <c r="H682" s="163" t="e">
        <f>VLOOKUP($A682,'BC 114+220'!$B$13:$X$4880,14,0)/1000</f>
        <v>#N/A</v>
      </c>
      <c r="I682" s="163" t="e">
        <f>VLOOKUP($A682,'BC 114+220'!$B$13:$X$4880,15,0)/1000</f>
        <v>#N/A</v>
      </c>
      <c r="J682" s="163" t="e">
        <f>VLOOKUP($A682,'BC 114+220'!$B$13:$X$4880,20,0)/1000</f>
        <v>#N/A</v>
      </c>
      <c r="K682" s="163" t="e">
        <f>VLOOKUP($A682,'BC 114+220'!$B$13:$X$4880,21,0)/1000</f>
        <v>#N/A</v>
      </c>
      <c r="L682" s="161" t="e">
        <f t="shared" si="40"/>
        <v>#N/A</v>
      </c>
      <c r="M682" s="165" t="e">
        <f t="shared" si="41"/>
        <v>#N/A</v>
      </c>
      <c r="N682" s="161" t="e">
        <f t="shared" si="42"/>
        <v>#N/A</v>
      </c>
      <c r="O682" s="161"/>
    </row>
    <row r="683" spans="1:15">
      <c r="A683" s="162">
        <f>'BC 114+220'!B682</f>
        <v>0</v>
      </c>
      <c r="B683" s="161">
        <f t="shared" si="43"/>
        <v>669</v>
      </c>
      <c r="C683" s="163" t="e">
        <f>'BC 114+220'!M682/1000</f>
        <v>#N/A</v>
      </c>
      <c r="D683" s="163" t="e">
        <f>'BC 114+220'!AA682</f>
        <v>#N/A</v>
      </c>
      <c r="E683" s="164" t="e">
        <f>'BC 114+220'!AB682</f>
        <v>#N/A</v>
      </c>
      <c r="F683" s="163" t="e">
        <f>VLOOKUP($A683,'BC 114+220'!$B$13:$X$4880,8,0)/1000</f>
        <v>#N/A</v>
      </c>
      <c r="G683" s="163" t="e">
        <f>VLOOKUP($A683,'BC 114+220'!$B$13:$X$4880,9,0)/1000</f>
        <v>#N/A</v>
      </c>
      <c r="H683" s="163" t="e">
        <f>VLOOKUP($A683,'BC 114+220'!$B$13:$X$4880,14,0)/1000</f>
        <v>#N/A</v>
      </c>
      <c r="I683" s="163" t="e">
        <f>VLOOKUP($A683,'BC 114+220'!$B$13:$X$4880,15,0)/1000</f>
        <v>#N/A</v>
      </c>
      <c r="J683" s="163" t="e">
        <f>VLOOKUP($A683,'BC 114+220'!$B$13:$X$4880,20,0)/1000</f>
        <v>#N/A</v>
      </c>
      <c r="K683" s="163" t="e">
        <f>VLOOKUP($A683,'BC 114+220'!$B$13:$X$4880,21,0)/1000</f>
        <v>#N/A</v>
      </c>
      <c r="L683" s="161" t="e">
        <f t="shared" si="40"/>
        <v>#N/A</v>
      </c>
      <c r="M683" s="165" t="e">
        <f t="shared" si="41"/>
        <v>#N/A</v>
      </c>
      <c r="N683" s="161" t="e">
        <f t="shared" si="42"/>
        <v>#N/A</v>
      </c>
      <c r="O683" s="161"/>
    </row>
    <row r="684" spans="1:15">
      <c r="A684" s="162">
        <f>'BC 114+220'!B683</f>
        <v>0</v>
      </c>
      <c r="B684" s="161">
        <f t="shared" si="43"/>
        <v>670</v>
      </c>
      <c r="C684" s="163" t="e">
        <f>'BC 114+220'!M683/1000</f>
        <v>#N/A</v>
      </c>
      <c r="D684" s="163" t="e">
        <f>'BC 114+220'!AA683</f>
        <v>#N/A</v>
      </c>
      <c r="E684" s="164" t="e">
        <f>'BC 114+220'!AB683</f>
        <v>#N/A</v>
      </c>
      <c r="F684" s="163" t="e">
        <f>VLOOKUP($A684,'BC 114+220'!$B$13:$X$4880,8,0)/1000</f>
        <v>#N/A</v>
      </c>
      <c r="G684" s="163" t="e">
        <f>VLOOKUP($A684,'BC 114+220'!$B$13:$X$4880,9,0)/1000</f>
        <v>#N/A</v>
      </c>
      <c r="H684" s="163" t="e">
        <f>VLOOKUP($A684,'BC 114+220'!$B$13:$X$4880,14,0)/1000</f>
        <v>#N/A</v>
      </c>
      <c r="I684" s="163" t="e">
        <f>VLOOKUP($A684,'BC 114+220'!$B$13:$X$4880,15,0)/1000</f>
        <v>#N/A</v>
      </c>
      <c r="J684" s="163" t="e">
        <f>VLOOKUP($A684,'BC 114+220'!$B$13:$X$4880,20,0)/1000</f>
        <v>#N/A</v>
      </c>
      <c r="K684" s="163" t="e">
        <f>VLOOKUP($A684,'BC 114+220'!$B$13:$X$4880,21,0)/1000</f>
        <v>#N/A</v>
      </c>
      <c r="L684" s="161" t="e">
        <f t="shared" si="40"/>
        <v>#N/A</v>
      </c>
      <c r="M684" s="165" t="e">
        <f t="shared" si="41"/>
        <v>#N/A</v>
      </c>
      <c r="N684" s="161" t="e">
        <f t="shared" si="42"/>
        <v>#N/A</v>
      </c>
      <c r="O684" s="161"/>
    </row>
    <row r="685" spans="1:15">
      <c r="A685" s="162">
        <f>'BC 114+220'!B684</f>
        <v>0</v>
      </c>
      <c r="B685" s="161">
        <f t="shared" si="43"/>
        <v>671</v>
      </c>
      <c r="C685" s="163" t="e">
        <f>'BC 114+220'!M684/1000</f>
        <v>#N/A</v>
      </c>
      <c r="D685" s="163" t="e">
        <f>'BC 114+220'!AA684</f>
        <v>#N/A</v>
      </c>
      <c r="E685" s="164" t="e">
        <f>'BC 114+220'!AB684</f>
        <v>#N/A</v>
      </c>
      <c r="F685" s="163" t="e">
        <f>VLOOKUP($A685,'BC 114+220'!$B$13:$X$4880,8,0)/1000</f>
        <v>#N/A</v>
      </c>
      <c r="G685" s="163" t="e">
        <f>VLOOKUP($A685,'BC 114+220'!$B$13:$X$4880,9,0)/1000</f>
        <v>#N/A</v>
      </c>
      <c r="H685" s="163" t="e">
        <f>VLOOKUP($A685,'BC 114+220'!$B$13:$X$4880,14,0)/1000</f>
        <v>#N/A</v>
      </c>
      <c r="I685" s="163" t="e">
        <f>VLOOKUP($A685,'BC 114+220'!$B$13:$X$4880,15,0)/1000</f>
        <v>#N/A</v>
      </c>
      <c r="J685" s="163" t="e">
        <f>VLOOKUP($A685,'BC 114+220'!$B$13:$X$4880,20,0)/1000</f>
        <v>#N/A</v>
      </c>
      <c r="K685" s="163" t="e">
        <f>VLOOKUP($A685,'BC 114+220'!$B$13:$X$4880,21,0)/1000</f>
        <v>#N/A</v>
      </c>
      <c r="L685" s="161" t="e">
        <f t="shared" si="40"/>
        <v>#N/A</v>
      </c>
      <c r="M685" s="165" t="e">
        <f t="shared" si="41"/>
        <v>#N/A</v>
      </c>
      <c r="N685" s="161" t="e">
        <f t="shared" si="42"/>
        <v>#N/A</v>
      </c>
      <c r="O685" s="161"/>
    </row>
    <row r="686" spans="1:15">
      <c r="A686" s="162">
        <f>'BC 114+220'!B685</f>
        <v>0</v>
      </c>
      <c r="B686" s="161">
        <f t="shared" si="43"/>
        <v>672</v>
      </c>
      <c r="C686" s="163" t="e">
        <f>'BC 114+220'!M685/1000</f>
        <v>#N/A</v>
      </c>
      <c r="D686" s="163" t="e">
        <f>'BC 114+220'!AA685</f>
        <v>#N/A</v>
      </c>
      <c r="E686" s="164" t="e">
        <f>'BC 114+220'!AB685</f>
        <v>#N/A</v>
      </c>
      <c r="F686" s="163" t="e">
        <f>VLOOKUP($A686,'BC 114+220'!$B$13:$X$4880,8,0)/1000</f>
        <v>#N/A</v>
      </c>
      <c r="G686" s="163" t="e">
        <f>VLOOKUP($A686,'BC 114+220'!$B$13:$X$4880,9,0)/1000</f>
        <v>#N/A</v>
      </c>
      <c r="H686" s="163" t="e">
        <f>VLOOKUP($A686,'BC 114+220'!$B$13:$X$4880,14,0)/1000</f>
        <v>#N/A</v>
      </c>
      <c r="I686" s="163" t="e">
        <f>VLOOKUP($A686,'BC 114+220'!$B$13:$X$4880,15,0)/1000</f>
        <v>#N/A</v>
      </c>
      <c r="J686" s="163" t="e">
        <f>VLOOKUP($A686,'BC 114+220'!$B$13:$X$4880,20,0)/1000</f>
        <v>#N/A</v>
      </c>
      <c r="K686" s="163" t="e">
        <f>VLOOKUP($A686,'BC 114+220'!$B$13:$X$4880,21,0)/1000</f>
        <v>#N/A</v>
      </c>
      <c r="L686" s="161" t="e">
        <f t="shared" si="40"/>
        <v>#N/A</v>
      </c>
      <c r="M686" s="165" t="e">
        <f t="shared" si="41"/>
        <v>#N/A</v>
      </c>
      <c r="N686" s="161" t="e">
        <f t="shared" si="42"/>
        <v>#N/A</v>
      </c>
      <c r="O686" s="161"/>
    </row>
    <row r="687" spans="1:15">
      <c r="A687" s="162">
        <f>'BC 114+220'!B686</f>
        <v>0</v>
      </c>
      <c r="B687" s="161">
        <f t="shared" si="43"/>
        <v>673</v>
      </c>
      <c r="C687" s="163" t="e">
        <f>'BC 114+220'!M686/1000</f>
        <v>#N/A</v>
      </c>
      <c r="D687" s="163" t="e">
        <f>'BC 114+220'!AA686</f>
        <v>#N/A</v>
      </c>
      <c r="E687" s="164" t="e">
        <f>'BC 114+220'!AB686</f>
        <v>#N/A</v>
      </c>
      <c r="F687" s="163" t="e">
        <f>VLOOKUP($A687,'BC 114+220'!$B$13:$X$4880,8,0)/1000</f>
        <v>#N/A</v>
      </c>
      <c r="G687" s="163" t="e">
        <f>VLOOKUP($A687,'BC 114+220'!$B$13:$X$4880,9,0)/1000</f>
        <v>#N/A</v>
      </c>
      <c r="H687" s="163" t="e">
        <f>VLOOKUP($A687,'BC 114+220'!$B$13:$X$4880,14,0)/1000</f>
        <v>#N/A</v>
      </c>
      <c r="I687" s="163" t="e">
        <f>VLOOKUP($A687,'BC 114+220'!$B$13:$X$4880,15,0)/1000</f>
        <v>#N/A</v>
      </c>
      <c r="J687" s="163" t="e">
        <f>VLOOKUP($A687,'BC 114+220'!$B$13:$X$4880,20,0)/1000</f>
        <v>#N/A</v>
      </c>
      <c r="K687" s="163" t="e">
        <f>VLOOKUP($A687,'BC 114+220'!$B$13:$X$4880,21,0)/1000</f>
        <v>#N/A</v>
      </c>
      <c r="L687" s="161" t="e">
        <f t="shared" si="40"/>
        <v>#N/A</v>
      </c>
      <c r="M687" s="165" t="e">
        <f t="shared" si="41"/>
        <v>#N/A</v>
      </c>
      <c r="N687" s="161" t="e">
        <f t="shared" si="42"/>
        <v>#N/A</v>
      </c>
      <c r="O687" s="161"/>
    </row>
    <row r="688" spans="1:15">
      <c r="A688" s="162">
        <f>'BC 114+220'!B687</f>
        <v>0</v>
      </c>
      <c r="B688" s="161">
        <f t="shared" si="43"/>
        <v>674</v>
      </c>
      <c r="C688" s="163" t="e">
        <f>'BC 114+220'!M687/1000</f>
        <v>#N/A</v>
      </c>
      <c r="D688" s="163" t="e">
        <f>'BC 114+220'!AA687</f>
        <v>#N/A</v>
      </c>
      <c r="E688" s="164" t="e">
        <f>'BC 114+220'!AB687</f>
        <v>#N/A</v>
      </c>
      <c r="F688" s="163" t="e">
        <f>VLOOKUP($A688,'BC 114+220'!$B$13:$X$4880,8,0)/1000</f>
        <v>#N/A</v>
      </c>
      <c r="G688" s="163" t="e">
        <f>VLOOKUP($A688,'BC 114+220'!$B$13:$X$4880,9,0)/1000</f>
        <v>#N/A</v>
      </c>
      <c r="H688" s="163" t="e">
        <f>VLOOKUP($A688,'BC 114+220'!$B$13:$X$4880,14,0)/1000</f>
        <v>#N/A</v>
      </c>
      <c r="I688" s="163" t="e">
        <f>VLOOKUP($A688,'BC 114+220'!$B$13:$X$4880,15,0)/1000</f>
        <v>#N/A</v>
      </c>
      <c r="J688" s="163" t="e">
        <f>VLOOKUP($A688,'BC 114+220'!$B$13:$X$4880,20,0)/1000</f>
        <v>#N/A</v>
      </c>
      <c r="K688" s="163" t="e">
        <f>VLOOKUP($A688,'BC 114+220'!$B$13:$X$4880,21,0)/1000</f>
        <v>#N/A</v>
      </c>
      <c r="L688" s="161" t="e">
        <f t="shared" si="40"/>
        <v>#N/A</v>
      </c>
      <c r="M688" s="165" t="e">
        <f t="shared" si="41"/>
        <v>#N/A</v>
      </c>
      <c r="N688" s="161" t="e">
        <f t="shared" si="42"/>
        <v>#N/A</v>
      </c>
      <c r="O688" s="161"/>
    </row>
    <row r="689" spans="1:15">
      <c r="A689" s="162">
        <f>'BC 114+220'!B688</f>
        <v>0</v>
      </c>
      <c r="B689" s="161">
        <f t="shared" si="43"/>
        <v>675</v>
      </c>
      <c r="C689" s="163" t="e">
        <f>'BC 114+220'!M688/1000</f>
        <v>#N/A</v>
      </c>
      <c r="D689" s="163" t="e">
        <f>'BC 114+220'!AA688</f>
        <v>#N/A</v>
      </c>
      <c r="E689" s="164" t="e">
        <f>'BC 114+220'!AB688</f>
        <v>#N/A</v>
      </c>
      <c r="F689" s="163" t="e">
        <f>VLOOKUP($A689,'BC 114+220'!$B$13:$X$4880,8,0)/1000</f>
        <v>#N/A</v>
      </c>
      <c r="G689" s="163" t="e">
        <f>VLOOKUP($A689,'BC 114+220'!$B$13:$X$4880,9,0)/1000</f>
        <v>#N/A</v>
      </c>
      <c r="H689" s="163" t="e">
        <f>VLOOKUP($A689,'BC 114+220'!$B$13:$X$4880,14,0)/1000</f>
        <v>#N/A</v>
      </c>
      <c r="I689" s="163" t="e">
        <f>VLOOKUP($A689,'BC 114+220'!$B$13:$X$4880,15,0)/1000</f>
        <v>#N/A</v>
      </c>
      <c r="J689" s="163" t="e">
        <f>VLOOKUP($A689,'BC 114+220'!$B$13:$X$4880,20,0)/1000</f>
        <v>#N/A</v>
      </c>
      <c r="K689" s="163" t="e">
        <f>VLOOKUP($A689,'BC 114+220'!$B$13:$X$4880,21,0)/1000</f>
        <v>#N/A</v>
      </c>
      <c r="L689" s="161" t="e">
        <f t="shared" si="40"/>
        <v>#N/A</v>
      </c>
      <c r="M689" s="165" t="e">
        <f t="shared" si="41"/>
        <v>#N/A</v>
      </c>
      <c r="N689" s="161" t="e">
        <f t="shared" si="42"/>
        <v>#N/A</v>
      </c>
      <c r="O689" s="161"/>
    </row>
    <row r="690" spans="1:15">
      <c r="A690" s="162">
        <f>'BC 114+220'!B689</f>
        <v>0</v>
      </c>
      <c r="B690" s="161">
        <f t="shared" si="43"/>
        <v>676</v>
      </c>
      <c r="C690" s="163" t="e">
        <f>'BC 114+220'!M689/1000</f>
        <v>#N/A</v>
      </c>
      <c r="D690" s="163" t="e">
        <f>'BC 114+220'!AA689</f>
        <v>#N/A</v>
      </c>
      <c r="E690" s="164" t="e">
        <f>'BC 114+220'!AB689</f>
        <v>#N/A</v>
      </c>
      <c r="F690" s="163" t="e">
        <f>VLOOKUP($A690,'BC 114+220'!$B$13:$X$4880,8,0)/1000</f>
        <v>#N/A</v>
      </c>
      <c r="G690" s="163" t="e">
        <f>VLOOKUP($A690,'BC 114+220'!$B$13:$X$4880,9,0)/1000</f>
        <v>#N/A</v>
      </c>
      <c r="H690" s="163" t="e">
        <f>VLOOKUP($A690,'BC 114+220'!$B$13:$X$4880,14,0)/1000</f>
        <v>#N/A</v>
      </c>
      <c r="I690" s="163" t="e">
        <f>VLOOKUP($A690,'BC 114+220'!$B$13:$X$4880,15,0)/1000</f>
        <v>#N/A</v>
      </c>
      <c r="J690" s="163" t="e">
        <f>VLOOKUP($A690,'BC 114+220'!$B$13:$X$4880,20,0)/1000</f>
        <v>#N/A</v>
      </c>
      <c r="K690" s="163" t="e">
        <f>VLOOKUP($A690,'BC 114+220'!$B$13:$X$4880,21,0)/1000</f>
        <v>#N/A</v>
      </c>
      <c r="L690" s="161" t="e">
        <f t="shared" si="40"/>
        <v>#N/A</v>
      </c>
      <c r="M690" s="165" t="e">
        <f t="shared" si="41"/>
        <v>#N/A</v>
      </c>
      <c r="N690" s="161" t="e">
        <f t="shared" si="42"/>
        <v>#N/A</v>
      </c>
      <c r="O690" s="161"/>
    </row>
    <row r="691" spans="1:15">
      <c r="A691" s="162">
        <f>'BC 114+220'!B690</f>
        <v>0</v>
      </c>
      <c r="B691" s="161">
        <f t="shared" si="43"/>
        <v>677</v>
      </c>
      <c r="C691" s="163" t="e">
        <f>'BC 114+220'!M690/1000</f>
        <v>#N/A</v>
      </c>
      <c r="D691" s="163" t="e">
        <f>'BC 114+220'!AA690</f>
        <v>#N/A</v>
      </c>
      <c r="E691" s="164" t="e">
        <f>'BC 114+220'!AB690</f>
        <v>#N/A</v>
      </c>
      <c r="F691" s="163" t="e">
        <f>VLOOKUP($A691,'BC 114+220'!$B$13:$X$4880,8,0)/1000</f>
        <v>#N/A</v>
      </c>
      <c r="G691" s="163" t="e">
        <f>VLOOKUP($A691,'BC 114+220'!$B$13:$X$4880,9,0)/1000</f>
        <v>#N/A</v>
      </c>
      <c r="H691" s="163" t="e">
        <f>VLOOKUP($A691,'BC 114+220'!$B$13:$X$4880,14,0)/1000</f>
        <v>#N/A</v>
      </c>
      <c r="I691" s="163" t="e">
        <f>VLOOKUP($A691,'BC 114+220'!$B$13:$X$4880,15,0)/1000</f>
        <v>#N/A</v>
      </c>
      <c r="J691" s="163" t="e">
        <f>VLOOKUP($A691,'BC 114+220'!$B$13:$X$4880,20,0)/1000</f>
        <v>#N/A</v>
      </c>
      <c r="K691" s="163" t="e">
        <f>VLOOKUP($A691,'BC 114+220'!$B$13:$X$4880,21,0)/1000</f>
        <v>#N/A</v>
      </c>
      <c r="L691" s="161" t="e">
        <f t="shared" si="40"/>
        <v>#N/A</v>
      </c>
      <c r="M691" s="165" t="e">
        <f t="shared" si="41"/>
        <v>#N/A</v>
      </c>
      <c r="N691" s="161" t="e">
        <f t="shared" si="42"/>
        <v>#N/A</v>
      </c>
      <c r="O691" s="161"/>
    </row>
    <row r="692" spans="1:15">
      <c r="A692" s="162">
        <f>'BC 114+220'!B691</f>
        <v>0</v>
      </c>
      <c r="B692" s="161">
        <f t="shared" si="43"/>
        <v>678</v>
      </c>
      <c r="C692" s="163" t="e">
        <f>'BC 114+220'!M691/1000</f>
        <v>#N/A</v>
      </c>
      <c r="D692" s="163" t="e">
        <f>'BC 114+220'!AA691</f>
        <v>#N/A</v>
      </c>
      <c r="E692" s="164" t="e">
        <f>'BC 114+220'!AB691</f>
        <v>#N/A</v>
      </c>
      <c r="F692" s="163" t="e">
        <f>VLOOKUP($A692,'BC 114+220'!$B$13:$X$4880,8,0)/1000</f>
        <v>#N/A</v>
      </c>
      <c r="G692" s="163" t="e">
        <f>VLOOKUP($A692,'BC 114+220'!$B$13:$X$4880,9,0)/1000</f>
        <v>#N/A</v>
      </c>
      <c r="H692" s="163" t="e">
        <f>VLOOKUP($A692,'BC 114+220'!$B$13:$X$4880,14,0)/1000</f>
        <v>#N/A</v>
      </c>
      <c r="I692" s="163" t="e">
        <f>VLOOKUP($A692,'BC 114+220'!$B$13:$X$4880,15,0)/1000</f>
        <v>#N/A</v>
      </c>
      <c r="J692" s="163" t="e">
        <f>VLOOKUP($A692,'BC 114+220'!$B$13:$X$4880,20,0)/1000</f>
        <v>#N/A</v>
      </c>
      <c r="K692" s="163" t="e">
        <f>VLOOKUP($A692,'BC 114+220'!$B$13:$X$4880,21,0)/1000</f>
        <v>#N/A</v>
      </c>
      <c r="L692" s="161" t="e">
        <f t="shared" si="40"/>
        <v>#N/A</v>
      </c>
      <c r="M692" s="165" t="e">
        <f t="shared" si="41"/>
        <v>#N/A</v>
      </c>
      <c r="N692" s="161" t="e">
        <f t="shared" si="42"/>
        <v>#N/A</v>
      </c>
      <c r="O692" s="161"/>
    </row>
    <row r="693" spans="1:15">
      <c r="A693" s="162">
        <f>'BC 114+220'!B692</f>
        <v>0</v>
      </c>
      <c r="B693" s="161">
        <f t="shared" si="43"/>
        <v>679</v>
      </c>
      <c r="C693" s="163" t="e">
        <f>'BC 114+220'!M692/1000</f>
        <v>#N/A</v>
      </c>
      <c r="D693" s="163" t="e">
        <f>'BC 114+220'!AA692</f>
        <v>#N/A</v>
      </c>
      <c r="E693" s="164" t="e">
        <f>'BC 114+220'!AB692</f>
        <v>#N/A</v>
      </c>
      <c r="F693" s="163" t="e">
        <f>VLOOKUP($A693,'BC 114+220'!$B$13:$X$4880,8,0)/1000</f>
        <v>#N/A</v>
      </c>
      <c r="G693" s="163" t="e">
        <f>VLOOKUP($A693,'BC 114+220'!$B$13:$X$4880,9,0)/1000</f>
        <v>#N/A</v>
      </c>
      <c r="H693" s="163" t="e">
        <f>VLOOKUP($A693,'BC 114+220'!$B$13:$X$4880,14,0)/1000</f>
        <v>#N/A</v>
      </c>
      <c r="I693" s="163" t="e">
        <f>VLOOKUP($A693,'BC 114+220'!$B$13:$X$4880,15,0)/1000</f>
        <v>#N/A</v>
      </c>
      <c r="J693" s="163" t="e">
        <f>VLOOKUP($A693,'BC 114+220'!$B$13:$X$4880,20,0)/1000</f>
        <v>#N/A</v>
      </c>
      <c r="K693" s="163" t="e">
        <f>VLOOKUP($A693,'BC 114+220'!$B$13:$X$4880,21,0)/1000</f>
        <v>#N/A</v>
      </c>
      <c r="L693" s="161" t="e">
        <f t="shared" si="40"/>
        <v>#N/A</v>
      </c>
      <c r="M693" s="165" t="e">
        <f t="shared" si="41"/>
        <v>#N/A</v>
      </c>
      <c r="N693" s="161" t="e">
        <f t="shared" si="42"/>
        <v>#N/A</v>
      </c>
      <c r="O693" s="161"/>
    </row>
    <row r="694" spans="1:15">
      <c r="A694" s="162">
        <f>'BC 114+220'!B693</f>
        <v>0</v>
      </c>
      <c r="B694" s="161">
        <f t="shared" si="43"/>
        <v>680</v>
      </c>
      <c r="C694" s="163" t="e">
        <f>'BC 114+220'!M693/1000</f>
        <v>#N/A</v>
      </c>
      <c r="D694" s="163" t="e">
        <f>'BC 114+220'!AA693</f>
        <v>#N/A</v>
      </c>
      <c r="E694" s="164" t="e">
        <f>'BC 114+220'!AB693</f>
        <v>#N/A</v>
      </c>
      <c r="F694" s="163" t="e">
        <f>VLOOKUP($A694,'BC 114+220'!$B$13:$X$4880,8,0)/1000</f>
        <v>#N/A</v>
      </c>
      <c r="G694" s="163" t="e">
        <f>VLOOKUP($A694,'BC 114+220'!$B$13:$X$4880,9,0)/1000</f>
        <v>#N/A</v>
      </c>
      <c r="H694" s="163" t="e">
        <f>VLOOKUP($A694,'BC 114+220'!$B$13:$X$4880,14,0)/1000</f>
        <v>#N/A</v>
      </c>
      <c r="I694" s="163" t="e">
        <f>VLOOKUP($A694,'BC 114+220'!$B$13:$X$4880,15,0)/1000</f>
        <v>#N/A</v>
      </c>
      <c r="J694" s="163" t="e">
        <f>VLOOKUP($A694,'BC 114+220'!$B$13:$X$4880,20,0)/1000</f>
        <v>#N/A</v>
      </c>
      <c r="K694" s="163" t="e">
        <f>VLOOKUP($A694,'BC 114+220'!$B$13:$X$4880,21,0)/1000</f>
        <v>#N/A</v>
      </c>
      <c r="L694" s="161" t="e">
        <f t="shared" si="40"/>
        <v>#N/A</v>
      </c>
      <c r="M694" s="165" t="e">
        <f t="shared" si="41"/>
        <v>#N/A</v>
      </c>
      <c r="N694" s="161" t="e">
        <f t="shared" si="42"/>
        <v>#N/A</v>
      </c>
      <c r="O694" s="161"/>
    </row>
    <row r="695" spans="1:15">
      <c r="A695" s="162">
        <f>'BC 114+220'!B694</f>
        <v>0</v>
      </c>
      <c r="B695" s="161">
        <f t="shared" si="43"/>
        <v>681</v>
      </c>
      <c r="C695" s="163" t="e">
        <f>'BC 114+220'!M694/1000</f>
        <v>#N/A</v>
      </c>
      <c r="D695" s="163" t="e">
        <f>'BC 114+220'!AA694</f>
        <v>#N/A</v>
      </c>
      <c r="E695" s="164" t="e">
        <f>'BC 114+220'!AB694</f>
        <v>#N/A</v>
      </c>
      <c r="F695" s="163" t="e">
        <f>VLOOKUP($A695,'BC 114+220'!$B$13:$X$4880,8,0)/1000</f>
        <v>#N/A</v>
      </c>
      <c r="G695" s="163" t="e">
        <f>VLOOKUP($A695,'BC 114+220'!$B$13:$X$4880,9,0)/1000</f>
        <v>#N/A</v>
      </c>
      <c r="H695" s="163" t="e">
        <f>VLOOKUP($A695,'BC 114+220'!$B$13:$X$4880,14,0)/1000</f>
        <v>#N/A</v>
      </c>
      <c r="I695" s="163" t="e">
        <f>VLOOKUP($A695,'BC 114+220'!$B$13:$X$4880,15,0)/1000</f>
        <v>#N/A</v>
      </c>
      <c r="J695" s="163" t="e">
        <f>VLOOKUP($A695,'BC 114+220'!$B$13:$X$4880,20,0)/1000</f>
        <v>#N/A</v>
      </c>
      <c r="K695" s="163" t="e">
        <f>VLOOKUP($A695,'BC 114+220'!$B$13:$X$4880,21,0)/1000</f>
        <v>#N/A</v>
      </c>
      <c r="L695" s="161" t="e">
        <f t="shared" si="40"/>
        <v>#N/A</v>
      </c>
      <c r="M695" s="165" t="e">
        <f t="shared" si="41"/>
        <v>#N/A</v>
      </c>
      <c r="N695" s="161" t="e">
        <f t="shared" si="42"/>
        <v>#N/A</v>
      </c>
      <c r="O695" s="161"/>
    </row>
    <row r="696" spans="1:15">
      <c r="A696" s="162">
        <f>'BC 114+220'!B695</f>
        <v>0</v>
      </c>
      <c r="B696" s="161">
        <f t="shared" si="43"/>
        <v>682</v>
      </c>
      <c r="C696" s="163" t="e">
        <f>'BC 114+220'!M695/1000</f>
        <v>#N/A</v>
      </c>
      <c r="D696" s="163" t="e">
        <f>'BC 114+220'!AA695</f>
        <v>#N/A</v>
      </c>
      <c r="E696" s="164" t="e">
        <f>'BC 114+220'!AB695</f>
        <v>#N/A</v>
      </c>
      <c r="F696" s="163" t="e">
        <f>VLOOKUP($A696,'BC 114+220'!$B$13:$X$4880,8,0)/1000</f>
        <v>#N/A</v>
      </c>
      <c r="G696" s="163" t="e">
        <f>VLOOKUP($A696,'BC 114+220'!$B$13:$X$4880,9,0)/1000</f>
        <v>#N/A</v>
      </c>
      <c r="H696" s="163" t="e">
        <f>VLOOKUP($A696,'BC 114+220'!$B$13:$X$4880,14,0)/1000</f>
        <v>#N/A</v>
      </c>
      <c r="I696" s="163" t="e">
        <f>VLOOKUP($A696,'BC 114+220'!$B$13:$X$4880,15,0)/1000</f>
        <v>#N/A</v>
      </c>
      <c r="J696" s="163" t="e">
        <f>VLOOKUP($A696,'BC 114+220'!$B$13:$X$4880,20,0)/1000</f>
        <v>#N/A</v>
      </c>
      <c r="K696" s="163" t="e">
        <f>VLOOKUP($A696,'BC 114+220'!$B$13:$X$4880,21,0)/1000</f>
        <v>#N/A</v>
      </c>
      <c r="L696" s="161" t="e">
        <f t="shared" si="40"/>
        <v>#N/A</v>
      </c>
      <c r="M696" s="165" t="e">
        <f t="shared" si="41"/>
        <v>#N/A</v>
      </c>
      <c r="N696" s="161" t="e">
        <f t="shared" si="42"/>
        <v>#N/A</v>
      </c>
      <c r="O696" s="161"/>
    </row>
    <row r="697" spans="1:15">
      <c r="A697" s="162">
        <f>'BC 114+220'!B696</f>
        <v>0</v>
      </c>
      <c r="B697" s="161">
        <f t="shared" si="43"/>
        <v>683</v>
      </c>
      <c r="C697" s="163" t="e">
        <f>'BC 114+220'!M696/1000</f>
        <v>#N/A</v>
      </c>
      <c r="D697" s="163" t="e">
        <f>'BC 114+220'!AA696</f>
        <v>#N/A</v>
      </c>
      <c r="E697" s="164" t="e">
        <f>'BC 114+220'!AB696</f>
        <v>#N/A</v>
      </c>
      <c r="F697" s="163" t="e">
        <f>VLOOKUP($A697,'BC 114+220'!$B$13:$X$4880,8,0)/1000</f>
        <v>#N/A</v>
      </c>
      <c r="G697" s="163" t="e">
        <f>VLOOKUP($A697,'BC 114+220'!$B$13:$X$4880,9,0)/1000</f>
        <v>#N/A</v>
      </c>
      <c r="H697" s="163" t="e">
        <f>VLOOKUP($A697,'BC 114+220'!$B$13:$X$4880,14,0)/1000</f>
        <v>#N/A</v>
      </c>
      <c r="I697" s="163" t="e">
        <f>VLOOKUP($A697,'BC 114+220'!$B$13:$X$4880,15,0)/1000</f>
        <v>#N/A</v>
      </c>
      <c r="J697" s="163" t="e">
        <f>VLOOKUP($A697,'BC 114+220'!$B$13:$X$4880,20,0)/1000</f>
        <v>#N/A</v>
      </c>
      <c r="K697" s="163" t="e">
        <f>VLOOKUP($A697,'BC 114+220'!$B$13:$X$4880,21,0)/1000</f>
        <v>#N/A</v>
      </c>
      <c r="L697" s="161" t="e">
        <f t="shared" si="40"/>
        <v>#N/A</v>
      </c>
      <c r="M697" s="165" t="e">
        <f t="shared" si="41"/>
        <v>#N/A</v>
      </c>
      <c r="N697" s="161" t="e">
        <f t="shared" si="42"/>
        <v>#N/A</v>
      </c>
      <c r="O697" s="161"/>
    </row>
    <row r="698" spans="1:15">
      <c r="A698" s="162">
        <f>'BC 114+220'!B697</f>
        <v>0</v>
      </c>
      <c r="B698" s="161">
        <f t="shared" si="43"/>
        <v>684</v>
      </c>
      <c r="C698" s="163" t="e">
        <f>'BC 114+220'!M697/1000</f>
        <v>#N/A</v>
      </c>
      <c r="D698" s="163" t="e">
        <f>'BC 114+220'!AA697</f>
        <v>#N/A</v>
      </c>
      <c r="E698" s="164" t="e">
        <f>'BC 114+220'!AB697</f>
        <v>#N/A</v>
      </c>
      <c r="F698" s="163" t="e">
        <f>VLOOKUP($A698,'BC 114+220'!$B$13:$X$4880,8,0)/1000</f>
        <v>#N/A</v>
      </c>
      <c r="G698" s="163" t="e">
        <f>VLOOKUP($A698,'BC 114+220'!$B$13:$X$4880,9,0)/1000</f>
        <v>#N/A</v>
      </c>
      <c r="H698" s="163" t="e">
        <f>VLOOKUP($A698,'BC 114+220'!$B$13:$X$4880,14,0)/1000</f>
        <v>#N/A</v>
      </c>
      <c r="I698" s="163" t="e">
        <f>VLOOKUP($A698,'BC 114+220'!$B$13:$X$4880,15,0)/1000</f>
        <v>#N/A</v>
      </c>
      <c r="J698" s="163" t="e">
        <f>VLOOKUP($A698,'BC 114+220'!$B$13:$X$4880,20,0)/1000</f>
        <v>#N/A</v>
      </c>
      <c r="K698" s="163" t="e">
        <f>VLOOKUP($A698,'BC 114+220'!$B$13:$X$4880,21,0)/1000</f>
        <v>#N/A</v>
      </c>
      <c r="L698" s="161" t="e">
        <f t="shared" si="40"/>
        <v>#N/A</v>
      </c>
      <c r="M698" s="165" t="e">
        <f t="shared" si="41"/>
        <v>#N/A</v>
      </c>
      <c r="N698" s="161" t="e">
        <f t="shared" si="42"/>
        <v>#N/A</v>
      </c>
      <c r="O698" s="161"/>
    </row>
    <row r="699" spans="1:15">
      <c r="A699" s="162">
        <f>'BC 114+220'!B698</f>
        <v>0</v>
      </c>
      <c r="B699" s="161">
        <f t="shared" si="43"/>
        <v>685</v>
      </c>
      <c r="C699" s="163" t="e">
        <f>'BC 114+220'!M698/1000</f>
        <v>#N/A</v>
      </c>
      <c r="D699" s="163" t="e">
        <f>'BC 114+220'!AA698</f>
        <v>#N/A</v>
      </c>
      <c r="E699" s="164" t="e">
        <f>'BC 114+220'!AB698</f>
        <v>#N/A</v>
      </c>
      <c r="F699" s="163" t="e">
        <f>VLOOKUP($A699,'BC 114+220'!$B$13:$X$4880,8,0)/1000</f>
        <v>#N/A</v>
      </c>
      <c r="G699" s="163" t="e">
        <f>VLOOKUP($A699,'BC 114+220'!$B$13:$X$4880,9,0)/1000</f>
        <v>#N/A</v>
      </c>
      <c r="H699" s="163" t="e">
        <f>VLOOKUP($A699,'BC 114+220'!$B$13:$X$4880,14,0)/1000</f>
        <v>#N/A</v>
      </c>
      <c r="I699" s="163" t="e">
        <f>VLOOKUP($A699,'BC 114+220'!$B$13:$X$4880,15,0)/1000</f>
        <v>#N/A</v>
      </c>
      <c r="J699" s="163" t="e">
        <f>VLOOKUP($A699,'BC 114+220'!$B$13:$X$4880,20,0)/1000</f>
        <v>#N/A</v>
      </c>
      <c r="K699" s="163" t="e">
        <f>VLOOKUP($A699,'BC 114+220'!$B$13:$X$4880,21,0)/1000</f>
        <v>#N/A</v>
      </c>
      <c r="L699" s="161" t="e">
        <f t="shared" si="40"/>
        <v>#N/A</v>
      </c>
      <c r="M699" s="165" t="e">
        <f t="shared" si="41"/>
        <v>#N/A</v>
      </c>
      <c r="N699" s="161" t="e">
        <f t="shared" si="42"/>
        <v>#N/A</v>
      </c>
      <c r="O699" s="161"/>
    </row>
    <row r="700" spans="1:15">
      <c r="A700" s="162">
        <f>'BC 114+220'!B699</f>
        <v>0</v>
      </c>
      <c r="B700" s="161">
        <f t="shared" si="43"/>
        <v>686</v>
      </c>
      <c r="C700" s="163" t="e">
        <f>'BC 114+220'!M699/1000</f>
        <v>#N/A</v>
      </c>
      <c r="D700" s="163" t="e">
        <f>'BC 114+220'!AA699</f>
        <v>#N/A</v>
      </c>
      <c r="E700" s="164" t="e">
        <f>'BC 114+220'!AB699</f>
        <v>#N/A</v>
      </c>
      <c r="F700" s="163" t="e">
        <f>VLOOKUP($A700,'BC 114+220'!$B$13:$X$4880,8,0)/1000</f>
        <v>#N/A</v>
      </c>
      <c r="G700" s="163" t="e">
        <f>VLOOKUP($A700,'BC 114+220'!$B$13:$X$4880,9,0)/1000</f>
        <v>#N/A</v>
      </c>
      <c r="H700" s="163" t="e">
        <f>VLOOKUP($A700,'BC 114+220'!$B$13:$X$4880,14,0)/1000</f>
        <v>#N/A</v>
      </c>
      <c r="I700" s="163" t="e">
        <f>VLOOKUP($A700,'BC 114+220'!$B$13:$X$4880,15,0)/1000</f>
        <v>#N/A</v>
      </c>
      <c r="J700" s="163" t="e">
        <f>VLOOKUP($A700,'BC 114+220'!$B$13:$X$4880,20,0)/1000</f>
        <v>#N/A</v>
      </c>
      <c r="K700" s="163" t="e">
        <f>VLOOKUP($A700,'BC 114+220'!$B$13:$X$4880,21,0)/1000</f>
        <v>#N/A</v>
      </c>
      <c r="L700" s="161" t="e">
        <f t="shared" si="40"/>
        <v>#N/A</v>
      </c>
      <c r="M700" s="165" t="e">
        <f t="shared" si="41"/>
        <v>#N/A</v>
      </c>
      <c r="N700" s="161" t="e">
        <f t="shared" si="42"/>
        <v>#N/A</v>
      </c>
      <c r="O700" s="161"/>
    </row>
    <row r="701" spans="1:15">
      <c r="A701" s="162">
        <f>'BC 114+220'!B700</f>
        <v>0</v>
      </c>
      <c r="B701" s="161">
        <f t="shared" si="43"/>
        <v>687</v>
      </c>
      <c r="C701" s="163" t="e">
        <f>'BC 114+220'!M700/1000</f>
        <v>#N/A</v>
      </c>
      <c r="D701" s="163" t="e">
        <f>'BC 114+220'!AA700</f>
        <v>#N/A</v>
      </c>
      <c r="E701" s="164" t="e">
        <f>'BC 114+220'!AB700</f>
        <v>#N/A</v>
      </c>
      <c r="F701" s="163" t="e">
        <f>VLOOKUP($A701,'BC 114+220'!$B$13:$X$4880,8,0)/1000</f>
        <v>#N/A</v>
      </c>
      <c r="G701" s="163" t="e">
        <f>VLOOKUP($A701,'BC 114+220'!$B$13:$X$4880,9,0)/1000</f>
        <v>#N/A</v>
      </c>
      <c r="H701" s="163" t="e">
        <f>VLOOKUP($A701,'BC 114+220'!$B$13:$X$4880,14,0)/1000</f>
        <v>#N/A</v>
      </c>
      <c r="I701" s="163" t="e">
        <f>VLOOKUP($A701,'BC 114+220'!$B$13:$X$4880,15,0)/1000</f>
        <v>#N/A</v>
      </c>
      <c r="J701" s="163" t="e">
        <f>VLOOKUP($A701,'BC 114+220'!$B$13:$X$4880,20,0)/1000</f>
        <v>#N/A</v>
      </c>
      <c r="K701" s="163" t="e">
        <f>VLOOKUP($A701,'BC 114+220'!$B$13:$X$4880,21,0)/1000</f>
        <v>#N/A</v>
      </c>
      <c r="L701" s="161" t="e">
        <f t="shared" si="40"/>
        <v>#N/A</v>
      </c>
      <c r="M701" s="165" t="e">
        <f t="shared" si="41"/>
        <v>#N/A</v>
      </c>
      <c r="N701" s="161" t="e">
        <f t="shared" si="42"/>
        <v>#N/A</v>
      </c>
      <c r="O701" s="161"/>
    </row>
    <row r="702" spans="1:15">
      <c r="A702" s="162">
        <f>'BC 114+220'!B701</f>
        <v>0</v>
      </c>
      <c r="B702" s="161">
        <f t="shared" si="43"/>
        <v>688</v>
      </c>
      <c r="C702" s="163" t="e">
        <f>'BC 114+220'!M701/1000</f>
        <v>#N/A</v>
      </c>
      <c r="D702" s="163" t="e">
        <f>'BC 114+220'!AA701</f>
        <v>#N/A</v>
      </c>
      <c r="E702" s="164" t="e">
        <f>'BC 114+220'!AB701</f>
        <v>#N/A</v>
      </c>
      <c r="F702" s="163" t="e">
        <f>VLOOKUP($A702,'BC 114+220'!$B$13:$X$4880,8,0)/1000</f>
        <v>#N/A</v>
      </c>
      <c r="G702" s="163" t="e">
        <f>VLOOKUP($A702,'BC 114+220'!$B$13:$X$4880,9,0)/1000</f>
        <v>#N/A</v>
      </c>
      <c r="H702" s="163" t="e">
        <f>VLOOKUP($A702,'BC 114+220'!$B$13:$X$4880,14,0)/1000</f>
        <v>#N/A</v>
      </c>
      <c r="I702" s="163" t="e">
        <f>VLOOKUP($A702,'BC 114+220'!$B$13:$X$4880,15,0)/1000</f>
        <v>#N/A</v>
      </c>
      <c r="J702" s="163" t="e">
        <f>VLOOKUP($A702,'BC 114+220'!$B$13:$X$4880,20,0)/1000</f>
        <v>#N/A</v>
      </c>
      <c r="K702" s="163" t="e">
        <f>VLOOKUP($A702,'BC 114+220'!$B$13:$X$4880,21,0)/1000</f>
        <v>#N/A</v>
      </c>
      <c r="L702" s="161" t="e">
        <f t="shared" si="40"/>
        <v>#N/A</v>
      </c>
      <c r="M702" s="165" t="e">
        <f t="shared" si="41"/>
        <v>#N/A</v>
      </c>
      <c r="N702" s="161" t="e">
        <f t="shared" si="42"/>
        <v>#N/A</v>
      </c>
      <c r="O702" s="161"/>
    </row>
    <row r="703" spans="1:15">
      <c r="A703" s="162">
        <f>'BC 114+220'!B702</f>
        <v>0</v>
      </c>
      <c r="B703" s="161">
        <f t="shared" si="43"/>
        <v>689</v>
      </c>
      <c r="C703" s="163" t="e">
        <f>'BC 114+220'!M702/1000</f>
        <v>#N/A</v>
      </c>
      <c r="D703" s="163" t="e">
        <f>'BC 114+220'!AA702</f>
        <v>#N/A</v>
      </c>
      <c r="E703" s="164" t="e">
        <f>'BC 114+220'!AB702</f>
        <v>#N/A</v>
      </c>
      <c r="F703" s="163" t="e">
        <f>VLOOKUP($A703,'BC 114+220'!$B$13:$X$4880,8,0)/1000</f>
        <v>#N/A</v>
      </c>
      <c r="G703" s="163" t="e">
        <f>VLOOKUP($A703,'BC 114+220'!$B$13:$X$4880,9,0)/1000</f>
        <v>#N/A</v>
      </c>
      <c r="H703" s="163" t="e">
        <f>VLOOKUP($A703,'BC 114+220'!$B$13:$X$4880,14,0)/1000</f>
        <v>#N/A</v>
      </c>
      <c r="I703" s="163" t="e">
        <f>VLOOKUP($A703,'BC 114+220'!$B$13:$X$4880,15,0)/1000</f>
        <v>#N/A</v>
      </c>
      <c r="J703" s="163" t="e">
        <f>VLOOKUP($A703,'BC 114+220'!$B$13:$X$4880,20,0)/1000</f>
        <v>#N/A</v>
      </c>
      <c r="K703" s="163" t="e">
        <f>VLOOKUP($A703,'BC 114+220'!$B$13:$X$4880,21,0)/1000</f>
        <v>#N/A</v>
      </c>
      <c r="L703" s="161" t="e">
        <f t="shared" si="40"/>
        <v>#N/A</v>
      </c>
      <c r="M703" s="165" t="e">
        <f t="shared" si="41"/>
        <v>#N/A</v>
      </c>
      <c r="N703" s="161" t="e">
        <f t="shared" si="42"/>
        <v>#N/A</v>
      </c>
      <c r="O703" s="161"/>
    </row>
    <row r="704" spans="1:15">
      <c r="A704" s="162">
        <f>'BC 114+220'!B703</f>
        <v>0</v>
      </c>
      <c r="B704" s="161">
        <f t="shared" si="43"/>
        <v>690</v>
      </c>
      <c r="C704" s="163" t="e">
        <f>'BC 114+220'!M703/1000</f>
        <v>#N/A</v>
      </c>
      <c r="D704" s="163" t="e">
        <f>'BC 114+220'!AA703</f>
        <v>#N/A</v>
      </c>
      <c r="E704" s="164" t="e">
        <f>'BC 114+220'!AB703</f>
        <v>#N/A</v>
      </c>
      <c r="F704" s="163" t="e">
        <f>VLOOKUP($A704,'BC 114+220'!$B$13:$X$4880,8,0)/1000</f>
        <v>#N/A</v>
      </c>
      <c r="G704" s="163" t="e">
        <f>VLOOKUP($A704,'BC 114+220'!$B$13:$X$4880,9,0)/1000</f>
        <v>#N/A</v>
      </c>
      <c r="H704" s="163" t="e">
        <f>VLOOKUP($A704,'BC 114+220'!$B$13:$X$4880,14,0)/1000</f>
        <v>#N/A</v>
      </c>
      <c r="I704" s="163" t="e">
        <f>VLOOKUP($A704,'BC 114+220'!$B$13:$X$4880,15,0)/1000</f>
        <v>#N/A</v>
      </c>
      <c r="J704" s="163" t="e">
        <f>VLOOKUP($A704,'BC 114+220'!$B$13:$X$4880,20,0)/1000</f>
        <v>#N/A</v>
      </c>
      <c r="K704" s="163" t="e">
        <f>VLOOKUP($A704,'BC 114+220'!$B$13:$X$4880,21,0)/1000</f>
        <v>#N/A</v>
      </c>
      <c r="L704" s="161" t="e">
        <f t="shared" si="40"/>
        <v>#N/A</v>
      </c>
      <c r="M704" s="165" t="e">
        <f t="shared" si="41"/>
        <v>#N/A</v>
      </c>
      <c r="N704" s="161" t="e">
        <f t="shared" si="42"/>
        <v>#N/A</v>
      </c>
      <c r="O704" s="161"/>
    </row>
    <row r="705" spans="1:15">
      <c r="A705" s="162">
        <f>'BC 114+220'!B704</f>
        <v>0</v>
      </c>
      <c r="B705" s="161">
        <f t="shared" si="43"/>
        <v>691</v>
      </c>
      <c r="C705" s="163" t="e">
        <f>'BC 114+220'!M704/1000</f>
        <v>#N/A</v>
      </c>
      <c r="D705" s="163" t="e">
        <f>'BC 114+220'!AA704</f>
        <v>#N/A</v>
      </c>
      <c r="E705" s="164" t="e">
        <f>'BC 114+220'!AB704</f>
        <v>#N/A</v>
      </c>
      <c r="F705" s="163" t="e">
        <f>VLOOKUP($A705,'BC 114+220'!$B$13:$X$4880,8,0)/1000</f>
        <v>#N/A</v>
      </c>
      <c r="G705" s="163" t="e">
        <f>VLOOKUP($A705,'BC 114+220'!$B$13:$X$4880,9,0)/1000</f>
        <v>#N/A</v>
      </c>
      <c r="H705" s="163" t="e">
        <f>VLOOKUP($A705,'BC 114+220'!$B$13:$X$4880,14,0)/1000</f>
        <v>#N/A</v>
      </c>
      <c r="I705" s="163" t="e">
        <f>VLOOKUP($A705,'BC 114+220'!$B$13:$X$4880,15,0)/1000</f>
        <v>#N/A</v>
      </c>
      <c r="J705" s="163" t="e">
        <f>VLOOKUP($A705,'BC 114+220'!$B$13:$X$4880,20,0)/1000</f>
        <v>#N/A</v>
      </c>
      <c r="K705" s="163" t="e">
        <f>VLOOKUP($A705,'BC 114+220'!$B$13:$X$4880,21,0)/1000</f>
        <v>#N/A</v>
      </c>
      <c r="L705" s="161" t="e">
        <f t="shared" si="40"/>
        <v>#N/A</v>
      </c>
      <c r="M705" s="165" t="e">
        <f t="shared" si="41"/>
        <v>#N/A</v>
      </c>
      <c r="N705" s="161" t="e">
        <f t="shared" si="42"/>
        <v>#N/A</v>
      </c>
      <c r="O705" s="161"/>
    </row>
    <row r="706" spans="1:15">
      <c r="A706" s="162">
        <f>'BC 114+220'!B705</f>
        <v>0</v>
      </c>
      <c r="B706" s="161">
        <f t="shared" si="43"/>
        <v>692</v>
      </c>
      <c r="C706" s="163" t="e">
        <f>'BC 114+220'!M705/1000</f>
        <v>#N/A</v>
      </c>
      <c r="D706" s="163" t="e">
        <f>'BC 114+220'!AA705</f>
        <v>#N/A</v>
      </c>
      <c r="E706" s="164" t="e">
        <f>'BC 114+220'!AB705</f>
        <v>#N/A</v>
      </c>
      <c r="F706" s="163" t="e">
        <f>VLOOKUP($A706,'BC 114+220'!$B$13:$X$4880,8,0)/1000</f>
        <v>#N/A</v>
      </c>
      <c r="G706" s="163" t="e">
        <f>VLOOKUP($A706,'BC 114+220'!$B$13:$X$4880,9,0)/1000</f>
        <v>#N/A</v>
      </c>
      <c r="H706" s="163" t="e">
        <f>VLOOKUP($A706,'BC 114+220'!$B$13:$X$4880,14,0)/1000</f>
        <v>#N/A</v>
      </c>
      <c r="I706" s="163" t="e">
        <f>VLOOKUP($A706,'BC 114+220'!$B$13:$X$4880,15,0)/1000</f>
        <v>#N/A</v>
      </c>
      <c r="J706" s="163" t="e">
        <f>VLOOKUP($A706,'BC 114+220'!$B$13:$X$4880,20,0)/1000</f>
        <v>#N/A</v>
      </c>
      <c r="K706" s="163" t="e">
        <f>VLOOKUP($A706,'BC 114+220'!$B$13:$X$4880,21,0)/1000</f>
        <v>#N/A</v>
      </c>
      <c r="L706" s="161" t="e">
        <f t="shared" si="40"/>
        <v>#N/A</v>
      </c>
      <c r="M706" s="165" t="e">
        <f t="shared" si="41"/>
        <v>#N/A</v>
      </c>
      <c r="N706" s="161" t="e">
        <f t="shared" si="42"/>
        <v>#N/A</v>
      </c>
      <c r="O706" s="161"/>
    </row>
    <row r="707" spans="1:15">
      <c r="A707" s="162">
        <f>'BC 114+220'!B706</f>
        <v>0</v>
      </c>
      <c r="B707" s="161">
        <f t="shared" si="43"/>
        <v>693</v>
      </c>
      <c r="C707" s="163" t="e">
        <f>'BC 114+220'!M706/1000</f>
        <v>#N/A</v>
      </c>
      <c r="D707" s="163" t="e">
        <f>'BC 114+220'!AA706</f>
        <v>#N/A</v>
      </c>
      <c r="E707" s="164" t="e">
        <f>'BC 114+220'!AB706</f>
        <v>#N/A</v>
      </c>
      <c r="F707" s="163" t="e">
        <f>VLOOKUP($A707,'BC 114+220'!$B$13:$X$4880,8,0)/1000</f>
        <v>#N/A</v>
      </c>
      <c r="G707" s="163" t="e">
        <f>VLOOKUP($A707,'BC 114+220'!$B$13:$X$4880,9,0)/1000</f>
        <v>#N/A</v>
      </c>
      <c r="H707" s="163" t="e">
        <f>VLOOKUP($A707,'BC 114+220'!$B$13:$X$4880,14,0)/1000</f>
        <v>#N/A</v>
      </c>
      <c r="I707" s="163" t="e">
        <f>VLOOKUP($A707,'BC 114+220'!$B$13:$X$4880,15,0)/1000</f>
        <v>#N/A</v>
      </c>
      <c r="J707" s="163" t="e">
        <f>VLOOKUP($A707,'BC 114+220'!$B$13:$X$4880,20,0)/1000</f>
        <v>#N/A</v>
      </c>
      <c r="K707" s="163" t="e">
        <f>VLOOKUP($A707,'BC 114+220'!$B$13:$X$4880,21,0)/1000</f>
        <v>#N/A</v>
      </c>
      <c r="L707" s="161" t="e">
        <f t="shared" si="40"/>
        <v>#N/A</v>
      </c>
      <c r="M707" s="165" t="e">
        <f t="shared" si="41"/>
        <v>#N/A</v>
      </c>
      <c r="N707" s="161" t="e">
        <f t="shared" si="42"/>
        <v>#N/A</v>
      </c>
      <c r="O707" s="161"/>
    </row>
    <row r="708" spans="1:15">
      <c r="A708" s="162">
        <f>'BC 114+220'!B707</f>
        <v>0</v>
      </c>
      <c r="B708" s="161">
        <f t="shared" si="43"/>
        <v>694</v>
      </c>
      <c r="C708" s="163" t="e">
        <f>'BC 114+220'!M707/1000</f>
        <v>#N/A</v>
      </c>
      <c r="D708" s="163" t="e">
        <f>'BC 114+220'!AA707</f>
        <v>#N/A</v>
      </c>
      <c r="E708" s="164" t="e">
        <f>'BC 114+220'!AB707</f>
        <v>#N/A</v>
      </c>
      <c r="F708" s="163" t="e">
        <f>VLOOKUP($A708,'BC 114+220'!$B$13:$X$4880,8,0)/1000</f>
        <v>#N/A</v>
      </c>
      <c r="G708" s="163" t="e">
        <f>VLOOKUP($A708,'BC 114+220'!$B$13:$X$4880,9,0)/1000</f>
        <v>#N/A</v>
      </c>
      <c r="H708" s="163" t="e">
        <f>VLOOKUP($A708,'BC 114+220'!$B$13:$X$4880,14,0)/1000</f>
        <v>#N/A</v>
      </c>
      <c r="I708" s="163" t="e">
        <f>VLOOKUP($A708,'BC 114+220'!$B$13:$X$4880,15,0)/1000</f>
        <v>#N/A</v>
      </c>
      <c r="J708" s="163" t="e">
        <f>VLOOKUP($A708,'BC 114+220'!$B$13:$X$4880,20,0)/1000</f>
        <v>#N/A</v>
      </c>
      <c r="K708" s="163" t="e">
        <f>VLOOKUP($A708,'BC 114+220'!$B$13:$X$4880,21,0)/1000</f>
        <v>#N/A</v>
      </c>
      <c r="L708" s="161" t="e">
        <f t="shared" si="40"/>
        <v>#N/A</v>
      </c>
      <c r="M708" s="165" t="e">
        <f t="shared" si="41"/>
        <v>#N/A</v>
      </c>
      <c r="N708" s="161" t="e">
        <f t="shared" si="42"/>
        <v>#N/A</v>
      </c>
      <c r="O708" s="161"/>
    </row>
    <row r="709" spans="1:15">
      <c r="A709" s="162">
        <f>'BC 114+220'!B708</f>
        <v>0</v>
      </c>
      <c r="B709" s="161">
        <f t="shared" si="43"/>
        <v>695</v>
      </c>
      <c r="C709" s="163" t="e">
        <f>'BC 114+220'!M708/1000</f>
        <v>#N/A</v>
      </c>
      <c r="D709" s="163" t="e">
        <f>'BC 114+220'!AA708</f>
        <v>#N/A</v>
      </c>
      <c r="E709" s="164" t="e">
        <f>'BC 114+220'!AB708</f>
        <v>#N/A</v>
      </c>
      <c r="F709" s="163" t="e">
        <f>VLOOKUP($A709,'BC 114+220'!$B$13:$X$4880,8,0)/1000</f>
        <v>#N/A</v>
      </c>
      <c r="G709" s="163" t="e">
        <f>VLOOKUP($A709,'BC 114+220'!$B$13:$X$4880,9,0)/1000</f>
        <v>#N/A</v>
      </c>
      <c r="H709" s="163" t="e">
        <f>VLOOKUP($A709,'BC 114+220'!$B$13:$X$4880,14,0)/1000</f>
        <v>#N/A</v>
      </c>
      <c r="I709" s="163" t="e">
        <f>VLOOKUP($A709,'BC 114+220'!$B$13:$X$4880,15,0)/1000</f>
        <v>#N/A</v>
      </c>
      <c r="J709" s="163" t="e">
        <f>VLOOKUP($A709,'BC 114+220'!$B$13:$X$4880,20,0)/1000</f>
        <v>#N/A</v>
      </c>
      <c r="K709" s="163" t="e">
        <f>VLOOKUP($A709,'BC 114+220'!$B$13:$X$4880,21,0)/1000</f>
        <v>#N/A</v>
      </c>
      <c r="L709" s="161" t="e">
        <f t="shared" si="40"/>
        <v>#N/A</v>
      </c>
      <c r="M709" s="165" t="e">
        <f t="shared" si="41"/>
        <v>#N/A</v>
      </c>
      <c r="N709" s="161" t="e">
        <f t="shared" si="42"/>
        <v>#N/A</v>
      </c>
      <c r="O709" s="161"/>
    </row>
    <row r="710" spans="1:15">
      <c r="A710" s="162">
        <f>'BC 114+220'!B709</f>
        <v>0</v>
      </c>
      <c r="B710" s="161">
        <f t="shared" si="43"/>
        <v>696</v>
      </c>
      <c r="C710" s="163" t="e">
        <f>'BC 114+220'!M709/1000</f>
        <v>#N/A</v>
      </c>
      <c r="D710" s="163" t="e">
        <f>'BC 114+220'!AA709</f>
        <v>#N/A</v>
      </c>
      <c r="E710" s="164" t="e">
        <f>'BC 114+220'!AB709</f>
        <v>#N/A</v>
      </c>
      <c r="F710" s="163" t="e">
        <f>VLOOKUP($A710,'BC 114+220'!$B$13:$X$4880,8,0)/1000</f>
        <v>#N/A</v>
      </c>
      <c r="G710" s="163" t="e">
        <f>VLOOKUP($A710,'BC 114+220'!$B$13:$X$4880,9,0)/1000</f>
        <v>#N/A</v>
      </c>
      <c r="H710" s="163" t="e">
        <f>VLOOKUP($A710,'BC 114+220'!$B$13:$X$4880,14,0)/1000</f>
        <v>#N/A</v>
      </c>
      <c r="I710" s="163" t="e">
        <f>VLOOKUP($A710,'BC 114+220'!$B$13:$X$4880,15,0)/1000</f>
        <v>#N/A</v>
      </c>
      <c r="J710" s="163" t="e">
        <f>VLOOKUP($A710,'BC 114+220'!$B$13:$X$4880,20,0)/1000</f>
        <v>#N/A</v>
      </c>
      <c r="K710" s="163" t="e">
        <f>VLOOKUP($A710,'BC 114+220'!$B$13:$X$4880,21,0)/1000</f>
        <v>#N/A</v>
      </c>
      <c r="L710" s="161" t="e">
        <f t="shared" si="40"/>
        <v>#N/A</v>
      </c>
      <c r="M710" s="165" t="e">
        <f t="shared" si="41"/>
        <v>#N/A</v>
      </c>
      <c r="N710" s="161" t="e">
        <f t="shared" si="42"/>
        <v>#N/A</v>
      </c>
      <c r="O710" s="161"/>
    </row>
    <row r="711" spans="1:15">
      <c r="A711" s="162">
        <f>'BC 114+220'!B710</f>
        <v>0</v>
      </c>
      <c r="B711" s="161">
        <f t="shared" si="43"/>
        <v>697</v>
      </c>
      <c r="C711" s="163" t="e">
        <f>'BC 114+220'!M710/1000</f>
        <v>#N/A</v>
      </c>
      <c r="D711" s="163" t="e">
        <f>'BC 114+220'!AA710</f>
        <v>#N/A</v>
      </c>
      <c r="E711" s="164" t="e">
        <f>'BC 114+220'!AB710</f>
        <v>#N/A</v>
      </c>
      <c r="F711" s="163" t="e">
        <f>VLOOKUP($A711,'BC 114+220'!$B$13:$X$4880,8,0)/1000</f>
        <v>#N/A</v>
      </c>
      <c r="G711" s="163" t="e">
        <f>VLOOKUP($A711,'BC 114+220'!$B$13:$X$4880,9,0)/1000</f>
        <v>#N/A</v>
      </c>
      <c r="H711" s="163" t="e">
        <f>VLOOKUP($A711,'BC 114+220'!$B$13:$X$4880,14,0)/1000</f>
        <v>#N/A</v>
      </c>
      <c r="I711" s="163" t="e">
        <f>VLOOKUP($A711,'BC 114+220'!$B$13:$X$4880,15,0)/1000</f>
        <v>#N/A</v>
      </c>
      <c r="J711" s="163" t="e">
        <f>VLOOKUP($A711,'BC 114+220'!$B$13:$X$4880,20,0)/1000</f>
        <v>#N/A</v>
      </c>
      <c r="K711" s="163" t="e">
        <f>VLOOKUP($A711,'BC 114+220'!$B$13:$X$4880,21,0)/1000</f>
        <v>#N/A</v>
      </c>
      <c r="L711" s="161" t="e">
        <f t="shared" si="40"/>
        <v>#N/A</v>
      </c>
      <c r="M711" s="165" t="e">
        <f t="shared" si="41"/>
        <v>#N/A</v>
      </c>
      <c r="N711" s="161" t="e">
        <f t="shared" si="42"/>
        <v>#N/A</v>
      </c>
      <c r="O711" s="161"/>
    </row>
    <row r="712" spans="1:15">
      <c r="A712" s="162">
        <f>'BC 114+220'!B711</f>
        <v>0</v>
      </c>
      <c r="B712" s="161">
        <f t="shared" si="43"/>
        <v>698</v>
      </c>
      <c r="C712" s="163" t="e">
        <f>'BC 114+220'!M711/1000</f>
        <v>#N/A</v>
      </c>
      <c r="D712" s="163" t="e">
        <f>'BC 114+220'!AA711</f>
        <v>#N/A</v>
      </c>
      <c r="E712" s="164" t="e">
        <f>'BC 114+220'!AB711</f>
        <v>#N/A</v>
      </c>
      <c r="F712" s="163" t="e">
        <f>VLOOKUP($A712,'BC 114+220'!$B$13:$X$4880,8,0)/1000</f>
        <v>#N/A</v>
      </c>
      <c r="G712" s="163" t="e">
        <f>VLOOKUP($A712,'BC 114+220'!$B$13:$X$4880,9,0)/1000</f>
        <v>#N/A</v>
      </c>
      <c r="H712" s="163" t="e">
        <f>VLOOKUP($A712,'BC 114+220'!$B$13:$X$4880,14,0)/1000</f>
        <v>#N/A</v>
      </c>
      <c r="I712" s="163" t="e">
        <f>VLOOKUP($A712,'BC 114+220'!$B$13:$X$4880,15,0)/1000</f>
        <v>#N/A</v>
      </c>
      <c r="J712" s="163" t="e">
        <f>VLOOKUP($A712,'BC 114+220'!$B$13:$X$4880,20,0)/1000</f>
        <v>#N/A</v>
      </c>
      <c r="K712" s="163" t="e">
        <f>VLOOKUP($A712,'BC 114+220'!$B$13:$X$4880,21,0)/1000</f>
        <v>#N/A</v>
      </c>
      <c r="L712" s="161" t="e">
        <f t="shared" si="40"/>
        <v>#N/A</v>
      </c>
      <c r="M712" s="165" t="e">
        <f t="shared" si="41"/>
        <v>#N/A</v>
      </c>
      <c r="N712" s="161" t="e">
        <f t="shared" si="42"/>
        <v>#N/A</v>
      </c>
      <c r="O712" s="161"/>
    </row>
    <row r="713" spans="1:15">
      <c r="A713" s="162">
        <f>'BC 114+220'!B712</f>
        <v>0</v>
      </c>
      <c r="B713" s="161">
        <f t="shared" si="43"/>
        <v>699</v>
      </c>
      <c r="C713" s="163" t="e">
        <f>'BC 114+220'!M712/1000</f>
        <v>#N/A</v>
      </c>
      <c r="D713" s="163" t="e">
        <f>'BC 114+220'!AA712</f>
        <v>#N/A</v>
      </c>
      <c r="E713" s="164" t="e">
        <f>'BC 114+220'!AB712</f>
        <v>#N/A</v>
      </c>
      <c r="F713" s="163" t="e">
        <f>VLOOKUP($A713,'BC 114+220'!$B$13:$X$4880,8,0)/1000</f>
        <v>#N/A</v>
      </c>
      <c r="G713" s="163" t="e">
        <f>VLOOKUP($A713,'BC 114+220'!$B$13:$X$4880,9,0)/1000</f>
        <v>#N/A</v>
      </c>
      <c r="H713" s="163" t="e">
        <f>VLOOKUP($A713,'BC 114+220'!$B$13:$X$4880,14,0)/1000</f>
        <v>#N/A</v>
      </c>
      <c r="I713" s="163" t="e">
        <f>VLOOKUP($A713,'BC 114+220'!$B$13:$X$4880,15,0)/1000</f>
        <v>#N/A</v>
      </c>
      <c r="J713" s="163" t="e">
        <f>VLOOKUP($A713,'BC 114+220'!$B$13:$X$4880,20,0)/1000</f>
        <v>#N/A</v>
      </c>
      <c r="K713" s="163" t="e">
        <f>VLOOKUP($A713,'BC 114+220'!$B$13:$X$4880,21,0)/1000</f>
        <v>#N/A</v>
      </c>
      <c r="L713" s="161" t="e">
        <f t="shared" si="40"/>
        <v>#N/A</v>
      </c>
      <c r="M713" s="165" t="e">
        <f t="shared" si="41"/>
        <v>#N/A</v>
      </c>
      <c r="N713" s="161" t="e">
        <f t="shared" si="42"/>
        <v>#N/A</v>
      </c>
      <c r="O713" s="161"/>
    </row>
    <row r="714" spans="1:15">
      <c r="A714" s="162">
        <f>'BC 114+220'!B713</f>
        <v>0</v>
      </c>
      <c r="B714" s="161">
        <f t="shared" si="43"/>
        <v>700</v>
      </c>
      <c r="C714" s="163" t="e">
        <f>'BC 114+220'!M713/1000</f>
        <v>#N/A</v>
      </c>
      <c r="D714" s="163" t="e">
        <f>'BC 114+220'!AA713</f>
        <v>#N/A</v>
      </c>
      <c r="E714" s="164" t="e">
        <f>'BC 114+220'!AB713</f>
        <v>#N/A</v>
      </c>
      <c r="F714" s="163" t="e">
        <f>VLOOKUP($A714,'BC 114+220'!$B$13:$X$4880,8,0)/1000</f>
        <v>#N/A</v>
      </c>
      <c r="G714" s="163" t="e">
        <f>VLOOKUP($A714,'BC 114+220'!$B$13:$X$4880,9,0)/1000</f>
        <v>#N/A</v>
      </c>
      <c r="H714" s="163" t="e">
        <f>VLOOKUP($A714,'BC 114+220'!$B$13:$X$4880,14,0)/1000</f>
        <v>#N/A</v>
      </c>
      <c r="I714" s="163" t="e">
        <f>VLOOKUP($A714,'BC 114+220'!$B$13:$X$4880,15,0)/1000</f>
        <v>#N/A</v>
      </c>
      <c r="J714" s="163" t="e">
        <f>VLOOKUP($A714,'BC 114+220'!$B$13:$X$4880,20,0)/1000</f>
        <v>#N/A</v>
      </c>
      <c r="K714" s="163" t="e">
        <f>VLOOKUP($A714,'BC 114+220'!$B$13:$X$4880,21,0)/1000</f>
        <v>#N/A</v>
      </c>
      <c r="L714" s="161" t="e">
        <f t="shared" si="40"/>
        <v>#N/A</v>
      </c>
      <c r="M714" s="165" t="e">
        <f t="shared" si="41"/>
        <v>#N/A</v>
      </c>
      <c r="N714" s="161" t="e">
        <f t="shared" si="42"/>
        <v>#N/A</v>
      </c>
      <c r="O714" s="161"/>
    </row>
    <row r="715" spans="1:15">
      <c r="A715" s="162">
        <f>'BC 114+220'!B714</f>
        <v>0</v>
      </c>
      <c r="B715" s="161">
        <f t="shared" si="43"/>
        <v>701</v>
      </c>
      <c r="C715" s="163" t="e">
        <f>'BC 114+220'!M714/1000</f>
        <v>#N/A</v>
      </c>
      <c r="D715" s="163" t="e">
        <f>'BC 114+220'!AA714</f>
        <v>#N/A</v>
      </c>
      <c r="E715" s="164" t="e">
        <f>'BC 114+220'!AB714</f>
        <v>#N/A</v>
      </c>
      <c r="F715" s="163" t="e">
        <f>VLOOKUP($A715,'BC 114+220'!$B$13:$X$4880,8,0)/1000</f>
        <v>#N/A</v>
      </c>
      <c r="G715" s="163" t="e">
        <f>VLOOKUP($A715,'BC 114+220'!$B$13:$X$4880,9,0)/1000</f>
        <v>#N/A</v>
      </c>
      <c r="H715" s="163" t="e">
        <f>VLOOKUP($A715,'BC 114+220'!$B$13:$X$4880,14,0)/1000</f>
        <v>#N/A</v>
      </c>
      <c r="I715" s="163" t="e">
        <f>VLOOKUP($A715,'BC 114+220'!$B$13:$X$4880,15,0)/1000</f>
        <v>#N/A</v>
      </c>
      <c r="J715" s="163" t="e">
        <f>VLOOKUP($A715,'BC 114+220'!$B$13:$X$4880,20,0)/1000</f>
        <v>#N/A</v>
      </c>
      <c r="K715" s="163" t="e">
        <f>VLOOKUP($A715,'BC 114+220'!$B$13:$X$4880,21,0)/1000</f>
        <v>#N/A</v>
      </c>
      <c r="L715" s="161" t="e">
        <f t="shared" si="40"/>
        <v>#N/A</v>
      </c>
      <c r="M715" s="165" t="e">
        <f t="shared" si="41"/>
        <v>#N/A</v>
      </c>
      <c r="N715" s="161" t="e">
        <f t="shared" si="42"/>
        <v>#N/A</v>
      </c>
      <c r="O715" s="161"/>
    </row>
    <row r="716" spans="1:15">
      <c r="A716" s="162">
        <f>'BC 114+220'!B715</f>
        <v>0</v>
      </c>
      <c r="B716" s="161">
        <f t="shared" si="43"/>
        <v>702</v>
      </c>
      <c r="C716" s="163" t="e">
        <f>'BC 114+220'!M715/1000</f>
        <v>#N/A</v>
      </c>
      <c r="D716" s="163" t="e">
        <f>'BC 114+220'!AA715</f>
        <v>#N/A</v>
      </c>
      <c r="E716" s="164" t="e">
        <f>'BC 114+220'!AB715</f>
        <v>#N/A</v>
      </c>
      <c r="F716" s="163" t="e">
        <f>VLOOKUP($A716,'BC 114+220'!$B$13:$X$4880,8,0)/1000</f>
        <v>#N/A</v>
      </c>
      <c r="G716" s="163" t="e">
        <f>VLOOKUP($A716,'BC 114+220'!$B$13:$X$4880,9,0)/1000</f>
        <v>#N/A</v>
      </c>
      <c r="H716" s="163" t="e">
        <f>VLOOKUP($A716,'BC 114+220'!$B$13:$X$4880,14,0)/1000</f>
        <v>#N/A</v>
      </c>
      <c r="I716" s="163" t="e">
        <f>VLOOKUP($A716,'BC 114+220'!$B$13:$X$4880,15,0)/1000</f>
        <v>#N/A</v>
      </c>
      <c r="J716" s="163" t="e">
        <f>VLOOKUP($A716,'BC 114+220'!$B$13:$X$4880,20,0)/1000</f>
        <v>#N/A</v>
      </c>
      <c r="K716" s="163" t="e">
        <f>VLOOKUP($A716,'BC 114+220'!$B$13:$X$4880,21,0)/1000</f>
        <v>#N/A</v>
      </c>
      <c r="L716" s="161" t="e">
        <f t="shared" si="40"/>
        <v>#N/A</v>
      </c>
      <c r="M716" s="165" t="e">
        <f t="shared" si="41"/>
        <v>#N/A</v>
      </c>
      <c r="N716" s="161" t="e">
        <f t="shared" si="42"/>
        <v>#N/A</v>
      </c>
      <c r="O716" s="161"/>
    </row>
    <row r="717" spans="1:15">
      <c r="A717" s="162">
        <f>'BC 114+220'!B716</f>
        <v>0</v>
      </c>
      <c r="B717" s="161">
        <f t="shared" si="43"/>
        <v>703</v>
      </c>
      <c r="C717" s="163" t="e">
        <f>'BC 114+220'!M716/1000</f>
        <v>#N/A</v>
      </c>
      <c r="D717" s="163" t="e">
        <f>'BC 114+220'!AA716</f>
        <v>#N/A</v>
      </c>
      <c r="E717" s="164" t="e">
        <f>'BC 114+220'!AB716</f>
        <v>#N/A</v>
      </c>
      <c r="F717" s="163" t="e">
        <f>VLOOKUP($A717,'BC 114+220'!$B$13:$X$4880,8,0)/1000</f>
        <v>#N/A</v>
      </c>
      <c r="G717" s="163" t="e">
        <f>VLOOKUP($A717,'BC 114+220'!$B$13:$X$4880,9,0)/1000</f>
        <v>#N/A</v>
      </c>
      <c r="H717" s="163" t="e">
        <f>VLOOKUP($A717,'BC 114+220'!$B$13:$X$4880,14,0)/1000</f>
        <v>#N/A</v>
      </c>
      <c r="I717" s="163" t="e">
        <f>VLOOKUP($A717,'BC 114+220'!$B$13:$X$4880,15,0)/1000</f>
        <v>#N/A</v>
      </c>
      <c r="J717" s="163" t="e">
        <f>VLOOKUP($A717,'BC 114+220'!$B$13:$X$4880,20,0)/1000</f>
        <v>#N/A</v>
      </c>
      <c r="K717" s="163" t="e">
        <f>VLOOKUP($A717,'BC 114+220'!$B$13:$X$4880,21,0)/1000</f>
        <v>#N/A</v>
      </c>
      <c r="L717" s="161" t="e">
        <f t="shared" si="40"/>
        <v>#N/A</v>
      </c>
      <c r="M717" s="165" t="e">
        <f t="shared" si="41"/>
        <v>#N/A</v>
      </c>
      <c r="N717" s="161" t="e">
        <f t="shared" si="42"/>
        <v>#N/A</v>
      </c>
      <c r="O717" s="161"/>
    </row>
    <row r="718" spans="1:15">
      <c r="A718" s="162">
        <f>'BC 114+220'!B717</f>
        <v>0</v>
      </c>
      <c r="B718" s="161">
        <f t="shared" si="43"/>
        <v>704</v>
      </c>
      <c r="C718" s="163" t="e">
        <f>'BC 114+220'!M717/1000</f>
        <v>#N/A</v>
      </c>
      <c r="D718" s="163" t="e">
        <f>'BC 114+220'!AA717</f>
        <v>#N/A</v>
      </c>
      <c r="E718" s="164" t="e">
        <f>'BC 114+220'!AB717</f>
        <v>#N/A</v>
      </c>
      <c r="F718" s="163" t="e">
        <f>VLOOKUP($A718,'BC 114+220'!$B$13:$X$4880,8,0)/1000</f>
        <v>#N/A</v>
      </c>
      <c r="G718" s="163" t="e">
        <f>VLOOKUP($A718,'BC 114+220'!$B$13:$X$4880,9,0)/1000</f>
        <v>#N/A</v>
      </c>
      <c r="H718" s="163" t="e">
        <f>VLOOKUP($A718,'BC 114+220'!$B$13:$X$4880,14,0)/1000</f>
        <v>#N/A</v>
      </c>
      <c r="I718" s="163" t="e">
        <f>VLOOKUP($A718,'BC 114+220'!$B$13:$X$4880,15,0)/1000</f>
        <v>#N/A</v>
      </c>
      <c r="J718" s="163" t="e">
        <f>VLOOKUP($A718,'BC 114+220'!$B$13:$X$4880,20,0)/1000</f>
        <v>#N/A</v>
      </c>
      <c r="K718" s="163" t="e">
        <f>VLOOKUP($A718,'BC 114+220'!$B$13:$X$4880,21,0)/1000</f>
        <v>#N/A</v>
      </c>
      <c r="L718" s="161" t="e">
        <f t="shared" ref="L718" si="44">(G718-$G$14)*1000</f>
        <v>#N/A</v>
      </c>
      <c r="M718" s="165" t="e">
        <f t="shared" ref="M718" si="45">(I718-$I$14)*1000</f>
        <v>#N/A</v>
      </c>
      <c r="N718" s="161" t="e">
        <f t="shared" si="42"/>
        <v>#N/A</v>
      </c>
      <c r="O718" s="161"/>
    </row>
    <row r="719" spans="1:15">
      <c r="A719" s="162"/>
      <c r="B719" s="161"/>
      <c r="C719" s="163"/>
      <c r="D719" s="163"/>
      <c r="E719" s="164"/>
      <c r="F719" s="163"/>
      <c r="G719" s="163"/>
      <c r="H719" s="163"/>
      <c r="I719" s="163"/>
      <c r="J719" s="163"/>
      <c r="K719" s="163"/>
      <c r="L719" s="161"/>
      <c r="M719" s="165"/>
      <c r="N719" s="161"/>
      <c r="O719" s="161"/>
    </row>
    <row r="720" spans="1:15">
      <c r="A720" s="162"/>
      <c r="B720" s="161"/>
      <c r="C720" s="163"/>
      <c r="D720" s="163"/>
      <c r="E720" s="164"/>
      <c r="F720" s="163"/>
      <c r="G720" s="163"/>
      <c r="H720" s="163"/>
      <c r="I720" s="163"/>
      <c r="J720" s="163"/>
      <c r="K720" s="163"/>
      <c r="L720" s="161"/>
      <c r="M720" s="165"/>
      <c r="N720" s="161"/>
      <c r="O720" s="161"/>
    </row>
    <row r="721" spans="1:15">
      <c r="A721" s="162"/>
      <c r="B721" s="161"/>
      <c r="C721" s="163"/>
      <c r="D721" s="163"/>
      <c r="E721" s="164"/>
      <c r="F721" s="163"/>
      <c r="G721" s="163"/>
      <c r="H721" s="163"/>
      <c r="I721" s="163"/>
      <c r="J721" s="163"/>
      <c r="K721" s="163"/>
      <c r="L721" s="161"/>
      <c r="M721" s="165"/>
      <c r="N721" s="161"/>
      <c r="O721" s="161"/>
    </row>
    <row r="722" spans="1:15">
      <c r="A722" s="162"/>
      <c r="B722" s="161"/>
      <c r="C722" s="163"/>
      <c r="D722" s="163"/>
      <c r="E722" s="164"/>
      <c r="F722" s="163"/>
      <c r="G722" s="163"/>
      <c r="H722" s="163"/>
      <c r="I722" s="163"/>
      <c r="J722" s="163"/>
      <c r="K722" s="163"/>
      <c r="L722" s="161"/>
      <c r="M722" s="165"/>
      <c r="N722" s="161"/>
      <c r="O722" s="161"/>
    </row>
    <row r="723" spans="1:15">
      <c r="A723" s="162"/>
      <c r="B723" s="161"/>
      <c r="C723" s="163"/>
      <c r="D723" s="163"/>
      <c r="E723" s="164"/>
      <c r="F723" s="163"/>
      <c r="G723" s="163"/>
      <c r="H723" s="163"/>
      <c r="I723" s="163"/>
      <c r="J723" s="163"/>
      <c r="K723" s="163"/>
      <c r="L723" s="161"/>
      <c r="M723" s="165"/>
      <c r="N723" s="161"/>
      <c r="O723" s="161"/>
    </row>
    <row r="724" spans="1:15">
      <c r="A724" s="162"/>
      <c r="B724" s="161"/>
      <c r="C724" s="163"/>
      <c r="D724" s="163"/>
      <c r="E724" s="164"/>
      <c r="F724" s="163"/>
      <c r="G724" s="163"/>
      <c r="H724" s="163"/>
      <c r="I724" s="163"/>
      <c r="J724" s="163"/>
      <c r="K724" s="163"/>
      <c r="L724" s="161"/>
      <c r="M724" s="165"/>
      <c r="N724" s="161"/>
      <c r="O724" s="161"/>
    </row>
    <row r="725" spans="1:15">
      <c r="A725" s="162"/>
      <c r="B725" s="161"/>
      <c r="C725" s="163"/>
      <c r="D725" s="163"/>
      <c r="E725" s="164"/>
      <c r="F725" s="163"/>
      <c r="G725" s="163"/>
      <c r="H725" s="163"/>
      <c r="I725" s="163"/>
      <c r="J725" s="163"/>
      <c r="K725" s="163"/>
      <c r="L725" s="161"/>
      <c r="M725" s="165"/>
      <c r="N725" s="161"/>
      <c r="O725" s="161"/>
    </row>
    <row r="726" spans="1:15">
      <c r="A726" s="162"/>
      <c r="B726" s="161"/>
      <c r="C726" s="163"/>
      <c r="D726" s="163"/>
      <c r="E726" s="164"/>
      <c r="F726" s="163"/>
      <c r="G726" s="163"/>
      <c r="H726" s="163"/>
      <c r="I726" s="163"/>
      <c r="J726" s="163"/>
      <c r="K726" s="163"/>
      <c r="L726" s="161"/>
      <c r="M726" s="165"/>
      <c r="N726" s="161"/>
      <c r="O726" s="161"/>
    </row>
    <row r="727" spans="1:15">
      <c r="A727" s="162"/>
      <c r="B727" s="161"/>
      <c r="C727" s="163"/>
      <c r="D727" s="163"/>
      <c r="E727" s="164"/>
      <c r="F727" s="163"/>
      <c r="G727" s="163"/>
      <c r="H727" s="163"/>
      <c r="I727" s="163"/>
      <c r="J727" s="163"/>
      <c r="K727" s="163"/>
      <c r="L727" s="161"/>
      <c r="M727" s="165"/>
      <c r="N727" s="161"/>
      <c r="O727" s="161"/>
    </row>
    <row r="728" spans="1:15">
      <c r="A728" s="162"/>
      <c r="B728" s="161"/>
      <c r="C728" s="163"/>
      <c r="D728" s="163"/>
      <c r="E728" s="164"/>
      <c r="F728" s="163"/>
      <c r="G728" s="163"/>
      <c r="H728" s="163"/>
      <c r="I728" s="163"/>
      <c r="J728" s="163"/>
      <c r="K728" s="163"/>
      <c r="L728" s="161"/>
      <c r="M728" s="165"/>
      <c r="N728" s="161"/>
      <c r="O728" s="161"/>
    </row>
    <row r="729" spans="1:15">
      <c r="A729" s="162"/>
      <c r="B729" s="161"/>
      <c r="C729" s="163"/>
      <c r="D729" s="163"/>
      <c r="E729" s="164"/>
      <c r="F729" s="163"/>
      <c r="G729" s="163"/>
      <c r="H729" s="163"/>
      <c r="I729" s="163"/>
      <c r="J729" s="163"/>
      <c r="K729" s="163"/>
      <c r="L729" s="161"/>
      <c r="M729" s="165"/>
      <c r="N729" s="161"/>
      <c r="O729" s="161"/>
    </row>
    <row r="730" spans="1:15">
      <c r="A730" s="162"/>
      <c r="B730" s="161"/>
      <c r="C730" s="163"/>
      <c r="D730" s="163"/>
      <c r="E730" s="164"/>
      <c r="F730" s="163"/>
      <c r="G730" s="163"/>
      <c r="H730" s="163"/>
      <c r="I730" s="163"/>
      <c r="J730" s="163"/>
      <c r="K730" s="163"/>
      <c r="L730" s="161"/>
      <c r="M730" s="165"/>
      <c r="N730" s="161"/>
      <c r="O730" s="161"/>
    </row>
    <row r="731" spans="1:15">
      <c r="A731" s="162"/>
      <c r="B731" s="161"/>
      <c r="C731" s="163"/>
      <c r="D731" s="163"/>
      <c r="E731" s="164"/>
      <c r="F731" s="163"/>
      <c r="G731" s="163"/>
      <c r="H731" s="163"/>
      <c r="I731" s="163"/>
      <c r="J731" s="163"/>
      <c r="K731" s="163"/>
      <c r="L731" s="161"/>
      <c r="M731" s="165"/>
      <c r="N731" s="161"/>
      <c r="O731" s="161"/>
    </row>
    <row r="732" spans="1:15">
      <c r="A732" s="162"/>
      <c r="B732" s="161"/>
      <c r="C732" s="163"/>
      <c r="D732" s="163"/>
      <c r="E732" s="164"/>
      <c r="F732" s="163"/>
      <c r="G732" s="163"/>
      <c r="H732" s="163"/>
      <c r="I732" s="163"/>
      <c r="J732" s="163"/>
      <c r="K732" s="163"/>
      <c r="L732" s="161"/>
      <c r="M732" s="165"/>
      <c r="N732" s="161"/>
      <c r="O732" s="161"/>
    </row>
    <row r="733" spans="1:15">
      <c r="A733" s="162"/>
      <c r="B733" s="161"/>
      <c r="C733" s="163"/>
      <c r="D733" s="163"/>
      <c r="E733" s="164"/>
      <c r="F733" s="163"/>
      <c r="G733" s="163"/>
      <c r="H733" s="163"/>
      <c r="I733" s="163"/>
      <c r="J733" s="163"/>
      <c r="K733" s="163"/>
      <c r="L733" s="161"/>
      <c r="M733" s="165"/>
      <c r="N733" s="161"/>
      <c r="O733" s="161"/>
    </row>
    <row r="734" spans="1:15">
      <c r="A734" s="162"/>
      <c r="B734" s="161"/>
      <c r="C734" s="163"/>
      <c r="D734" s="163"/>
      <c r="E734" s="164"/>
      <c r="F734" s="163"/>
      <c r="G734" s="163"/>
      <c r="H734" s="163"/>
      <c r="I734" s="163"/>
      <c r="J734" s="163"/>
      <c r="K734" s="163"/>
      <c r="L734" s="161"/>
      <c r="M734" s="165"/>
      <c r="N734" s="161"/>
      <c r="O734" s="161"/>
    </row>
    <row r="735" spans="1:15">
      <c r="A735" s="162"/>
      <c r="B735" s="161"/>
      <c r="C735" s="163"/>
      <c r="D735" s="163"/>
      <c r="E735" s="164"/>
      <c r="F735" s="163"/>
      <c r="G735" s="163"/>
      <c r="H735" s="163"/>
      <c r="I735" s="163"/>
      <c r="J735" s="163"/>
      <c r="K735" s="163"/>
      <c r="L735" s="161"/>
      <c r="M735" s="165"/>
      <c r="N735" s="161"/>
      <c r="O735" s="161"/>
    </row>
    <row r="736" spans="1:15">
      <c r="A736" s="162"/>
      <c r="B736" s="161"/>
      <c r="C736" s="163"/>
      <c r="D736" s="163"/>
      <c r="E736" s="164"/>
      <c r="F736" s="163"/>
      <c r="G736" s="163"/>
      <c r="H736" s="163"/>
      <c r="I736" s="163"/>
      <c r="J736" s="163"/>
      <c r="K736" s="163"/>
      <c r="L736" s="161"/>
      <c r="M736" s="165"/>
      <c r="N736" s="161"/>
      <c r="O736" s="161"/>
    </row>
    <row r="737" spans="1:15">
      <c r="A737" s="162"/>
      <c r="B737" s="161"/>
      <c r="C737" s="163"/>
      <c r="D737" s="163"/>
      <c r="E737" s="164"/>
      <c r="F737" s="163"/>
      <c r="G737" s="163"/>
      <c r="H737" s="163"/>
      <c r="I737" s="163"/>
      <c r="J737" s="163"/>
      <c r="K737" s="163"/>
      <c r="L737" s="161"/>
      <c r="M737" s="165"/>
      <c r="N737" s="161"/>
      <c r="O737" s="161"/>
    </row>
    <row r="738" spans="1:15">
      <c r="A738" s="162"/>
      <c r="B738" s="161"/>
      <c r="C738" s="163"/>
      <c r="D738" s="163"/>
      <c r="E738" s="164"/>
      <c r="F738" s="163"/>
      <c r="G738" s="163"/>
      <c r="H738" s="163"/>
      <c r="I738" s="163"/>
      <c r="J738" s="163"/>
      <c r="K738" s="163"/>
      <c r="L738" s="161"/>
      <c r="M738" s="165"/>
      <c r="N738" s="161"/>
      <c r="O738" s="161"/>
    </row>
    <row r="739" spans="1:15">
      <c r="A739" s="162"/>
      <c r="B739" s="161"/>
      <c r="C739" s="163"/>
      <c r="D739" s="163"/>
      <c r="E739" s="164"/>
      <c r="F739" s="163"/>
      <c r="G739" s="163"/>
      <c r="H739" s="163"/>
      <c r="I739" s="163"/>
      <c r="J739" s="163"/>
      <c r="K739" s="163"/>
      <c r="L739" s="161"/>
      <c r="M739" s="165"/>
      <c r="N739" s="161"/>
      <c r="O739" s="161"/>
    </row>
    <row r="740" spans="1:15">
      <c r="A740" s="162"/>
      <c r="B740" s="161"/>
      <c r="C740" s="163"/>
      <c r="D740" s="163"/>
      <c r="E740" s="164"/>
      <c r="F740" s="163"/>
      <c r="G740" s="163"/>
      <c r="H740" s="163"/>
      <c r="I740" s="163"/>
      <c r="J740" s="163"/>
      <c r="K740" s="163"/>
      <c r="L740" s="161"/>
      <c r="M740" s="165"/>
      <c r="N740" s="161"/>
      <c r="O740" s="161"/>
    </row>
    <row r="741" spans="1:15">
      <c r="A741" s="162"/>
      <c r="B741" s="161"/>
      <c r="C741" s="163"/>
      <c r="D741" s="163"/>
      <c r="E741" s="164"/>
      <c r="F741" s="163"/>
      <c r="G741" s="163"/>
      <c r="H741" s="163"/>
      <c r="I741" s="163"/>
      <c r="J741" s="163"/>
      <c r="K741" s="163"/>
      <c r="L741" s="161"/>
      <c r="M741" s="165"/>
      <c r="N741" s="161"/>
      <c r="O741" s="161"/>
    </row>
    <row r="742" spans="1:15">
      <c r="A742" s="162"/>
      <c r="B742" s="161"/>
      <c r="C742" s="163"/>
      <c r="D742" s="163"/>
      <c r="E742" s="164"/>
      <c r="F742" s="163"/>
      <c r="G742" s="163"/>
      <c r="H742" s="163"/>
      <c r="I742" s="163"/>
      <c r="J742" s="163"/>
      <c r="K742" s="163"/>
      <c r="L742" s="161"/>
      <c r="M742" s="165"/>
      <c r="N742" s="161"/>
      <c r="O742" s="161"/>
    </row>
    <row r="743" spans="1:15">
      <c r="A743" s="162"/>
      <c r="B743" s="161"/>
      <c r="C743" s="163"/>
      <c r="D743" s="163"/>
      <c r="E743" s="164"/>
      <c r="F743" s="163"/>
      <c r="G743" s="163"/>
      <c r="H743" s="163"/>
      <c r="I743" s="163"/>
      <c r="J743" s="163"/>
      <c r="K743" s="163"/>
      <c r="L743" s="161"/>
      <c r="M743" s="165"/>
      <c r="N743" s="161"/>
      <c r="O743" s="161"/>
    </row>
    <row r="744" spans="1:15">
      <c r="A744" s="162"/>
      <c r="B744" s="161"/>
      <c r="C744" s="163"/>
      <c r="D744" s="163"/>
      <c r="E744" s="164"/>
      <c r="F744" s="163"/>
      <c r="G744" s="163"/>
      <c r="H744" s="163"/>
      <c r="I744" s="163"/>
      <c r="J744" s="163"/>
      <c r="K744" s="163"/>
      <c r="L744" s="161"/>
      <c r="M744" s="165"/>
      <c r="N744" s="161"/>
      <c r="O744" s="161"/>
    </row>
    <row r="745" spans="1:15">
      <c r="A745" s="162"/>
      <c r="B745" s="161"/>
      <c r="C745" s="163"/>
      <c r="D745" s="163"/>
      <c r="E745" s="164"/>
      <c r="F745" s="163"/>
      <c r="G745" s="163"/>
      <c r="H745" s="163"/>
      <c r="I745" s="163"/>
      <c r="J745" s="163"/>
      <c r="K745" s="163"/>
      <c r="L745" s="161"/>
      <c r="M745" s="165"/>
      <c r="N745" s="161"/>
      <c r="O745" s="161"/>
    </row>
    <row r="746" spans="1:15">
      <c r="A746" s="162"/>
      <c r="B746" s="161"/>
      <c r="C746" s="163"/>
      <c r="D746" s="163"/>
      <c r="E746" s="164"/>
      <c r="F746" s="163"/>
      <c r="G746" s="163"/>
      <c r="H746" s="163"/>
      <c r="I746" s="163"/>
      <c r="J746" s="163"/>
      <c r="K746" s="163"/>
      <c r="L746" s="161"/>
      <c r="M746" s="165"/>
      <c r="N746" s="161"/>
      <c r="O746" s="161"/>
    </row>
    <row r="747" spans="1:15">
      <c r="A747" s="162"/>
      <c r="B747" s="161"/>
      <c r="C747" s="163"/>
      <c r="D747" s="163"/>
      <c r="E747" s="164"/>
      <c r="F747" s="163"/>
      <c r="G747" s="163"/>
      <c r="H747" s="163"/>
      <c r="I747" s="163"/>
      <c r="J747" s="163"/>
      <c r="K747" s="163"/>
      <c r="L747" s="161"/>
      <c r="M747" s="165"/>
      <c r="N747" s="161"/>
      <c r="O747" s="161"/>
    </row>
    <row r="748" spans="1:15">
      <c r="A748" s="162"/>
      <c r="B748" s="161"/>
      <c r="C748" s="163"/>
      <c r="D748" s="163"/>
      <c r="E748" s="164"/>
      <c r="F748" s="163"/>
      <c r="G748" s="163"/>
      <c r="H748" s="163"/>
      <c r="I748" s="163"/>
      <c r="J748" s="163"/>
      <c r="K748" s="163"/>
      <c r="L748" s="161"/>
      <c r="M748" s="165"/>
      <c r="N748" s="161"/>
      <c r="O748" s="161"/>
    </row>
    <row r="749" spans="1:15">
      <c r="A749" s="162"/>
      <c r="B749" s="161"/>
      <c r="C749" s="163"/>
      <c r="D749" s="163"/>
      <c r="E749" s="164"/>
      <c r="F749" s="163"/>
      <c r="G749" s="163"/>
      <c r="H749" s="163"/>
      <c r="I749" s="163"/>
      <c r="J749" s="163"/>
      <c r="K749" s="163"/>
      <c r="L749" s="161"/>
      <c r="M749" s="165"/>
      <c r="N749" s="161"/>
      <c r="O749" s="161"/>
    </row>
    <row r="750" spans="1:15">
      <c r="A750" s="162"/>
      <c r="B750" s="161"/>
      <c r="C750" s="163"/>
      <c r="D750" s="163"/>
      <c r="E750" s="164"/>
      <c r="F750" s="163"/>
      <c r="G750" s="163"/>
      <c r="H750" s="163"/>
      <c r="I750" s="163"/>
      <c r="J750" s="163"/>
      <c r="K750" s="163"/>
      <c r="L750" s="161"/>
      <c r="M750" s="165"/>
      <c r="N750" s="161"/>
      <c r="O750" s="161"/>
    </row>
    <row r="751" spans="1:15">
      <c r="A751" s="162"/>
      <c r="B751" s="161"/>
      <c r="C751" s="163"/>
      <c r="D751" s="163"/>
      <c r="E751" s="164"/>
      <c r="F751" s="163"/>
      <c r="G751" s="163"/>
      <c r="H751" s="163"/>
      <c r="I751" s="163"/>
      <c r="J751" s="163"/>
      <c r="K751" s="163"/>
      <c r="L751" s="161"/>
      <c r="M751" s="165"/>
      <c r="N751" s="161"/>
      <c r="O751" s="161"/>
    </row>
    <row r="752" spans="1:15">
      <c r="A752" s="162"/>
      <c r="B752" s="161"/>
      <c r="C752" s="163"/>
      <c r="D752" s="163"/>
      <c r="E752" s="164"/>
      <c r="F752" s="163"/>
      <c r="G752" s="163"/>
      <c r="H752" s="163"/>
      <c r="I752" s="163"/>
      <c r="J752" s="163"/>
      <c r="K752" s="163"/>
      <c r="L752" s="161"/>
      <c r="M752" s="165"/>
      <c r="N752" s="161"/>
      <c r="O752" s="161"/>
    </row>
    <row r="753" spans="1:15">
      <c r="A753" s="162"/>
      <c r="B753" s="161"/>
      <c r="C753" s="163"/>
      <c r="D753" s="163"/>
      <c r="E753" s="164"/>
      <c r="F753" s="163"/>
      <c r="G753" s="163"/>
      <c r="H753" s="163"/>
      <c r="I753" s="163"/>
      <c r="J753" s="163"/>
      <c r="K753" s="163"/>
      <c r="L753" s="161"/>
      <c r="M753" s="165"/>
      <c r="N753" s="161"/>
      <c r="O753" s="161"/>
    </row>
    <row r="754" spans="1:15">
      <c r="A754" s="162"/>
      <c r="B754" s="161"/>
      <c r="C754" s="163"/>
      <c r="D754" s="163"/>
      <c r="E754" s="164"/>
      <c r="F754" s="163"/>
      <c r="G754" s="163"/>
      <c r="H754" s="163"/>
      <c r="I754" s="163"/>
      <c r="J754" s="163"/>
      <c r="K754" s="163"/>
      <c r="L754" s="161"/>
      <c r="M754" s="165"/>
      <c r="N754" s="161"/>
      <c r="O754" s="161"/>
    </row>
    <row r="755" spans="1:15">
      <c r="A755" s="162"/>
      <c r="B755" s="161"/>
      <c r="C755" s="163"/>
      <c r="D755" s="163"/>
      <c r="E755" s="164"/>
      <c r="F755" s="163"/>
      <c r="G755" s="163"/>
      <c r="H755" s="163"/>
      <c r="I755" s="163"/>
      <c r="J755" s="163"/>
      <c r="K755" s="163"/>
      <c r="L755" s="161"/>
      <c r="M755" s="165"/>
      <c r="N755" s="161"/>
      <c r="O755" s="161"/>
    </row>
    <row r="756" spans="1:15">
      <c r="A756" s="162"/>
      <c r="B756" s="161"/>
      <c r="C756" s="163"/>
      <c r="D756" s="163"/>
      <c r="E756" s="164"/>
      <c r="F756" s="163"/>
      <c r="G756" s="163"/>
      <c r="H756" s="163"/>
      <c r="I756" s="163"/>
      <c r="J756" s="163"/>
      <c r="K756" s="163"/>
      <c r="L756" s="161"/>
      <c r="M756" s="165"/>
      <c r="N756" s="161"/>
      <c r="O756" s="161"/>
    </row>
    <row r="757" spans="1:15">
      <c r="A757" s="162"/>
      <c r="B757" s="161"/>
      <c r="C757" s="163"/>
      <c r="D757" s="163"/>
      <c r="E757" s="164"/>
      <c r="F757" s="163"/>
      <c r="G757" s="163"/>
      <c r="H757" s="163"/>
      <c r="I757" s="163"/>
      <c r="J757" s="163"/>
      <c r="K757" s="163"/>
      <c r="L757" s="161"/>
      <c r="M757" s="165"/>
      <c r="N757" s="161"/>
      <c r="O757" s="161"/>
    </row>
    <row r="758" spans="1:15">
      <c r="A758" s="162"/>
      <c r="B758" s="161"/>
      <c r="C758" s="163"/>
      <c r="D758" s="163"/>
      <c r="E758" s="164"/>
      <c r="F758" s="163"/>
      <c r="G758" s="163"/>
      <c r="H758" s="163"/>
      <c r="I758" s="163"/>
      <c r="J758" s="163"/>
      <c r="K758" s="163"/>
      <c r="L758" s="161"/>
      <c r="M758" s="165"/>
      <c r="N758" s="161"/>
      <c r="O758" s="161"/>
    </row>
    <row r="759" spans="1:15">
      <c r="A759" s="162"/>
      <c r="B759" s="161"/>
      <c r="C759" s="163"/>
      <c r="D759" s="163"/>
      <c r="E759" s="164"/>
      <c r="F759" s="163"/>
      <c r="G759" s="163"/>
      <c r="H759" s="163"/>
      <c r="I759" s="163"/>
      <c r="J759" s="163"/>
      <c r="K759" s="163"/>
      <c r="L759" s="161"/>
      <c r="M759" s="165"/>
      <c r="N759" s="161"/>
      <c r="O759" s="161"/>
    </row>
    <row r="760" spans="1:15">
      <c r="A760" s="162"/>
      <c r="B760" s="161"/>
      <c r="C760" s="163"/>
      <c r="D760" s="163"/>
      <c r="E760" s="164"/>
      <c r="F760" s="163"/>
      <c r="G760" s="163"/>
      <c r="H760" s="163"/>
      <c r="I760" s="163"/>
      <c r="J760" s="163"/>
      <c r="K760" s="163"/>
      <c r="L760" s="161"/>
      <c r="M760" s="165"/>
      <c r="N760" s="161"/>
      <c r="O760" s="161"/>
    </row>
    <row r="761" spans="1:15">
      <c r="A761" s="162"/>
      <c r="B761" s="161"/>
      <c r="C761" s="163"/>
      <c r="D761" s="163"/>
      <c r="E761" s="164"/>
      <c r="F761" s="163"/>
      <c r="G761" s="163"/>
      <c r="H761" s="163"/>
      <c r="I761" s="163"/>
      <c r="J761" s="163"/>
      <c r="K761" s="163"/>
      <c r="L761" s="161"/>
      <c r="M761" s="165"/>
      <c r="N761" s="161"/>
      <c r="O761" s="161"/>
    </row>
    <row r="762" spans="1:15">
      <c r="A762" s="162"/>
      <c r="B762" s="161"/>
      <c r="C762" s="163"/>
      <c r="D762" s="163"/>
      <c r="E762" s="164"/>
      <c r="F762" s="163"/>
      <c r="G762" s="163"/>
      <c r="H762" s="163"/>
      <c r="I762" s="163"/>
      <c r="J762" s="163"/>
      <c r="K762" s="163"/>
      <c r="L762" s="161"/>
      <c r="M762" s="165"/>
      <c r="N762" s="161"/>
      <c r="O762" s="161"/>
    </row>
    <row r="763" spans="1:15">
      <c r="A763" s="162"/>
      <c r="B763" s="161"/>
      <c r="C763" s="163"/>
      <c r="D763" s="163"/>
      <c r="E763" s="164"/>
      <c r="F763" s="163"/>
      <c r="G763" s="163"/>
      <c r="H763" s="163"/>
      <c r="I763" s="163"/>
      <c r="J763" s="163"/>
      <c r="K763" s="163"/>
      <c r="L763" s="161"/>
      <c r="M763" s="165"/>
      <c r="N763" s="161"/>
      <c r="O763" s="161"/>
    </row>
    <row r="764" spans="1:15">
      <c r="A764" s="162"/>
      <c r="B764" s="161"/>
      <c r="C764" s="163"/>
      <c r="D764" s="163"/>
      <c r="E764" s="164"/>
      <c r="F764" s="163"/>
      <c r="G764" s="163"/>
      <c r="H764" s="163"/>
      <c r="I764" s="163"/>
      <c r="J764" s="163"/>
      <c r="K764" s="163"/>
      <c r="L764" s="161"/>
      <c r="M764" s="165"/>
      <c r="N764" s="161"/>
      <c r="O764" s="161"/>
    </row>
    <row r="765" spans="1:15">
      <c r="A765" s="162"/>
      <c r="B765" s="161"/>
      <c r="C765" s="163"/>
      <c r="D765" s="163"/>
      <c r="E765" s="164"/>
      <c r="F765" s="163"/>
      <c r="G765" s="163"/>
      <c r="H765" s="163"/>
      <c r="I765" s="163"/>
      <c r="J765" s="163"/>
      <c r="K765" s="163"/>
      <c r="L765" s="161"/>
      <c r="M765" s="165"/>
      <c r="N765" s="161"/>
      <c r="O765" s="161"/>
    </row>
    <row r="766" spans="1:15">
      <c r="A766" s="162"/>
      <c r="B766" s="161"/>
      <c r="C766" s="163"/>
      <c r="D766" s="163"/>
      <c r="E766" s="164"/>
      <c r="F766" s="163"/>
      <c r="G766" s="163"/>
      <c r="H766" s="163"/>
      <c r="I766" s="163"/>
      <c r="J766" s="163"/>
      <c r="K766" s="163"/>
      <c r="L766" s="161"/>
      <c r="M766" s="165"/>
      <c r="N766" s="161"/>
      <c r="O766" s="161"/>
    </row>
    <row r="767" spans="1:15">
      <c r="A767" s="162"/>
      <c r="B767" s="161"/>
      <c r="C767" s="163"/>
      <c r="D767" s="163"/>
      <c r="E767" s="164"/>
      <c r="F767" s="163"/>
      <c r="G767" s="163"/>
      <c r="H767" s="163"/>
      <c r="I767" s="163"/>
      <c r="J767" s="163"/>
      <c r="K767" s="163"/>
      <c r="L767" s="161"/>
      <c r="M767" s="165"/>
      <c r="N767" s="161"/>
      <c r="O767" s="161"/>
    </row>
    <row r="768" spans="1:15">
      <c r="A768" s="162"/>
      <c r="B768" s="161"/>
      <c r="C768" s="163"/>
      <c r="D768" s="163"/>
      <c r="E768" s="164"/>
      <c r="F768" s="163"/>
      <c r="G768" s="163"/>
      <c r="H768" s="163"/>
      <c r="I768" s="163"/>
      <c r="J768" s="163"/>
      <c r="K768" s="163"/>
      <c r="L768" s="161"/>
      <c r="M768" s="165"/>
      <c r="N768" s="161"/>
      <c r="O768" s="161"/>
    </row>
    <row r="769" spans="1:15">
      <c r="A769" s="162"/>
      <c r="B769" s="161"/>
      <c r="C769" s="163"/>
      <c r="D769" s="163"/>
      <c r="E769" s="164"/>
      <c r="F769" s="163"/>
      <c r="G769" s="163"/>
      <c r="H769" s="163"/>
      <c r="I769" s="163"/>
      <c r="J769" s="163"/>
      <c r="K769" s="163"/>
      <c r="L769" s="161"/>
      <c r="M769" s="165"/>
      <c r="N769" s="161"/>
      <c r="O769" s="161"/>
    </row>
    <row r="770" spans="1:15">
      <c r="A770" s="162"/>
      <c r="B770" s="161"/>
      <c r="C770" s="163"/>
      <c r="D770" s="163"/>
      <c r="E770" s="164"/>
      <c r="F770" s="163"/>
      <c r="G770" s="163"/>
      <c r="H770" s="163"/>
      <c r="I770" s="163"/>
      <c r="J770" s="163"/>
      <c r="K770" s="163"/>
      <c r="L770" s="161"/>
      <c r="M770" s="165"/>
      <c r="N770" s="161"/>
      <c r="O770" s="161"/>
    </row>
    <row r="771" spans="1:15">
      <c r="A771" s="162"/>
      <c r="B771" s="161"/>
      <c r="C771" s="163"/>
      <c r="D771" s="163"/>
      <c r="E771" s="164"/>
      <c r="F771" s="163"/>
      <c r="G771" s="163"/>
      <c r="H771" s="163"/>
      <c r="I771" s="163"/>
      <c r="J771" s="163"/>
      <c r="K771" s="163"/>
      <c r="L771" s="161"/>
      <c r="M771" s="165"/>
      <c r="N771" s="161"/>
      <c r="O771" s="161"/>
    </row>
    <row r="772" spans="1:15">
      <c r="A772" s="162"/>
      <c r="B772" s="161"/>
      <c r="C772" s="163"/>
      <c r="D772" s="163"/>
      <c r="E772" s="164"/>
      <c r="F772" s="163"/>
      <c r="G772" s="163"/>
      <c r="H772" s="163"/>
      <c r="I772" s="163"/>
      <c r="J772" s="163"/>
      <c r="K772" s="163"/>
      <c r="L772" s="161"/>
      <c r="M772" s="165"/>
      <c r="N772" s="161"/>
      <c r="O772" s="161"/>
    </row>
    <row r="773" spans="1:15">
      <c r="A773" s="162"/>
      <c r="B773" s="161"/>
      <c r="C773" s="163"/>
      <c r="D773" s="163"/>
      <c r="E773" s="164"/>
      <c r="F773" s="163"/>
      <c r="G773" s="163"/>
      <c r="H773" s="163"/>
      <c r="I773" s="163"/>
      <c r="J773" s="163"/>
      <c r="K773" s="163"/>
      <c r="L773" s="161"/>
      <c r="M773" s="165"/>
      <c r="N773" s="161"/>
      <c r="O773" s="161"/>
    </row>
    <row r="774" spans="1:15">
      <c r="A774" s="162"/>
      <c r="B774" s="161"/>
      <c r="C774" s="163"/>
      <c r="D774" s="163"/>
      <c r="E774" s="164"/>
      <c r="F774" s="163"/>
      <c r="G774" s="163"/>
      <c r="H774" s="163"/>
      <c r="I774" s="163"/>
      <c r="J774" s="163"/>
      <c r="K774" s="163"/>
      <c r="L774" s="161"/>
      <c r="M774" s="165"/>
      <c r="N774" s="161"/>
      <c r="O774" s="161"/>
    </row>
    <row r="775" spans="1:15">
      <c r="A775" s="162"/>
      <c r="B775" s="161"/>
      <c r="C775" s="163"/>
      <c r="D775" s="163"/>
      <c r="E775" s="164"/>
      <c r="F775" s="163"/>
      <c r="G775" s="163"/>
      <c r="H775" s="163"/>
      <c r="I775" s="163"/>
      <c r="J775" s="163"/>
      <c r="K775" s="163"/>
      <c r="L775" s="161"/>
      <c r="M775" s="165"/>
      <c r="N775" s="161"/>
      <c r="O775" s="161"/>
    </row>
    <row r="776" spans="1:15">
      <c r="A776" s="162"/>
      <c r="B776" s="161"/>
      <c r="C776" s="163"/>
      <c r="D776" s="163"/>
      <c r="E776" s="164"/>
      <c r="F776" s="163"/>
      <c r="G776" s="163"/>
      <c r="H776" s="163"/>
      <c r="I776" s="163"/>
      <c r="J776" s="163"/>
      <c r="K776" s="163"/>
      <c r="L776" s="161"/>
      <c r="M776" s="165"/>
      <c r="N776" s="161"/>
      <c r="O776" s="161"/>
    </row>
    <row r="777" spans="1:15">
      <c r="A777" s="162"/>
      <c r="B777" s="161"/>
      <c r="C777" s="163"/>
      <c r="D777" s="163"/>
      <c r="E777" s="164"/>
      <c r="F777" s="163"/>
      <c r="G777" s="163"/>
      <c r="H777" s="163"/>
      <c r="I777" s="163"/>
      <c r="J777" s="163"/>
      <c r="K777" s="163"/>
      <c r="L777" s="161"/>
      <c r="M777" s="165"/>
      <c r="N777" s="161"/>
      <c r="O777" s="161"/>
    </row>
    <row r="778" spans="1:15">
      <c r="A778" s="162"/>
      <c r="B778" s="161"/>
      <c r="C778" s="163"/>
      <c r="D778" s="163"/>
      <c r="E778" s="164"/>
      <c r="F778" s="163"/>
      <c r="G778" s="163"/>
      <c r="H778" s="163"/>
      <c r="I778" s="163"/>
      <c r="J778" s="163"/>
      <c r="K778" s="163"/>
      <c r="L778" s="161"/>
      <c r="M778" s="165"/>
      <c r="N778" s="161"/>
      <c r="O778" s="161"/>
    </row>
    <row r="779" spans="1:15">
      <c r="A779" s="162"/>
      <c r="B779" s="161"/>
      <c r="C779" s="163"/>
      <c r="D779" s="163"/>
      <c r="E779" s="164"/>
      <c r="F779" s="163"/>
      <c r="G779" s="163"/>
      <c r="H779" s="163"/>
      <c r="I779" s="163"/>
      <c r="J779" s="163"/>
      <c r="K779" s="163"/>
      <c r="L779" s="161"/>
      <c r="M779" s="165"/>
      <c r="N779" s="161"/>
      <c r="O779" s="161"/>
    </row>
    <row r="780" spans="1:15">
      <c r="A780" s="162"/>
      <c r="B780" s="161"/>
      <c r="C780" s="163"/>
      <c r="D780" s="163"/>
      <c r="E780" s="164"/>
      <c r="F780" s="163"/>
      <c r="G780" s="163"/>
      <c r="H780" s="163"/>
      <c r="I780" s="163"/>
      <c r="J780" s="163"/>
      <c r="K780" s="163"/>
      <c r="L780" s="161"/>
      <c r="M780" s="165"/>
      <c r="N780" s="161"/>
      <c r="O780" s="161"/>
    </row>
    <row r="781" spans="1:15">
      <c r="A781" s="162"/>
      <c r="B781" s="161"/>
      <c r="C781" s="163"/>
      <c r="D781" s="163"/>
      <c r="E781" s="164"/>
      <c r="F781" s="163"/>
      <c r="G781" s="163"/>
      <c r="H781" s="163"/>
      <c r="I781" s="163"/>
      <c r="J781" s="163"/>
      <c r="K781" s="163"/>
      <c r="L781" s="161"/>
      <c r="M781" s="165"/>
      <c r="N781" s="161"/>
      <c r="O781" s="161"/>
    </row>
    <row r="782" spans="1:15">
      <c r="A782" s="162"/>
      <c r="B782" s="161"/>
      <c r="C782" s="163"/>
      <c r="D782" s="163"/>
      <c r="E782" s="164"/>
      <c r="F782" s="163"/>
      <c r="G782" s="163"/>
      <c r="H782" s="163"/>
      <c r="I782" s="163"/>
      <c r="J782" s="163"/>
      <c r="K782" s="163"/>
      <c r="L782" s="161"/>
      <c r="M782" s="165"/>
      <c r="N782" s="161"/>
      <c r="O782" s="161"/>
    </row>
    <row r="783" spans="1:15">
      <c r="A783" s="162"/>
      <c r="B783" s="161"/>
      <c r="C783" s="163"/>
      <c r="D783" s="163"/>
      <c r="E783" s="164"/>
      <c r="F783" s="163"/>
      <c r="G783" s="163"/>
      <c r="H783" s="163"/>
      <c r="I783" s="163"/>
      <c r="J783" s="163"/>
      <c r="K783" s="163"/>
      <c r="L783" s="161"/>
      <c r="M783" s="165"/>
      <c r="N783" s="161"/>
      <c r="O783" s="161"/>
    </row>
    <row r="784" spans="1:15">
      <c r="A784" s="162"/>
      <c r="B784" s="161"/>
      <c r="C784" s="163"/>
      <c r="D784" s="163"/>
      <c r="E784" s="164"/>
      <c r="F784" s="163"/>
      <c r="G784" s="163"/>
      <c r="H784" s="163"/>
      <c r="I784" s="163"/>
      <c r="J784" s="163"/>
      <c r="K784" s="163"/>
      <c r="L784" s="161"/>
      <c r="M784" s="165"/>
      <c r="N784" s="161"/>
      <c r="O784" s="161"/>
    </row>
    <row r="785" spans="1:15">
      <c r="A785" s="162"/>
      <c r="B785" s="161"/>
      <c r="C785" s="163"/>
      <c r="D785" s="163"/>
      <c r="E785" s="164"/>
      <c r="F785" s="163"/>
      <c r="G785" s="163"/>
      <c r="H785" s="163"/>
      <c r="I785" s="163"/>
      <c r="J785" s="163"/>
      <c r="K785" s="163"/>
      <c r="L785" s="161"/>
      <c r="M785" s="165"/>
      <c r="N785" s="161"/>
      <c r="O785" s="161"/>
    </row>
    <row r="786" spans="1:15">
      <c r="A786" s="162"/>
      <c r="B786" s="161"/>
      <c r="C786" s="163"/>
      <c r="D786" s="163"/>
      <c r="E786" s="164"/>
      <c r="F786" s="163"/>
      <c r="G786" s="163"/>
      <c r="H786" s="163"/>
      <c r="I786" s="163"/>
      <c r="J786" s="163"/>
      <c r="K786" s="163"/>
      <c r="L786" s="161"/>
      <c r="M786" s="165"/>
      <c r="N786" s="161"/>
      <c r="O786" s="161"/>
    </row>
    <row r="787" spans="1:15">
      <c r="A787" s="162"/>
      <c r="B787" s="161"/>
      <c r="C787" s="163"/>
      <c r="D787" s="163"/>
      <c r="E787" s="164"/>
      <c r="F787" s="163"/>
      <c r="G787" s="163"/>
      <c r="H787" s="163"/>
      <c r="I787" s="163"/>
      <c r="J787" s="163"/>
      <c r="K787" s="163"/>
      <c r="L787" s="161"/>
      <c r="M787" s="165"/>
      <c r="N787" s="161"/>
      <c r="O787" s="161"/>
    </row>
    <row r="788" spans="1:15">
      <c r="A788" s="162"/>
      <c r="B788" s="161"/>
      <c r="C788" s="163"/>
      <c r="D788" s="163"/>
      <c r="E788" s="164"/>
      <c r="F788" s="163"/>
      <c r="G788" s="163"/>
      <c r="H788" s="163"/>
      <c r="I788" s="163"/>
      <c r="J788" s="163"/>
      <c r="K788" s="163"/>
      <c r="L788" s="161"/>
      <c r="M788" s="165"/>
      <c r="N788" s="161"/>
      <c r="O788" s="161"/>
    </row>
    <row r="789" spans="1:15">
      <c r="A789" s="162"/>
      <c r="B789" s="161"/>
      <c r="C789" s="163"/>
      <c r="D789" s="163"/>
      <c r="E789" s="164"/>
      <c r="F789" s="163"/>
      <c r="G789" s="163"/>
      <c r="H789" s="163"/>
      <c r="I789" s="163"/>
      <c r="J789" s="163"/>
      <c r="K789" s="163"/>
      <c r="L789" s="161"/>
      <c r="M789" s="165"/>
      <c r="N789" s="161"/>
      <c r="O789" s="161"/>
    </row>
    <row r="790" spans="1:15">
      <c r="A790" s="162"/>
      <c r="B790" s="161"/>
      <c r="C790" s="163"/>
      <c r="D790" s="163"/>
      <c r="E790" s="164"/>
      <c r="F790" s="163"/>
      <c r="G790" s="163"/>
      <c r="H790" s="163"/>
      <c r="I790" s="163"/>
      <c r="J790" s="163"/>
      <c r="K790" s="163"/>
      <c r="L790" s="161"/>
      <c r="M790" s="165"/>
      <c r="N790" s="161"/>
      <c r="O790" s="161"/>
    </row>
    <row r="791" spans="1:15">
      <c r="A791" s="162"/>
      <c r="B791" s="161"/>
      <c r="C791" s="163"/>
      <c r="D791" s="163"/>
      <c r="E791" s="164"/>
      <c r="F791" s="163"/>
      <c r="G791" s="163"/>
      <c r="H791" s="163"/>
      <c r="I791" s="163"/>
      <c r="J791" s="163"/>
      <c r="K791" s="163"/>
      <c r="L791" s="161"/>
      <c r="M791" s="165"/>
      <c r="N791" s="161"/>
      <c r="O791" s="161"/>
    </row>
    <row r="792" spans="1:15">
      <c r="A792" s="162"/>
      <c r="B792" s="161"/>
      <c r="C792" s="163"/>
      <c r="D792" s="163"/>
      <c r="E792" s="164"/>
      <c r="F792" s="163"/>
      <c r="G792" s="163"/>
      <c r="H792" s="163"/>
      <c r="I792" s="163"/>
      <c r="J792" s="163"/>
      <c r="K792" s="163"/>
      <c r="L792" s="161"/>
      <c r="M792" s="165"/>
      <c r="N792" s="161"/>
      <c r="O792" s="161"/>
    </row>
    <row r="793" spans="1:15">
      <c r="A793" s="162"/>
      <c r="B793" s="161"/>
      <c r="C793" s="163"/>
      <c r="D793" s="163"/>
      <c r="E793" s="164"/>
      <c r="F793" s="163"/>
      <c r="G793" s="163"/>
      <c r="H793" s="163"/>
      <c r="I793" s="163"/>
      <c r="J793" s="163"/>
      <c r="K793" s="163"/>
      <c r="L793" s="161"/>
      <c r="M793" s="165"/>
      <c r="N793" s="161"/>
      <c r="O793" s="161"/>
    </row>
    <row r="794" spans="1:15">
      <c r="A794" s="162"/>
      <c r="B794" s="161"/>
      <c r="C794" s="163"/>
      <c r="D794" s="163"/>
      <c r="E794" s="164"/>
      <c r="F794" s="163"/>
      <c r="G794" s="163"/>
      <c r="H794" s="163"/>
      <c r="I794" s="163"/>
      <c r="J794" s="163"/>
      <c r="K794" s="163"/>
      <c r="L794" s="161"/>
      <c r="M794" s="165"/>
      <c r="N794" s="161"/>
      <c r="O794" s="161"/>
    </row>
    <row r="795" spans="1:15">
      <c r="A795" s="162"/>
      <c r="B795" s="161"/>
      <c r="C795" s="163"/>
      <c r="D795" s="163"/>
      <c r="E795" s="164"/>
      <c r="F795" s="163"/>
      <c r="G795" s="163"/>
      <c r="H795" s="163"/>
      <c r="I795" s="163"/>
      <c r="J795" s="163"/>
      <c r="K795" s="163"/>
      <c r="L795" s="161"/>
      <c r="M795" s="165"/>
      <c r="N795" s="161"/>
      <c r="O795" s="161"/>
    </row>
    <row r="796" spans="1:15">
      <c r="A796" s="162"/>
      <c r="B796" s="161"/>
      <c r="C796" s="163"/>
      <c r="D796" s="163"/>
      <c r="E796" s="164"/>
      <c r="F796" s="163"/>
      <c r="G796" s="163"/>
      <c r="H796" s="163"/>
      <c r="I796" s="163"/>
      <c r="J796" s="163"/>
      <c r="K796" s="163"/>
      <c r="L796" s="161"/>
      <c r="M796" s="165"/>
      <c r="N796" s="161"/>
      <c r="O796" s="161"/>
    </row>
    <row r="797" spans="1:15">
      <c r="A797" s="162"/>
      <c r="B797" s="161"/>
      <c r="C797" s="163"/>
      <c r="D797" s="163"/>
      <c r="E797" s="164"/>
      <c r="F797" s="163"/>
      <c r="G797" s="163"/>
      <c r="H797" s="163"/>
      <c r="I797" s="163"/>
      <c r="J797" s="163"/>
      <c r="K797" s="163"/>
      <c r="L797" s="161"/>
      <c r="M797" s="165"/>
      <c r="N797" s="161"/>
      <c r="O797" s="161"/>
    </row>
    <row r="798" spans="1:15">
      <c r="A798" s="162"/>
      <c r="B798" s="161"/>
      <c r="C798" s="163"/>
      <c r="D798" s="163"/>
      <c r="E798" s="164"/>
      <c r="F798" s="163"/>
      <c r="G798" s="163"/>
      <c r="H798" s="163"/>
      <c r="I798" s="163"/>
      <c r="J798" s="163"/>
      <c r="K798" s="163"/>
      <c r="L798" s="161"/>
      <c r="M798" s="165"/>
      <c r="N798" s="161"/>
      <c r="O798" s="161"/>
    </row>
    <row r="799" spans="1:15">
      <c r="A799" s="162"/>
      <c r="B799" s="161"/>
      <c r="C799" s="163"/>
      <c r="D799" s="163"/>
      <c r="E799" s="164"/>
      <c r="F799" s="163"/>
      <c r="G799" s="163"/>
      <c r="H799" s="163"/>
      <c r="I799" s="163"/>
      <c r="J799" s="163"/>
      <c r="K799" s="163"/>
      <c r="L799" s="161"/>
      <c r="M799" s="165"/>
      <c r="N799" s="161"/>
      <c r="O799" s="161"/>
    </row>
    <row r="800" spans="1:15">
      <c r="A800" s="162"/>
      <c r="B800" s="161"/>
      <c r="C800" s="163"/>
      <c r="D800" s="163"/>
      <c r="E800" s="164"/>
      <c r="F800" s="163"/>
      <c r="G800" s="163"/>
      <c r="H800" s="163"/>
      <c r="I800" s="163"/>
      <c r="J800" s="163"/>
      <c r="K800" s="163"/>
      <c r="L800" s="161"/>
      <c r="M800" s="165"/>
      <c r="N800" s="161"/>
      <c r="O800" s="161"/>
    </row>
    <row r="801" spans="1:15">
      <c r="A801" s="162"/>
      <c r="B801" s="161"/>
      <c r="C801" s="163"/>
      <c r="D801" s="163"/>
      <c r="E801" s="164"/>
      <c r="F801" s="163"/>
      <c r="G801" s="163"/>
      <c r="H801" s="163"/>
      <c r="I801" s="163"/>
      <c r="J801" s="163"/>
      <c r="K801" s="163"/>
      <c r="L801" s="161"/>
      <c r="M801" s="165"/>
      <c r="N801" s="161"/>
      <c r="O801" s="161"/>
    </row>
    <row r="802" spans="1:15">
      <c r="A802" s="162"/>
      <c r="B802" s="161"/>
      <c r="C802" s="163"/>
      <c r="D802" s="163"/>
      <c r="E802" s="164"/>
      <c r="F802" s="163"/>
      <c r="G802" s="163"/>
      <c r="H802" s="163"/>
      <c r="I802" s="163"/>
      <c r="J802" s="163"/>
      <c r="K802" s="163"/>
      <c r="L802" s="161"/>
      <c r="M802" s="165"/>
      <c r="N802" s="161"/>
      <c r="O802" s="161"/>
    </row>
    <row r="803" spans="1:15">
      <c r="A803" s="162"/>
      <c r="B803" s="161"/>
      <c r="C803" s="163"/>
      <c r="D803" s="163"/>
      <c r="E803" s="164"/>
      <c r="F803" s="163"/>
      <c r="G803" s="163"/>
      <c r="H803" s="163"/>
      <c r="I803" s="163"/>
      <c r="J803" s="163"/>
      <c r="K803" s="163"/>
      <c r="L803" s="161"/>
      <c r="M803" s="165"/>
      <c r="N803" s="161"/>
      <c r="O803" s="161"/>
    </row>
    <row r="804" spans="1:15">
      <c r="A804" s="162"/>
      <c r="B804" s="161"/>
      <c r="C804" s="163"/>
      <c r="D804" s="163"/>
      <c r="E804" s="164"/>
      <c r="F804" s="163"/>
      <c r="G804" s="163"/>
      <c r="H804" s="163"/>
      <c r="I804" s="163"/>
      <c r="J804" s="163"/>
      <c r="K804" s="163"/>
      <c r="L804" s="161"/>
      <c r="M804" s="165"/>
      <c r="N804" s="161"/>
      <c r="O804" s="161"/>
    </row>
    <row r="805" spans="1:15">
      <c r="A805" s="162"/>
      <c r="B805" s="161"/>
      <c r="C805" s="163"/>
      <c r="D805" s="163"/>
      <c r="E805" s="164"/>
      <c r="F805" s="163"/>
      <c r="G805" s="163"/>
      <c r="H805" s="163"/>
      <c r="I805" s="163"/>
      <c r="J805" s="163"/>
      <c r="K805" s="163"/>
      <c r="L805" s="161"/>
      <c r="M805" s="165"/>
      <c r="N805" s="161"/>
      <c r="O805" s="161"/>
    </row>
    <row r="806" spans="1:15">
      <c r="A806" s="162"/>
      <c r="B806" s="161"/>
      <c r="C806" s="163"/>
      <c r="D806" s="163"/>
      <c r="E806" s="164"/>
      <c r="F806" s="163"/>
      <c r="G806" s="163"/>
      <c r="H806" s="163"/>
      <c r="I806" s="163"/>
      <c r="J806" s="163"/>
      <c r="K806" s="163"/>
      <c r="L806" s="161"/>
      <c r="M806" s="165"/>
      <c r="N806" s="161"/>
      <c r="O806" s="161"/>
    </row>
    <row r="807" spans="1:15">
      <c r="A807" s="162"/>
      <c r="B807" s="161"/>
      <c r="C807" s="163"/>
      <c r="D807" s="163"/>
      <c r="E807" s="164"/>
      <c r="F807" s="163"/>
      <c r="G807" s="163"/>
      <c r="H807" s="163"/>
      <c r="I807" s="163"/>
      <c r="J807" s="163"/>
      <c r="K807" s="163"/>
      <c r="L807" s="161"/>
      <c r="M807" s="165"/>
      <c r="N807" s="161"/>
      <c r="O807" s="161"/>
    </row>
    <row r="808" spans="1:15">
      <c r="A808" s="162"/>
      <c r="B808" s="161"/>
      <c r="C808" s="163"/>
      <c r="D808" s="163"/>
      <c r="E808" s="164"/>
      <c r="F808" s="163"/>
      <c r="G808" s="163"/>
      <c r="H808" s="163"/>
      <c r="I808" s="163"/>
      <c r="J808" s="163"/>
      <c r="K808" s="163"/>
      <c r="L808" s="161"/>
      <c r="M808" s="165"/>
      <c r="N808" s="161"/>
      <c r="O808" s="161"/>
    </row>
    <row r="809" spans="1:15">
      <c r="A809" s="162"/>
      <c r="B809" s="161"/>
      <c r="C809" s="163"/>
      <c r="D809" s="163"/>
      <c r="E809" s="164"/>
      <c r="F809" s="163"/>
      <c r="G809" s="163"/>
      <c r="H809" s="163"/>
      <c r="I809" s="163"/>
      <c r="J809" s="163"/>
      <c r="K809" s="163"/>
      <c r="L809" s="161"/>
      <c r="M809" s="165"/>
      <c r="N809" s="161"/>
      <c r="O809" s="161"/>
    </row>
    <row r="810" spans="1:15">
      <c r="A810" s="162"/>
      <c r="B810" s="161"/>
      <c r="C810" s="163"/>
      <c r="D810" s="163"/>
      <c r="E810" s="164"/>
      <c r="F810" s="163"/>
      <c r="G810" s="163"/>
      <c r="H810" s="163"/>
      <c r="I810" s="163"/>
      <c r="J810" s="163"/>
      <c r="K810" s="163"/>
      <c r="L810" s="161"/>
      <c r="M810" s="165"/>
      <c r="N810" s="161"/>
      <c r="O810" s="161"/>
    </row>
    <row r="811" spans="1:15">
      <c r="A811" s="162"/>
      <c r="B811" s="161"/>
      <c r="C811" s="163"/>
      <c r="D811" s="163"/>
      <c r="E811" s="164"/>
      <c r="F811" s="163"/>
      <c r="G811" s="163"/>
      <c r="H811" s="163"/>
      <c r="I811" s="163"/>
      <c r="J811" s="163"/>
      <c r="K811" s="163"/>
      <c r="L811" s="161"/>
      <c r="M811" s="165"/>
      <c r="N811" s="161"/>
      <c r="O811" s="161"/>
    </row>
    <row r="812" spans="1:15">
      <c r="A812" s="162"/>
      <c r="B812" s="161"/>
      <c r="C812" s="163"/>
      <c r="D812" s="163"/>
      <c r="E812" s="164"/>
      <c r="F812" s="163"/>
      <c r="G812" s="163"/>
      <c r="H812" s="163"/>
      <c r="I812" s="163"/>
      <c r="J812" s="163"/>
      <c r="K812" s="163"/>
      <c r="L812" s="161"/>
      <c r="M812" s="165"/>
      <c r="N812" s="161"/>
      <c r="O812" s="161"/>
    </row>
    <row r="813" spans="1:15">
      <c r="A813" s="162"/>
      <c r="B813" s="161"/>
      <c r="C813" s="163"/>
      <c r="D813" s="163"/>
      <c r="E813" s="164"/>
      <c r="F813" s="163"/>
      <c r="G813" s="163"/>
      <c r="H813" s="163"/>
      <c r="I813" s="163"/>
      <c r="J813" s="163"/>
      <c r="K813" s="163"/>
      <c r="L813" s="161"/>
      <c r="M813" s="165"/>
      <c r="N813" s="161"/>
      <c r="O813" s="161"/>
    </row>
    <row r="814" spans="1:15">
      <c r="A814" s="162"/>
      <c r="B814" s="161"/>
      <c r="C814" s="163"/>
      <c r="D814" s="163"/>
      <c r="E814" s="164"/>
      <c r="F814" s="163"/>
      <c r="G814" s="163"/>
      <c r="H814" s="163"/>
      <c r="I814" s="163"/>
      <c r="J814" s="163"/>
      <c r="K814" s="163"/>
      <c r="L814" s="161"/>
      <c r="M814" s="165"/>
      <c r="N814" s="161"/>
      <c r="O814" s="161"/>
    </row>
    <row r="815" spans="1:15">
      <c r="A815" s="162"/>
      <c r="B815" s="161"/>
      <c r="C815" s="163"/>
      <c r="D815" s="163"/>
      <c r="E815" s="164"/>
      <c r="F815" s="163"/>
      <c r="G815" s="163"/>
      <c r="H815" s="163"/>
      <c r="I815" s="163"/>
      <c r="J815" s="163"/>
      <c r="K815" s="163"/>
      <c r="L815" s="161"/>
      <c r="M815" s="165"/>
      <c r="N815" s="161"/>
      <c r="O815" s="161"/>
    </row>
    <row r="816" spans="1:15">
      <c r="A816" s="162"/>
      <c r="B816" s="161"/>
      <c r="C816" s="163"/>
      <c r="D816" s="163"/>
      <c r="E816" s="164"/>
      <c r="F816" s="163"/>
      <c r="G816" s="163"/>
      <c r="H816" s="163"/>
      <c r="I816" s="163"/>
      <c r="J816" s="163"/>
      <c r="K816" s="163"/>
      <c r="L816" s="161"/>
      <c r="M816" s="165"/>
      <c r="N816" s="161"/>
      <c r="O816" s="161"/>
    </row>
    <row r="817" spans="1:15">
      <c r="A817" s="162"/>
      <c r="B817" s="161"/>
      <c r="C817" s="163"/>
      <c r="D817" s="163"/>
      <c r="E817" s="164"/>
      <c r="F817" s="163"/>
      <c r="G817" s="163"/>
      <c r="H817" s="163"/>
      <c r="I817" s="163"/>
      <c r="J817" s="163"/>
      <c r="K817" s="163"/>
      <c r="L817" s="161"/>
      <c r="M817" s="165"/>
      <c r="N817" s="161"/>
      <c r="O817" s="161"/>
    </row>
    <row r="818" spans="1:15">
      <c r="A818" s="162"/>
      <c r="B818" s="161"/>
      <c r="C818" s="163"/>
      <c r="D818" s="163"/>
      <c r="E818" s="164"/>
      <c r="F818" s="163"/>
      <c r="G818" s="163"/>
      <c r="H818" s="163"/>
      <c r="I818" s="163"/>
      <c r="J818" s="163"/>
      <c r="K818" s="163"/>
      <c r="L818" s="161"/>
      <c r="M818" s="165"/>
      <c r="N818" s="161"/>
      <c r="O818" s="161"/>
    </row>
    <row r="819" spans="1:15">
      <c r="A819" s="162"/>
      <c r="B819" s="161"/>
      <c r="C819" s="163"/>
      <c r="D819" s="163"/>
      <c r="E819" s="164"/>
      <c r="F819" s="163"/>
      <c r="G819" s="163"/>
      <c r="H819" s="163"/>
      <c r="I819" s="163"/>
      <c r="J819" s="163"/>
      <c r="K819" s="163"/>
      <c r="L819" s="161"/>
      <c r="M819" s="165"/>
      <c r="N819" s="161"/>
      <c r="O819" s="161"/>
    </row>
    <row r="820" spans="1:15">
      <c r="A820" s="162"/>
      <c r="B820" s="161"/>
      <c r="C820" s="163"/>
      <c r="D820" s="163"/>
      <c r="E820" s="164"/>
      <c r="F820" s="163"/>
      <c r="G820" s="163"/>
      <c r="H820" s="163"/>
      <c r="I820" s="163"/>
      <c r="J820" s="163"/>
      <c r="K820" s="163"/>
      <c r="L820" s="161"/>
      <c r="M820" s="165"/>
      <c r="N820" s="161"/>
      <c r="O820" s="161"/>
    </row>
    <row r="821" spans="1:15">
      <c r="A821" s="162"/>
      <c r="B821" s="161"/>
      <c r="C821" s="163"/>
      <c r="D821" s="163"/>
      <c r="E821" s="164"/>
      <c r="F821" s="163"/>
      <c r="G821" s="163"/>
      <c r="H821" s="163"/>
      <c r="I821" s="163"/>
      <c r="J821" s="163"/>
      <c r="K821" s="163"/>
      <c r="L821" s="161"/>
      <c r="M821" s="165"/>
      <c r="N821" s="161"/>
      <c r="O821" s="161"/>
    </row>
    <row r="822" spans="1:15">
      <c r="A822" s="162"/>
      <c r="B822" s="161"/>
      <c r="C822" s="163"/>
      <c r="D822" s="163"/>
      <c r="E822" s="164"/>
      <c r="F822" s="163"/>
      <c r="G822" s="163"/>
      <c r="H822" s="163"/>
      <c r="I822" s="163"/>
      <c r="J822" s="163"/>
      <c r="K822" s="163"/>
      <c r="L822" s="161"/>
      <c r="M822" s="165"/>
      <c r="N822" s="161"/>
      <c r="O822" s="161"/>
    </row>
    <row r="823" spans="1:15">
      <c r="A823" s="162"/>
      <c r="B823" s="161"/>
      <c r="C823" s="163"/>
      <c r="D823" s="163"/>
      <c r="E823" s="164"/>
      <c r="F823" s="163"/>
      <c r="G823" s="163"/>
      <c r="H823" s="163"/>
      <c r="I823" s="163"/>
      <c r="J823" s="163"/>
      <c r="K823" s="163"/>
      <c r="L823" s="161"/>
      <c r="M823" s="165"/>
      <c r="N823" s="161"/>
      <c r="O823" s="161"/>
    </row>
    <row r="824" spans="1:15">
      <c r="A824" s="162"/>
      <c r="B824" s="161"/>
      <c r="C824" s="163"/>
      <c r="D824" s="163"/>
      <c r="E824" s="164"/>
      <c r="F824" s="163"/>
      <c r="G824" s="163"/>
      <c r="H824" s="163"/>
      <c r="I824" s="163"/>
      <c r="J824" s="163"/>
      <c r="K824" s="163"/>
      <c r="L824" s="161"/>
      <c r="M824" s="165"/>
      <c r="N824" s="161"/>
      <c r="O824" s="161"/>
    </row>
    <row r="825" spans="1:15">
      <c r="A825" s="162"/>
      <c r="B825" s="161"/>
      <c r="C825" s="163"/>
      <c r="D825" s="163"/>
      <c r="E825" s="164"/>
      <c r="F825" s="163"/>
      <c r="G825" s="163"/>
      <c r="H825" s="163"/>
      <c r="I825" s="163"/>
      <c r="J825" s="163"/>
      <c r="K825" s="163"/>
      <c r="L825" s="161"/>
      <c r="M825" s="165"/>
      <c r="N825" s="161"/>
      <c r="O825" s="161"/>
    </row>
    <row r="826" spans="1:15">
      <c r="A826" s="162"/>
      <c r="B826" s="161"/>
      <c r="C826" s="163"/>
      <c r="D826" s="163"/>
      <c r="E826" s="164"/>
      <c r="F826" s="163"/>
      <c r="G826" s="163"/>
      <c r="H826" s="163"/>
      <c r="I826" s="163"/>
      <c r="J826" s="163"/>
      <c r="K826" s="163"/>
      <c r="L826" s="161"/>
      <c r="M826" s="165"/>
      <c r="N826" s="161"/>
      <c r="O826" s="161"/>
    </row>
    <row r="827" spans="1:15">
      <c r="A827" s="162"/>
      <c r="B827" s="161"/>
      <c r="C827" s="163"/>
      <c r="D827" s="163"/>
      <c r="E827" s="164"/>
      <c r="F827" s="163"/>
      <c r="G827" s="163"/>
      <c r="H827" s="163"/>
      <c r="I827" s="163"/>
      <c r="J827" s="163"/>
      <c r="K827" s="163"/>
      <c r="L827" s="161"/>
      <c r="M827" s="165"/>
      <c r="N827" s="161"/>
      <c r="O827" s="161"/>
    </row>
    <row r="828" spans="1:15">
      <c r="A828" s="162"/>
      <c r="B828" s="161"/>
      <c r="C828" s="163"/>
      <c r="D828" s="163"/>
      <c r="E828" s="164"/>
      <c r="F828" s="163"/>
      <c r="G828" s="163"/>
      <c r="H828" s="163"/>
      <c r="I828" s="163"/>
      <c r="J828" s="163"/>
      <c r="K828" s="163"/>
      <c r="L828" s="161"/>
      <c r="M828" s="165"/>
      <c r="N828" s="161"/>
      <c r="O828" s="161"/>
    </row>
    <row r="829" spans="1:15">
      <c r="A829" s="162"/>
      <c r="B829" s="161"/>
      <c r="C829" s="163"/>
      <c r="D829" s="163"/>
      <c r="E829" s="164"/>
      <c r="F829" s="163"/>
      <c r="G829" s="163"/>
      <c r="H829" s="163"/>
      <c r="I829" s="163"/>
      <c r="J829" s="163"/>
      <c r="K829" s="163"/>
      <c r="L829" s="161"/>
      <c r="M829" s="165"/>
      <c r="N829" s="161"/>
      <c r="O829" s="161"/>
    </row>
    <row r="830" spans="1:15">
      <c r="A830" s="162"/>
      <c r="B830" s="161"/>
      <c r="C830" s="163"/>
      <c r="D830" s="163"/>
      <c r="E830" s="164"/>
      <c r="F830" s="163"/>
      <c r="G830" s="163"/>
      <c r="H830" s="163"/>
      <c r="I830" s="163"/>
      <c r="J830" s="163"/>
      <c r="K830" s="163"/>
      <c r="L830" s="161"/>
      <c r="M830" s="165"/>
      <c r="N830" s="161"/>
      <c r="O830" s="161"/>
    </row>
    <row r="831" spans="1:15">
      <c r="A831" s="162"/>
      <c r="B831" s="161"/>
      <c r="C831" s="163"/>
      <c r="D831" s="163"/>
      <c r="E831" s="164"/>
      <c r="F831" s="163"/>
      <c r="G831" s="163"/>
      <c r="H831" s="163"/>
      <c r="I831" s="163"/>
      <c r="J831" s="163"/>
      <c r="K831" s="163"/>
      <c r="L831" s="161"/>
      <c r="M831" s="165"/>
      <c r="N831" s="161"/>
      <c r="O831" s="161"/>
    </row>
    <row r="832" spans="1:15">
      <c r="A832" s="162"/>
      <c r="B832" s="161"/>
      <c r="C832" s="163"/>
      <c r="D832" s="163"/>
      <c r="E832" s="164"/>
      <c r="F832" s="163"/>
      <c r="G832" s="163"/>
      <c r="H832" s="163"/>
      <c r="I832" s="163"/>
      <c r="J832" s="163"/>
      <c r="K832" s="163"/>
      <c r="L832" s="161"/>
      <c r="M832" s="165"/>
      <c r="N832" s="161"/>
      <c r="O832" s="161"/>
    </row>
    <row r="833" spans="1:15">
      <c r="A833" s="162"/>
      <c r="B833" s="161"/>
      <c r="C833" s="163"/>
      <c r="D833" s="163"/>
      <c r="E833" s="164"/>
      <c r="F833" s="163"/>
      <c r="G833" s="163"/>
      <c r="H833" s="163"/>
      <c r="I833" s="163"/>
      <c r="J833" s="163"/>
      <c r="K833" s="163"/>
      <c r="L833" s="161"/>
      <c r="M833" s="165"/>
      <c r="N833" s="161"/>
      <c r="O833" s="161"/>
    </row>
    <row r="834" spans="1:15">
      <c r="A834" s="162"/>
      <c r="B834" s="161"/>
      <c r="C834" s="163"/>
      <c r="D834" s="163"/>
      <c r="E834" s="164"/>
      <c r="F834" s="163"/>
      <c r="G834" s="163"/>
      <c r="H834" s="163"/>
      <c r="I834" s="163"/>
      <c r="J834" s="163"/>
      <c r="K834" s="163"/>
      <c r="L834" s="161"/>
      <c r="M834" s="165"/>
      <c r="N834" s="161"/>
      <c r="O834" s="161"/>
    </row>
    <row r="835" spans="1:15">
      <c r="A835" s="162"/>
      <c r="B835" s="161"/>
      <c r="C835" s="163"/>
      <c r="D835" s="163"/>
      <c r="E835" s="164"/>
      <c r="F835" s="163"/>
      <c r="G835" s="163"/>
      <c r="H835" s="163"/>
      <c r="I835" s="163"/>
      <c r="J835" s="163"/>
      <c r="K835" s="163"/>
      <c r="L835" s="161"/>
      <c r="M835" s="165"/>
      <c r="N835" s="161"/>
      <c r="O835" s="161"/>
    </row>
    <row r="836" spans="1:15">
      <c r="A836" s="162"/>
      <c r="B836" s="161"/>
      <c r="C836" s="163"/>
      <c r="D836" s="163"/>
      <c r="E836" s="164"/>
      <c r="F836" s="163"/>
      <c r="G836" s="163"/>
      <c r="H836" s="163"/>
      <c r="I836" s="163"/>
      <c r="J836" s="163"/>
      <c r="K836" s="163"/>
      <c r="L836" s="161"/>
      <c r="M836" s="165"/>
      <c r="N836" s="161"/>
      <c r="O836" s="161"/>
    </row>
    <row r="837" spans="1:15">
      <c r="A837" s="162"/>
      <c r="B837" s="161"/>
      <c r="C837" s="163"/>
      <c r="D837" s="163"/>
      <c r="E837" s="164"/>
      <c r="F837" s="163"/>
      <c r="G837" s="163"/>
      <c r="H837" s="163"/>
      <c r="I837" s="163"/>
      <c r="J837" s="163"/>
      <c r="K837" s="163"/>
      <c r="L837" s="161"/>
      <c r="M837" s="165"/>
      <c r="N837" s="161"/>
      <c r="O837" s="161"/>
    </row>
    <row r="838" spans="1:15">
      <c r="A838" s="162"/>
      <c r="B838" s="161"/>
      <c r="C838" s="163"/>
      <c r="D838" s="163"/>
      <c r="E838" s="164"/>
      <c r="F838" s="163"/>
      <c r="G838" s="163"/>
      <c r="H838" s="163"/>
      <c r="I838" s="163"/>
      <c r="J838" s="163"/>
      <c r="K838" s="163"/>
      <c r="L838" s="161"/>
      <c r="M838" s="165"/>
      <c r="N838" s="161"/>
      <c r="O838" s="161"/>
    </row>
    <row r="839" spans="1:15">
      <c r="A839" s="162"/>
      <c r="B839" s="161"/>
      <c r="C839" s="163"/>
      <c r="D839" s="163"/>
      <c r="E839" s="164"/>
      <c r="F839" s="163"/>
      <c r="G839" s="163"/>
      <c r="H839" s="163"/>
      <c r="I839" s="163"/>
      <c r="J839" s="163"/>
      <c r="K839" s="163"/>
      <c r="L839" s="161"/>
      <c r="M839" s="165"/>
      <c r="N839" s="161"/>
      <c r="O839" s="161"/>
    </row>
    <row r="840" spans="1:15">
      <c r="A840" s="162"/>
      <c r="B840" s="161"/>
      <c r="C840" s="163"/>
      <c r="D840" s="163"/>
      <c r="E840" s="164"/>
      <c r="F840" s="163"/>
      <c r="G840" s="163"/>
      <c r="H840" s="163"/>
      <c r="I840" s="163"/>
      <c r="J840" s="163"/>
      <c r="K840" s="163"/>
      <c r="L840" s="161"/>
      <c r="M840" s="165"/>
      <c r="N840" s="161"/>
      <c r="O840" s="161"/>
    </row>
    <row r="841" spans="1:15">
      <c r="A841" s="162"/>
      <c r="B841" s="161"/>
      <c r="C841" s="163"/>
      <c r="D841" s="163"/>
      <c r="E841" s="164"/>
      <c r="F841" s="163"/>
      <c r="G841" s="163"/>
      <c r="H841" s="163"/>
      <c r="I841" s="163"/>
      <c r="J841" s="163"/>
      <c r="K841" s="163"/>
      <c r="L841" s="161"/>
      <c r="M841" s="165"/>
      <c r="N841" s="161"/>
      <c r="O841" s="161"/>
    </row>
    <row r="842" spans="1:15">
      <c r="A842" s="162"/>
      <c r="B842" s="161"/>
      <c r="C842" s="163"/>
      <c r="D842" s="163"/>
      <c r="E842" s="164"/>
      <c r="F842" s="163"/>
      <c r="G842" s="163"/>
      <c r="H842" s="163"/>
      <c r="I842" s="163"/>
      <c r="J842" s="163"/>
      <c r="K842" s="163"/>
      <c r="L842" s="161"/>
      <c r="M842" s="165"/>
      <c r="N842" s="161"/>
      <c r="O842" s="161"/>
    </row>
    <row r="843" spans="1:15">
      <c r="A843" s="162"/>
      <c r="B843" s="161"/>
      <c r="C843" s="163"/>
      <c r="D843" s="163"/>
      <c r="E843" s="164"/>
      <c r="F843" s="163"/>
      <c r="G843" s="163"/>
      <c r="H843" s="163"/>
      <c r="I843" s="163"/>
      <c r="J843" s="163"/>
      <c r="K843" s="163"/>
      <c r="L843" s="161"/>
      <c r="M843" s="165"/>
      <c r="N843" s="161"/>
      <c r="O843" s="161"/>
    </row>
    <row r="844" spans="1:15">
      <c r="A844" s="162"/>
      <c r="B844" s="161"/>
      <c r="C844" s="163"/>
      <c r="D844" s="163"/>
      <c r="E844" s="164"/>
      <c r="F844" s="163"/>
      <c r="G844" s="163"/>
      <c r="H844" s="163"/>
      <c r="I844" s="163"/>
      <c r="J844" s="163"/>
      <c r="K844" s="163"/>
      <c r="L844" s="161"/>
      <c r="M844" s="165"/>
      <c r="N844" s="161"/>
      <c r="O844" s="161"/>
    </row>
    <row r="845" spans="1:15">
      <c r="A845" s="162"/>
      <c r="B845" s="161"/>
      <c r="C845" s="163"/>
      <c r="D845" s="163"/>
      <c r="E845" s="164"/>
      <c r="F845" s="163"/>
      <c r="G845" s="163"/>
      <c r="H845" s="163"/>
      <c r="I845" s="163"/>
      <c r="J845" s="163"/>
      <c r="K845" s="163"/>
      <c r="L845" s="161"/>
      <c r="M845" s="165"/>
      <c r="N845" s="161"/>
      <c r="O845" s="161"/>
    </row>
    <row r="846" spans="1:15">
      <c r="A846" s="162"/>
      <c r="B846" s="161"/>
      <c r="C846" s="163"/>
      <c r="D846" s="163"/>
      <c r="E846" s="164"/>
      <c r="F846" s="163"/>
      <c r="G846" s="163"/>
      <c r="H846" s="163"/>
      <c r="I846" s="163"/>
      <c r="J846" s="163"/>
      <c r="K846" s="163"/>
      <c r="L846" s="161"/>
      <c r="M846" s="165"/>
      <c r="N846" s="161"/>
      <c r="O846" s="161"/>
    </row>
    <row r="847" spans="1:15">
      <c r="A847" s="162"/>
      <c r="B847" s="161"/>
      <c r="C847" s="163"/>
      <c r="D847" s="163"/>
      <c r="E847" s="164"/>
      <c r="F847" s="163"/>
      <c r="G847" s="163"/>
      <c r="H847" s="163"/>
      <c r="I847" s="163"/>
      <c r="J847" s="163"/>
      <c r="K847" s="163"/>
      <c r="L847" s="161"/>
      <c r="M847" s="165"/>
      <c r="N847" s="161"/>
      <c r="O847" s="161"/>
    </row>
    <row r="848" spans="1:15">
      <c r="A848" s="162"/>
      <c r="B848" s="161"/>
      <c r="C848" s="163"/>
      <c r="D848" s="163"/>
      <c r="E848" s="164"/>
      <c r="F848" s="163"/>
      <c r="G848" s="163"/>
      <c r="H848" s="163"/>
      <c r="I848" s="163"/>
      <c r="J848" s="163"/>
      <c r="K848" s="163"/>
      <c r="L848" s="161"/>
      <c r="M848" s="165"/>
      <c r="N848" s="161"/>
      <c r="O848" s="161"/>
    </row>
    <row r="849" spans="1:15">
      <c r="A849" s="162"/>
      <c r="B849" s="161"/>
      <c r="C849" s="163"/>
      <c r="D849" s="163"/>
      <c r="E849" s="164"/>
      <c r="F849" s="163"/>
      <c r="G849" s="163"/>
      <c r="H849" s="163"/>
      <c r="I849" s="163"/>
      <c r="J849" s="163"/>
      <c r="K849" s="163"/>
      <c r="L849" s="161"/>
      <c r="M849" s="165"/>
      <c r="N849" s="161"/>
      <c r="O849" s="161"/>
    </row>
    <row r="850" spans="1:15">
      <c r="A850" s="162"/>
      <c r="B850" s="161"/>
      <c r="C850" s="163"/>
      <c r="D850" s="163"/>
      <c r="E850" s="164"/>
      <c r="F850" s="163"/>
      <c r="G850" s="163"/>
      <c r="H850" s="163"/>
      <c r="I850" s="163"/>
      <c r="J850" s="163"/>
      <c r="K850" s="163"/>
      <c r="L850" s="161"/>
      <c r="M850" s="165"/>
      <c r="N850" s="161"/>
      <c r="O850" s="161"/>
    </row>
    <row r="851" spans="1:15">
      <c r="A851" s="162"/>
      <c r="B851" s="161"/>
      <c r="C851" s="163"/>
      <c r="D851" s="163"/>
      <c r="E851" s="164"/>
      <c r="F851" s="163"/>
      <c r="G851" s="163"/>
      <c r="H851" s="163"/>
      <c r="I851" s="163"/>
      <c r="J851" s="163"/>
      <c r="K851" s="163"/>
      <c r="L851" s="161"/>
      <c r="M851" s="165"/>
      <c r="N851" s="161"/>
      <c r="O851" s="161"/>
    </row>
    <row r="852" spans="1:15">
      <c r="A852" s="162"/>
      <c r="B852" s="161"/>
      <c r="C852" s="163"/>
      <c r="D852" s="163"/>
      <c r="E852" s="164"/>
      <c r="F852" s="163"/>
      <c r="G852" s="163"/>
      <c r="H852" s="163"/>
      <c r="I852" s="163"/>
      <c r="J852" s="163"/>
      <c r="K852" s="163"/>
      <c r="L852" s="161"/>
      <c r="M852" s="165"/>
      <c r="N852" s="161"/>
      <c r="O852" s="161"/>
    </row>
    <row r="853" spans="1:15">
      <c r="A853" s="162"/>
      <c r="B853" s="161"/>
      <c r="C853" s="163"/>
      <c r="D853" s="163"/>
      <c r="E853" s="164"/>
      <c r="F853" s="163"/>
      <c r="G853" s="163"/>
      <c r="H853" s="163"/>
      <c r="I853" s="163"/>
      <c r="J853" s="163"/>
      <c r="K853" s="163"/>
      <c r="L853" s="161"/>
      <c r="M853" s="165"/>
      <c r="N853" s="161"/>
      <c r="O853" s="161"/>
    </row>
    <row r="854" spans="1:15">
      <c r="A854" s="162"/>
      <c r="B854" s="161"/>
      <c r="C854" s="163"/>
      <c r="D854" s="163"/>
      <c r="E854" s="164"/>
      <c r="F854" s="163"/>
      <c r="G854" s="163"/>
      <c r="H854" s="163"/>
      <c r="I854" s="163"/>
      <c r="J854" s="163"/>
      <c r="K854" s="163"/>
      <c r="L854" s="161"/>
      <c r="M854" s="165"/>
      <c r="N854" s="161"/>
      <c r="O854" s="161"/>
    </row>
    <row r="855" spans="1:15">
      <c r="A855" s="162"/>
      <c r="B855" s="161"/>
      <c r="C855" s="163"/>
      <c r="D855" s="163"/>
      <c r="E855" s="164"/>
      <c r="F855" s="163"/>
      <c r="G855" s="163"/>
      <c r="H855" s="163"/>
      <c r="I855" s="163"/>
      <c r="J855" s="163"/>
      <c r="K855" s="163"/>
      <c r="L855" s="161"/>
      <c r="M855" s="165"/>
      <c r="N855" s="161"/>
      <c r="O855" s="161"/>
    </row>
    <row r="856" spans="1:15">
      <c r="A856" s="162"/>
      <c r="B856" s="161"/>
      <c r="C856" s="163"/>
      <c r="D856" s="163"/>
      <c r="E856" s="164"/>
      <c r="F856" s="163"/>
      <c r="G856" s="163"/>
      <c r="H856" s="163"/>
      <c r="I856" s="163"/>
      <c r="J856" s="163"/>
      <c r="K856" s="163"/>
      <c r="L856" s="161"/>
      <c r="M856" s="165"/>
      <c r="N856" s="161"/>
      <c r="O856" s="161"/>
    </row>
    <row r="857" spans="1:15">
      <c r="A857" s="162"/>
      <c r="B857" s="161"/>
      <c r="C857" s="163"/>
      <c r="D857" s="163"/>
      <c r="E857" s="164"/>
      <c r="F857" s="163"/>
      <c r="G857" s="163"/>
      <c r="H857" s="163"/>
      <c r="I857" s="163"/>
      <c r="J857" s="163"/>
      <c r="K857" s="163"/>
      <c r="L857" s="161"/>
      <c r="M857" s="165"/>
      <c r="N857" s="161"/>
      <c r="O857" s="161"/>
    </row>
    <row r="858" spans="1:15">
      <c r="A858" s="162"/>
      <c r="B858" s="161"/>
      <c r="C858" s="163"/>
      <c r="D858" s="163"/>
      <c r="E858" s="164"/>
      <c r="F858" s="163"/>
      <c r="G858" s="163"/>
      <c r="H858" s="163"/>
      <c r="I858" s="163"/>
      <c r="J858" s="163"/>
      <c r="K858" s="163"/>
      <c r="L858" s="161"/>
      <c r="M858" s="165"/>
      <c r="N858" s="161"/>
      <c r="O858" s="161"/>
    </row>
    <row r="859" spans="1:15">
      <c r="A859" s="162"/>
      <c r="B859" s="161"/>
      <c r="C859" s="163"/>
      <c r="D859" s="163"/>
      <c r="E859" s="164"/>
      <c r="F859" s="163"/>
      <c r="G859" s="163"/>
      <c r="H859" s="163"/>
      <c r="I859" s="163"/>
      <c r="J859" s="163"/>
      <c r="K859" s="163"/>
      <c r="L859" s="161"/>
      <c r="M859" s="165"/>
      <c r="N859" s="161"/>
      <c r="O859" s="161"/>
    </row>
    <row r="860" spans="1:15">
      <c r="A860" s="162"/>
      <c r="B860" s="161"/>
      <c r="C860" s="163"/>
      <c r="D860" s="163"/>
      <c r="E860" s="164"/>
      <c r="F860" s="163"/>
      <c r="G860" s="163"/>
      <c r="H860" s="163"/>
      <c r="I860" s="163"/>
      <c r="J860" s="163"/>
      <c r="K860" s="163"/>
      <c r="L860" s="161"/>
      <c r="M860" s="165"/>
      <c r="N860" s="161"/>
      <c r="O860" s="161"/>
    </row>
    <row r="861" spans="1:15">
      <c r="A861" s="162"/>
      <c r="B861" s="161"/>
      <c r="C861" s="163"/>
      <c r="D861" s="163"/>
      <c r="E861" s="164"/>
      <c r="F861" s="163"/>
      <c r="G861" s="163"/>
      <c r="H861" s="163"/>
      <c r="I861" s="163"/>
      <c r="J861" s="163"/>
      <c r="K861" s="163"/>
      <c r="L861" s="161"/>
      <c r="M861" s="165"/>
      <c r="N861" s="161"/>
      <c r="O861" s="161"/>
    </row>
    <row r="862" spans="1:15">
      <c r="A862" s="162"/>
      <c r="B862" s="161"/>
      <c r="C862" s="163"/>
      <c r="D862" s="163"/>
      <c r="E862" s="164"/>
      <c r="F862" s="163"/>
      <c r="G862" s="163"/>
      <c r="H862" s="163"/>
      <c r="I862" s="163"/>
      <c r="J862" s="163"/>
      <c r="K862" s="163"/>
      <c r="L862" s="161"/>
      <c r="M862" s="165"/>
      <c r="N862" s="161"/>
      <c r="O862" s="161"/>
    </row>
    <row r="863" spans="1:15">
      <c r="A863" s="162"/>
      <c r="B863" s="161"/>
      <c r="C863" s="163"/>
      <c r="D863" s="163"/>
      <c r="E863" s="164"/>
      <c r="F863" s="163"/>
      <c r="G863" s="163"/>
      <c r="H863" s="163"/>
      <c r="I863" s="163"/>
      <c r="J863" s="163"/>
      <c r="K863" s="163"/>
      <c r="L863" s="161"/>
      <c r="M863" s="165"/>
      <c r="N863" s="161"/>
      <c r="O863" s="161"/>
    </row>
    <row r="864" spans="1:15">
      <c r="A864" s="162"/>
      <c r="B864" s="161"/>
      <c r="C864" s="163"/>
      <c r="D864" s="163"/>
      <c r="E864" s="164"/>
      <c r="F864" s="163"/>
      <c r="G864" s="163"/>
      <c r="H864" s="163"/>
      <c r="I864" s="163"/>
      <c r="J864" s="163"/>
      <c r="K864" s="163"/>
      <c r="L864" s="161"/>
      <c r="M864" s="165"/>
      <c r="N864" s="161"/>
      <c r="O864" s="161"/>
    </row>
    <row r="865" spans="1:15">
      <c r="A865" s="162"/>
      <c r="B865" s="161"/>
      <c r="C865" s="163"/>
      <c r="D865" s="163"/>
      <c r="E865" s="164"/>
      <c r="F865" s="163"/>
      <c r="G865" s="163"/>
      <c r="H865" s="163"/>
      <c r="I865" s="163"/>
      <c r="J865" s="163"/>
      <c r="K865" s="163"/>
      <c r="L865" s="161"/>
      <c r="M865" s="165"/>
      <c r="N865" s="161"/>
      <c r="O865" s="161"/>
    </row>
    <row r="866" spans="1:15">
      <c r="A866" s="162"/>
      <c r="B866" s="161"/>
      <c r="C866" s="163"/>
      <c r="D866" s="163"/>
      <c r="E866" s="164"/>
      <c r="F866" s="163"/>
      <c r="G866" s="163"/>
      <c r="H866" s="163"/>
      <c r="I866" s="163"/>
      <c r="J866" s="163"/>
      <c r="K866" s="163"/>
      <c r="L866" s="161"/>
      <c r="M866" s="165"/>
      <c r="N866" s="161"/>
      <c r="O866" s="161"/>
    </row>
    <row r="867" spans="1:15">
      <c r="A867" s="162"/>
      <c r="B867" s="161"/>
      <c r="C867" s="163"/>
      <c r="D867" s="163"/>
      <c r="E867" s="164"/>
      <c r="F867" s="163"/>
      <c r="G867" s="163"/>
      <c r="H867" s="163"/>
      <c r="I867" s="163"/>
      <c r="J867" s="163"/>
      <c r="K867" s="163"/>
      <c r="L867" s="161"/>
      <c r="M867" s="165"/>
      <c r="N867" s="161"/>
      <c r="O867" s="161"/>
    </row>
    <row r="868" spans="1:15">
      <c r="A868" s="162"/>
      <c r="B868" s="161"/>
      <c r="C868" s="163"/>
      <c r="D868" s="163"/>
      <c r="E868" s="164"/>
      <c r="F868" s="163"/>
      <c r="G868" s="163"/>
      <c r="H868" s="163"/>
      <c r="I868" s="163"/>
      <c r="J868" s="163"/>
      <c r="K868" s="163"/>
      <c r="L868" s="161"/>
      <c r="M868" s="165"/>
      <c r="N868" s="161"/>
      <c r="O868" s="161"/>
    </row>
    <row r="869" spans="1:15">
      <c r="A869" s="162"/>
      <c r="B869" s="161"/>
      <c r="C869" s="163"/>
      <c r="D869" s="163"/>
      <c r="E869" s="164"/>
      <c r="F869" s="163"/>
      <c r="G869" s="163"/>
      <c r="H869" s="163"/>
      <c r="I869" s="163"/>
      <c r="J869" s="163"/>
      <c r="K869" s="163"/>
      <c r="L869" s="161"/>
      <c r="M869" s="165"/>
      <c r="N869" s="161"/>
      <c r="O869" s="161"/>
    </row>
    <row r="870" spans="1:15">
      <c r="A870" s="162"/>
      <c r="B870" s="161"/>
      <c r="C870" s="163"/>
      <c r="D870" s="163"/>
      <c r="E870" s="164"/>
      <c r="F870" s="163"/>
      <c r="G870" s="163"/>
      <c r="H870" s="163"/>
      <c r="I870" s="163"/>
      <c r="J870" s="163"/>
      <c r="K870" s="163"/>
      <c r="L870" s="161"/>
      <c r="M870" s="165"/>
      <c r="N870" s="161"/>
      <c r="O870" s="161"/>
    </row>
    <row r="871" spans="1:15">
      <c r="A871" s="162"/>
      <c r="B871" s="161"/>
      <c r="C871" s="163"/>
      <c r="D871" s="163"/>
      <c r="E871" s="164"/>
      <c r="F871" s="163"/>
      <c r="G871" s="163"/>
      <c r="H871" s="163"/>
      <c r="I871" s="163"/>
      <c r="J871" s="163"/>
      <c r="K871" s="163"/>
      <c r="L871" s="161"/>
      <c r="M871" s="165"/>
      <c r="N871" s="161"/>
      <c r="O871" s="161"/>
    </row>
    <row r="872" spans="1:15">
      <c r="A872" s="162"/>
      <c r="B872" s="161"/>
      <c r="C872" s="163"/>
      <c r="D872" s="163"/>
      <c r="E872" s="164"/>
      <c r="F872" s="163"/>
      <c r="G872" s="163"/>
      <c r="H872" s="163"/>
      <c r="I872" s="163"/>
      <c r="J872" s="163"/>
      <c r="K872" s="163"/>
      <c r="L872" s="161"/>
      <c r="M872" s="165"/>
      <c r="N872" s="161"/>
      <c r="O872" s="161"/>
    </row>
    <row r="873" spans="1:15">
      <c r="A873" s="162"/>
      <c r="B873" s="161"/>
      <c r="C873" s="163"/>
      <c r="D873" s="163"/>
      <c r="E873" s="164"/>
      <c r="F873" s="163"/>
      <c r="G873" s="163"/>
      <c r="H873" s="163"/>
      <c r="I873" s="163"/>
      <c r="J873" s="163"/>
      <c r="K873" s="163"/>
      <c r="L873" s="161"/>
      <c r="M873" s="165"/>
      <c r="N873" s="161"/>
      <c r="O873" s="161"/>
    </row>
    <row r="874" spans="1:15">
      <c r="A874" s="162"/>
      <c r="B874" s="161"/>
      <c r="C874" s="163"/>
      <c r="D874" s="163"/>
      <c r="E874" s="164"/>
      <c r="F874" s="163"/>
      <c r="G874" s="163"/>
      <c r="H874" s="163"/>
      <c r="I874" s="163"/>
      <c r="J874" s="163"/>
      <c r="K874" s="163"/>
      <c r="L874" s="161"/>
      <c r="M874" s="165"/>
      <c r="N874" s="161"/>
      <c r="O874" s="161"/>
    </row>
    <row r="875" spans="1:15">
      <c r="A875" s="162"/>
      <c r="B875" s="161"/>
      <c r="C875" s="163"/>
      <c r="D875" s="163"/>
      <c r="E875" s="164"/>
      <c r="F875" s="163"/>
      <c r="G875" s="163"/>
      <c r="H875" s="163"/>
      <c r="I875" s="163"/>
      <c r="J875" s="163"/>
      <c r="K875" s="163"/>
      <c r="L875" s="161"/>
      <c r="M875" s="165"/>
      <c r="N875" s="161"/>
      <c r="O875" s="161"/>
    </row>
    <row r="876" spans="1:15">
      <c r="A876" s="162"/>
      <c r="B876" s="161"/>
      <c r="C876" s="163"/>
      <c r="D876" s="163"/>
      <c r="E876" s="164"/>
      <c r="F876" s="163"/>
      <c r="G876" s="163"/>
      <c r="H876" s="163"/>
      <c r="I876" s="163"/>
      <c r="J876" s="163"/>
      <c r="K876" s="163"/>
      <c r="L876" s="161"/>
      <c r="M876" s="165"/>
      <c r="N876" s="161"/>
      <c r="O876" s="161"/>
    </row>
    <row r="877" spans="1:15">
      <c r="A877" s="162"/>
      <c r="B877" s="161"/>
      <c r="C877" s="163"/>
      <c r="D877" s="163"/>
      <c r="E877" s="164"/>
      <c r="F877" s="163"/>
      <c r="G877" s="163"/>
      <c r="H877" s="163"/>
      <c r="I877" s="163"/>
      <c r="J877" s="163"/>
      <c r="K877" s="163"/>
      <c r="L877" s="161"/>
      <c r="M877" s="165"/>
      <c r="N877" s="161"/>
      <c r="O877" s="161"/>
    </row>
    <row r="878" spans="1:15">
      <c r="A878" s="162"/>
      <c r="B878" s="161"/>
      <c r="C878" s="163"/>
      <c r="D878" s="163"/>
      <c r="E878" s="164"/>
      <c r="F878" s="163"/>
      <c r="G878" s="163"/>
      <c r="H878" s="163"/>
      <c r="I878" s="163"/>
      <c r="J878" s="163"/>
      <c r="K878" s="163"/>
      <c r="L878" s="161"/>
      <c r="M878" s="165"/>
      <c r="N878" s="161"/>
      <c r="O878" s="161"/>
    </row>
    <row r="879" spans="1:15">
      <c r="A879" s="162"/>
      <c r="B879" s="161"/>
      <c r="C879" s="163"/>
      <c r="D879" s="163"/>
      <c r="E879" s="164"/>
      <c r="F879" s="163"/>
      <c r="G879" s="163"/>
      <c r="H879" s="163"/>
      <c r="I879" s="163"/>
      <c r="J879" s="163"/>
      <c r="K879" s="163"/>
      <c r="L879" s="161"/>
      <c r="M879" s="165"/>
      <c r="N879" s="161"/>
      <c r="O879" s="161"/>
    </row>
    <row r="880" spans="1:15">
      <c r="A880" s="162"/>
      <c r="B880" s="161"/>
      <c r="C880" s="163"/>
      <c r="D880" s="163"/>
      <c r="E880" s="164"/>
      <c r="F880" s="163"/>
      <c r="G880" s="163"/>
      <c r="H880" s="163"/>
      <c r="I880" s="163"/>
      <c r="J880" s="163"/>
      <c r="K880" s="163"/>
      <c r="L880" s="161"/>
      <c r="M880" s="165"/>
      <c r="N880" s="161"/>
      <c r="O880" s="161"/>
    </row>
    <row r="881" spans="1:15">
      <c r="A881" s="162"/>
      <c r="B881" s="161"/>
      <c r="C881" s="163"/>
      <c r="D881" s="163"/>
      <c r="E881" s="164"/>
      <c r="F881" s="163"/>
      <c r="G881" s="163"/>
      <c r="H881" s="163"/>
      <c r="I881" s="163"/>
      <c r="J881" s="163"/>
      <c r="K881" s="163"/>
      <c r="L881" s="161"/>
      <c r="M881" s="165"/>
      <c r="N881" s="161"/>
      <c r="O881" s="161"/>
    </row>
    <row r="882" spans="1:15">
      <c r="A882" s="162"/>
      <c r="B882" s="161"/>
      <c r="C882" s="163"/>
      <c r="D882" s="163"/>
      <c r="E882" s="164"/>
      <c r="F882" s="163"/>
      <c r="G882" s="163"/>
      <c r="H882" s="163"/>
      <c r="I882" s="163"/>
      <c r="J882" s="163"/>
      <c r="K882" s="163"/>
      <c r="L882" s="161"/>
      <c r="M882" s="165"/>
      <c r="N882" s="161"/>
      <c r="O882" s="161"/>
    </row>
    <row r="883" spans="1:15">
      <c r="A883" s="162"/>
      <c r="B883" s="161"/>
      <c r="C883" s="163"/>
      <c r="D883" s="163"/>
      <c r="E883" s="164"/>
      <c r="F883" s="163"/>
      <c r="G883" s="163"/>
      <c r="H883" s="163"/>
      <c r="I883" s="163"/>
      <c r="J883" s="163"/>
      <c r="K883" s="163"/>
      <c r="L883" s="161"/>
      <c r="M883" s="165"/>
      <c r="N883" s="161"/>
      <c r="O883" s="161"/>
    </row>
    <row r="884" spans="1:15">
      <c r="A884" s="162"/>
      <c r="B884" s="161"/>
      <c r="C884" s="163"/>
      <c r="D884" s="163"/>
      <c r="E884" s="164"/>
      <c r="F884" s="163"/>
      <c r="G884" s="163"/>
      <c r="H884" s="163"/>
      <c r="I884" s="163"/>
      <c r="J884" s="163"/>
      <c r="K884" s="163"/>
      <c r="L884" s="161"/>
      <c r="M884" s="165"/>
      <c r="N884" s="161"/>
      <c r="O884" s="161"/>
    </row>
    <row r="885" spans="1:15">
      <c r="A885" s="162"/>
      <c r="B885" s="161"/>
      <c r="C885" s="163"/>
      <c r="D885" s="163"/>
      <c r="E885" s="164"/>
      <c r="F885" s="163"/>
      <c r="G885" s="163"/>
      <c r="H885" s="163"/>
      <c r="I885" s="163"/>
      <c r="J885" s="163"/>
      <c r="K885" s="163"/>
      <c r="L885" s="161"/>
      <c r="M885" s="165"/>
      <c r="N885" s="161"/>
      <c r="O885" s="161"/>
    </row>
    <row r="886" spans="1:15">
      <c r="A886" s="162"/>
      <c r="B886" s="161"/>
      <c r="C886" s="163"/>
      <c r="D886" s="163"/>
      <c r="E886" s="164"/>
      <c r="F886" s="163"/>
      <c r="G886" s="163"/>
      <c r="H886" s="163"/>
      <c r="I886" s="163"/>
      <c r="J886" s="163"/>
      <c r="K886" s="163"/>
      <c r="L886" s="161"/>
      <c r="M886" s="165"/>
      <c r="N886" s="161"/>
      <c r="O886" s="161"/>
    </row>
    <row r="887" spans="1:15">
      <c r="A887" s="162"/>
      <c r="B887" s="161"/>
      <c r="C887" s="163"/>
      <c r="D887" s="163"/>
      <c r="E887" s="164"/>
      <c r="F887" s="163"/>
      <c r="G887" s="163"/>
      <c r="H887" s="163"/>
      <c r="I887" s="163"/>
      <c r="J887" s="163"/>
      <c r="K887" s="163"/>
      <c r="L887" s="161"/>
      <c r="M887" s="165"/>
      <c r="N887" s="161"/>
      <c r="O887" s="161"/>
    </row>
    <row r="888" spans="1:15">
      <c r="A888" s="162"/>
      <c r="B888" s="161"/>
      <c r="C888" s="163"/>
      <c r="D888" s="163"/>
      <c r="E888" s="164"/>
      <c r="F888" s="163"/>
      <c r="G888" s="163"/>
      <c r="H888" s="163"/>
      <c r="I888" s="163"/>
      <c r="J888" s="163"/>
      <c r="K888" s="163"/>
      <c r="L888" s="161"/>
      <c r="M888" s="165"/>
      <c r="N888" s="161"/>
      <c r="O888" s="161"/>
    </row>
    <row r="889" spans="1:15">
      <c r="A889" s="162"/>
      <c r="B889" s="161"/>
      <c r="C889" s="163"/>
      <c r="D889" s="163"/>
      <c r="E889" s="164"/>
      <c r="F889" s="163"/>
      <c r="G889" s="163"/>
      <c r="H889" s="163"/>
      <c r="I889" s="163"/>
      <c r="J889" s="163"/>
      <c r="K889" s="163"/>
      <c r="L889" s="161"/>
      <c r="M889" s="165"/>
      <c r="N889" s="161"/>
      <c r="O889" s="161"/>
    </row>
    <row r="890" spans="1:15">
      <c r="A890" s="162"/>
      <c r="B890" s="161"/>
      <c r="C890" s="163"/>
      <c r="D890" s="163"/>
      <c r="E890" s="164"/>
      <c r="F890" s="163"/>
      <c r="G890" s="163"/>
      <c r="H890" s="163"/>
      <c r="I890" s="163"/>
      <c r="J890" s="163"/>
      <c r="K890" s="163"/>
      <c r="L890" s="161"/>
      <c r="M890" s="165"/>
      <c r="N890" s="161"/>
      <c r="O890" s="161"/>
    </row>
    <row r="891" spans="1:15">
      <c r="A891" s="162"/>
      <c r="B891" s="161"/>
      <c r="C891" s="163"/>
      <c r="D891" s="163"/>
      <c r="E891" s="164"/>
      <c r="F891" s="163"/>
      <c r="G891" s="163"/>
      <c r="H891" s="163"/>
      <c r="I891" s="163"/>
      <c r="J891" s="163"/>
      <c r="K891" s="163"/>
      <c r="L891" s="161"/>
      <c r="M891" s="165"/>
      <c r="N891" s="161"/>
      <c r="O891" s="161"/>
    </row>
    <row r="892" spans="1:15">
      <c r="A892" s="162"/>
      <c r="B892" s="161"/>
      <c r="C892" s="163"/>
      <c r="D892" s="163"/>
      <c r="E892" s="164"/>
      <c r="F892" s="163"/>
      <c r="G892" s="163"/>
      <c r="H892" s="163"/>
      <c r="I892" s="163"/>
      <c r="J892" s="163"/>
      <c r="K892" s="163"/>
      <c r="L892" s="161"/>
      <c r="M892" s="165"/>
      <c r="N892" s="161"/>
      <c r="O892" s="161"/>
    </row>
    <row r="893" spans="1:15">
      <c r="A893" s="162"/>
      <c r="B893" s="161"/>
      <c r="C893" s="163"/>
      <c r="D893" s="163"/>
      <c r="E893" s="164"/>
      <c r="F893" s="163"/>
      <c r="G893" s="163"/>
      <c r="H893" s="163"/>
      <c r="I893" s="163"/>
      <c r="J893" s="163"/>
      <c r="K893" s="163"/>
      <c r="L893" s="161"/>
      <c r="M893" s="165"/>
      <c r="N893" s="161"/>
      <c r="O893" s="161"/>
    </row>
    <row r="894" spans="1:15">
      <c r="A894" s="162"/>
      <c r="B894" s="161"/>
      <c r="C894" s="163"/>
      <c r="D894" s="163"/>
      <c r="E894" s="164"/>
      <c r="F894" s="163"/>
      <c r="G894" s="163"/>
      <c r="H894" s="163"/>
      <c r="I894" s="163"/>
      <c r="J894" s="163"/>
      <c r="K894" s="163"/>
      <c r="L894" s="161"/>
      <c r="M894" s="165"/>
      <c r="N894" s="161"/>
      <c r="O894" s="161"/>
    </row>
    <row r="895" spans="1:15">
      <c r="A895" s="162"/>
      <c r="B895" s="161"/>
      <c r="C895" s="163"/>
      <c r="D895" s="163"/>
      <c r="E895" s="164"/>
      <c r="F895" s="163"/>
      <c r="G895" s="163"/>
      <c r="H895" s="163"/>
      <c r="I895" s="163"/>
      <c r="J895" s="163"/>
      <c r="K895" s="163"/>
      <c r="L895" s="161"/>
      <c r="M895" s="165"/>
      <c r="N895" s="161"/>
      <c r="O895" s="161"/>
    </row>
    <row r="896" spans="1:15">
      <c r="A896" s="162"/>
      <c r="B896" s="161"/>
      <c r="C896" s="163"/>
      <c r="D896" s="163"/>
      <c r="E896" s="164"/>
      <c r="F896" s="163"/>
      <c r="G896" s="163"/>
      <c r="H896" s="163"/>
      <c r="I896" s="163"/>
      <c r="J896" s="163"/>
      <c r="K896" s="163"/>
      <c r="L896" s="161"/>
      <c r="M896" s="165"/>
      <c r="N896" s="161"/>
      <c r="O896" s="161"/>
    </row>
    <row r="897" spans="1:15">
      <c r="A897" s="162"/>
      <c r="B897" s="161"/>
      <c r="C897" s="163"/>
      <c r="D897" s="163"/>
      <c r="E897" s="164"/>
      <c r="F897" s="163"/>
      <c r="G897" s="163"/>
      <c r="H897" s="163"/>
      <c r="I897" s="163"/>
      <c r="J897" s="163"/>
      <c r="K897" s="163"/>
      <c r="L897" s="161"/>
      <c r="M897" s="165"/>
      <c r="N897" s="161"/>
      <c r="O897" s="161"/>
    </row>
    <row r="898" spans="1:15">
      <c r="A898" s="162"/>
      <c r="B898" s="161"/>
      <c r="C898" s="163"/>
      <c r="D898" s="163"/>
      <c r="E898" s="164"/>
      <c r="F898" s="163"/>
      <c r="G898" s="163"/>
      <c r="H898" s="163"/>
      <c r="I898" s="163"/>
      <c r="J898" s="163"/>
      <c r="K898" s="163"/>
      <c r="L898" s="161"/>
      <c r="M898" s="165"/>
      <c r="N898" s="161"/>
      <c r="O898" s="161"/>
    </row>
    <row r="899" spans="1:15">
      <c r="A899" s="162"/>
      <c r="B899" s="161"/>
      <c r="C899" s="163"/>
      <c r="D899" s="163"/>
      <c r="E899" s="164"/>
      <c r="F899" s="163"/>
      <c r="G899" s="163"/>
      <c r="H899" s="163"/>
      <c r="I899" s="163"/>
      <c r="J899" s="163"/>
      <c r="K899" s="163"/>
      <c r="L899" s="161"/>
      <c r="M899" s="165"/>
      <c r="N899" s="161"/>
      <c r="O899" s="161"/>
    </row>
    <row r="900" spans="1:15">
      <c r="A900" s="162"/>
      <c r="B900" s="161"/>
      <c r="C900" s="163"/>
      <c r="D900" s="163"/>
      <c r="E900" s="164"/>
      <c r="F900" s="163"/>
      <c r="G900" s="163"/>
      <c r="H900" s="163"/>
      <c r="I900" s="163"/>
      <c r="J900" s="163"/>
      <c r="K900" s="163"/>
      <c r="L900" s="161"/>
      <c r="M900" s="165"/>
      <c r="N900" s="161"/>
      <c r="O900" s="161"/>
    </row>
    <row r="901" spans="1:15">
      <c r="A901" s="162"/>
      <c r="B901" s="161"/>
      <c r="C901" s="163"/>
      <c r="D901" s="163"/>
      <c r="E901" s="164"/>
      <c r="F901" s="163"/>
      <c r="G901" s="163"/>
      <c r="H901" s="163"/>
      <c r="I901" s="163"/>
      <c r="J901" s="163"/>
      <c r="K901" s="163"/>
      <c r="L901" s="161"/>
      <c r="M901" s="165"/>
      <c r="N901" s="161"/>
      <c r="O901" s="161"/>
    </row>
    <row r="902" spans="1:15">
      <c r="A902" s="162"/>
      <c r="B902" s="161"/>
      <c r="C902" s="163"/>
      <c r="D902" s="163"/>
      <c r="E902" s="164"/>
      <c r="F902" s="163"/>
      <c r="G902" s="163"/>
      <c r="H902" s="163"/>
      <c r="I902" s="163"/>
      <c r="J902" s="163"/>
      <c r="K902" s="163"/>
      <c r="L902" s="161"/>
      <c r="M902" s="165"/>
      <c r="N902" s="161"/>
      <c r="O902" s="161"/>
    </row>
    <row r="903" spans="1:15">
      <c r="A903" s="162"/>
      <c r="B903" s="161"/>
      <c r="C903" s="163"/>
      <c r="D903" s="163"/>
      <c r="E903" s="164"/>
      <c r="F903" s="163"/>
      <c r="G903" s="163"/>
      <c r="H903" s="163"/>
      <c r="I903" s="163"/>
      <c r="J903" s="163"/>
      <c r="K903" s="163"/>
      <c r="L903" s="161"/>
      <c r="M903" s="165"/>
      <c r="N903" s="161"/>
      <c r="O903" s="161"/>
    </row>
    <row r="904" spans="1:15">
      <c r="A904" s="162"/>
      <c r="B904" s="161"/>
      <c r="C904" s="163"/>
      <c r="D904" s="163"/>
      <c r="E904" s="164"/>
      <c r="F904" s="163"/>
      <c r="G904" s="163"/>
      <c r="H904" s="163"/>
      <c r="I904" s="163"/>
      <c r="J904" s="163"/>
      <c r="K904" s="163"/>
      <c r="L904" s="161"/>
      <c r="M904" s="165"/>
      <c r="N904" s="161"/>
      <c r="O904" s="161"/>
    </row>
    <row r="905" spans="1:15">
      <c r="A905" s="162"/>
      <c r="B905" s="161"/>
      <c r="C905" s="163"/>
      <c r="D905" s="163"/>
      <c r="E905" s="164"/>
      <c r="F905" s="163"/>
      <c r="G905" s="163"/>
      <c r="H905" s="163"/>
      <c r="I905" s="163"/>
      <c r="J905" s="163"/>
      <c r="K905" s="163"/>
      <c r="L905" s="161"/>
      <c r="M905" s="165"/>
      <c r="N905" s="161"/>
      <c r="O905" s="161"/>
    </row>
    <row r="906" spans="1:15">
      <c r="A906" s="162"/>
      <c r="B906" s="161"/>
      <c r="C906" s="163"/>
      <c r="D906" s="163"/>
      <c r="E906" s="164"/>
      <c r="F906" s="163"/>
      <c r="G906" s="163"/>
      <c r="H906" s="163"/>
      <c r="I906" s="163"/>
      <c r="J906" s="163"/>
      <c r="K906" s="163"/>
      <c r="L906" s="161"/>
      <c r="M906" s="165"/>
      <c r="N906" s="161"/>
      <c r="O906" s="161"/>
    </row>
    <row r="907" spans="1:15">
      <c r="A907" s="162"/>
      <c r="B907" s="161"/>
      <c r="C907" s="163"/>
      <c r="D907" s="163"/>
      <c r="E907" s="164"/>
      <c r="F907" s="163"/>
      <c r="G907" s="163"/>
      <c r="H907" s="163"/>
      <c r="I907" s="163"/>
      <c r="J907" s="163"/>
      <c r="K907" s="163"/>
      <c r="L907" s="161"/>
      <c r="M907" s="165"/>
      <c r="N907" s="161"/>
      <c r="O907" s="161"/>
    </row>
    <row r="908" spans="1:15">
      <c r="A908" s="162"/>
      <c r="B908" s="161"/>
      <c r="C908" s="163"/>
      <c r="D908" s="163"/>
      <c r="E908" s="164"/>
      <c r="F908" s="163"/>
      <c r="G908" s="163"/>
      <c r="H908" s="163"/>
      <c r="I908" s="163"/>
      <c r="J908" s="163"/>
      <c r="K908" s="163"/>
      <c r="L908" s="161"/>
      <c r="M908" s="165"/>
      <c r="N908" s="161"/>
      <c r="O908" s="161"/>
    </row>
    <row r="909" spans="1:15">
      <c r="A909" s="162"/>
      <c r="B909" s="161"/>
      <c r="C909" s="163"/>
      <c r="D909" s="163"/>
      <c r="E909" s="164"/>
      <c r="F909" s="163"/>
      <c r="G909" s="163"/>
      <c r="H909" s="163"/>
      <c r="I909" s="163"/>
      <c r="J909" s="163"/>
      <c r="K909" s="163"/>
      <c r="L909" s="161"/>
      <c r="M909" s="165"/>
      <c r="N909" s="161"/>
      <c r="O909" s="161"/>
    </row>
    <row r="910" spans="1:15">
      <c r="A910" s="162"/>
      <c r="B910" s="161"/>
      <c r="C910" s="163"/>
      <c r="D910" s="163"/>
      <c r="E910" s="164"/>
      <c r="F910" s="163"/>
      <c r="G910" s="163"/>
      <c r="H910" s="163"/>
      <c r="I910" s="163"/>
      <c r="J910" s="163"/>
      <c r="K910" s="163"/>
      <c r="L910" s="161"/>
      <c r="M910" s="165"/>
      <c r="N910" s="161"/>
      <c r="O910" s="161"/>
    </row>
    <row r="911" spans="1:15">
      <c r="A911" s="162"/>
      <c r="B911" s="161"/>
      <c r="C911" s="163"/>
      <c r="D911" s="163"/>
      <c r="E911" s="164"/>
      <c r="F911" s="163"/>
      <c r="G911" s="163"/>
      <c r="H911" s="163"/>
      <c r="I911" s="163"/>
      <c r="J911" s="163"/>
      <c r="K911" s="163"/>
      <c r="L911" s="161"/>
      <c r="M911" s="165"/>
      <c r="N911" s="161"/>
      <c r="O911" s="161"/>
    </row>
    <row r="912" spans="1:15">
      <c r="A912" s="162"/>
      <c r="B912" s="161"/>
      <c r="C912" s="163"/>
      <c r="D912" s="163"/>
      <c r="E912" s="164"/>
      <c r="F912" s="163"/>
      <c r="G912" s="163"/>
      <c r="H912" s="163"/>
      <c r="I912" s="163"/>
      <c r="J912" s="163"/>
      <c r="K912" s="163"/>
      <c r="L912" s="161"/>
      <c r="M912" s="165"/>
      <c r="N912" s="161"/>
      <c r="O912" s="161"/>
    </row>
    <row r="913" spans="1:15">
      <c r="A913" s="162"/>
      <c r="B913" s="161"/>
      <c r="C913" s="163"/>
      <c r="D913" s="163"/>
      <c r="E913" s="164"/>
      <c r="F913" s="163"/>
      <c r="G913" s="163"/>
      <c r="H913" s="163"/>
      <c r="I913" s="163"/>
      <c r="J913" s="163"/>
      <c r="K913" s="163"/>
      <c r="L913" s="161"/>
      <c r="M913" s="165"/>
      <c r="N913" s="161"/>
      <c r="O913" s="161"/>
    </row>
    <row r="914" spans="1:15">
      <c r="A914" s="162"/>
      <c r="B914" s="161"/>
      <c r="C914" s="163"/>
      <c r="D914" s="163"/>
      <c r="E914" s="164"/>
      <c r="F914" s="163"/>
      <c r="G914" s="163"/>
      <c r="H914" s="163"/>
      <c r="I914" s="163"/>
      <c r="J914" s="163"/>
      <c r="K914" s="163"/>
      <c r="L914" s="161"/>
      <c r="M914" s="165"/>
      <c r="N914" s="161"/>
      <c r="O914" s="161"/>
    </row>
    <row r="915" spans="1:15">
      <c r="A915" s="162"/>
      <c r="B915" s="161"/>
      <c r="C915" s="163"/>
      <c r="D915" s="163"/>
      <c r="E915" s="164"/>
      <c r="F915" s="163"/>
      <c r="G915" s="163"/>
      <c r="H915" s="163"/>
      <c r="I915" s="163"/>
      <c r="J915" s="163"/>
      <c r="K915" s="163"/>
      <c r="L915" s="161"/>
      <c r="M915" s="165"/>
      <c r="N915" s="161"/>
      <c r="O915" s="161"/>
    </row>
    <row r="916" spans="1:15">
      <c r="A916" s="162"/>
      <c r="B916" s="161"/>
      <c r="C916" s="163"/>
      <c r="D916" s="163"/>
      <c r="E916" s="164"/>
      <c r="F916" s="163"/>
      <c r="G916" s="163"/>
      <c r="H916" s="163"/>
      <c r="I916" s="163"/>
      <c r="J916" s="163"/>
      <c r="K916" s="163"/>
      <c r="L916" s="161"/>
      <c r="M916" s="165"/>
      <c r="N916" s="161"/>
      <c r="O916" s="161"/>
    </row>
    <row r="917" spans="1:15">
      <c r="A917" s="162"/>
      <c r="B917" s="161"/>
      <c r="C917" s="163"/>
      <c r="D917" s="163"/>
      <c r="E917" s="164"/>
      <c r="F917" s="163"/>
      <c r="G917" s="163"/>
      <c r="H917" s="163"/>
      <c r="I917" s="163"/>
      <c r="J917" s="163"/>
      <c r="K917" s="163"/>
      <c r="L917" s="161"/>
      <c r="M917" s="165"/>
      <c r="N917" s="161"/>
      <c r="O917" s="161"/>
    </row>
    <row r="918" spans="1:15">
      <c r="A918" s="162"/>
      <c r="B918" s="161"/>
      <c r="C918" s="163"/>
      <c r="D918" s="163"/>
      <c r="E918" s="164"/>
      <c r="F918" s="163"/>
      <c r="G918" s="163"/>
      <c r="H918" s="163"/>
      <c r="I918" s="163"/>
      <c r="J918" s="163"/>
      <c r="K918" s="163"/>
      <c r="L918" s="161"/>
      <c r="M918" s="165"/>
      <c r="N918" s="161"/>
      <c r="O918" s="161"/>
    </row>
    <row r="919" spans="1:15">
      <c r="A919" s="162"/>
      <c r="B919" s="161"/>
      <c r="C919" s="163"/>
      <c r="D919" s="163"/>
      <c r="E919" s="164"/>
      <c r="F919" s="163"/>
      <c r="G919" s="163"/>
      <c r="H919" s="163"/>
      <c r="I919" s="163"/>
      <c r="J919" s="163"/>
      <c r="K919" s="163"/>
      <c r="L919" s="161"/>
      <c r="M919" s="165"/>
      <c r="N919" s="161"/>
      <c r="O919" s="161"/>
    </row>
    <row r="920" spans="1:15">
      <c r="A920" s="162"/>
      <c r="B920" s="161"/>
      <c r="C920" s="163"/>
      <c r="D920" s="163"/>
      <c r="E920" s="164"/>
      <c r="F920" s="163"/>
      <c r="G920" s="163"/>
      <c r="H920" s="163"/>
      <c r="I920" s="163"/>
      <c r="J920" s="163"/>
      <c r="K920" s="163"/>
      <c r="L920" s="161"/>
      <c r="M920" s="165"/>
      <c r="N920" s="161"/>
      <c r="O920" s="161"/>
    </row>
    <row r="921" spans="1:15">
      <c r="A921" s="162"/>
      <c r="B921" s="161"/>
      <c r="C921" s="163"/>
      <c r="D921" s="163"/>
      <c r="E921" s="164"/>
      <c r="F921" s="163"/>
      <c r="G921" s="163"/>
      <c r="H921" s="163"/>
      <c r="I921" s="163"/>
      <c r="J921" s="163"/>
      <c r="K921" s="163"/>
      <c r="L921" s="161"/>
      <c r="M921" s="165"/>
      <c r="N921" s="161"/>
      <c r="O921" s="161"/>
    </row>
    <row r="922" spans="1:15">
      <c r="A922" s="162"/>
      <c r="B922" s="161"/>
      <c r="C922" s="163"/>
      <c r="D922" s="163"/>
      <c r="E922" s="164"/>
      <c r="F922" s="163"/>
      <c r="G922" s="163"/>
      <c r="H922" s="163"/>
      <c r="I922" s="163"/>
      <c r="J922" s="163"/>
      <c r="K922" s="163"/>
      <c r="L922" s="161"/>
      <c r="M922" s="165"/>
      <c r="N922" s="161"/>
      <c r="O922" s="161"/>
    </row>
    <row r="923" spans="1:15">
      <c r="A923" s="162"/>
      <c r="B923" s="161"/>
      <c r="C923" s="163"/>
      <c r="D923" s="163"/>
      <c r="E923" s="164"/>
      <c r="F923" s="163"/>
      <c r="G923" s="163"/>
      <c r="H923" s="163"/>
      <c r="I923" s="163"/>
      <c r="J923" s="163"/>
      <c r="K923" s="163"/>
      <c r="L923" s="161"/>
      <c r="M923" s="165"/>
      <c r="N923" s="161"/>
      <c r="O923" s="161"/>
    </row>
    <row r="924" spans="1:15">
      <c r="A924" s="162"/>
      <c r="B924" s="161"/>
      <c r="C924" s="163"/>
      <c r="D924" s="163"/>
      <c r="E924" s="164"/>
      <c r="F924" s="163"/>
      <c r="G924" s="163"/>
      <c r="H924" s="163"/>
      <c r="I924" s="163"/>
      <c r="J924" s="163"/>
      <c r="K924" s="163"/>
      <c r="L924" s="161"/>
      <c r="M924" s="165"/>
      <c r="N924" s="161"/>
      <c r="O924" s="161"/>
    </row>
    <row r="925" spans="1:15">
      <c r="A925" s="162"/>
      <c r="B925" s="161"/>
      <c r="C925" s="163"/>
      <c r="D925" s="163"/>
      <c r="E925" s="164"/>
      <c r="F925" s="163"/>
      <c r="G925" s="163"/>
      <c r="H925" s="163"/>
      <c r="I925" s="163"/>
      <c r="J925" s="163"/>
      <c r="K925" s="163"/>
      <c r="L925" s="161"/>
      <c r="M925" s="165"/>
      <c r="N925" s="161"/>
      <c r="O925" s="161"/>
    </row>
    <row r="926" spans="1:15">
      <c r="A926" s="162"/>
      <c r="B926" s="161"/>
      <c r="C926" s="163"/>
      <c r="D926" s="163"/>
      <c r="E926" s="164"/>
      <c r="F926" s="163"/>
      <c r="G926" s="163"/>
      <c r="H926" s="163"/>
      <c r="I926" s="163"/>
      <c r="J926" s="163"/>
      <c r="K926" s="163"/>
      <c r="L926" s="161"/>
      <c r="M926" s="165"/>
      <c r="N926" s="161"/>
      <c r="O926" s="161"/>
    </row>
    <row r="927" spans="1:15">
      <c r="A927" s="162"/>
      <c r="B927" s="161"/>
      <c r="C927" s="163"/>
      <c r="D927" s="163"/>
      <c r="E927" s="164"/>
      <c r="F927" s="163"/>
      <c r="G927" s="163"/>
      <c r="H927" s="163"/>
      <c r="I927" s="163"/>
      <c r="J927" s="163"/>
      <c r="K927" s="163"/>
      <c r="L927" s="161"/>
      <c r="M927" s="165"/>
      <c r="N927" s="161"/>
      <c r="O927" s="161"/>
    </row>
    <row r="928" spans="1:15">
      <c r="A928" s="162"/>
      <c r="B928" s="161"/>
      <c r="C928" s="163"/>
      <c r="D928" s="163"/>
      <c r="E928" s="164"/>
      <c r="F928" s="163"/>
      <c r="G928" s="163"/>
      <c r="H928" s="163"/>
      <c r="I928" s="163"/>
      <c r="J928" s="163"/>
      <c r="K928" s="163"/>
      <c r="L928" s="161"/>
      <c r="M928" s="165"/>
      <c r="N928" s="161"/>
      <c r="O928" s="161"/>
    </row>
    <row r="929" spans="1:15">
      <c r="A929" s="162"/>
      <c r="B929" s="161"/>
      <c r="C929" s="163"/>
      <c r="D929" s="163"/>
      <c r="E929" s="164"/>
      <c r="F929" s="163"/>
      <c r="G929" s="163"/>
      <c r="H929" s="163"/>
      <c r="I929" s="163"/>
      <c r="J929" s="163"/>
      <c r="K929" s="163"/>
      <c r="L929" s="161"/>
      <c r="M929" s="165"/>
      <c r="N929" s="161"/>
      <c r="O929" s="161"/>
    </row>
    <row r="930" spans="1:15">
      <c r="A930" s="162"/>
      <c r="B930" s="161"/>
      <c r="C930" s="163"/>
      <c r="D930" s="163"/>
      <c r="E930" s="164"/>
      <c r="F930" s="163"/>
      <c r="G930" s="163"/>
      <c r="H930" s="163"/>
      <c r="I930" s="163"/>
      <c r="J930" s="163"/>
      <c r="K930" s="163"/>
      <c r="L930" s="161"/>
      <c r="M930" s="165"/>
      <c r="N930" s="161"/>
      <c r="O930" s="161"/>
    </row>
    <row r="931" spans="1:15">
      <c r="A931" s="162"/>
      <c r="B931" s="161"/>
      <c r="C931" s="163"/>
      <c r="D931" s="163"/>
      <c r="E931" s="164"/>
      <c r="F931" s="163"/>
      <c r="G931" s="163"/>
      <c r="H931" s="163"/>
      <c r="I931" s="163"/>
      <c r="J931" s="163"/>
      <c r="K931" s="163"/>
      <c r="L931" s="161"/>
      <c r="M931" s="165"/>
      <c r="N931" s="161"/>
      <c r="O931" s="161"/>
    </row>
    <row r="932" spans="1:15">
      <c r="A932" s="162"/>
      <c r="B932" s="161"/>
      <c r="C932" s="163"/>
      <c r="D932" s="163"/>
      <c r="E932" s="164"/>
      <c r="F932" s="163"/>
      <c r="G932" s="163"/>
      <c r="H932" s="163"/>
      <c r="I932" s="163"/>
      <c r="J932" s="163"/>
      <c r="K932" s="163"/>
      <c r="L932" s="161"/>
      <c r="M932" s="165"/>
      <c r="N932" s="161"/>
      <c r="O932" s="161"/>
    </row>
    <row r="933" spans="1:15">
      <c r="A933" s="162"/>
      <c r="B933" s="161"/>
      <c r="C933" s="163"/>
      <c r="D933" s="163"/>
      <c r="E933" s="164"/>
      <c r="F933" s="163"/>
      <c r="G933" s="163"/>
      <c r="H933" s="163"/>
      <c r="I933" s="163"/>
      <c r="J933" s="163"/>
      <c r="K933" s="163"/>
      <c r="L933" s="161"/>
      <c r="M933" s="165"/>
      <c r="N933" s="161"/>
      <c r="O933" s="161"/>
    </row>
    <row r="934" spans="1:15">
      <c r="A934" s="162"/>
      <c r="B934" s="161"/>
      <c r="C934" s="163"/>
      <c r="D934" s="163"/>
      <c r="E934" s="164"/>
      <c r="F934" s="163"/>
      <c r="G934" s="163"/>
      <c r="H934" s="163"/>
      <c r="I934" s="163"/>
      <c r="J934" s="163"/>
      <c r="K934" s="163"/>
      <c r="L934" s="161"/>
      <c r="M934" s="165"/>
      <c r="N934" s="161"/>
      <c r="O934" s="161"/>
    </row>
    <row r="935" spans="1:15">
      <c r="A935" s="162"/>
      <c r="B935" s="161"/>
      <c r="C935" s="163"/>
      <c r="D935" s="163"/>
      <c r="E935" s="164"/>
      <c r="F935" s="163"/>
      <c r="G935" s="163"/>
      <c r="H935" s="163"/>
      <c r="I935" s="163"/>
      <c r="J935" s="163"/>
      <c r="K935" s="163"/>
      <c r="L935" s="161"/>
      <c r="M935" s="165"/>
      <c r="N935" s="161"/>
      <c r="O935" s="161"/>
    </row>
    <row r="936" spans="1:15">
      <c r="A936" s="162"/>
      <c r="B936" s="161"/>
      <c r="C936" s="163"/>
      <c r="D936" s="163"/>
      <c r="E936" s="164"/>
      <c r="F936" s="163"/>
      <c r="G936" s="163"/>
      <c r="H936" s="163"/>
      <c r="I936" s="163"/>
      <c r="J936" s="163"/>
      <c r="K936" s="163"/>
      <c r="L936" s="161"/>
      <c r="M936" s="165"/>
      <c r="N936" s="161"/>
      <c r="O936" s="161"/>
    </row>
    <row r="937" spans="1:15">
      <c r="A937" s="162"/>
      <c r="B937" s="161"/>
      <c r="C937" s="163"/>
      <c r="D937" s="163"/>
      <c r="E937" s="164"/>
      <c r="F937" s="163"/>
      <c r="G937" s="163"/>
      <c r="H937" s="163"/>
      <c r="I937" s="163"/>
      <c r="J937" s="163"/>
      <c r="K937" s="163"/>
      <c r="L937" s="161"/>
      <c r="M937" s="165"/>
      <c r="N937" s="161"/>
      <c r="O937" s="161"/>
    </row>
    <row r="938" spans="1:15">
      <c r="A938" s="162"/>
      <c r="B938" s="161"/>
      <c r="C938" s="163"/>
      <c r="D938" s="163"/>
      <c r="E938" s="164"/>
      <c r="F938" s="163"/>
      <c r="G938" s="163"/>
      <c r="H938" s="163"/>
      <c r="I938" s="163"/>
      <c r="J938" s="163"/>
      <c r="K938" s="163"/>
      <c r="L938" s="161"/>
      <c r="M938" s="165"/>
      <c r="N938" s="161"/>
      <c r="O938" s="161"/>
    </row>
  </sheetData>
  <mergeCells count="24">
    <mergeCell ref="O12:O13"/>
    <mergeCell ref="A12:A13"/>
    <mergeCell ref="B12:B13"/>
    <mergeCell ref="C12:C13"/>
    <mergeCell ref="D12:D13"/>
    <mergeCell ref="E12:E13"/>
    <mergeCell ref="F12:G12"/>
    <mergeCell ref="H12:I12"/>
    <mergeCell ref="J12:K12"/>
    <mergeCell ref="L12:L13"/>
    <mergeCell ref="M12:M13"/>
    <mergeCell ref="N12:N13"/>
    <mergeCell ref="A11:O11"/>
    <mergeCell ref="A1:O1"/>
    <mergeCell ref="A2:O2"/>
    <mergeCell ref="A3:O3"/>
    <mergeCell ref="A4:E4"/>
    <mergeCell ref="F4:J4"/>
    <mergeCell ref="K4:O4"/>
    <mergeCell ref="A5:E5"/>
    <mergeCell ref="F5:J5"/>
    <mergeCell ref="K5:O5"/>
    <mergeCell ref="A6:O6"/>
    <mergeCell ref="M9:N9"/>
  </mergeCells>
  <printOptions horizontalCentered="1"/>
  <pageMargins left="0.78740157480314965" right="0.39370078740157483" top="0.78740157480314965" bottom="0.39370078740157483" header="0.31496062992125984" footer="0.31496062992125984"/>
  <pageSetup paperSize="9" scale="6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3CBA6-34A1-44C5-8882-24114F39EF66}">
  <sheetPr>
    <tabColor theme="8" tint="0.39997558519241921"/>
  </sheetPr>
  <dimension ref="A1:AK69"/>
  <sheetViews>
    <sheetView view="pageBreakPreview" zoomScale="60" zoomScaleNormal="55" workbookViewId="0">
      <selection activeCell="K3" sqref="K3"/>
    </sheetView>
  </sheetViews>
  <sheetFormatPr defaultRowHeight="15"/>
  <cols>
    <col min="1" max="1" width="17.28515625" customWidth="1"/>
    <col min="2" max="2" width="14.140625" customWidth="1"/>
    <col min="3" max="3" width="10.5703125" customWidth="1"/>
    <col min="4" max="4" width="11.7109375" customWidth="1"/>
    <col min="5" max="5" width="14.28515625" customWidth="1"/>
    <col min="7" max="7" width="8.85546875" customWidth="1"/>
    <col min="8" max="8" width="12.7109375" bestFit="1" customWidth="1"/>
    <col min="9" max="9" width="10.5703125" bestFit="1" customWidth="1"/>
    <col min="10" max="10" width="12.7109375" bestFit="1" customWidth="1"/>
    <col min="11" max="11" width="13.7109375" bestFit="1" customWidth="1"/>
    <col min="12" max="12" width="12.7109375" bestFit="1" customWidth="1"/>
    <col min="14" max="14" width="11.7109375" customWidth="1"/>
    <col min="15" max="15" width="16.28515625" customWidth="1"/>
    <col min="16" max="16" width="13.7109375" customWidth="1"/>
    <col min="18" max="18" width="12.28515625" customWidth="1"/>
    <col min="20" max="20" width="13.28515625" customWidth="1"/>
    <col min="25" max="25" width="8.7109375" customWidth="1"/>
    <col min="26" max="26" width="13.42578125" bestFit="1" customWidth="1"/>
    <col min="27" max="27" width="11" bestFit="1" customWidth="1"/>
    <col min="29" max="29" width="13.85546875" bestFit="1" customWidth="1"/>
    <col min="31" max="31" width="11.42578125" bestFit="1" customWidth="1"/>
    <col min="32" max="32" width="13" customWidth="1"/>
    <col min="33" max="33" width="14.42578125" customWidth="1"/>
  </cols>
  <sheetData>
    <row r="1" spans="1:37" ht="43.9" customHeight="1">
      <c r="A1" s="334" t="s">
        <v>66</v>
      </c>
      <c r="B1" s="334"/>
      <c r="C1" s="334"/>
      <c r="D1" s="334"/>
      <c r="E1" s="334"/>
      <c r="F1" s="334"/>
      <c r="G1" s="334"/>
      <c r="H1" s="334"/>
      <c r="I1" s="334"/>
      <c r="J1" s="334"/>
      <c r="K1" s="334"/>
      <c r="L1" s="334"/>
      <c r="M1" s="177"/>
      <c r="N1" s="177"/>
      <c r="O1" s="335" t="s">
        <v>67</v>
      </c>
      <c r="P1" s="335"/>
      <c r="Q1" s="335"/>
      <c r="R1" s="335"/>
      <c r="S1" s="335"/>
      <c r="T1" s="335"/>
      <c r="U1" s="335"/>
      <c r="V1" s="335"/>
      <c r="W1" s="335"/>
      <c r="X1" s="335"/>
      <c r="Y1" s="335"/>
      <c r="Z1" s="335"/>
      <c r="AA1" s="335"/>
      <c r="AB1" s="177"/>
      <c r="AC1" s="177"/>
      <c r="AD1" s="177"/>
      <c r="AE1" s="177"/>
      <c r="AF1" s="177"/>
      <c r="AG1" s="177"/>
      <c r="AH1" s="177"/>
      <c r="AI1" s="177"/>
      <c r="AJ1" s="177"/>
      <c r="AK1" s="177"/>
    </row>
    <row r="2" spans="1:37" ht="16.5">
      <c r="A2" s="177"/>
      <c r="B2" s="177"/>
      <c r="C2" s="177"/>
      <c r="D2" s="177"/>
      <c r="E2" s="177"/>
      <c r="F2" s="177"/>
      <c r="G2" s="177"/>
      <c r="H2" s="177"/>
      <c r="I2" s="177"/>
      <c r="J2" s="177"/>
      <c r="K2" s="177"/>
      <c r="L2" s="177"/>
      <c r="M2" s="177"/>
      <c r="N2" s="177"/>
      <c r="O2" s="177"/>
      <c r="P2" s="177"/>
      <c r="Q2" s="177"/>
      <c r="R2" s="177"/>
      <c r="S2" s="177"/>
      <c r="T2" s="177"/>
      <c r="U2" s="177"/>
      <c r="V2" s="177"/>
      <c r="W2" s="177"/>
      <c r="X2" s="177"/>
      <c r="Y2" s="177"/>
      <c r="Z2" s="177"/>
      <c r="AA2" s="177"/>
      <c r="AB2" s="177"/>
      <c r="AC2" s="177"/>
      <c r="AD2" s="177"/>
      <c r="AE2" s="177"/>
      <c r="AF2" s="177"/>
      <c r="AG2" s="177"/>
      <c r="AH2" s="177"/>
      <c r="AI2" s="177"/>
      <c r="AJ2" s="177"/>
      <c r="AK2" s="177"/>
    </row>
    <row r="3" spans="1:37" s="181" customFormat="1" ht="19.899999999999999" customHeight="1">
      <c r="A3" s="178" t="s">
        <v>68</v>
      </c>
      <c r="B3" s="328" t="str">
        <f>'SL 114+220'!B9</f>
        <v>Km114+220</v>
      </c>
      <c r="C3" s="336"/>
      <c r="D3" s="336"/>
      <c r="E3" s="336"/>
      <c r="F3" s="179"/>
      <c r="G3" s="180"/>
      <c r="H3" s="180"/>
      <c r="I3" s="180"/>
      <c r="J3" s="180"/>
      <c r="K3" s="180"/>
      <c r="L3" s="180"/>
      <c r="M3" s="180"/>
      <c r="N3" s="180"/>
      <c r="O3" s="178" t="str">
        <f>A3</f>
        <v>Lý Trình</v>
      </c>
      <c r="P3" s="319" t="str">
        <f>B3</f>
        <v>Km114+220</v>
      </c>
      <c r="Q3" s="319"/>
      <c r="R3" s="319"/>
      <c r="S3" s="319"/>
      <c r="T3" s="319"/>
      <c r="U3" s="180"/>
      <c r="V3" s="180"/>
      <c r="W3" s="180"/>
      <c r="X3" s="180"/>
      <c r="Y3" s="180"/>
      <c r="Z3" s="180"/>
      <c r="AA3" s="180"/>
      <c r="AB3" s="180"/>
      <c r="AC3" s="180"/>
      <c r="AD3" s="180"/>
      <c r="AE3" s="180"/>
      <c r="AF3" s="180"/>
      <c r="AG3" s="180"/>
      <c r="AH3" s="180"/>
      <c r="AI3" s="180"/>
      <c r="AJ3" s="180"/>
      <c r="AK3" s="180"/>
    </row>
    <row r="4" spans="1:37" s="181" customFormat="1" ht="19.899999999999999" customHeight="1">
      <c r="A4" s="178" t="s">
        <v>69</v>
      </c>
      <c r="B4" s="182">
        <f>'SL 114+220'!A14</f>
        <v>45043</v>
      </c>
      <c r="C4" s="337" t="s">
        <v>70</v>
      </c>
      <c r="D4" s="337"/>
      <c r="E4" s="182">
        <f>S4</f>
        <v>0</v>
      </c>
      <c r="F4" s="179"/>
      <c r="G4" s="183"/>
      <c r="H4" s="183"/>
      <c r="I4" s="180"/>
      <c r="J4" s="180"/>
      <c r="K4" s="180"/>
      <c r="L4" s="180"/>
      <c r="M4" s="180"/>
      <c r="N4" s="180"/>
      <c r="O4" s="178" t="str">
        <f>A4</f>
        <v>Ngày lắp đặt</v>
      </c>
      <c r="P4" s="184">
        <f>B4</f>
        <v>45043</v>
      </c>
      <c r="Q4" s="338" t="str">
        <f>C4</f>
        <v>Thời điểm đánh giá</v>
      </c>
      <c r="R4" s="338"/>
      <c r="S4" s="339">
        <f>O62</f>
        <v>0</v>
      </c>
      <c r="T4" s="339"/>
      <c r="U4" s="183"/>
      <c r="V4" s="183"/>
      <c r="W4" s="180"/>
      <c r="X4" s="180"/>
      <c r="Y4" s="180"/>
      <c r="Z4" s="180"/>
      <c r="AA4" s="180"/>
      <c r="AB4" s="180"/>
      <c r="AC4" s="180"/>
      <c r="AD4" s="180"/>
      <c r="AE4" s="180"/>
      <c r="AF4" s="180"/>
      <c r="AG4" s="180"/>
      <c r="AH4" s="180"/>
      <c r="AI4" s="180"/>
      <c r="AJ4" s="180"/>
      <c r="AK4" s="180"/>
    </row>
    <row r="5" spans="1:37" s="181" customFormat="1" ht="19.899999999999999" customHeight="1">
      <c r="A5" s="180"/>
      <c r="B5" s="180"/>
      <c r="C5" s="183"/>
      <c r="D5" s="183"/>
      <c r="E5" s="180"/>
      <c r="F5" s="180"/>
      <c r="G5" s="180"/>
      <c r="H5" s="180"/>
      <c r="I5" s="180"/>
      <c r="J5" s="180"/>
      <c r="K5" s="180"/>
      <c r="L5" s="180"/>
      <c r="M5" s="180"/>
      <c r="N5" s="180"/>
      <c r="O5" s="180"/>
      <c r="P5" s="180"/>
      <c r="Q5" s="183"/>
      <c r="R5" s="183"/>
      <c r="S5" s="180"/>
      <c r="T5" s="180"/>
      <c r="U5" s="180"/>
      <c r="V5" s="180"/>
      <c r="W5" s="180"/>
      <c r="X5" s="180"/>
      <c r="Y5" s="180"/>
      <c r="Z5" s="180"/>
      <c r="AA5" s="180"/>
      <c r="AB5" s="180"/>
      <c r="AC5" s="180"/>
      <c r="AD5" s="180"/>
      <c r="AE5" s="180"/>
      <c r="AF5" s="180"/>
      <c r="AG5" s="180"/>
      <c r="AH5" s="180"/>
      <c r="AI5" s="180"/>
      <c r="AJ5" s="180"/>
      <c r="AK5" s="180"/>
    </row>
    <row r="6" spans="1:37" s="181" customFormat="1" ht="19.899999999999999" customHeight="1">
      <c r="A6" s="340" t="s">
        <v>71</v>
      </c>
      <c r="B6" s="185" t="s">
        <v>72</v>
      </c>
      <c r="C6" s="185" t="s">
        <v>73</v>
      </c>
      <c r="D6" s="185" t="s">
        <v>74</v>
      </c>
      <c r="E6" s="185" t="s">
        <v>75</v>
      </c>
      <c r="F6" s="341" t="s">
        <v>76</v>
      </c>
      <c r="G6" s="342"/>
      <c r="H6" s="342"/>
      <c r="I6" s="342"/>
      <c r="J6" s="342"/>
      <c r="K6" s="342"/>
      <c r="L6" s="343"/>
      <c r="M6" s="187">
        <f>MATCH(A60,A8:A56)</f>
        <v>7</v>
      </c>
      <c r="N6" s="187"/>
      <c r="O6" s="347" t="s">
        <v>71</v>
      </c>
      <c r="P6" s="185" t="s">
        <v>72</v>
      </c>
      <c r="Q6" s="185" t="s">
        <v>73</v>
      </c>
      <c r="R6" s="185" t="s">
        <v>77</v>
      </c>
      <c r="S6" s="185" t="s">
        <v>78</v>
      </c>
      <c r="T6" s="349" t="s">
        <v>79</v>
      </c>
      <c r="U6" s="341" t="s">
        <v>80</v>
      </c>
      <c r="V6" s="342"/>
      <c r="W6" s="342"/>
      <c r="X6" s="342"/>
      <c r="Y6" s="342"/>
      <c r="Z6" s="342"/>
      <c r="AA6" s="343"/>
      <c r="AB6" s="187">
        <f>MATCH(O62,O8:O58)</f>
        <v>11</v>
      </c>
      <c r="AC6" s="187"/>
      <c r="AD6" s="180"/>
      <c r="AE6" s="180"/>
      <c r="AF6" s="180"/>
      <c r="AG6" s="180"/>
      <c r="AH6" s="180"/>
      <c r="AI6" s="180"/>
      <c r="AJ6" s="180"/>
      <c r="AK6" s="180"/>
    </row>
    <row r="7" spans="1:37" s="181" customFormat="1" ht="19.899999999999999" customHeight="1">
      <c r="A7" s="340"/>
      <c r="B7" s="186" t="s">
        <v>81</v>
      </c>
      <c r="C7" s="185" t="s">
        <v>82</v>
      </c>
      <c r="D7" s="185" t="s">
        <v>83</v>
      </c>
      <c r="E7" s="185" t="s">
        <v>84</v>
      </c>
      <c r="F7" s="344"/>
      <c r="G7" s="345"/>
      <c r="H7" s="345"/>
      <c r="I7" s="345"/>
      <c r="J7" s="345"/>
      <c r="K7" s="345"/>
      <c r="L7" s="346"/>
      <c r="M7" s="188" t="str">
        <f>ADDRESS(7+M6,5)</f>
        <v>$E$14</v>
      </c>
      <c r="N7" s="188" t="str">
        <f>ADDRESS(7+M6,4)</f>
        <v>$D$14</v>
      </c>
      <c r="O7" s="348"/>
      <c r="P7" s="186" t="s">
        <v>85</v>
      </c>
      <c r="Q7" s="185" t="s">
        <v>82</v>
      </c>
      <c r="R7" s="185" t="s">
        <v>85</v>
      </c>
      <c r="S7" s="185" t="s">
        <v>84</v>
      </c>
      <c r="T7" s="350"/>
      <c r="U7" s="344"/>
      <c r="V7" s="345"/>
      <c r="W7" s="345"/>
      <c r="X7" s="345"/>
      <c r="Y7" s="345"/>
      <c r="Z7" s="345"/>
      <c r="AA7" s="346"/>
      <c r="AB7" s="188" t="str">
        <f>ADDRESS(7+AB6,18)</f>
        <v>$R$18</v>
      </c>
      <c r="AC7" s="188" t="str">
        <f>ADDRESS(7+AB6,20)</f>
        <v>$T$18</v>
      </c>
      <c r="AD7" s="180"/>
      <c r="AE7" s="180"/>
      <c r="AF7" s="185" t="s">
        <v>86</v>
      </c>
      <c r="AG7" s="184" t="e">
        <f ca="1">IF(Y52&gt;=90%,O62,O62+AB13)</f>
        <v>#N/A</v>
      </c>
      <c r="AH7" s="180"/>
      <c r="AI7" s="180"/>
      <c r="AJ7" s="180"/>
      <c r="AK7" s="180"/>
    </row>
    <row r="8" spans="1:37" s="181" customFormat="1" ht="19.899999999999999" customHeight="1">
      <c r="A8" s="184">
        <f>'SL 114+220'!A667</f>
        <v>0</v>
      </c>
      <c r="B8" s="189">
        <f>A8-$B$4</f>
        <v>-45043</v>
      </c>
      <c r="C8" s="189" t="e">
        <f>VLOOKUP(A8,'SL 114+220'!$A$268:$N$3024,13,FALSE)</f>
        <v>#N/A</v>
      </c>
      <c r="D8" s="190" t="e">
        <f t="shared" ref="D8:D14" si="0">-C8/1000</f>
        <v>#N/A</v>
      </c>
      <c r="E8" s="190"/>
      <c r="F8" s="191"/>
      <c r="G8" s="192"/>
      <c r="H8" s="192"/>
      <c r="I8" s="193"/>
      <c r="J8" s="193"/>
      <c r="K8" s="193"/>
      <c r="L8" s="194"/>
      <c r="M8" s="180">
        <v>0</v>
      </c>
      <c r="N8" s="180">
        <v>0</v>
      </c>
      <c r="O8" s="182">
        <f>'SL 114+220'!A664</f>
        <v>0</v>
      </c>
      <c r="P8" s="189">
        <f>O8-$P$4</f>
        <v>-45043</v>
      </c>
      <c r="Q8" s="189" t="e">
        <f>VLOOKUP(O8,'SL 114+220'!$A$268:$N$3024,13,FALSE)</f>
        <v>#N/A</v>
      </c>
      <c r="R8" s="189">
        <v>0</v>
      </c>
      <c r="S8" s="195">
        <v>0</v>
      </c>
      <c r="T8" s="196"/>
      <c r="U8" s="191"/>
      <c r="V8" s="192"/>
      <c r="W8" s="192"/>
      <c r="X8" s="193"/>
      <c r="Y8" s="193"/>
      <c r="Z8" s="193"/>
      <c r="AA8" s="194"/>
      <c r="AB8" s="197" t="s">
        <v>87</v>
      </c>
      <c r="AC8" s="198" t="e">
        <f ca="1">INDEX(LINEST($T$9:INDIRECT($AC$7),$R$9:INDIRECT($AB$7)),1,2)</f>
        <v>#VALUE!</v>
      </c>
      <c r="AD8" s="199" t="s">
        <v>88</v>
      </c>
      <c r="AE8" s="198" t="e">
        <f ca="1">INDEX(LINEST($T$9:INDIRECT($AC$7),$R$9:INDIRECT($AB$7)),1,1)</f>
        <v>#VALUE!</v>
      </c>
      <c r="AF8" s="200" t="s">
        <v>89</v>
      </c>
      <c r="AG8" s="201" t="e">
        <f>-Q8</f>
        <v>#N/A</v>
      </c>
      <c r="AH8" s="202"/>
      <c r="AI8" s="202"/>
      <c r="AJ8" s="180"/>
      <c r="AK8" s="180"/>
    </row>
    <row r="9" spans="1:37" s="181" customFormat="1" ht="19.899999999999999" customHeight="1">
      <c r="A9" s="184">
        <f>'SL 114+220'!A668</f>
        <v>0</v>
      </c>
      <c r="B9" s="189">
        <f t="shared" ref="B9:B14" si="1">A9-$B$4</f>
        <v>-45043</v>
      </c>
      <c r="C9" s="189" t="e">
        <f>VLOOKUP(A9,'SL 114+220'!$A$268:$N$3024,13,FALSE)</f>
        <v>#N/A</v>
      </c>
      <c r="D9" s="190" t="e">
        <f t="shared" si="0"/>
        <v>#N/A</v>
      </c>
      <c r="E9" s="190" t="e">
        <f t="shared" ref="E9:E14" si="2">D8</f>
        <v>#N/A</v>
      </c>
      <c r="F9" s="203"/>
      <c r="G9" s="204"/>
      <c r="H9" s="204"/>
      <c r="I9" s="180"/>
      <c r="J9" s="180"/>
      <c r="K9" s="180"/>
      <c r="L9" s="205"/>
      <c r="M9" s="180">
        <v>1</v>
      </c>
      <c r="N9" s="180">
        <v>1</v>
      </c>
      <c r="O9" s="182">
        <f>'SL 114+220'!A665</f>
        <v>0</v>
      </c>
      <c r="P9" s="189">
        <f t="shared" ref="P9:P18" si="3">O9-$P$4</f>
        <v>-45043</v>
      </c>
      <c r="Q9" s="189" t="e">
        <f>VLOOKUP(O9,'SL 114+220'!$A$268:$N$3024,13,FALSE)</f>
        <v>#N/A</v>
      </c>
      <c r="R9" s="189">
        <f>P9-$P$8</f>
        <v>0</v>
      </c>
      <c r="S9" s="196" t="e">
        <f t="shared" ref="S9:S18" si="4">-(Q9-$Q$8)/1000</f>
        <v>#N/A</v>
      </c>
      <c r="T9" s="196" t="e">
        <f t="shared" ref="T9:T18" si="5">R9/(S9*1000)</f>
        <v>#N/A</v>
      </c>
      <c r="U9" s="203"/>
      <c r="V9" s="204"/>
      <c r="W9" s="204"/>
      <c r="X9" s="180"/>
      <c r="Y9" s="180"/>
      <c r="Z9" s="180"/>
      <c r="AA9" s="205"/>
      <c r="AB9" s="206" t="s">
        <v>90</v>
      </c>
      <c r="AC9" s="202" t="s">
        <v>91</v>
      </c>
      <c r="AD9" s="202" t="s">
        <v>92</v>
      </c>
      <c r="AE9" s="207" t="s">
        <v>93</v>
      </c>
      <c r="AF9" s="207" t="s">
        <v>94</v>
      </c>
      <c r="AG9" s="202" t="s">
        <v>95</v>
      </c>
      <c r="AH9" s="332" t="s">
        <v>96</v>
      </c>
      <c r="AI9" s="202" t="s">
        <v>97</v>
      </c>
      <c r="AJ9" s="180"/>
      <c r="AK9" s="180"/>
    </row>
    <row r="10" spans="1:37" s="181" customFormat="1" ht="19.899999999999999" customHeight="1">
      <c r="A10" s="184">
        <f>'SL 114+220'!A669</f>
        <v>0</v>
      </c>
      <c r="B10" s="189">
        <f t="shared" si="1"/>
        <v>-45043</v>
      </c>
      <c r="C10" s="189" t="e">
        <f>VLOOKUP(A10,'SL 114+220'!$A$268:$N$3024,13,FALSE)</f>
        <v>#N/A</v>
      </c>
      <c r="D10" s="190" t="e">
        <f t="shared" si="0"/>
        <v>#N/A</v>
      </c>
      <c r="E10" s="190" t="e">
        <f t="shared" si="2"/>
        <v>#N/A</v>
      </c>
      <c r="F10" s="203"/>
      <c r="G10" s="204"/>
      <c r="H10" s="204"/>
      <c r="I10" s="180"/>
      <c r="J10" s="180"/>
      <c r="K10" s="180"/>
      <c r="L10" s="205"/>
      <c r="M10" s="180">
        <v>1.2</v>
      </c>
      <c r="N10" s="180">
        <v>1.2</v>
      </c>
      <c r="O10" s="182">
        <f>'SL 114+220'!A666</f>
        <v>0</v>
      </c>
      <c r="P10" s="189">
        <f t="shared" si="3"/>
        <v>-45043</v>
      </c>
      <c r="Q10" s="189" t="e">
        <f>VLOOKUP(O10,'SL 114+220'!$A$268:$N$3024,13,FALSE)</f>
        <v>#N/A</v>
      </c>
      <c r="R10" s="189">
        <f t="shared" ref="R10:R18" si="6">P10-$P$8</f>
        <v>0</v>
      </c>
      <c r="S10" s="196" t="e">
        <f t="shared" si="4"/>
        <v>#N/A</v>
      </c>
      <c r="T10" s="196" t="e">
        <f t="shared" si="5"/>
        <v>#N/A</v>
      </c>
      <c r="U10" s="203"/>
      <c r="V10" s="204"/>
      <c r="W10" s="204"/>
      <c r="X10" s="180"/>
      <c r="Y10" s="180"/>
      <c r="Z10" s="180"/>
      <c r="AA10" s="205"/>
      <c r="AB10" s="208">
        <f>MAX(R8:R61)</f>
        <v>0</v>
      </c>
      <c r="AC10" s="201" t="e">
        <f>-Q62</f>
        <v>#N/A</v>
      </c>
      <c r="AD10" s="202" t="e">
        <f ca="1">AC8+AE8*AB10</f>
        <v>#VALUE!</v>
      </c>
      <c r="AE10" s="209" t="e">
        <f ca="1">(AC10/($AG$8+$AG$10))*100</f>
        <v>#N/A</v>
      </c>
      <c r="AF10" s="210" t="e">
        <f ca="1">(($AG$10+$AG$8)-AC10)</f>
        <v>#VALUE!</v>
      </c>
      <c r="AG10" s="202" t="e">
        <f ca="1">1/AE8</f>
        <v>#VALUE!</v>
      </c>
      <c r="AH10" s="333"/>
      <c r="AI10" s="202"/>
      <c r="AJ10" s="180"/>
      <c r="AK10" s="180"/>
    </row>
    <row r="11" spans="1:37" s="181" customFormat="1" ht="19.899999999999999" customHeight="1">
      <c r="A11" s="184">
        <f>'SL 114+220'!A670</f>
        <v>0</v>
      </c>
      <c r="B11" s="189">
        <f t="shared" si="1"/>
        <v>-45043</v>
      </c>
      <c r="C11" s="189" t="e">
        <f>VLOOKUP(A11,'SL 114+220'!$A$268:$N$3024,13,FALSE)</f>
        <v>#N/A</v>
      </c>
      <c r="D11" s="190" t="e">
        <f t="shared" si="0"/>
        <v>#N/A</v>
      </c>
      <c r="E11" s="190" t="e">
        <f t="shared" si="2"/>
        <v>#N/A</v>
      </c>
      <c r="F11" s="203"/>
      <c r="G11" s="204"/>
      <c r="H11" s="204"/>
      <c r="I11" s="180"/>
      <c r="J11" s="180"/>
      <c r="K11" s="180"/>
      <c r="L11" s="205"/>
      <c r="M11" s="180">
        <v>1.3</v>
      </c>
      <c r="N11" s="180">
        <v>1.3</v>
      </c>
      <c r="O11" s="182">
        <f>'SL 114+220'!A667</f>
        <v>0</v>
      </c>
      <c r="P11" s="189">
        <f t="shared" si="3"/>
        <v>-45043</v>
      </c>
      <c r="Q11" s="189" t="e">
        <f>VLOOKUP(O11,'SL 114+220'!$A$268:$N$3024,13,FALSE)</f>
        <v>#N/A</v>
      </c>
      <c r="R11" s="189">
        <f t="shared" si="6"/>
        <v>0</v>
      </c>
      <c r="S11" s="196" t="e">
        <f t="shared" si="4"/>
        <v>#N/A</v>
      </c>
      <c r="T11" s="196" t="e">
        <f t="shared" si="5"/>
        <v>#N/A</v>
      </c>
      <c r="U11" s="203"/>
      <c r="V11" s="204"/>
      <c r="W11" s="204"/>
      <c r="X11" s="180"/>
      <c r="Y11" s="180"/>
      <c r="Z11" s="180"/>
      <c r="AA11" s="205"/>
      <c r="AB11" s="208">
        <f>AB10+10</f>
        <v>10</v>
      </c>
      <c r="AC11" s="209" t="e">
        <f ca="1">$AG$8+AB11/AD11</f>
        <v>#N/A</v>
      </c>
      <c r="AD11" s="202" t="e">
        <f ca="1">AC8+AE8*AB11</f>
        <v>#VALUE!</v>
      </c>
      <c r="AE11" s="209" t="e">
        <f ca="1">(AC11/($AG$8+$AG$10))*100</f>
        <v>#N/A</v>
      </c>
      <c r="AF11" s="210" t="e">
        <f ca="1">(($AG$10+$AG$8)-AC11)</f>
        <v>#VALUE!</v>
      </c>
      <c r="AG11" s="200"/>
      <c r="AH11" s="202" t="s">
        <v>98</v>
      </c>
      <c r="AI11" s="211" t="s">
        <v>99</v>
      </c>
      <c r="AJ11" s="180"/>
      <c r="AK11" s="180"/>
    </row>
    <row r="12" spans="1:37" s="181" customFormat="1" ht="19.899999999999999" customHeight="1">
      <c r="A12" s="184">
        <f>'SL 114+220'!A671</f>
        <v>0</v>
      </c>
      <c r="B12" s="189">
        <f t="shared" si="1"/>
        <v>-45043</v>
      </c>
      <c r="C12" s="189" t="e">
        <f>VLOOKUP(A12,'SL 114+220'!$A$268:$N$3024,13,FALSE)</f>
        <v>#N/A</v>
      </c>
      <c r="D12" s="190" t="e">
        <f t="shared" si="0"/>
        <v>#N/A</v>
      </c>
      <c r="E12" s="190" t="e">
        <f t="shared" si="2"/>
        <v>#N/A</v>
      </c>
      <c r="F12" s="203"/>
      <c r="G12" s="204"/>
      <c r="H12" s="204"/>
      <c r="I12" s="180"/>
      <c r="J12" s="180"/>
      <c r="K12" s="180"/>
      <c r="L12" s="205"/>
      <c r="M12" s="180">
        <v>1.4</v>
      </c>
      <c r="N12" s="180">
        <v>1.4</v>
      </c>
      <c r="O12" s="182">
        <f>'SL 114+220'!A668</f>
        <v>0</v>
      </c>
      <c r="P12" s="189">
        <f t="shared" si="3"/>
        <v>-45043</v>
      </c>
      <c r="Q12" s="189" t="e">
        <f>VLOOKUP(O12,'SL 114+220'!$A$268:$N$3024,13,FALSE)</f>
        <v>#N/A</v>
      </c>
      <c r="R12" s="189">
        <f t="shared" si="6"/>
        <v>0</v>
      </c>
      <c r="S12" s="196" t="e">
        <f t="shared" si="4"/>
        <v>#N/A</v>
      </c>
      <c r="T12" s="196" t="e">
        <f t="shared" si="5"/>
        <v>#N/A</v>
      </c>
      <c r="U12" s="203"/>
      <c r="V12" s="204"/>
      <c r="W12" s="204"/>
      <c r="X12" s="180"/>
      <c r="Y12" s="180"/>
      <c r="Z12" s="180"/>
      <c r="AA12" s="205"/>
      <c r="AB12" s="208">
        <f>AB11+10</f>
        <v>20</v>
      </c>
      <c r="AC12" s="209" t="e">
        <f ca="1">$AG$8+AB12/AD12</f>
        <v>#N/A</v>
      </c>
      <c r="AD12" s="202" t="e">
        <f ca="1">AC8+AE8*AB12</f>
        <v>#VALUE!</v>
      </c>
      <c r="AE12" s="209" t="e">
        <f ca="1">(AC12/($AG$8+$AG$10))*100</f>
        <v>#N/A</v>
      </c>
      <c r="AF12" s="210" t="e">
        <f ca="1">(($AG$10+$AG$8)-AC12)</f>
        <v>#VALUE!</v>
      </c>
      <c r="AG12" s="200"/>
      <c r="AH12" s="201" t="e">
        <f ca="1">AC12-AC11</f>
        <v>#N/A</v>
      </c>
      <c r="AI12" s="202" t="e">
        <f ca="1">AH12/AC12*100</f>
        <v>#N/A</v>
      </c>
      <c r="AJ12" s="180"/>
      <c r="AK12" s="180"/>
    </row>
    <row r="13" spans="1:37" s="181" customFormat="1" ht="19.899999999999999" customHeight="1">
      <c r="A13" s="184">
        <f>'SL 114+220'!A672</f>
        <v>0</v>
      </c>
      <c r="B13" s="189">
        <f t="shared" si="1"/>
        <v>-45043</v>
      </c>
      <c r="C13" s="189" t="e">
        <f>VLOOKUP(A13,'SL 114+220'!$A$268:$N$3024,13,FALSE)</f>
        <v>#N/A</v>
      </c>
      <c r="D13" s="190" t="e">
        <f t="shared" si="0"/>
        <v>#N/A</v>
      </c>
      <c r="E13" s="190" t="e">
        <f t="shared" si="2"/>
        <v>#N/A</v>
      </c>
      <c r="F13" s="203"/>
      <c r="G13" s="204"/>
      <c r="H13" s="204"/>
      <c r="I13" s="180"/>
      <c r="J13" s="180"/>
      <c r="K13" s="180"/>
      <c r="L13" s="205"/>
      <c r="M13" s="180">
        <v>1.5</v>
      </c>
      <c r="N13" s="180">
        <v>1.5</v>
      </c>
      <c r="O13" s="182">
        <f>'SL 114+220'!A669</f>
        <v>0</v>
      </c>
      <c r="P13" s="189">
        <f t="shared" si="3"/>
        <v>-45043</v>
      </c>
      <c r="Q13" s="189" t="e">
        <f>VLOOKUP(O13,'SL 114+220'!$A$268:$N$3024,13,FALSE)</f>
        <v>#N/A</v>
      </c>
      <c r="R13" s="189">
        <f t="shared" si="6"/>
        <v>0</v>
      </c>
      <c r="S13" s="196" t="e">
        <f t="shared" si="4"/>
        <v>#N/A</v>
      </c>
      <c r="T13" s="196" t="e">
        <f t="shared" si="5"/>
        <v>#N/A</v>
      </c>
      <c r="U13" s="203"/>
      <c r="V13" s="204"/>
      <c r="W13" s="204"/>
      <c r="X13" s="180"/>
      <c r="Y13" s="180"/>
      <c r="Z13" s="180"/>
      <c r="AA13" s="205"/>
      <c r="AB13" s="212">
        <f>AB12-AB10</f>
        <v>20</v>
      </c>
      <c r="AC13" s="213" t="e">
        <f ca="1">AC11-AC10</f>
        <v>#N/A</v>
      </c>
      <c r="AD13" s="180"/>
      <c r="AE13" s="180"/>
      <c r="AF13" s="180"/>
      <c r="AG13" s="180"/>
      <c r="AH13" s="180"/>
      <c r="AI13" s="180"/>
      <c r="AJ13" s="180"/>
      <c r="AK13" s="180"/>
    </row>
    <row r="14" spans="1:37" s="181" customFormat="1" ht="19.899999999999999" customHeight="1">
      <c r="A14" s="184">
        <f>'SL 114+220'!A673</f>
        <v>0</v>
      </c>
      <c r="B14" s="189">
        <f t="shared" si="1"/>
        <v>-45043</v>
      </c>
      <c r="C14" s="189" t="e">
        <f>VLOOKUP(A14,'SL 114+220'!$A$268:$N$3024,13,FALSE)</f>
        <v>#N/A</v>
      </c>
      <c r="D14" s="190" t="e">
        <f t="shared" si="0"/>
        <v>#N/A</v>
      </c>
      <c r="E14" s="190" t="e">
        <f t="shared" si="2"/>
        <v>#N/A</v>
      </c>
      <c r="F14" s="203"/>
      <c r="G14" s="204"/>
      <c r="H14" s="204"/>
      <c r="I14" s="180"/>
      <c r="J14" s="180"/>
      <c r="K14" s="180"/>
      <c r="L14" s="205"/>
      <c r="M14" s="180">
        <v>1.6</v>
      </c>
      <c r="N14" s="180">
        <v>1.6</v>
      </c>
      <c r="O14" s="182">
        <f>'SL 114+220'!A670</f>
        <v>0</v>
      </c>
      <c r="P14" s="189">
        <f t="shared" si="3"/>
        <v>-45043</v>
      </c>
      <c r="Q14" s="189" t="e">
        <f>VLOOKUP(O14,'SL 114+220'!$A$268:$N$3024,13,FALSE)</f>
        <v>#N/A</v>
      </c>
      <c r="R14" s="189">
        <f t="shared" si="6"/>
        <v>0</v>
      </c>
      <c r="S14" s="196" t="e">
        <f t="shared" si="4"/>
        <v>#N/A</v>
      </c>
      <c r="T14" s="196" t="e">
        <f t="shared" si="5"/>
        <v>#N/A</v>
      </c>
      <c r="U14" s="203"/>
      <c r="V14" s="204"/>
      <c r="W14" s="204"/>
      <c r="X14" s="180"/>
      <c r="Y14" s="180"/>
      <c r="Z14" s="180"/>
      <c r="AA14" s="205"/>
      <c r="AB14" s="180"/>
      <c r="AC14" s="180"/>
      <c r="AD14" s="180"/>
      <c r="AE14" s="180"/>
      <c r="AF14" s="180"/>
      <c r="AG14" s="180"/>
      <c r="AH14" s="180"/>
      <c r="AI14" s="180"/>
      <c r="AJ14" s="180"/>
      <c r="AK14" s="180"/>
    </row>
    <row r="15" spans="1:37" s="181" customFormat="1" ht="19.899999999999999" customHeight="1">
      <c r="A15" s="184"/>
      <c r="B15" s="189"/>
      <c r="C15" s="189"/>
      <c r="D15" s="190"/>
      <c r="E15" s="190"/>
      <c r="F15" s="203"/>
      <c r="G15" s="204"/>
      <c r="H15" s="204"/>
      <c r="I15" s="180"/>
      <c r="J15" s="180"/>
      <c r="K15" s="180"/>
      <c r="L15" s="205"/>
      <c r="M15" s="180">
        <v>1.7</v>
      </c>
      <c r="N15" s="180">
        <v>1.7</v>
      </c>
      <c r="O15" s="182">
        <f>'SL 114+220'!A671</f>
        <v>0</v>
      </c>
      <c r="P15" s="189">
        <f t="shared" si="3"/>
        <v>-45043</v>
      </c>
      <c r="Q15" s="189" t="e">
        <f>VLOOKUP(O15,'SL 114+220'!$A$268:$N$3024,13,FALSE)</f>
        <v>#N/A</v>
      </c>
      <c r="R15" s="189">
        <f t="shared" si="6"/>
        <v>0</v>
      </c>
      <c r="S15" s="196" t="e">
        <f t="shared" si="4"/>
        <v>#N/A</v>
      </c>
      <c r="T15" s="196" t="e">
        <f t="shared" si="5"/>
        <v>#N/A</v>
      </c>
      <c r="U15" s="203"/>
      <c r="V15" s="204"/>
      <c r="W15" s="204"/>
      <c r="X15" s="180"/>
      <c r="Y15" s="180"/>
      <c r="Z15" s="180"/>
      <c r="AA15" s="205"/>
      <c r="AB15" s="180"/>
      <c r="AC15" s="180"/>
      <c r="AD15" s="180"/>
      <c r="AE15" s="180"/>
      <c r="AF15" s="180"/>
      <c r="AG15" s="180"/>
      <c r="AH15" s="180"/>
      <c r="AI15" s="180"/>
      <c r="AJ15" s="180"/>
      <c r="AK15" s="180"/>
    </row>
    <row r="16" spans="1:37" s="181" customFormat="1" ht="19.899999999999999" customHeight="1">
      <c r="A16" s="184"/>
      <c r="B16" s="189"/>
      <c r="C16" s="189"/>
      <c r="D16" s="190"/>
      <c r="E16" s="190"/>
      <c r="F16" s="203"/>
      <c r="G16" s="204"/>
      <c r="H16" s="204"/>
      <c r="I16" s="180"/>
      <c r="J16" s="180"/>
      <c r="K16" s="180"/>
      <c r="L16" s="205"/>
      <c r="M16" s="180">
        <v>1.8</v>
      </c>
      <c r="N16" s="180">
        <v>1.8</v>
      </c>
      <c r="O16" s="182">
        <f>'SL 114+220'!A672</f>
        <v>0</v>
      </c>
      <c r="P16" s="189">
        <f t="shared" si="3"/>
        <v>-45043</v>
      </c>
      <c r="Q16" s="189" t="e">
        <f>VLOOKUP(O16,'SL 114+220'!$A$268:$N$3024,13,FALSE)</f>
        <v>#N/A</v>
      </c>
      <c r="R16" s="189">
        <f t="shared" si="6"/>
        <v>0</v>
      </c>
      <c r="S16" s="196" t="e">
        <f t="shared" si="4"/>
        <v>#N/A</v>
      </c>
      <c r="T16" s="196" t="e">
        <f t="shared" si="5"/>
        <v>#N/A</v>
      </c>
      <c r="U16" s="203"/>
      <c r="V16" s="204"/>
      <c r="W16" s="204"/>
      <c r="X16" s="180"/>
      <c r="Y16" s="180"/>
      <c r="Z16" s="180"/>
      <c r="AA16" s="205"/>
      <c r="AB16" s="180"/>
      <c r="AC16" s="180"/>
      <c r="AD16" s="180" t="s">
        <v>100</v>
      </c>
      <c r="AE16" s="180"/>
      <c r="AF16" s="180" t="s">
        <v>101</v>
      </c>
      <c r="AG16" s="180"/>
      <c r="AH16" s="180"/>
      <c r="AI16" s="180"/>
      <c r="AJ16" s="180"/>
      <c r="AK16" s="180"/>
    </row>
    <row r="17" spans="1:37" s="181" customFormat="1" ht="19.899999999999999" customHeight="1">
      <c r="A17" s="184"/>
      <c r="B17" s="189"/>
      <c r="C17" s="189"/>
      <c r="D17" s="190"/>
      <c r="E17" s="190"/>
      <c r="F17" s="203"/>
      <c r="G17" s="204"/>
      <c r="H17" s="204"/>
      <c r="I17" s="180"/>
      <c r="J17" s="180"/>
      <c r="K17" s="180"/>
      <c r="L17" s="205"/>
      <c r="M17" s="180">
        <v>1.9</v>
      </c>
      <c r="N17" s="180">
        <v>1.9</v>
      </c>
      <c r="O17" s="182">
        <f>'SL 114+220'!A673</f>
        <v>0</v>
      </c>
      <c r="P17" s="189">
        <f t="shared" si="3"/>
        <v>-45043</v>
      </c>
      <c r="Q17" s="189" t="e">
        <f>VLOOKUP(O17,'SL 114+220'!$A$268:$N$3024,13,FALSE)</f>
        <v>#N/A</v>
      </c>
      <c r="R17" s="189">
        <f t="shared" si="6"/>
        <v>0</v>
      </c>
      <c r="S17" s="196" t="e">
        <f t="shared" si="4"/>
        <v>#N/A</v>
      </c>
      <c r="T17" s="196" t="e">
        <f t="shared" si="5"/>
        <v>#N/A</v>
      </c>
      <c r="U17" s="203"/>
      <c r="V17" s="204"/>
      <c r="W17" s="204"/>
      <c r="X17" s="180"/>
      <c r="Y17" s="180"/>
      <c r="Z17" s="180"/>
      <c r="AA17" s="205"/>
      <c r="AB17" s="180"/>
      <c r="AC17" s="180" t="s">
        <v>93</v>
      </c>
      <c r="AD17" s="214" t="e">
        <f ca="1">J52</f>
        <v>#N/A</v>
      </c>
      <c r="AE17" s="180"/>
      <c r="AF17" s="214" t="e">
        <f ca="1">Y52</f>
        <v>#N/A</v>
      </c>
      <c r="AG17" s="180"/>
      <c r="AH17" s="180"/>
      <c r="AI17" s="180"/>
      <c r="AJ17" s="180"/>
      <c r="AK17" s="180"/>
    </row>
    <row r="18" spans="1:37" s="181" customFormat="1" ht="19.899999999999999" customHeight="1">
      <c r="A18" s="184"/>
      <c r="B18" s="189"/>
      <c r="C18" s="189"/>
      <c r="D18" s="190"/>
      <c r="E18" s="190"/>
      <c r="F18" s="203"/>
      <c r="G18" s="204"/>
      <c r="H18" s="204"/>
      <c r="I18" s="180"/>
      <c r="J18" s="180"/>
      <c r="K18" s="180"/>
      <c r="L18" s="205"/>
      <c r="M18" s="180">
        <v>2</v>
      </c>
      <c r="N18" s="180">
        <v>2</v>
      </c>
      <c r="O18" s="182">
        <f>'SL 114+220'!A674</f>
        <v>0</v>
      </c>
      <c r="P18" s="189">
        <f t="shared" si="3"/>
        <v>-45043</v>
      </c>
      <c r="Q18" s="189" t="e">
        <f>VLOOKUP(O18,'SL 114+220'!$A$268:$N$3024,13,FALSE)</f>
        <v>#N/A</v>
      </c>
      <c r="R18" s="189">
        <f t="shared" si="6"/>
        <v>0</v>
      </c>
      <c r="S18" s="196" t="e">
        <f t="shared" si="4"/>
        <v>#N/A</v>
      </c>
      <c r="T18" s="196" t="e">
        <f t="shared" si="5"/>
        <v>#N/A</v>
      </c>
      <c r="U18" s="203"/>
      <c r="V18" s="204"/>
      <c r="W18" s="204"/>
      <c r="X18" s="180"/>
      <c r="Y18" s="180"/>
      <c r="Z18" s="180"/>
      <c r="AA18" s="205"/>
      <c r="AB18" s="180"/>
      <c r="AC18" s="180" t="s">
        <v>102</v>
      </c>
      <c r="AD18" s="215" t="e">
        <f ca="1">H53</f>
        <v>#VALUE!</v>
      </c>
      <c r="AE18" s="180"/>
      <c r="AF18" s="216" t="e">
        <f ca="1">W53</f>
        <v>#N/A</v>
      </c>
      <c r="AG18" s="180"/>
      <c r="AH18" s="180"/>
      <c r="AI18" s="180"/>
      <c r="AJ18" s="180"/>
      <c r="AK18" s="180"/>
    </row>
    <row r="19" spans="1:37" s="181" customFormat="1" ht="19.899999999999999" customHeight="1">
      <c r="A19" s="184"/>
      <c r="B19" s="189"/>
      <c r="C19" s="189"/>
      <c r="D19" s="190"/>
      <c r="E19" s="190"/>
      <c r="F19" s="203"/>
      <c r="G19" s="204"/>
      <c r="H19" s="204"/>
      <c r="I19" s="180"/>
      <c r="J19" s="180"/>
      <c r="K19" s="180"/>
      <c r="L19" s="205"/>
      <c r="M19" s="180"/>
      <c r="N19" s="180"/>
      <c r="O19" s="182"/>
      <c r="P19" s="189"/>
      <c r="Q19" s="189"/>
      <c r="R19" s="189"/>
      <c r="S19" s="196"/>
      <c r="T19" s="196"/>
      <c r="U19" s="203"/>
      <c r="V19" s="204"/>
      <c r="W19" s="204"/>
      <c r="X19" s="180"/>
      <c r="Y19" s="180"/>
      <c r="Z19" s="180"/>
      <c r="AA19" s="205"/>
      <c r="AB19" s="180"/>
      <c r="AC19" s="180" t="s">
        <v>91</v>
      </c>
      <c r="AD19" s="213" t="e">
        <f>-C60</f>
        <v>#N/A</v>
      </c>
      <c r="AE19" s="180"/>
      <c r="AF19" s="213" t="e">
        <f>-Q62</f>
        <v>#N/A</v>
      </c>
      <c r="AG19" s="180"/>
      <c r="AH19" s="180"/>
      <c r="AI19" s="180"/>
      <c r="AJ19" s="180"/>
      <c r="AK19" s="180"/>
    </row>
    <row r="20" spans="1:37" s="181" customFormat="1" ht="19.899999999999999" customHeight="1">
      <c r="A20" s="184"/>
      <c r="B20" s="189"/>
      <c r="C20" s="189"/>
      <c r="D20" s="190"/>
      <c r="E20" s="190"/>
      <c r="F20" s="203"/>
      <c r="G20" s="204"/>
      <c r="H20" s="204"/>
      <c r="I20" s="180"/>
      <c r="J20" s="180"/>
      <c r="K20" s="180"/>
      <c r="L20" s="205"/>
      <c r="M20" s="217" t="s">
        <v>103</v>
      </c>
      <c r="N20" s="218" t="e">
        <f ca="1">INDEX(LINEST($D$9:INDIRECT($N$7),$E$9:INDIRECT($M$7)),1,1)</f>
        <v>#VALUE!</v>
      </c>
      <c r="O20" s="182"/>
      <c r="P20" s="189"/>
      <c r="Q20" s="189"/>
      <c r="R20" s="189"/>
      <c r="S20" s="196"/>
      <c r="T20" s="196"/>
      <c r="U20" s="203"/>
      <c r="V20" s="204"/>
      <c r="W20" s="204"/>
      <c r="X20" s="180"/>
      <c r="Y20" s="180"/>
      <c r="Z20" s="180"/>
      <c r="AA20" s="205"/>
      <c r="AB20" s="180"/>
      <c r="AC20" s="180" t="s">
        <v>104</v>
      </c>
      <c r="AD20" s="215" t="e">
        <f ca="1">J53</f>
        <v>#VALUE!</v>
      </c>
      <c r="AE20" s="180"/>
      <c r="AF20" s="216" t="e">
        <f ca="1">Y53</f>
        <v>#N/A</v>
      </c>
      <c r="AG20" s="180"/>
      <c r="AH20" s="180"/>
      <c r="AI20" s="180"/>
      <c r="AJ20" s="180"/>
      <c r="AK20" s="180"/>
    </row>
    <row r="21" spans="1:37" s="181" customFormat="1" ht="19.899999999999999" customHeight="1">
      <c r="A21" s="184"/>
      <c r="B21" s="189"/>
      <c r="C21" s="189"/>
      <c r="D21" s="190"/>
      <c r="E21" s="190"/>
      <c r="F21" s="203"/>
      <c r="G21" s="204"/>
      <c r="H21" s="204"/>
      <c r="I21" s="180"/>
      <c r="J21" s="180"/>
      <c r="K21" s="180"/>
      <c r="L21" s="205"/>
      <c r="M21" s="217" t="s">
        <v>105</v>
      </c>
      <c r="N21" s="218" t="e">
        <f ca="1">INDEX(LINEST($D$9:INDIRECT($N$7),$E$9:INDIRECT($M$7)),1,2)</f>
        <v>#VALUE!</v>
      </c>
      <c r="O21" s="182"/>
      <c r="P21" s="189"/>
      <c r="Q21" s="189"/>
      <c r="R21" s="189"/>
      <c r="S21" s="196"/>
      <c r="T21" s="196"/>
      <c r="U21" s="203"/>
      <c r="V21" s="204"/>
      <c r="W21" s="204"/>
      <c r="X21" s="180"/>
      <c r="Y21" s="180"/>
      <c r="Z21" s="180"/>
      <c r="AA21" s="205"/>
      <c r="AB21" s="180"/>
      <c r="AC21" s="180" t="s">
        <v>106</v>
      </c>
      <c r="AD21" s="180"/>
      <c r="AE21" s="180"/>
      <c r="AF21" s="213" t="e">
        <f>-Q25+Q16</f>
        <v>#N/A</v>
      </c>
      <c r="AG21" s="180"/>
      <c r="AH21" s="180"/>
      <c r="AI21" s="180"/>
      <c r="AJ21" s="180"/>
      <c r="AK21" s="180"/>
    </row>
    <row r="22" spans="1:37" s="181" customFormat="1" ht="19.899999999999999" customHeight="1">
      <c r="A22" s="184"/>
      <c r="B22" s="189"/>
      <c r="C22" s="189"/>
      <c r="D22" s="190"/>
      <c r="E22" s="190"/>
      <c r="F22" s="203"/>
      <c r="G22" s="204"/>
      <c r="H22" s="204"/>
      <c r="I22" s="180"/>
      <c r="J22" s="180"/>
      <c r="K22" s="180"/>
      <c r="L22" s="205"/>
      <c r="M22" s="217" t="s">
        <v>107</v>
      </c>
      <c r="N22" s="219">
        <v>1</v>
      </c>
      <c r="O22" s="182"/>
      <c r="P22" s="189"/>
      <c r="Q22" s="189"/>
      <c r="R22" s="189"/>
      <c r="S22" s="196"/>
      <c r="T22" s="196"/>
      <c r="U22" s="203"/>
      <c r="V22" s="204"/>
      <c r="W22" s="204"/>
      <c r="X22" s="180"/>
      <c r="Y22" s="180"/>
      <c r="Z22" s="180"/>
      <c r="AA22" s="205"/>
      <c r="AB22" s="180"/>
      <c r="AC22" s="180" t="s">
        <v>108</v>
      </c>
      <c r="AD22" s="180"/>
      <c r="AE22" s="180"/>
      <c r="AF22" s="213">
        <f>R62</f>
        <v>0</v>
      </c>
      <c r="AG22" s="180"/>
      <c r="AH22" s="180"/>
      <c r="AI22" s="180"/>
      <c r="AJ22" s="180"/>
      <c r="AK22" s="180"/>
    </row>
    <row r="23" spans="1:37" s="181" customFormat="1" ht="19.899999999999999" customHeight="1">
      <c r="A23" s="184"/>
      <c r="B23" s="189"/>
      <c r="C23" s="189"/>
      <c r="D23" s="190"/>
      <c r="E23" s="190"/>
      <c r="F23" s="203"/>
      <c r="G23" s="204"/>
      <c r="H23" s="204"/>
      <c r="I23" s="180"/>
      <c r="J23" s="180"/>
      <c r="K23" s="180"/>
      <c r="L23" s="205"/>
      <c r="M23" s="217" t="s">
        <v>109</v>
      </c>
      <c r="N23" s="218" t="e">
        <f ca="1">N21/(N22-N20)</f>
        <v>#VALUE!</v>
      </c>
      <c r="O23" s="182"/>
      <c r="P23" s="189"/>
      <c r="Q23" s="189"/>
      <c r="R23" s="189"/>
      <c r="S23" s="196"/>
      <c r="T23" s="196"/>
      <c r="U23" s="203"/>
      <c r="V23" s="204"/>
      <c r="W23" s="204"/>
      <c r="X23" s="180"/>
      <c r="Y23" s="180"/>
      <c r="Z23" s="180"/>
      <c r="AA23" s="205"/>
      <c r="AB23" s="180"/>
      <c r="AC23" s="180"/>
      <c r="AD23" s="180"/>
      <c r="AE23" s="180"/>
      <c r="AF23" s="215"/>
      <c r="AG23" s="180"/>
      <c r="AH23" s="180"/>
      <c r="AI23" s="180"/>
      <c r="AJ23" s="180"/>
      <c r="AK23" s="180"/>
    </row>
    <row r="24" spans="1:37" s="181" customFormat="1" ht="19.899999999999999" customHeight="1">
      <c r="A24" s="184"/>
      <c r="B24" s="189"/>
      <c r="C24" s="189"/>
      <c r="D24" s="190"/>
      <c r="E24" s="190"/>
      <c r="F24" s="203"/>
      <c r="G24" s="204"/>
      <c r="H24" s="204"/>
      <c r="I24" s="180"/>
      <c r="J24" s="180"/>
      <c r="K24" s="180"/>
      <c r="L24" s="205"/>
      <c r="M24" s="217" t="s">
        <v>110</v>
      </c>
      <c r="N24" s="218" t="e">
        <f ca="1">N23</f>
        <v>#VALUE!</v>
      </c>
      <c r="O24" s="182"/>
      <c r="P24" s="189"/>
      <c r="Q24" s="189"/>
      <c r="R24" s="189"/>
      <c r="S24" s="196"/>
      <c r="T24" s="196"/>
      <c r="U24" s="203"/>
      <c r="V24" s="204"/>
      <c r="W24" s="204"/>
      <c r="X24" s="180"/>
      <c r="Y24" s="180"/>
      <c r="Z24" s="180"/>
      <c r="AA24" s="205"/>
      <c r="AB24" s="180"/>
      <c r="AC24" s="180"/>
      <c r="AD24" s="180"/>
      <c r="AE24" s="180"/>
      <c r="AF24" s="180"/>
      <c r="AG24" s="180"/>
      <c r="AH24" s="180"/>
      <c r="AI24" s="180"/>
      <c r="AJ24" s="180"/>
      <c r="AK24" s="180"/>
    </row>
    <row r="25" spans="1:37" s="181" customFormat="1" ht="19.899999999999999" customHeight="1">
      <c r="A25" s="184"/>
      <c r="B25" s="189"/>
      <c r="C25" s="189"/>
      <c r="D25" s="190"/>
      <c r="E25" s="190"/>
      <c r="F25" s="203"/>
      <c r="G25" s="204"/>
      <c r="H25" s="204"/>
      <c r="I25" s="180"/>
      <c r="J25" s="180"/>
      <c r="K25" s="180"/>
      <c r="L25" s="205"/>
      <c r="M25" s="180"/>
      <c r="N25" s="220"/>
      <c r="O25" s="182"/>
      <c r="P25" s="189"/>
      <c r="Q25" s="189"/>
      <c r="R25" s="189"/>
      <c r="S25" s="196"/>
      <c r="T25" s="196"/>
      <c r="U25" s="203"/>
      <c r="V25" s="204"/>
      <c r="W25" s="204"/>
      <c r="X25" s="180"/>
      <c r="Y25" s="180"/>
      <c r="Z25" s="180"/>
      <c r="AA25" s="205"/>
      <c r="AB25" s="180"/>
      <c r="AC25" s="180"/>
      <c r="AD25" s="180"/>
      <c r="AE25" s="180"/>
      <c r="AG25" s="180"/>
      <c r="AH25" s="180"/>
      <c r="AI25" s="180"/>
      <c r="AJ25" s="180"/>
      <c r="AK25" s="180"/>
    </row>
    <row r="26" spans="1:37" s="181" customFormat="1" ht="19.899999999999999" customHeight="1">
      <c r="A26" s="184"/>
      <c r="B26" s="189"/>
      <c r="C26" s="189"/>
      <c r="D26" s="190"/>
      <c r="E26" s="190"/>
      <c r="F26" s="203"/>
      <c r="G26" s="204"/>
      <c r="H26" s="204"/>
      <c r="I26" s="180"/>
      <c r="J26" s="180"/>
      <c r="K26" s="180"/>
      <c r="L26" s="205"/>
      <c r="M26" s="180"/>
      <c r="N26" s="220"/>
      <c r="O26" s="182"/>
      <c r="P26" s="189"/>
      <c r="Q26" s="189"/>
      <c r="R26" s="189"/>
      <c r="S26" s="196"/>
      <c r="T26" s="196"/>
      <c r="U26" s="203"/>
      <c r="V26" s="204"/>
      <c r="W26" s="204"/>
      <c r="X26" s="180"/>
      <c r="Y26" s="180"/>
      <c r="Z26" s="180"/>
      <c r="AA26" s="205"/>
      <c r="AB26" s="180"/>
      <c r="AC26" s="180"/>
      <c r="AD26" s="180"/>
      <c r="AE26" s="180"/>
      <c r="AF26" s="180"/>
      <c r="AG26" s="180"/>
      <c r="AH26" s="180"/>
      <c r="AI26" s="180"/>
      <c r="AJ26" s="180"/>
      <c r="AK26" s="180"/>
    </row>
    <row r="27" spans="1:37" s="181" customFormat="1" ht="19.899999999999999" customHeight="1">
      <c r="A27" s="184"/>
      <c r="B27" s="189"/>
      <c r="C27" s="189"/>
      <c r="D27" s="190"/>
      <c r="E27" s="190"/>
      <c r="F27" s="203"/>
      <c r="G27" s="221"/>
      <c r="H27" s="221"/>
      <c r="I27" s="221"/>
      <c r="J27" s="221"/>
      <c r="K27" s="221"/>
      <c r="L27" s="205"/>
      <c r="M27" s="180"/>
      <c r="N27" s="220"/>
      <c r="O27" s="182"/>
      <c r="P27" s="189"/>
      <c r="Q27" s="189"/>
      <c r="R27" s="189"/>
      <c r="S27" s="196"/>
      <c r="T27" s="196"/>
      <c r="U27" s="203"/>
      <c r="V27" s="204"/>
      <c r="W27" s="204"/>
      <c r="X27" s="180"/>
      <c r="Y27" s="180"/>
      <c r="Z27" s="180"/>
      <c r="AA27" s="205"/>
      <c r="AB27" s="180"/>
      <c r="AC27" s="180"/>
      <c r="AD27" s="180"/>
      <c r="AE27" s="180"/>
      <c r="AF27" s="180"/>
      <c r="AG27" s="180"/>
      <c r="AH27" s="180"/>
      <c r="AI27" s="180"/>
      <c r="AJ27" s="180"/>
      <c r="AK27" s="180"/>
    </row>
    <row r="28" spans="1:37" s="181" customFormat="1" ht="19.899999999999999" customHeight="1">
      <c r="A28" s="184"/>
      <c r="B28" s="189"/>
      <c r="C28" s="189"/>
      <c r="D28" s="190"/>
      <c r="E28" s="190"/>
      <c r="F28" s="320" t="s">
        <v>111</v>
      </c>
      <c r="G28" s="321"/>
      <c r="H28" s="321"/>
      <c r="I28" s="321"/>
      <c r="J28" s="321"/>
      <c r="K28" s="321"/>
      <c r="L28" s="322"/>
      <c r="M28" s="180"/>
      <c r="N28" s="220"/>
      <c r="O28" s="182"/>
      <c r="P28" s="189"/>
      <c r="Q28" s="189"/>
      <c r="R28" s="189"/>
      <c r="S28" s="196"/>
      <c r="T28" s="196"/>
      <c r="U28" s="323" t="s">
        <v>112</v>
      </c>
      <c r="V28" s="324"/>
      <c r="W28" s="324"/>
      <c r="X28" s="324"/>
      <c r="Y28" s="324"/>
      <c r="Z28" s="324"/>
      <c r="AA28" s="325"/>
      <c r="AB28" s="180"/>
      <c r="AC28" s="180"/>
      <c r="AD28" s="180"/>
      <c r="AE28" s="180"/>
      <c r="AF28" s="180"/>
      <c r="AG28" s="180"/>
      <c r="AH28" s="180"/>
      <c r="AI28" s="180"/>
      <c r="AJ28" s="180"/>
      <c r="AK28" s="180"/>
    </row>
    <row r="29" spans="1:37" s="181" customFormat="1" ht="19.899999999999999" customHeight="1">
      <c r="A29" s="184"/>
      <c r="B29" s="189"/>
      <c r="C29" s="189"/>
      <c r="D29" s="190"/>
      <c r="E29" s="190"/>
      <c r="F29" s="320"/>
      <c r="G29" s="321"/>
      <c r="H29" s="321"/>
      <c r="I29" s="321"/>
      <c r="J29" s="321"/>
      <c r="K29" s="321"/>
      <c r="L29" s="322"/>
      <c r="M29" s="180"/>
      <c r="N29" s="220"/>
      <c r="O29" s="182"/>
      <c r="P29" s="189"/>
      <c r="Q29" s="189"/>
      <c r="R29" s="189"/>
      <c r="S29" s="196"/>
      <c r="T29" s="196"/>
      <c r="U29" s="323"/>
      <c r="V29" s="324"/>
      <c r="W29" s="324"/>
      <c r="X29" s="324"/>
      <c r="Y29" s="324"/>
      <c r="Z29" s="324"/>
      <c r="AA29" s="325"/>
      <c r="AB29" s="180"/>
      <c r="AC29" s="180"/>
      <c r="AD29" s="180"/>
      <c r="AE29" s="180"/>
      <c r="AF29" s="180"/>
      <c r="AG29" s="180"/>
      <c r="AH29" s="180"/>
      <c r="AI29" s="180"/>
      <c r="AJ29" s="180"/>
      <c r="AK29" s="180"/>
    </row>
    <row r="30" spans="1:37" s="181" customFormat="1" ht="19.899999999999999" customHeight="1">
      <c r="A30" s="184"/>
      <c r="B30" s="189"/>
      <c r="C30" s="189"/>
      <c r="D30" s="190"/>
      <c r="E30" s="190"/>
      <c r="F30" s="203"/>
      <c r="G30" s="204"/>
      <c r="H30" s="204"/>
      <c r="I30" s="180"/>
      <c r="J30" s="180"/>
      <c r="K30" s="180"/>
      <c r="L30" s="205"/>
      <c r="M30" s="180"/>
      <c r="N30" s="220"/>
      <c r="O30" s="182"/>
      <c r="P30" s="189"/>
      <c r="Q30" s="189"/>
      <c r="R30" s="189"/>
      <c r="S30" s="196"/>
      <c r="T30" s="196"/>
      <c r="U30" s="203"/>
      <c r="V30" s="204"/>
      <c r="W30" s="204"/>
      <c r="X30" s="180"/>
      <c r="Y30" s="180"/>
      <c r="Z30" s="180"/>
      <c r="AA30" s="205"/>
      <c r="AB30" s="180"/>
      <c r="AC30" s="180"/>
      <c r="AD30" s="180"/>
      <c r="AE30" s="180"/>
      <c r="AF30" s="180"/>
      <c r="AG30" s="180"/>
      <c r="AH30" s="180"/>
      <c r="AI30" s="180"/>
      <c r="AJ30" s="180"/>
      <c r="AK30" s="180"/>
    </row>
    <row r="31" spans="1:37" s="181" customFormat="1" ht="19.899999999999999" customHeight="1">
      <c r="A31" s="184"/>
      <c r="B31" s="189"/>
      <c r="C31" s="189"/>
      <c r="D31" s="190"/>
      <c r="E31" s="190"/>
      <c r="F31" s="203"/>
      <c r="G31" s="204"/>
      <c r="H31" s="204"/>
      <c r="I31" s="180"/>
      <c r="J31" s="180"/>
      <c r="K31" s="180"/>
      <c r="L31" s="205"/>
      <c r="M31" s="180"/>
      <c r="N31" s="220"/>
      <c r="O31" s="182"/>
      <c r="P31" s="189"/>
      <c r="Q31" s="189"/>
      <c r="R31" s="189"/>
      <c r="S31" s="196"/>
      <c r="T31" s="196"/>
      <c r="U31" s="203"/>
      <c r="V31" s="204"/>
      <c r="W31" s="204"/>
      <c r="X31" s="180"/>
      <c r="Y31" s="180"/>
      <c r="Z31" s="180"/>
      <c r="AA31" s="205"/>
      <c r="AB31" s="180"/>
      <c r="AC31" s="180"/>
      <c r="AD31" s="180"/>
      <c r="AE31" s="180"/>
      <c r="AF31" s="180"/>
      <c r="AG31" s="180"/>
      <c r="AH31" s="180"/>
      <c r="AI31" s="180"/>
      <c r="AJ31" s="180"/>
      <c r="AK31" s="180"/>
    </row>
    <row r="32" spans="1:37" s="181" customFormat="1" ht="19.899999999999999" customHeight="1">
      <c r="A32" s="184"/>
      <c r="B32" s="189"/>
      <c r="C32" s="189"/>
      <c r="D32" s="190"/>
      <c r="E32" s="190"/>
      <c r="F32" s="203"/>
      <c r="G32" s="204"/>
      <c r="H32" s="204"/>
      <c r="I32" s="180"/>
      <c r="J32" s="180"/>
      <c r="K32" s="180"/>
      <c r="L32" s="205"/>
      <c r="M32" s="180"/>
      <c r="N32" s="220"/>
      <c r="O32" s="182"/>
      <c r="P32" s="189"/>
      <c r="Q32" s="189"/>
      <c r="R32" s="189"/>
      <c r="S32" s="196"/>
      <c r="T32" s="196"/>
      <c r="U32" s="203"/>
      <c r="V32" s="204"/>
      <c r="W32" s="204"/>
      <c r="X32" s="180"/>
      <c r="Y32" s="180"/>
      <c r="Z32" s="180"/>
      <c r="AA32" s="205"/>
      <c r="AB32" s="180"/>
      <c r="AC32" s="180"/>
      <c r="AD32" s="180"/>
      <c r="AE32" s="180"/>
      <c r="AF32" s="180"/>
      <c r="AG32" s="180"/>
      <c r="AH32" s="180"/>
      <c r="AI32" s="180"/>
      <c r="AJ32" s="180"/>
      <c r="AK32" s="180"/>
    </row>
    <row r="33" spans="1:37" s="181" customFormat="1" ht="19.899999999999999" customHeight="1">
      <c r="A33" s="184"/>
      <c r="B33" s="189"/>
      <c r="C33" s="189"/>
      <c r="D33" s="190"/>
      <c r="E33" s="190"/>
      <c r="F33" s="203"/>
      <c r="G33" s="204"/>
      <c r="H33" s="204"/>
      <c r="I33" s="180"/>
      <c r="J33" s="180"/>
      <c r="K33" s="180"/>
      <c r="L33" s="205"/>
      <c r="M33" s="180"/>
      <c r="N33" s="220"/>
      <c r="O33" s="182"/>
      <c r="P33" s="189"/>
      <c r="Q33" s="189"/>
      <c r="R33" s="189"/>
      <c r="S33" s="196"/>
      <c r="T33" s="196"/>
      <c r="U33" s="203"/>
      <c r="V33" s="204"/>
      <c r="W33" s="204"/>
      <c r="X33" s="180"/>
      <c r="Y33" s="180"/>
      <c r="Z33" s="180"/>
      <c r="AA33" s="205"/>
      <c r="AB33" s="180"/>
      <c r="AC33" s="180"/>
      <c r="AD33" s="180"/>
      <c r="AE33" s="180"/>
      <c r="AF33" s="180"/>
      <c r="AG33" s="180"/>
      <c r="AH33" s="180"/>
      <c r="AI33" s="180"/>
      <c r="AJ33" s="180"/>
      <c r="AK33" s="180"/>
    </row>
    <row r="34" spans="1:37" s="181" customFormat="1" ht="19.899999999999999" customHeight="1">
      <c r="A34" s="184"/>
      <c r="B34" s="189"/>
      <c r="C34" s="189"/>
      <c r="D34" s="190"/>
      <c r="E34" s="190"/>
      <c r="F34" s="203"/>
      <c r="G34" s="204"/>
      <c r="H34" s="204"/>
      <c r="I34" s="180"/>
      <c r="J34" s="180"/>
      <c r="K34" s="180"/>
      <c r="L34" s="205"/>
      <c r="M34" s="180"/>
      <c r="N34" s="220"/>
      <c r="O34" s="182"/>
      <c r="P34" s="189"/>
      <c r="Q34" s="189"/>
      <c r="R34" s="189"/>
      <c r="S34" s="196"/>
      <c r="T34" s="196"/>
      <c r="U34" s="203"/>
      <c r="V34" s="204"/>
      <c r="W34" s="204"/>
      <c r="X34" s="180"/>
      <c r="Y34" s="180"/>
      <c r="Z34" s="180"/>
      <c r="AA34" s="205"/>
      <c r="AB34" s="180"/>
      <c r="AC34" s="180"/>
      <c r="AD34" s="180"/>
      <c r="AE34" s="180"/>
      <c r="AF34" s="180"/>
      <c r="AG34" s="180"/>
      <c r="AH34" s="180"/>
      <c r="AI34" s="180"/>
      <c r="AJ34" s="180"/>
      <c r="AK34" s="180"/>
    </row>
    <row r="35" spans="1:37" s="181" customFormat="1" ht="19.899999999999999" customHeight="1">
      <c r="A35" s="184"/>
      <c r="B35" s="189"/>
      <c r="C35" s="189"/>
      <c r="D35" s="190"/>
      <c r="E35" s="190"/>
      <c r="F35" s="203"/>
      <c r="G35" s="204"/>
      <c r="H35" s="204"/>
      <c r="I35" s="180"/>
      <c r="J35" s="180"/>
      <c r="K35" s="180"/>
      <c r="L35" s="205"/>
      <c r="M35" s="180"/>
      <c r="N35" s="220"/>
      <c r="O35" s="182"/>
      <c r="P35" s="189"/>
      <c r="Q35" s="189"/>
      <c r="R35" s="189"/>
      <c r="S35" s="196"/>
      <c r="T35" s="196"/>
      <c r="U35" s="203"/>
      <c r="V35" s="204"/>
      <c r="W35" s="204"/>
      <c r="X35" s="180"/>
      <c r="Y35" s="180"/>
      <c r="Z35" s="180"/>
      <c r="AA35" s="205"/>
      <c r="AB35" s="180"/>
      <c r="AC35" s="180"/>
      <c r="AD35" s="180"/>
      <c r="AE35" s="180"/>
      <c r="AF35" s="180"/>
      <c r="AG35" s="180"/>
      <c r="AH35" s="180"/>
      <c r="AI35" s="180"/>
      <c r="AJ35" s="180"/>
      <c r="AK35" s="180"/>
    </row>
    <row r="36" spans="1:37" s="181" customFormat="1" ht="19.899999999999999" customHeight="1">
      <c r="A36" s="184"/>
      <c r="B36" s="189"/>
      <c r="C36" s="189"/>
      <c r="D36" s="190"/>
      <c r="E36" s="190"/>
      <c r="F36" s="203"/>
      <c r="G36" s="204"/>
      <c r="H36" s="204"/>
      <c r="I36" s="180"/>
      <c r="J36" s="180"/>
      <c r="K36" s="180"/>
      <c r="L36" s="205"/>
      <c r="M36" s="180"/>
      <c r="N36" s="220"/>
      <c r="O36" s="182"/>
      <c r="P36" s="189"/>
      <c r="Q36" s="189"/>
      <c r="R36" s="189"/>
      <c r="S36" s="196"/>
      <c r="T36" s="196"/>
      <c r="U36" s="203"/>
      <c r="V36" s="204"/>
      <c r="W36" s="204"/>
      <c r="X36" s="180"/>
      <c r="Y36" s="180"/>
      <c r="Z36" s="180"/>
      <c r="AA36" s="205"/>
      <c r="AB36" s="180"/>
      <c r="AC36" s="180"/>
      <c r="AD36" s="180"/>
      <c r="AE36" s="180"/>
      <c r="AF36" s="180"/>
      <c r="AG36" s="180"/>
      <c r="AH36" s="180"/>
      <c r="AI36" s="180"/>
      <c r="AJ36" s="180"/>
      <c r="AK36" s="180"/>
    </row>
    <row r="37" spans="1:37" s="181" customFormat="1" ht="19.899999999999999" customHeight="1">
      <c r="A37" s="184"/>
      <c r="B37" s="189"/>
      <c r="C37" s="189"/>
      <c r="D37" s="190"/>
      <c r="E37" s="190"/>
      <c r="F37" s="203"/>
      <c r="G37" s="204"/>
      <c r="H37" s="204"/>
      <c r="I37" s="180"/>
      <c r="J37" s="180"/>
      <c r="K37" s="180"/>
      <c r="L37" s="205"/>
      <c r="M37" s="180"/>
      <c r="N37" s="220"/>
      <c r="O37" s="182"/>
      <c r="P37" s="189"/>
      <c r="Q37" s="189"/>
      <c r="R37" s="189"/>
      <c r="S37" s="196"/>
      <c r="T37" s="196"/>
      <c r="U37" s="203"/>
      <c r="V37" s="204"/>
      <c r="W37" s="204"/>
      <c r="X37" s="180"/>
      <c r="Y37" s="180"/>
      <c r="Z37" s="214"/>
      <c r="AA37" s="205"/>
      <c r="AB37" s="180"/>
      <c r="AC37" s="180"/>
      <c r="AD37" s="180"/>
      <c r="AE37" s="180"/>
      <c r="AF37" s="180"/>
      <c r="AG37" s="180"/>
      <c r="AH37" s="180"/>
      <c r="AI37" s="180"/>
      <c r="AJ37" s="180"/>
      <c r="AK37" s="180"/>
    </row>
    <row r="38" spans="1:37" s="181" customFormat="1" ht="19.899999999999999" customHeight="1">
      <c r="A38" s="184"/>
      <c r="B38" s="189"/>
      <c r="C38" s="189"/>
      <c r="D38" s="190"/>
      <c r="E38" s="190"/>
      <c r="F38" s="203"/>
      <c r="G38" s="204"/>
      <c r="H38" s="204"/>
      <c r="I38" s="180"/>
      <c r="J38" s="180"/>
      <c r="K38" s="180"/>
      <c r="L38" s="205"/>
      <c r="M38" s="180"/>
      <c r="N38" s="220"/>
      <c r="O38" s="182"/>
      <c r="P38" s="189"/>
      <c r="Q38" s="189"/>
      <c r="R38" s="189"/>
      <c r="S38" s="196"/>
      <c r="T38" s="196"/>
      <c r="U38" s="203"/>
      <c r="V38" s="204"/>
      <c r="W38" s="204"/>
      <c r="X38" s="180"/>
      <c r="Y38" s="180"/>
      <c r="Z38" s="180"/>
      <c r="AA38" s="205"/>
      <c r="AB38" s="180"/>
      <c r="AC38" s="180"/>
      <c r="AD38" s="180"/>
      <c r="AE38" s="180"/>
      <c r="AF38" s="180"/>
      <c r="AG38" s="180"/>
      <c r="AH38" s="180"/>
      <c r="AI38" s="180"/>
      <c r="AJ38" s="180"/>
      <c r="AK38" s="180"/>
    </row>
    <row r="39" spans="1:37" s="181" customFormat="1" ht="19.899999999999999" customHeight="1">
      <c r="A39" s="184"/>
      <c r="B39" s="189"/>
      <c r="C39" s="189"/>
      <c r="D39" s="190"/>
      <c r="E39" s="190"/>
      <c r="F39" s="203"/>
      <c r="G39" s="204"/>
      <c r="H39" s="204"/>
      <c r="I39" s="180"/>
      <c r="J39" s="180"/>
      <c r="K39" s="180"/>
      <c r="L39" s="205"/>
      <c r="M39" s="180"/>
      <c r="N39" s="220"/>
      <c r="O39" s="182"/>
      <c r="P39" s="189"/>
      <c r="Q39" s="189"/>
      <c r="R39" s="189"/>
      <c r="S39" s="196"/>
      <c r="T39" s="196"/>
      <c r="U39" s="203"/>
      <c r="V39" s="204"/>
      <c r="W39" s="204"/>
      <c r="X39" s="180"/>
      <c r="Y39" s="180"/>
      <c r="Z39" s="180"/>
      <c r="AA39" s="205"/>
      <c r="AB39" s="180"/>
      <c r="AC39" s="180"/>
      <c r="AD39" s="180"/>
      <c r="AE39" s="180"/>
      <c r="AF39" s="180"/>
      <c r="AG39" s="180"/>
      <c r="AH39" s="180"/>
      <c r="AI39" s="180"/>
      <c r="AJ39" s="180"/>
      <c r="AK39" s="180"/>
    </row>
    <row r="40" spans="1:37" s="181" customFormat="1" ht="19.899999999999999" customHeight="1">
      <c r="A40" s="184"/>
      <c r="B40" s="189"/>
      <c r="C40" s="189"/>
      <c r="D40" s="190"/>
      <c r="E40" s="190"/>
      <c r="F40" s="203"/>
      <c r="G40" s="204"/>
      <c r="H40" s="204"/>
      <c r="I40" s="180"/>
      <c r="J40" s="180"/>
      <c r="K40" s="180"/>
      <c r="L40" s="205"/>
      <c r="M40" s="180"/>
      <c r="N40" s="220"/>
      <c r="O40" s="182"/>
      <c r="P40" s="189"/>
      <c r="Q40" s="189"/>
      <c r="R40" s="189"/>
      <c r="S40" s="196"/>
      <c r="T40" s="196"/>
      <c r="U40" s="203"/>
      <c r="V40" s="204"/>
      <c r="W40" s="204"/>
      <c r="X40" s="180"/>
      <c r="Y40" s="180"/>
      <c r="Z40" s="180"/>
      <c r="AA40" s="205"/>
      <c r="AB40" s="180"/>
      <c r="AC40" s="180"/>
      <c r="AD40" s="180"/>
      <c r="AE40" s="180"/>
      <c r="AF40" s="180"/>
      <c r="AG40" s="180"/>
      <c r="AH40" s="180"/>
      <c r="AI40" s="180"/>
      <c r="AJ40" s="180"/>
      <c r="AK40" s="180"/>
    </row>
    <row r="41" spans="1:37" s="181" customFormat="1" ht="19.899999999999999" customHeight="1">
      <c r="A41" s="184"/>
      <c r="B41" s="189"/>
      <c r="C41" s="189"/>
      <c r="D41" s="190"/>
      <c r="E41" s="190"/>
      <c r="F41" s="203"/>
      <c r="G41" s="204"/>
      <c r="H41" s="204"/>
      <c r="I41" s="180"/>
      <c r="J41" s="180"/>
      <c r="K41" s="180"/>
      <c r="L41" s="205"/>
      <c r="M41" s="180"/>
      <c r="N41" s="220"/>
      <c r="O41" s="182"/>
      <c r="P41" s="189"/>
      <c r="Q41" s="189"/>
      <c r="R41" s="189"/>
      <c r="S41" s="196"/>
      <c r="T41" s="196"/>
      <c r="U41" s="203"/>
      <c r="V41" s="204"/>
      <c r="W41" s="204"/>
      <c r="X41" s="180"/>
      <c r="Y41" s="180"/>
      <c r="Z41" s="180"/>
      <c r="AA41" s="205"/>
      <c r="AB41" s="180"/>
      <c r="AC41" s="180"/>
      <c r="AD41" s="180"/>
      <c r="AE41" s="180"/>
      <c r="AF41" s="180"/>
      <c r="AG41" s="180"/>
      <c r="AH41" s="180"/>
      <c r="AI41" s="180"/>
      <c r="AJ41" s="180"/>
      <c r="AK41" s="180"/>
    </row>
    <row r="42" spans="1:37" s="181" customFormat="1" ht="19.899999999999999" customHeight="1">
      <c r="A42" s="184"/>
      <c r="B42" s="189"/>
      <c r="C42" s="189"/>
      <c r="D42" s="190"/>
      <c r="E42" s="190"/>
      <c r="F42" s="203"/>
      <c r="G42" s="204"/>
      <c r="H42" s="204"/>
      <c r="I42" s="180"/>
      <c r="J42" s="180"/>
      <c r="K42" s="180"/>
      <c r="L42" s="205"/>
      <c r="M42" s="180"/>
      <c r="N42" s="220"/>
      <c r="O42" s="182"/>
      <c r="P42" s="189"/>
      <c r="Q42" s="189"/>
      <c r="R42" s="189"/>
      <c r="S42" s="196"/>
      <c r="T42" s="196"/>
      <c r="U42" s="203"/>
      <c r="V42" s="204"/>
      <c r="W42" s="204"/>
      <c r="X42" s="180"/>
      <c r="Y42" s="180"/>
      <c r="Z42" s="180"/>
      <c r="AA42" s="205"/>
      <c r="AB42" s="180"/>
      <c r="AC42" s="180"/>
      <c r="AD42" s="180"/>
      <c r="AE42" s="180"/>
      <c r="AF42" s="180"/>
      <c r="AG42" s="180"/>
      <c r="AH42" s="180"/>
      <c r="AI42" s="180"/>
      <c r="AJ42" s="180"/>
      <c r="AK42" s="180"/>
    </row>
    <row r="43" spans="1:37" s="181" customFormat="1" ht="19.899999999999999" customHeight="1">
      <c r="A43" s="184"/>
      <c r="B43" s="189"/>
      <c r="C43" s="189"/>
      <c r="D43" s="190"/>
      <c r="E43" s="190"/>
      <c r="F43" s="203"/>
      <c r="G43" s="204"/>
      <c r="H43" s="204"/>
      <c r="I43" s="180"/>
      <c r="J43" s="180"/>
      <c r="K43" s="180"/>
      <c r="L43" s="205"/>
      <c r="M43" s="180"/>
      <c r="N43" s="220"/>
      <c r="O43" s="182"/>
      <c r="P43" s="189"/>
      <c r="Q43" s="189"/>
      <c r="R43" s="189"/>
      <c r="S43" s="196"/>
      <c r="T43" s="196"/>
      <c r="U43" s="203"/>
      <c r="V43" s="204"/>
      <c r="W43" s="204"/>
      <c r="X43" s="180"/>
      <c r="Y43" s="180"/>
      <c r="Z43" s="180"/>
      <c r="AA43" s="205"/>
      <c r="AB43" s="180"/>
      <c r="AC43" s="180"/>
      <c r="AD43" s="180"/>
      <c r="AE43" s="180"/>
      <c r="AF43" s="180"/>
      <c r="AG43" s="180"/>
      <c r="AH43" s="180"/>
      <c r="AI43" s="180"/>
      <c r="AJ43" s="180"/>
      <c r="AK43" s="180"/>
    </row>
    <row r="44" spans="1:37" s="181" customFormat="1" ht="19.899999999999999" customHeight="1">
      <c r="A44" s="184"/>
      <c r="B44" s="189"/>
      <c r="C44" s="189"/>
      <c r="D44" s="190"/>
      <c r="E44" s="190"/>
      <c r="F44" s="222"/>
      <c r="G44" s="180"/>
      <c r="H44" s="180"/>
      <c r="I44" s="180"/>
      <c r="J44" s="180"/>
      <c r="K44" s="180"/>
      <c r="L44" s="205"/>
      <c r="M44" s="180"/>
      <c r="N44" s="180"/>
      <c r="O44" s="182"/>
      <c r="P44" s="189"/>
      <c r="Q44" s="189"/>
      <c r="R44" s="189"/>
      <c r="S44" s="196"/>
      <c r="T44" s="196"/>
      <c r="U44" s="222"/>
      <c r="V44" s="180"/>
      <c r="W44" s="180"/>
      <c r="X44" s="180"/>
      <c r="Y44" s="180"/>
      <c r="Z44" s="180"/>
      <c r="AA44" s="205"/>
      <c r="AB44" s="180"/>
      <c r="AC44" s="180"/>
      <c r="AD44" s="180"/>
      <c r="AE44" s="180"/>
      <c r="AF44" s="180"/>
      <c r="AG44" s="180"/>
      <c r="AH44" s="180"/>
      <c r="AI44" s="180"/>
      <c r="AJ44" s="180"/>
      <c r="AK44" s="180"/>
    </row>
    <row r="45" spans="1:37" s="181" customFormat="1" ht="19.899999999999999" customHeight="1">
      <c r="A45" s="184"/>
      <c r="B45" s="189"/>
      <c r="C45" s="189"/>
      <c r="D45" s="190"/>
      <c r="E45" s="190"/>
      <c r="F45" s="222"/>
      <c r="G45" s="180"/>
      <c r="H45" s="180"/>
      <c r="I45" s="180"/>
      <c r="J45" s="180"/>
      <c r="K45" s="180"/>
      <c r="L45" s="205"/>
      <c r="M45" s="180"/>
      <c r="N45" s="180"/>
      <c r="O45" s="182"/>
      <c r="P45" s="189"/>
      <c r="Q45" s="189"/>
      <c r="R45" s="189"/>
      <c r="S45" s="196"/>
      <c r="T45" s="196"/>
      <c r="U45" s="222"/>
      <c r="V45" s="180"/>
      <c r="W45" s="180"/>
      <c r="X45" s="180"/>
      <c r="Y45" s="180"/>
      <c r="Z45" s="180"/>
      <c r="AA45" s="205"/>
      <c r="AB45" s="180"/>
      <c r="AC45" s="180"/>
      <c r="AD45" s="180"/>
      <c r="AE45" s="180"/>
      <c r="AF45" s="180"/>
      <c r="AG45" s="180"/>
      <c r="AH45" s="180"/>
      <c r="AI45" s="180"/>
      <c r="AJ45" s="180"/>
      <c r="AK45" s="180"/>
    </row>
    <row r="46" spans="1:37" s="181" customFormat="1" ht="19.899999999999999" customHeight="1">
      <c r="A46" s="184"/>
      <c r="B46" s="189"/>
      <c r="C46" s="189"/>
      <c r="D46" s="190"/>
      <c r="E46" s="190"/>
      <c r="F46" s="222"/>
      <c r="G46" s="180"/>
      <c r="H46" s="180"/>
      <c r="I46" s="180"/>
      <c r="J46" s="180"/>
      <c r="K46" s="180"/>
      <c r="L46" s="205"/>
      <c r="M46" s="180"/>
      <c r="N46" s="180"/>
      <c r="O46" s="182"/>
      <c r="P46" s="189"/>
      <c r="Q46" s="189"/>
      <c r="R46" s="189"/>
      <c r="S46" s="196"/>
      <c r="T46" s="196"/>
      <c r="U46" s="222"/>
      <c r="V46" s="180"/>
      <c r="W46" s="180"/>
      <c r="X46" s="180"/>
      <c r="Y46" s="180"/>
      <c r="Z46" s="180"/>
      <c r="AA46" s="205"/>
      <c r="AB46" s="180"/>
      <c r="AC46" s="180"/>
      <c r="AD46" s="180"/>
      <c r="AE46" s="180"/>
      <c r="AF46" s="180"/>
      <c r="AG46" s="180"/>
      <c r="AH46" s="180"/>
      <c r="AI46" s="180"/>
      <c r="AJ46" s="180"/>
      <c r="AK46" s="180"/>
    </row>
    <row r="47" spans="1:37" s="181" customFormat="1" ht="19.899999999999999" customHeight="1">
      <c r="A47" s="184"/>
      <c r="B47" s="189"/>
      <c r="C47" s="189"/>
      <c r="D47" s="190"/>
      <c r="E47" s="190"/>
      <c r="F47" s="222"/>
      <c r="G47" s="180"/>
      <c r="H47" s="180"/>
      <c r="I47" s="180"/>
      <c r="J47" s="180"/>
      <c r="K47" s="180"/>
      <c r="L47" s="205"/>
      <c r="M47" s="180"/>
      <c r="N47" s="180"/>
      <c r="O47" s="182"/>
      <c r="P47" s="189"/>
      <c r="Q47" s="189"/>
      <c r="R47" s="189"/>
      <c r="S47" s="196"/>
      <c r="T47" s="196"/>
      <c r="U47" s="222"/>
      <c r="V47" s="180"/>
      <c r="W47" s="180"/>
      <c r="X47" s="180"/>
      <c r="Y47" s="180"/>
      <c r="Z47" s="180"/>
      <c r="AA47" s="205"/>
      <c r="AB47" s="180"/>
      <c r="AC47" s="180"/>
      <c r="AD47" s="180"/>
      <c r="AE47" s="180"/>
      <c r="AF47" s="180"/>
      <c r="AG47" s="180"/>
      <c r="AH47" s="180"/>
      <c r="AI47" s="180"/>
      <c r="AJ47" s="180"/>
      <c r="AK47" s="180"/>
    </row>
    <row r="48" spans="1:37" s="181" customFormat="1" ht="19.899999999999999" customHeight="1">
      <c r="A48" s="184"/>
      <c r="B48" s="189"/>
      <c r="C48" s="189"/>
      <c r="D48" s="190"/>
      <c r="E48" s="190"/>
      <c r="F48" s="222"/>
      <c r="G48" s="180"/>
      <c r="H48" s="180"/>
      <c r="I48" s="180"/>
      <c r="J48" s="180"/>
      <c r="K48" s="180"/>
      <c r="L48" s="205"/>
      <c r="M48" s="180"/>
      <c r="N48" s="180"/>
      <c r="O48" s="182"/>
      <c r="P48" s="189"/>
      <c r="Q48" s="189"/>
      <c r="R48" s="189"/>
      <c r="S48" s="196"/>
      <c r="T48" s="196"/>
      <c r="U48" s="222"/>
      <c r="V48" s="180"/>
      <c r="W48" s="180"/>
      <c r="X48" s="180"/>
      <c r="Y48" s="180"/>
      <c r="Z48" s="180"/>
      <c r="AA48" s="205"/>
      <c r="AB48" s="180"/>
      <c r="AC48" s="180"/>
      <c r="AD48" s="180"/>
      <c r="AE48" s="180"/>
      <c r="AF48" s="180"/>
      <c r="AG48" s="180"/>
      <c r="AH48" s="180"/>
      <c r="AI48" s="180"/>
      <c r="AJ48" s="180"/>
      <c r="AK48" s="180"/>
    </row>
    <row r="49" spans="1:37" s="181" customFormat="1" ht="19.899999999999999" customHeight="1">
      <c r="A49" s="184"/>
      <c r="B49" s="189"/>
      <c r="C49" s="189"/>
      <c r="D49" s="190"/>
      <c r="E49" s="190"/>
      <c r="F49" s="222"/>
      <c r="G49" s="180"/>
      <c r="H49" s="180"/>
      <c r="I49" s="180"/>
      <c r="J49" s="180"/>
      <c r="K49" s="180"/>
      <c r="L49" s="205"/>
      <c r="M49" s="180"/>
      <c r="N49" s="180"/>
      <c r="O49" s="182"/>
      <c r="P49" s="189"/>
      <c r="Q49" s="189"/>
      <c r="R49" s="189"/>
      <c r="S49" s="196"/>
      <c r="T49" s="196"/>
      <c r="U49" s="222"/>
      <c r="V49" s="180"/>
      <c r="W49" s="180"/>
      <c r="X49" s="180"/>
      <c r="Y49" s="180"/>
      <c r="Z49" s="180"/>
      <c r="AA49" s="205"/>
      <c r="AB49" s="180"/>
      <c r="AC49" s="180"/>
      <c r="AD49" s="180"/>
      <c r="AE49" s="180"/>
      <c r="AF49" s="180"/>
      <c r="AG49" s="180"/>
      <c r="AH49" s="180"/>
      <c r="AI49" s="180"/>
      <c r="AJ49" s="180"/>
      <c r="AK49" s="180"/>
    </row>
    <row r="50" spans="1:37" s="181" customFormat="1" ht="19.899999999999999" customHeight="1">
      <c r="A50" s="184"/>
      <c r="B50" s="189"/>
      <c r="C50" s="189"/>
      <c r="D50" s="190"/>
      <c r="E50" s="190"/>
      <c r="F50" s="326" t="s">
        <v>113</v>
      </c>
      <c r="G50" s="327"/>
      <c r="H50" s="327"/>
      <c r="I50" s="223"/>
      <c r="J50" s="223"/>
      <c r="K50" s="223"/>
      <c r="L50" s="224"/>
      <c r="M50" s="180"/>
      <c r="N50" s="180"/>
      <c r="O50" s="182"/>
      <c r="P50" s="189"/>
      <c r="Q50" s="189"/>
      <c r="R50" s="189"/>
      <c r="S50" s="196"/>
      <c r="T50" s="196"/>
      <c r="U50" s="326" t="s">
        <v>114</v>
      </c>
      <c r="V50" s="327"/>
      <c r="W50" s="327"/>
      <c r="X50" s="223"/>
      <c r="Y50" s="223"/>
      <c r="Z50" s="223"/>
      <c r="AA50" s="224"/>
      <c r="AB50" s="180"/>
      <c r="AC50" s="180"/>
      <c r="AD50" s="180"/>
      <c r="AE50" s="180"/>
      <c r="AF50" s="180"/>
      <c r="AG50" s="180"/>
      <c r="AH50" s="180"/>
      <c r="AI50" s="180"/>
      <c r="AJ50" s="180"/>
      <c r="AK50" s="180"/>
    </row>
    <row r="51" spans="1:37" s="181" customFormat="1" ht="19.899999999999999" customHeight="1">
      <c r="A51" s="184"/>
      <c r="B51" s="189"/>
      <c r="C51" s="189"/>
      <c r="D51" s="190"/>
      <c r="E51" s="190"/>
      <c r="F51" s="328" t="s">
        <v>115</v>
      </c>
      <c r="G51" s="329"/>
      <c r="H51" s="225" t="e">
        <f ca="1">N21</f>
        <v>#VALUE!</v>
      </c>
      <c r="I51" s="330" t="s">
        <v>116</v>
      </c>
      <c r="J51" s="331"/>
      <c r="K51" s="226" t="s">
        <v>117</v>
      </c>
      <c r="L51" s="226" t="s">
        <v>118</v>
      </c>
      <c r="M51" s="180"/>
      <c r="N51" s="180"/>
      <c r="O51" s="182"/>
      <c r="P51" s="189"/>
      <c r="Q51" s="189"/>
      <c r="R51" s="189"/>
      <c r="S51" s="196"/>
      <c r="T51" s="196"/>
      <c r="U51" s="328" t="s">
        <v>119</v>
      </c>
      <c r="V51" s="329"/>
      <c r="W51" s="227" t="e">
        <f ca="1">AC8</f>
        <v>#VALUE!</v>
      </c>
      <c r="X51" s="330" t="s">
        <v>116</v>
      </c>
      <c r="Y51" s="331"/>
      <c r="Z51" s="226" t="s">
        <v>117</v>
      </c>
      <c r="AA51" s="226" t="s">
        <v>118</v>
      </c>
      <c r="AB51" s="180"/>
      <c r="AC51" s="180"/>
      <c r="AD51" s="180"/>
      <c r="AE51" s="180"/>
      <c r="AF51" s="180"/>
      <c r="AG51" s="180"/>
      <c r="AH51" s="180"/>
      <c r="AI51" s="180"/>
      <c r="AJ51" s="180"/>
      <c r="AK51" s="180"/>
    </row>
    <row r="52" spans="1:37" s="181" customFormat="1" ht="19.899999999999999" customHeight="1">
      <c r="A52" s="184"/>
      <c r="B52" s="189"/>
      <c r="C52" s="189"/>
      <c r="D52" s="190"/>
      <c r="E52" s="190"/>
      <c r="F52" s="319" t="s">
        <v>120</v>
      </c>
      <c r="G52" s="319"/>
      <c r="H52" s="228" t="e">
        <f ca="1">N20</f>
        <v>#VALUE!</v>
      </c>
      <c r="I52" s="229" t="s">
        <v>121</v>
      </c>
      <c r="J52" s="230" t="e">
        <f ca="1">D60*1000/H53</f>
        <v>#N/A</v>
      </c>
      <c r="K52" s="231">
        <v>0.9</v>
      </c>
      <c r="L52" s="229" t="e">
        <f ca="1">IF(K52&lt;=J52,"OK","Not OK")</f>
        <v>#N/A</v>
      </c>
      <c r="M52" s="180"/>
      <c r="N52" s="180"/>
      <c r="O52" s="182"/>
      <c r="P52" s="189"/>
      <c r="Q52" s="189"/>
      <c r="R52" s="189"/>
      <c r="S52" s="196"/>
      <c r="T52" s="196"/>
      <c r="U52" s="319" t="s">
        <v>122</v>
      </c>
      <c r="V52" s="319"/>
      <c r="W52" s="232" t="e">
        <f ca="1">AE8</f>
        <v>#VALUE!</v>
      </c>
      <c r="X52" s="185" t="s">
        <v>121</v>
      </c>
      <c r="Y52" s="233" t="e">
        <f ca="1">AC10/W53</f>
        <v>#N/A</v>
      </c>
      <c r="Z52" s="234">
        <v>0.9</v>
      </c>
      <c r="AA52" s="185" t="e">
        <f ca="1">IF(Z52&lt;=Y52,"OK","Not OK")</f>
        <v>#N/A</v>
      </c>
      <c r="AB52" s="180"/>
      <c r="AC52" s="180"/>
      <c r="AD52" s="180"/>
      <c r="AE52" s="180"/>
      <c r="AF52" s="180"/>
      <c r="AG52" s="180"/>
      <c r="AH52" s="180"/>
      <c r="AI52" s="180"/>
      <c r="AJ52" s="180"/>
      <c r="AK52" s="180"/>
    </row>
    <row r="53" spans="1:37" s="181" customFormat="1" ht="19.899999999999999" customHeight="1">
      <c r="A53" s="184"/>
      <c r="B53" s="189"/>
      <c r="C53" s="189"/>
      <c r="D53" s="190"/>
      <c r="E53" s="190"/>
      <c r="F53" s="319" t="s">
        <v>123</v>
      </c>
      <c r="G53" s="319"/>
      <c r="H53" s="235" t="e">
        <f ca="1">N23*1000</f>
        <v>#VALUE!</v>
      </c>
      <c r="I53" s="229" t="s">
        <v>124</v>
      </c>
      <c r="J53" s="236" t="e">
        <f ca="1">H53-D60*1000</f>
        <v>#VALUE!</v>
      </c>
      <c r="K53" s="229" t="s">
        <v>125</v>
      </c>
      <c r="L53" s="229" t="e">
        <f ca="1">IF(J53&lt;=200,"OK","Not OK")</f>
        <v>#VALUE!</v>
      </c>
      <c r="M53" s="180"/>
      <c r="N53" s="180"/>
      <c r="O53" s="182"/>
      <c r="P53" s="189"/>
      <c r="Q53" s="189"/>
      <c r="R53" s="189"/>
      <c r="S53" s="196"/>
      <c r="T53" s="196"/>
      <c r="U53" s="319" t="s">
        <v>123</v>
      </c>
      <c r="V53" s="319"/>
      <c r="W53" s="237" t="e">
        <f ca="1">AG8+AG10</f>
        <v>#N/A</v>
      </c>
      <c r="X53" s="185" t="s">
        <v>124</v>
      </c>
      <c r="Y53" s="237" t="e">
        <f ca="1">W53-AC10</f>
        <v>#N/A</v>
      </c>
      <c r="Z53" s="185" t="s">
        <v>125</v>
      </c>
      <c r="AA53" s="185" t="e">
        <f ca="1">IF(Y53&lt;=200,"OK","Not OK")</f>
        <v>#N/A</v>
      </c>
      <c r="AB53" s="180"/>
      <c r="AC53" s="180"/>
      <c r="AD53" s="180"/>
      <c r="AE53" s="180"/>
      <c r="AF53" s="180"/>
      <c r="AG53" s="180"/>
      <c r="AH53" s="180"/>
      <c r="AI53" s="180"/>
      <c r="AJ53" s="180"/>
      <c r="AK53" s="180"/>
    </row>
    <row r="54" spans="1:37" ht="16.5">
      <c r="A54" s="238"/>
      <c r="B54" s="239"/>
      <c r="C54" s="239"/>
      <c r="D54" s="240"/>
      <c r="E54" s="241"/>
      <c r="M54" s="177"/>
      <c r="N54" s="177"/>
      <c r="O54" s="242"/>
      <c r="P54" s="239"/>
      <c r="Q54" s="239"/>
      <c r="R54" s="239"/>
      <c r="S54" s="243"/>
      <c r="T54" s="240"/>
      <c r="AB54" s="177"/>
      <c r="AC54" s="177"/>
      <c r="AD54" s="177"/>
      <c r="AE54" s="177"/>
      <c r="AF54" s="177"/>
      <c r="AG54" s="177"/>
      <c r="AH54" s="177"/>
      <c r="AI54" s="177"/>
      <c r="AJ54" s="177"/>
      <c r="AK54" s="177"/>
    </row>
    <row r="55" spans="1:37" ht="16.5">
      <c r="A55" s="238"/>
      <c r="B55" s="239"/>
      <c r="C55" s="240"/>
      <c r="D55" s="240"/>
      <c r="E55" s="240"/>
      <c r="M55" s="177"/>
      <c r="N55" s="177"/>
      <c r="O55" s="242"/>
      <c r="P55" s="239"/>
      <c r="Q55" s="239"/>
      <c r="R55" s="239"/>
      <c r="S55" s="243"/>
      <c r="T55" s="240"/>
      <c r="AB55" s="177"/>
      <c r="AC55" s="177"/>
      <c r="AD55" s="177"/>
      <c r="AE55" s="177"/>
      <c r="AF55" s="177"/>
      <c r="AG55" s="177"/>
      <c r="AH55" s="177"/>
      <c r="AI55" s="177"/>
      <c r="AJ55" s="177"/>
      <c r="AK55" s="177"/>
    </row>
    <row r="56" spans="1:37" ht="16.5">
      <c r="A56" s="177"/>
      <c r="B56" s="177"/>
      <c r="C56" s="177"/>
      <c r="E56" s="177"/>
      <c r="F56" s="177"/>
      <c r="G56" s="177"/>
      <c r="H56" s="177"/>
      <c r="I56" s="177"/>
      <c r="J56" s="177"/>
      <c r="K56" s="177"/>
      <c r="L56" s="177"/>
      <c r="M56" s="177"/>
      <c r="N56" s="177"/>
      <c r="O56" s="242"/>
      <c r="P56" s="239"/>
      <c r="Q56" s="239"/>
      <c r="R56" s="239"/>
      <c r="S56" s="243"/>
      <c r="T56" s="240"/>
      <c r="U56" s="177"/>
      <c r="V56" s="177"/>
      <c r="W56" s="177"/>
      <c r="X56" s="177"/>
      <c r="Y56" s="177"/>
      <c r="Z56" s="177"/>
      <c r="AA56" s="177"/>
      <c r="AB56" s="177"/>
      <c r="AC56" s="177"/>
      <c r="AD56" s="177"/>
      <c r="AE56" s="177"/>
      <c r="AF56" s="177"/>
      <c r="AG56" s="177"/>
      <c r="AH56" s="177"/>
      <c r="AI56" s="177"/>
      <c r="AJ56" s="177"/>
      <c r="AK56" s="177"/>
    </row>
    <row r="57" spans="1:37" ht="16.5">
      <c r="A57" s="177"/>
      <c r="B57" s="177"/>
      <c r="C57" s="177"/>
      <c r="D57" s="177"/>
      <c r="E57" s="177"/>
      <c r="F57" s="177"/>
      <c r="G57" s="177"/>
      <c r="H57" s="177"/>
      <c r="I57" s="177"/>
      <c r="J57" s="177"/>
      <c r="K57" s="177"/>
      <c r="L57" s="177"/>
      <c r="M57" s="177"/>
      <c r="N57" s="177"/>
      <c r="O57" s="242"/>
      <c r="P57" s="239"/>
      <c r="Q57" s="239"/>
      <c r="R57" s="239"/>
      <c r="S57" s="243"/>
      <c r="T57" s="240"/>
      <c r="U57" s="177"/>
      <c r="V57" s="177"/>
      <c r="W57" s="177"/>
      <c r="X57" s="177"/>
      <c r="Y57" s="177"/>
      <c r="Z57" s="177"/>
      <c r="AA57" s="177"/>
      <c r="AB57" s="177"/>
      <c r="AC57" s="177"/>
      <c r="AD57" s="177"/>
      <c r="AE57" s="177"/>
      <c r="AF57" s="177"/>
      <c r="AG57" s="177"/>
      <c r="AH57" s="177"/>
      <c r="AI57" s="177"/>
      <c r="AJ57" s="177"/>
      <c r="AK57" s="177"/>
    </row>
    <row r="58" spans="1:37" ht="16.5">
      <c r="A58" s="177"/>
      <c r="B58" s="177"/>
      <c r="C58" s="177"/>
      <c r="D58" s="177"/>
      <c r="E58" s="177"/>
      <c r="F58" s="177"/>
      <c r="G58" s="177"/>
      <c r="H58" s="177"/>
      <c r="I58" s="177"/>
      <c r="J58" s="177"/>
      <c r="K58" s="177"/>
      <c r="L58" s="177"/>
      <c r="M58" s="177"/>
      <c r="N58" s="177"/>
      <c r="O58" s="242"/>
      <c r="P58" s="239"/>
      <c r="Q58" s="239"/>
      <c r="R58" s="239"/>
      <c r="S58" s="243"/>
      <c r="T58" s="240"/>
      <c r="U58" s="177"/>
      <c r="V58" s="177"/>
      <c r="W58" s="177"/>
      <c r="X58" s="177"/>
      <c r="Y58" s="177"/>
      <c r="Z58" s="177"/>
      <c r="AA58" s="177"/>
      <c r="AB58" s="177"/>
      <c r="AC58" s="177"/>
      <c r="AD58" s="177"/>
      <c r="AE58" s="177"/>
      <c r="AF58" s="177"/>
      <c r="AG58" s="177"/>
      <c r="AH58" s="177"/>
      <c r="AI58" s="177"/>
      <c r="AJ58" s="177"/>
      <c r="AK58" s="177"/>
    </row>
    <row r="59" spans="1:37" ht="16.5">
      <c r="A59" s="177"/>
      <c r="B59" s="177"/>
      <c r="C59" s="177"/>
      <c r="D59" s="177"/>
      <c r="E59" s="177"/>
      <c r="F59" s="177"/>
      <c r="G59" s="177"/>
      <c r="H59" s="177"/>
      <c r="I59" s="177"/>
      <c r="J59" s="177"/>
      <c r="K59" s="177"/>
      <c r="L59" s="177"/>
      <c r="M59" s="177"/>
      <c r="N59" s="177"/>
      <c r="O59" s="242"/>
      <c r="P59" s="239"/>
      <c r="Q59" s="239"/>
      <c r="R59" s="239"/>
      <c r="S59" s="243"/>
      <c r="T59" s="240"/>
      <c r="U59" s="177"/>
      <c r="V59" s="177"/>
      <c r="W59" s="177"/>
      <c r="X59" s="177"/>
      <c r="Y59" s="177"/>
      <c r="Z59" s="177"/>
      <c r="AA59" s="177"/>
      <c r="AB59" s="177"/>
      <c r="AC59" s="177"/>
      <c r="AD59" s="177"/>
      <c r="AE59" s="177"/>
      <c r="AF59" s="177"/>
      <c r="AG59" s="177"/>
      <c r="AH59" s="177"/>
      <c r="AI59" s="177"/>
      <c r="AJ59" s="177"/>
      <c r="AK59" s="177"/>
    </row>
    <row r="60" spans="1:37" ht="16.5">
      <c r="A60" s="242">
        <f>MAX(A6:A59)</f>
        <v>0</v>
      </c>
      <c r="B60" s="177"/>
      <c r="C60" s="244" t="e">
        <f>MIN(C8:C55)</f>
        <v>#N/A</v>
      </c>
      <c r="D60" s="244" t="e">
        <f>MAX(D8:D55)</f>
        <v>#N/A</v>
      </c>
      <c r="E60" s="177"/>
      <c r="F60" s="177"/>
      <c r="G60" s="177"/>
      <c r="H60" s="177"/>
      <c r="I60" s="177"/>
      <c r="J60" s="177"/>
      <c r="K60" s="177"/>
      <c r="L60" s="177"/>
      <c r="M60" s="177"/>
      <c r="N60" s="177"/>
      <c r="O60" s="242"/>
      <c r="P60" s="239"/>
      <c r="Q60" s="239"/>
      <c r="R60" s="239"/>
      <c r="S60" s="243"/>
      <c r="T60" s="240"/>
      <c r="U60" s="177"/>
      <c r="V60" s="177"/>
      <c r="W60" s="177"/>
      <c r="X60" s="177"/>
      <c r="Y60" s="177"/>
      <c r="Z60" s="177"/>
      <c r="AA60" s="177"/>
      <c r="AB60" s="177"/>
      <c r="AC60" s="177"/>
      <c r="AD60" s="177"/>
      <c r="AE60" s="177"/>
      <c r="AF60" s="177"/>
      <c r="AG60" s="177"/>
      <c r="AH60" s="177"/>
      <c r="AI60" s="177"/>
      <c r="AJ60" s="177"/>
      <c r="AK60" s="177"/>
    </row>
    <row r="61" spans="1:37" ht="16.5">
      <c r="A61" s="177"/>
      <c r="B61" s="177"/>
      <c r="C61" s="177"/>
      <c r="D61" s="177"/>
      <c r="E61" s="177"/>
      <c r="F61" s="177"/>
      <c r="G61" s="177"/>
      <c r="H61" s="177"/>
      <c r="I61" s="177"/>
      <c r="J61" s="177"/>
      <c r="K61" s="177"/>
      <c r="L61" s="177"/>
      <c r="M61" s="177"/>
      <c r="N61" s="177"/>
      <c r="O61" s="242"/>
      <c r="P61" s="239"/>
      <c r="Q61" s="239"/>
      <c r="R61" s="239"/>
      <c r="S61" s="243"/>
      <c r="T61" s="240"/>
      <c r="U61" s="177"/>
      <c r="V61" s="177"/>
      <c r="W61" s="177"/>
      <c r="X61" s="177"/>
      <c r="Y61" s="177"/>
      <c r="Z61" s="177"/>
      <c r="AA61" s="177"/>
      <c r="AB61" s="177"/>
      <c r="AC61" s="177"/>
      <c r="AD61" s="177"/>
      <c r="AE61" s="177"/>
      <c r="AF61" s="177"/>
      <c r="AG61" s="177"/>
      <c r="AH61" s="177"/>
      <c r="AI61" s="177"/>
      <c r="AJ61" s="177"/>
      <c r="AK61" s="177"/>
    </row>
    <row r="62" spans="1:37" ht="16.5">
      <c r="A62" s="177"/>
      <c r="B62" s="177"/>
      <c r="C62" s="177"/>
      <c r="D62" s="177"/>
      <c r="E62" s="177"/>
      <c r="F62" s="177"/>
      <c r="G62" s="177"/>
      <c r="H62" s="177"/>
      <c r="I62" s="177"/>
      <c r="J62" s="177"/>
      <c r="K62" s="177"/>
      <c r="L62" s="177"/>
      <c r="M62" s="177"/>
      <c r="N62" s="177"/>
      <c r="O62" s="238">
        <f>MAX(O8:O61)</f>
        <v>0</v>
      </c>
      <c r="P62" s="177"/>
      <c r="Q62" s="245" t="e">
        <f>MIN(Q8:Q61)</f>
        <v>#N/A</v>
      </c>
      <c r="R62" s="245">
        <f>MAX(R8:R61)</f>
        <v>0</v>
      </c>
      <c r="S62" s="177"/>
      <c r="T62" s="177"/>
      <c r="U62" s="177"/>
      <c r="V62" s="177"/>
      <c r="W62" s="177"/>
      <c r="X62" s="177"/>
      <c r="Y62" s="177"/>
      <c r="Z62" s="177"/>
      <c r="AA62" s="177"/>
      <c r="AB62" s="177"/>
      <c r="AC62" s="177"/>
      <c r="AD62" s="177"/>
      <c r="AE62" s="177"/>
      <c r="AF62" s="177"/>
      <c r="AG62" s="177"/>
      <c r="AH62" s="177"/>
      <c r="AI62" s="177"/>
      <c r="AJ62" s="177"/>
      <c r="AK62" s="177"/>
    </row>
    <row r="63" spans="1:37" ht="16.5">
      <c r="A63" s="177"/>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row>
    <row r="64" spans="1:37" ht="16.5">
      <c r="A64" s="177"/>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row>
    <row r="65" spans="1:37" ht="16.5">
      <c r="A65" s="177"/>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row>
    <row r="66" spans="1:37" ht="16.5">
      <c r="A66" s="177"/>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row>
    <row r="67" spans="1:37" ht="16.5">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row>
    <row r="68" spans="1:37" ht="16.5">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row>
    <row r="69" spans="1:37" ht="16.5">
      <c r="A69" s="177"/>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row>
  </sheetData>
  <mergeCells count="25">
    <mergeCell ref="AH9:AH10"/>
    <mergeCell ref="A1:L1"/>
    <mergeCell ref="O1:AA1"/>
    <mergeCell ref="B3:E3"/>
    <mergeCell ref="P3:T3"/>
    <mergeCell ref="C4:D4"/>
    <mergeCell ref="Q4:R4"/>
    <mergeCell ref="S4:T4"/>
    <mergeCell ref="A6:A7"/>
    <mergeCell ref="F6:L7"/>
    <mergeCell ref="O6:O7"/>
    <mergeCell ref="T6:T7"/>
    <mergeCell ref="U6:AA7"/>
    <mergeCell ref="F52:G52"/>
    <mergeCell ref="U52:V52"/>
    <mergeCell ref="F53:G53"/>
    <mergeCell ref="U53:V53"/>
    <mergeCell ref="F28:L29"/>
    <mergeCell ref="U28:AA29"/>
    <mergeCell ref="F50:H50"/>
    <mergeCell ref="U50:W50"/>
    <mergeCell ref="F51:G51"/>
    <mergeCell ref="I51:J51"/>
    <mergeCell ref="U51:V51"/>
    <mergeCell ref="X51:Y51"/>
  </mergeCells>
  <printOptions horizontalCentered="1"/>
  <pageMargins left="0.3" right="0.3" top="0.3" bottom="0.3" header="0.3" footer="0.3"/>
  <pageSetup paperSize="9" scale="64" orientation="portrait" r:id="rId1"/>
  <colBreaks count="3" manualBreakCount="3">
    <brk id="12" max="52" man="1"/>
    <brk id="14" max="52" man="1"/>
    <brk id="27" max="38"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MC 114+220</vt:lpstr>
      <vt:lpstr>BC 114+220</vt:lpstr>
      <vt:lpstr>SL 114+220</vt:lpstr>
      <vt:lpstr>DG 114+220</vt:lpstr>
      <vt:lpstr>'BC 114+220'!Print_Area</vt:lpstr>
      <vt:lpstr>'DG 114+220'!Print_Area</vt:lpstr>
      <vt:lpstr>'MC 114+220'!Print_Area</vt:lpstr>
      <vt:lpstr>'SL 114+220'!Print_Area</vt:lpstr>
      <vt:lpstr>'BC 114+220'!Print_Titles</vt:lpstr>
      <vt:lpstr>'MC 114+220'!Print_Titles</vt:lpstr>
      <vt:lpstr>'SL 114+220'!Print_Titles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tan</dc:creator>
  <cp:lastModifiedBy>Đăng Huân Võ</cp:lastModifiedBy>
  <dcterms:created xsi:type="dcterms:W3CDTF">2025-05-23T03:20:06Z</dcterms:created>
  <dcterms:modified xsi:type="dcterms:W3CDTF">2025-06-07T04:38:39Z</dcterms:modified>
</cp:coreProperties>
</file>