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F8" i="2" l="1"/>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<sst xmlns="http://schemas.openxmlformats.org/spreadsheetml/2006/main" count="651" uniqueCount="498">
  <si>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</si>
  <si>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</si>
  <si>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</si>
  <si>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</si>
  <si>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</si>
  <si>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</si>
  <si>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</si>
  <si>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</si>
  <si>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</si>
  <si>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</si>
  <si>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</si>
  <si>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</si>
  <si>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</si>
  <si>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</si>
  <si>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</si>
  <si>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</si>
  <si>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</si>
  <si>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</si>
  <si>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</si>
  <si>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</si>
  <si>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</si>
  <si>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</si>
  <si>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</si>
  <si>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</si>
  <si>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</si>
  <si>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</si>
  <si>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</si>
  <si>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</si>
  <si>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</si>
  <si>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</si>
  <si>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</si>
  <si>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</si>
  <si>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</si>
  <si>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</si>
  <si>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</si>
  <si>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</si>
  <si>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</si>
  <si>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</si>
  <si>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</si>
  <si>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</si>
  <si>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</si>
  <si>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</si>
  <si>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</si>
  <si>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</si>
  <si>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</si>
  <si>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</si>
  <si>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</si>
  <si>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</si>
  <si>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</si>
  <si>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</si>
  <si>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</si>
  <si>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</si>
  <si>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</si>
  <si>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</si>
  <si>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</si>
  <si>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</si>
  <si>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</si>
  <si>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</si>
  <si>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</si>
  <si>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</si>
  <si>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</si>
  <si>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</si>
  <si>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</si>
  <si>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</si>
  <si>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</si>
  <si>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</si>
  <si>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</si>
  <si>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</si>
  <si>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</si>
  <si>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</si>
  <si>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</si>
  <si>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</si>
  <si>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</si>
  <si>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</si>
  <si>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</si>
  <si>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</si>
  <si>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</si>
  <si>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</si>
  <si>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</si>
  <si>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</si>
  <si>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</si>
  <si>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</si>
  <si>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</si>
  <si>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</si>
  <si>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</si>
  <si>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</si>
  <si>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</si>
  <si>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</si>
  <si>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</si>
  <si>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</si>
  <si>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</si>
  <si>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</si>
  <si>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</si>
  <si>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</si>
  <si>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</si>
  <si>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</si>
  <si>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</si>
  <si>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</si>
  <si>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</si>
  <si>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</si>
  <si>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</si>
  <si>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</si>
  <si>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</si>
  <si>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</si>
  <si>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</si>
  <si>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</si>
  <si>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</si>
  <si>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</si>
  <si>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</si>
  <si>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</si>
  <si>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</si>
  <si>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</si>
  <si>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</si>
  <si>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</si>
  <si>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</si>
  <si>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</si>
  <si>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</si>
  <si>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</si>
  <si>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</si>
  <si>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</si>
  <si>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</si>
  <si>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</si>
  <si>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</si>
  <si>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</si>
  <si>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</si>
  <si>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</si>
  <si>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</si>
  <si>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</si>
  <si>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</si>
  <si>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</si>
  <si>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</si>
  <si>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</si>
  <si>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</si>
  <si>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</si>
  <si>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</si>
  <si>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</si>
  <si>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</si>
  <si>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</si>
  <si>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</si>
  <si>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</si>
  <si>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</si>
  <si>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</si>
  <si>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</si>
  <si>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</si>
  <si>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</si>
  <si>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</si>
  <si>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</si>
  <si>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</si>
  <si>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</si>
  <si>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</si>
  <si>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</si>
  <si>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</si>
  <si>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</si>
  <si>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</si>
  <si>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</si>
  <si>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</si>
  <si>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</si>
  <si>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</si>
  <si>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</si>
  <si>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</si>
  <si>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</si>
  <si>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</si>
  <si>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</si>
  <si>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</si>
  <si>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</si>
  <si>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</si>
  <si>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</si>
  <si>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</si>
  <si>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</si>
  <si>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</si>
  <si>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</si>
  <si>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</si>
  <si>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</si>
  <si>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</si>
  <si>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</si>
  <si>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</si>
  <si>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</si>
  <si>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</si>
  <si>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</si>
  <si>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</si>
  <si>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</si>
  <si>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</si>
  <si>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</si>
  <si>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</si>
  <si>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</si>
  <si>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</si>
  <si>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</si>
  <si>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</si>
  <si>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</si>
  <si>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</si>
  <si>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</si>
  <si>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</si>
  <si>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</si>
  <si>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</si>
  <si>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</si>
  <si>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</si>
  <si>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</si>
  <si>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</si>
  <si>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</si>
  <si>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</si>
  <si>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</si>
  <si>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</si>
  <si>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</si>
  <si>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</si>
  <si>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</si>
  <si>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</si>
  <si>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</si>
  <si>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</si>
  <si>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</si>
  <si>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</si>
  <si>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</si>
  <si>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</si>
  <si>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</si>
  <si>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</si>
  <si>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</si>
  <si>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</si>
  <si>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</si>
  <si>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</si>
  <si>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</si>
  <si>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</si>
  <si>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</si>
  <si>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</si>
  <si>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</si>
  <si>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</si>
  <si>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</si>
  <si>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</si>
  <si>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</si>
  <si>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</si>
  <si>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</si>
  <si>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</si>
  <si>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</si>
  <si>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</si>
  <si>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</si>
  <si>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</si>
  <si>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</si>
  <si>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</si>
  <si>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</si>
  <si>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</si>
  <si>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</si>
  <si>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</si>
  <si>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</si>
  <si>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</si>
  <si>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</si>
  <si>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</si>
  <si>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</si>
  <si>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</si>
  <si>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</si>
  <si>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</si>
  <si>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</si>
  <si>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</si>
  <si>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</si>
  <si>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</si>
  <si>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</si>
  <si>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</si>
  <si>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</si>
  <si>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</si>
  <si>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</si>
  <si>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</si>
  <si>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</si>
  <si>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</si>
  <si>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</si>
  <si>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</si>
  <si>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</si>
  <si>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</si>
  <si>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</si>
  <si>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</si>
  <si>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</si>
  <si>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</si>
  <si>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</si>
  <si>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</si>
  <si>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</si>
  <si>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</si>
  <si>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</si>
  <si>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</si>
  <si>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</si>
  <si>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</si>
  <si>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</si>
  <si>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</si>
  <si>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</si>
  <si>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</si>
  <si>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</si>
  <si>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</si>
  <si>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</si>
  <si>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</si>
  <si>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</si>
  <si>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</si>
  <si>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</si>
  <si>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</si>
  <si>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</si>
  <si>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</si>
  <si>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</si>
  <si>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</si>
  <si>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</si>
  <si>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</si>
  <si>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</si>
  <si>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</si>
  <si>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</si>
  <si>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</si>
  <si>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</si>
  <si>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</si>
  <si>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</si>
  <si>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</si>
  <si>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</si>
  <si>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</si>
  <si>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</si>
  <si>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</si>
  <si>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</si>
  <si>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</si>
  <si>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</si>
  <si>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</si>
  <si>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</si>
  <si>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</si>
  <si>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</si>
  <si>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</si>
  <si>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</si>
  <si>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</si>
  <si>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</si>
  <si>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</si>
  <si>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</si>
  <si>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</si>
  <si>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</si>
  <si>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</si>
  <si>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</si>
  <si>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</si>
  <si>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</si>
  <si>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</si>
  <si>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</si>
  <si>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</si>
  <si>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</si>
  <si>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</si>
  <si>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</si>
  <si>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</si>
  <si>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</si>
  <si>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</si>
  <si>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</si>
  <si>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</si>
  <si>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</si>
  <si>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</si>
  <si>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</si>
  <si>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</si>
  <si>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</si>
  <si>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</si>
  <si>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</si>
  <si>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</si>
  <si>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</si>
  <si>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</si>
  <si>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</si>
  <si>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</si>
  <si>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</si>
  <si>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</si>
  <si>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</si>
  <si>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</si>
  <si>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</si>
  <si>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</si>
  <si>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</si>
  <si>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</si>
  <si>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</si>
  <si>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</si>
  <si>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</si>
  <si>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</si>
  <si>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</si>
  <si>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</si>
  <si>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</si>
  <si>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</si>
  <si>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</si>
  <si>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</si>
  <si>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</si>
  <si>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</si>
  <si>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</si>
  <si>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</si>
  <si>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</si>
  <si>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</si>
  <si>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</si>
  <si>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</si>
  <si>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</si>
  <si>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</si>
  <si>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</si>
  <si>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</si>
  <si>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</si>
  <si>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</si>
  <si>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</si>
  <si>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</si>
  <si>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</si>
  <si>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</si>
  <si>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</si>
  <si>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</si>
  <si>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</si>
  <si>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</si>
  <si>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</si>
  <si>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</si>
  <si>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</si>
  <si>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</si>
  <si>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</si>
  <si>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</si>
  <si>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</si>
  <si>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</si>
  <si>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</si>
  <si>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</si>
  <si>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</si>
  <si>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</si>
  <si>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</si>
  <si>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</si>
  <si>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</si>
  <si>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</si>
  <si>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</si>
  <si>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</si>
  <si>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</si>
  <si>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</si>
  <si>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</si>
  <si>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</si>
  <si>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</si>
  <si>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</si>
  <si>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</si>
  <si>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</si>
  <si>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</si>
  <si>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</si>
  <si>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</si>
  <si>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</si>
  <si>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</si>
  <si>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</si>
  <si>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</si>
  <si>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</si>
  <si>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</si>
  <si>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</si>
  <si>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</si>
  <si>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</si>
  <si>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</si>
  <si>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</si>
  <si>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</si>
  <si>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</si>
  <si>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</si>
  <si>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</si>
  <si>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</si>
  <si>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</si>
  <si>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</si>
  <si>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</si>
  <si>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</si>
  <si>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</si>
  <si>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</si>
  <si>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</si>
  <si>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</si>
  <si>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</si>
  <si>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</si>
  <si>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</si>
  <si>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</si>
  <si>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</si>
  <si>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</si>
  <si>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</si>
  <si>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</si>
  <si>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</si>
  <si>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</si>
  <si>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</si>
  <si>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</si>
  <si>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</si>
  <si>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</si>
  <si>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</si>
  <si>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</si>
  <si>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</si>
  <si>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</si>
  <si>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</si>
  <si>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</si>
  <si>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</si>
  <si>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</si>
  <si>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</si>
  <si>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</si>
  <si>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</si>
  <si>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</si>
  <si>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</si>
  <si>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</si>
  <si>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Dheeraj</t>
  </si>
  <si>
    <t>Kumar</t>
  </si>
  <si>
    <t>Patel</t>
  </si>
  <si>
    <t>Analyst(Software Engineer)</t>
  </si>
  <si>
    <t>19-09-2018</t>
  </si>
  <si>
    <t>Pune</t>
  </si>
  <si>
    <t>Male</t>
  </si>
  <si>
    <t>Unmarried</t>
  </si>
  <si>
    <t>patel.dheeraj9@gmail.com</t>
  </si>
  <si>
    <t>Bhopal</t>
  </si>
  <si>
    <t>Indra</t>
  </si>
  <si>
    <t>Pal</t>
  </si>
  <si>
    <t>Aruna</t>
  </si>
  <si>
    <t>Devi</t>
  </si>
  <si>
    <t>Standard Chartered (acc no. - 22911295832)</t>
  </si>
  <si>
    <t>Block no 6 H no C-81</t>
  </si>
  <si>
    <t xml:space="preserve">Shaurya Parisar </t>
  </si>
  <si>
    <t>Idgah hills</t>
  </si>
  <si>
    <t>Madhya Pradesh 462001</t>
  </si>
  <si>
    <t>Indra pal patel</t>
  </si>
  <si>
    <t>Om Shiva Sai PG</t>
  </si>
  <si>
    <t>Hinjewadi Phase 1</t>
  </si>
  <si>
    <t>Maharashtra 411057</t>
  </si>
  <si>
    <t>Dheeraj kumar patel</t>
  </si>
  <si>
    <t>English</t>
  </si>
  <si>
    <t>Hindi</t>
  </si>
  <si>
    <t>Indra Pal Patel</t>
  </si>
  <si>
    <t>Father</t>
  </si>
  <si>
    <t>Block no 6 H no C-81 Shaurya Parisar  Idgah hills Bhopal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</si>
</sst>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atel.dheeraj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Dheeraj Kumar Patel</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19-09-2018</v>
      </c>
      <c r="D3" s="456"/>
      <c r="E3" s="54"/>
      <c r="F3" s="41" t="s">
        <v>79</v>
      </c>
      <c r="G3" s="64" t="str">
        <f>+MASTERSHEET!B5</f>
        <v>Analyst(Software Engineer)</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186</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183</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304</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Dheeraj Kumar Patel</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256</v>
      </c>
      <c r="B10" s="685"/>
      <c r="C10" s="685"/>
      <c r="D10" s="685"/>
      <c r="E10" s="38"/>
      <c r="F10" s="38"/>
      <c r="G10" s="38"/>
      <c r="H10" s="48"/>
    </row>
    <row r="11" spans="1:8" x14ac:dyDescent="0.25">
      <c r="A11" s="684" t="s">
        <v>257</v>
      </c>
      <c r="B11" s="685"/>
      <c r="C11" s="685"/>
      <c r="D11" s="685"/>
      <c r="E11" s="38"/>
      <c r="F11" s="38"/>
      <c r="G11" s="38"/>
      <c r="H11" s="48"/>
    </row>
    <row r="12" spans="1:8" x14ac:dyDescent="0.25">
      <c r="A12" s="684" t="s">
        <v>258</v>
      </c>
      <c r="B12" s="685"/>
      <c r="C12" s="685"/>
      <c r="D12" s="685"/>
      <c r="E12" s="38"/>
      <c r="F12" s="38"/>
      <c r="G12" s="38"/>
      <c r="H12" s="48"/>
    </row>
    <row r="13" spans="1:8" x14ac:dyDescent="0.25">
      <c r="A13" s="219" t="s">
        <v>259</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Dheeraj</v>
      </c>
      <c r="C31" s="41" t="str">
        <f>MASTERSHEET!D4</f>
        <v>Kumar</v>
      </c>
      <c r="D31" s="40"/>
      <c r="E31" s="41" t="str">
        <f>MASTERSHEET!F4</f>
        <v>Patel</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19-09-2018</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Dheeraj</v>
      </c>
      <c r="C11" s="41" t="str">
        <f>MASTERSHEET!F4</f>
        <v>Patel</v>
      </c>
      <c r="D11" s="48"/>
      <c r="E11" s="38"/>
    </row>
    <row r="12" spans="1:5" ht="15" customHeight="1" x14ac:dyDescent="0.25">
      <c r="A12" s="49" t="s">
        <v>121</v>
      </c>
      <c r="B12" s="57" t="str">
        <f>MASTERSHEET!B6</f>
        <v>19-09-2018</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Analyst(Software Engineer)</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Dheeraj</v>
      </c>
      <c r="C28" s="41" t="str">
        <f>MASTERSHEET!F4</f>
        <v>Patel</v>
      </c>
      <c r="D28" s="48"/>
      <c r="E28" s="38"/>
    </row>
    <row r="29" spans="1:5" x14ac:dyDescent="0.25">
      <c r="A29" s="49"/>
      <c r="B29" s="38"/>
      <c r="C29" s="38"/>
      <c r="D29" s="48"/>
      <c r="E29" s="38"/>
    </row>
    <row r="30" spans="1:5" x14ac:dyDescent="0.25">
      <c r="A30" s="49" t="s">
        <v>106</v>
      </c>
      <c r="B30" s="57" t="str">
        <f>MASTERSHEET!B6</f>
        <v>19-09-2018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256</v>
      </c>
      <c r="B9" s="685"/>
      <c r="C9" s="685"/>
      <c r="D9" s="685"/>
      <c r="E9" s="65"/>
      <c r="F9" s="38"/>
      <c r="G9" s="38"/>
      <c r="H9" s="38"/>
      <c r="I9" s="76"/>
      <c r="J9" s="81"/>
    </row>
    <row r="10" spans="1:10" ht="15" x14ac:dyDescent="0.25">
      <c r="A10" s="684" t="s">
        <v>257</v>
      </c>
      <c r="B10" s="685"/>
      <c r="C10" s="685"/>
      <c r="D10" s="685"/>
      <c r="E10" s="65"/>
      <c r="F10" s="38"/>
      <c r="G10" s="38"/>
      <c r="H10" s="38"/>
      <c r="I10" s="76"/>
      <c r="J10" s="81"/>
    </row>
    <row r="11" spans="1:10" ht="15" x14ac:dyDescent="0.25">
      <c r="A11" s="684" t="s">
        <v>258</v>
      </c>
      <c r="B11" s="685"/>
      <c r="C11" s="685"/>
      <c r="D11" s="685"/>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Dheeraj</v>
      </c>
      <c r="D28" s="41" t="str">
        <f>MASTERSHEET!F4</f>
        <v>Patel</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19-09-2018</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284</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2" t="s">
        <v>286</v>
      </c>
      <c r="C18" s="462"/>
      <c r="D18" s="462"/>
      <c r="E18" s="462"/>
      <c r="F18" s="38"/>
      <c r="G18" s="38"/>
      <c r="H18" s="81"/>
    </row>
    <row r="19" spans="1:8" ht="15" x14ac:dyDescent="0.25">
      <c r="A19" s="53" t="s">
        <v>287</v>
      </c>
      <c r="B19" s="462" t="s">
        <v>288</v>
      </c>
      <c r="C19" s="462"/>
      <c r="D19" s="462"/>
      <c r="E19" s="462"/>
      <c r="F19" s="38"/>
      <c r="G19" s="38"/>
      <c r="H19" s="81"/>
    </row>
    <row r="20" spans="1:8" ht="15" x14ac:dyDescent="0.25">
      <c r="A20" s="53" t="s">
        <v>289</v>
      </c>
      <c r="B20" s="462" t="s">
        <v>290</v>
      </c>
      <c r="C20" s="462"/>
      <c r="D20" s="462"/>
      <c r="E20" s="462"/>
      <c r="F20" s="38"/>
      <c r="G20" s="70"/>
      <c r="H20" s="81"/>
    </row>
    <row r="21" spans="1:8" ht="15" x14ac:dyDescent="0.25">
      <c r="A21" s="92" t="s">
        <v>291</v>
      </c>
      <c r="B21" s="462" t="s">
        <v>292</v>
      </c>
      <c r="C21" s="462"/>
      <c r="D21" s="462"/>
      <c r="E21" s="462"/>
      <c r="F21" s="38"/>
      <c r="G21" s="38"/>
      <c r="H21" s="81"/>
    </row>
    <row r="22" spans="1:8" ht="15" x14ac:dyDescent="0.25">
      <c r="A22" s="53" t="s">
        <v>293</v>
      </c>
      <c r="B22" s="462" t="s">
        <v>294</v>
      </c>
      <c r="C22" s="462"/>
      <c r="D22" s="462"/>
      <c r="E22" s="462"/>
      <c r="F22" s="38"/>
      <c r="G22" s="70"/>
      <c r="H22" s="81"/>
    </row>
    <row r="23" spans="1:8" ht="15" x14ac:dyDescent="0.25">
      <c r="A23" s="53" t="s">
        <v>295</v>
      </c>
      <c r="B23" s="462" t="s">
        <v>296</v>
      </c>
      <c r="C23" s="462"/>
      <c r="D23" s="462"/>
      <c r="E23" s="462"/>
      <c r="F23" s="38"/>
      <c r="G23" s="38"/>
      <c r="H23" s="81"/>
    </row>
    <row r="24" spans="1:8" ht="15" x14ac:dyDescent="0.25">
      <c r="A24" s="92" t="s">
        <v>297</v>
      </c>
      <c r="B24" s="462" t="s">
        <v>294</v>
      </c>
      <c r="C24" s="462"/>
      <c r="D24" s="462"/>
      <c r="E24" s="462"/>
      <c r="F24" s="38"/>
      <c r="G24" s="93"/>
      <c r="H24" s="81"/>
    </row>
    <row r="25" spans="1:8" ht="15" x14ac:dyDescent="0.25">
      <c r="A25" s="92" t="s">
        <v>298</v>
      </c>
      <c r="B25" s="462" t="s">
        <v>299</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256</v>
      </c>
      <c r="B7" s="685"/>
      <c r="C7" s="685"/>
      <c r="D7" s="685"/>
      <c r="I7" s="81"/>
    </row>
    <row r="8" spans="1:9" s="76" customFormat="1" ht="14.25" x14ac:dyDescent="0.2">
      <c r="A8" s="684" t="s">
        <v>257</v>
      </c>
      <c r="B8" s="685"/>
      <c r="C8" s="685"/>
      <c r="D8" s="685"/>
      <c r="I8" s="81"/>
    </row>
    <row r="9" spans="1:9" s="76" customFormat="1" ht="14.25" x14ac:dyDescent="0.2">
      <c r="A9" s="684" t="s">
        <v>258</v>
      </c>
      <c r="B9" s="685"/>
      <c r="C9" s="685"/>
      <c r="D9" s="685"/>
      <c r="I9" s="81"/>
    </row>
    <row r="10" spans="1:9" s="76" customFormat="1" ht="14.25" x14ac:dyDescent="0.2">
      <c r="A10" s="219" t="s">
        <v>259</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G29" sqref="G29"/>
    </sheetView>
  </sheetViews>
  <sheetFormatPr defaultColWidth="0" defaultRowHeight="15.75" x14ac:dyDescent="0.3"/>
  <cols>
    <col min="1" max="1" width="36.42578125" style="159" customWidth="1"/>
    <col min="2" max="2" width="32.42578125" style="160" customWidth="1"/>
    <col min="3" max="3" width="28.7109375" style="160" customWidth="1"/>
    <col min="4" max="4" width="60.28515625" style="160" customWidth="1"/>
    <col min="5" max="5" width="27.140625" style="160" bestFit="1"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176</v>
      </c>
      <c r="B1" s="471"/>
      <c r="C1" s="471"/>
      <c r="D1" s="471"/>
      <c r="E1" s="471"/>
      <c r="F1" s="472"/>
      <c r="G1" s="161"/>
      <c r="H1" s="140"/>
      <c r="W1" s="165" t="s">
        <v>190</v>
      </c>
    </row>
    <row r="2" spans="1:41" s="165" customFormat="1" ht="18" customHeight="1" thickBot="1" x14ac:dyDescent="0.35">
      <c r="A2" s="476"/>
      <c r="B2" s="477"/>
      <c r="C2" s="477"/>
      <c r="D2" s="477"/>
      <c r="E2" s="477"/>
      <c r="F2" s="478"/>
      <c r="G2" s="144"/>
      <c r="H2" s="141"/>
      <c r="S2" s="175" t="s">
        <v>332</v>
      </c>
      <c r="T2" s="177" t="s">
        <v>333</v>
      </c>
      <c r="W2" s="165" t="s">
        <v>188</v>
      </c>
    </row>
    <row r="3" spans="1:41" s="165" customFormat="1" ht="18" customHeight="1" thickBot="1" x14ac:dyDescent="0.35">
      <c r="A3" s="473"/>
      <c r="B3" s="474"/>
      <c r="C3" s="474"/>
      <c r="D3" s="474"/>
      <c r="E3" s="474"/>
      <c r="F3" s="475"/>
      <c r="G3" s="144"/>
      <c r="H3" s="141"/>
      <c r="R3" s="167" t="str">
        <f>S3</f>
        <v>Indra Pal Patel</v>
      </c>
      <c r="S3" s="172" t="str">
        <f>CONCATENATE(B18," ",C18," ",D18)</f>
        <v>Indra Pal Patel</v>
      </c>
      <c r="T3" s="173" t="str">
        <f>CONCATENATE(B19," ",C19," ",D19)</f>
        <v>Aruna Devi Patel</v>
      </c>
      <c r="W3" s="165" t="s">
        <v>187</v>
      </c>
    </row>
    <row r="4" spans="1:41" s="165" customFormat="1" ht="18" customHeight="1" x14ac:dyDescent="0.3">
      <c r="A4" s="447" t="s">
        <v>155</v>
      </c>
      <c r="B4" s="418" t="s">
        <v>469</v>
      </c>
      <c r="C4" s="450" t="s">
        <v>31</v>
      </c>
      <c r="D4" s="418" t="s">
        <v>470</v>
      </c>
      <c r="E4" s="450" t="s">
        <v>156</v>
      </c>
      <c r="F4" s="413" t="s">
        <v>471</v>
      </c>
      <c r="G4" s="144"/>
      <c r="H4" s="141"/>
      <c r="J4" s="167" t="s">
        <v>204</v>
      </c>
      <c r="L4" s="168" t="s">
        <v>190</v>
      </c>
      <c r="N4" s="169" t="s">
        <v>267</v>
      </c>
      <c r="R4" s="165" t="str">
        <f>CONCATENATE(B4," ",D4," ",F4)</f>
        <v>Dheeraj Kumar Patel</v>
      </c>
      <c r="W4" s="165" t="s">
        <v>189</v>
      </c>
    </row>
    <row r="5" spans="1:41" s="165" customFormat="1" ht="30.95" customHeight="1" x14ac:dyDescent="0.3">
      <c r="A5" s="449" t="s">
        <v>157</v>
      </c>
      <c r="B5" s="418" t="s">
        <v>472</v>
      </c>
      <c r="C5" s="430" t="s">
        <v>194</v>
      </c>
      <c r="D5" s="418"/>
      <c r="E5" s="430" t="s">
        <v>196</v>
      </c>
      <c r="F5" s="413"/>
      <c r="G5" s="144"/>
      <c r="H5" s="141"/>
      <c r="J5" s="167" t="s">
        <v>197</v>
      </c>
      <c r="L5" s="168" t="s">
        <v>188</v>
      </c>
      <c r="N5" s="169" t="s">
        <v>301</v>
      </c>
      <c r="R5" s="165" t="str">
        <f>F4</f>
        <v>Patel</v>
      </c>
      <c r="W5" s="165" t="s">
        <v>107</v>
      </c>
    </row>
    <row r="6" spans="1:41" s="165" customFormat="1" ht="18" customHeight="1" x14ac:dyDescent="0.3">
      <c r="A6" s="448" t="s">
        <v>158</v>
      </c>
      <c r="B6" s="419" t="s">
        <v>473</v>
      </c>
      <c r="C6" s="430" t="s">
        <v>159</v>
      </c>
      <c r="D6" s="418" t="s">
        <v>474</v>
      </c>
      <c r="E6" s="430" t="s">
        <v>195</v>
      </c>
      <c r="F6" s="413">
        <v>9993025907</v>
      </c>
      <c r="G6" s="144"/>
      <c r="H6" s="141"/>
      <c r="J6" s="167" t="s">
        <v>198</v>
      </c>
      <c r="L6" s="168" t="s">
        <v>187</v>
      </c>
      <c r="N6" s="169" t="s">
        <v>302</v>
      </c>
      <c r="W6" s="165" t="s">
        <v>108</v>
      </c>
    </row>
    <row r="7" spans="1:41" s="165" customFormat="1" ht="18" customHeight="1" thickBot="1" x14ac:dyDescent="0.35">
      <c r="A7" s="448" t="s">
        <v>161</v>
      </c>
      <c r="B7" s="418" t="s">
        <v>475</v>
      </c>
      <c r="C7" s="430" t="s">
        <v>52</v>
      </c>
      <c r="D7" s="418" t="s">
        <v>476</v>
      </c>
      <c r="E7" s="430" t="s">
        <v>160</v>
      </c>
      <c r="F7" s="414" t="s">
        <v>477</v>
      </c>
      <c r="G7" s="144"/>
      <c r="H7" s="141"/>
      <c r="J7" s="167" t="s">
        <v>201</v>
      </c>
      <c r="L7" s="168" t="s">
        <v>218</v>
      </c>
      <c r="N7" s="169" t="s">
        <v>274</v>
      </c>
      <c r="O7" s="165" t="s">
        <v>276</v>
      </c>
      <c r="W7" s="165" t="s">
        <v>109</v>
      </c>
    </row>
    <row r="8" spans="1:41" s="165" customFormat="1" ht="18" customHeight="1" x14ac:dyDescent="0.3">
      <c r="A8" s="448" t="s">
        <v>53</v>
      </c>
      <c r="B8" s="419">
        <v>35127</v>
      </c>
      <c r="C8" s="430" t="s">
        <v>174</v>
      </c>
      <c r="D8" s="418" t="s">
        <v>478</v>
      </c>
      <c r="E8" s="430" t="s">
        <v>162</v>
      </c>
      <c r="F8" s="415" t="e">
        <f>-B18</f>
        <v>#VALUE!</v>
      </c>
      <c r="G8" s="144"/>
      <c r="H8" s="141"/>
      <c r="J8" s="167" t="s">
        <v>202</v>
      </c>
      <c r="L8" s="168" t="s">
        <v>107</v>
      </c>
      <c r="N8" s="169" t="s">
        <v>272</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200</v>
      </c>
      <c r="L9" s="168" t="s">
        <v>108</v>
      </c>
      <c r="N9" s="169" t="s">
        <v>271</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206</v>
      </c>
      <c r="L10" s="168" t="s">
        <v>109</v>
      </c>
      <c r="N10" s="169" t="s">
        <v>268</v>
      </c>
      <c r="W10" s="165" t="s">
        <v>112</v>
      </c>
      <c r="AO10" s="165" t="s">
        <v>105</v>
      </c>
    </row>
    <row r="11" spans="1:41" s="165" customFormat="1" ht="18" hidden="1" customHeight="1" x14ac:dyDescent="0.3">
      <c r="A11" s="3" t="s">
        <v>165</v>
      </c>
      <c r="B11" s="1"/>
      <c r="C11" s="4" t="s">
        <v>169</v>
      </c>
      <c r="D11" s="1"/>
      <c r="E11" s="4" t="s">
        <v>171</v>
      </c>
      <c r="F11" s="145"/>
      <c r="G11" s="144"/>
      <c r="H11" s="141"/>
      <c r="J11" s="167" t="s">
        <v>205</v>
      </c>
      <c r="L11" s="168" t="s">
        <v>110</v>
      </c>
      <c r="N11" s="169" t="s">
        <v>273</v>
      </c>
      <c r="R11" s="170" t="str">
        <f>CONCATENATE(B25," ",B26)</f>
        <v xml:space="preserve">Block no 6 H no C-81 Shaurya Parisar </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199</v>
      </c>
      <c r="L12" s="168" t="s">
        <v>112</v>
      </c>
      <c r="N12" s="169" t="s">
        <v>270</v>
      </c>
      <c r="P12" s="165" t="s">
        <v>275</v>
      </c>
      <c r="R12" s="179" t="str">
        <f>CONCATENATE(B27," ",B28)</f>
        <v>Idgah hills Bhopal</v>
      </c>
      <c r="S12" s="180"/>
    </row>
    <row r="13" spans="1:41" s="165" customFormat="1" ht="18" customHeight="1" thickBot="1" x14ac:dyDescent="0.35">
      <c r="A13" s="479"/>
      <c r="B13" s="480"/>
      <c r="C13" s="480"/>
      <c r="D13" s="480"/>
      <c r="E13" s="480"/>
      <c r="F13" s="480"/>
      <c r="G13" s="480"/>
      <c r="H13" s="141"/>
      <c r="J13" s="167" t="s">
        <v>203</v>
      </c>
      <c r="L13" s="168" t="s">
        <v>111</v>
      </c>
      <c r="N13" s="169" t="s">
        <v>269</v>
      </c>
      <c r="R13" s="172" t="str">
        <f>B29</f>
        <v>Madhya Pradesh 462001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Block no 6 H no C-81 Shaurya Parisar  Idgah hills Bhopal Madhya Pradesh 462001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t="s">
        <v>480</v>
      </c>
      <c r="D18" s="418" t="s">
        <v>471</v>
      </c>
      <c r="E18" s="430" t="s">
        <v>442</v>
      </c>
      <c r="F18" s="419">
        <v>24479</v>
      </c>
      <c r="G18" s="418">
        <v>52</v>
      </c>
      <c r="H18" s="420"/>
    </row>
    <row r="19" spans="1:41" s="165" customFormat="1" ht="18" customHeight="1" thickBot="1" x14ac:dyDescent="0.35">
      <c r="A19" s="429" t="s">
        <v>75</v>
      </c>
      <c r="B19" s="421" t="s">
        <v>481</v>
      </c>
      <c r="C19" s="418" t="s">
        <v>482</v>
      </c>
      <c r="D19" s="418" t="s">
        <v>471</v>
      </c>
      <c r="E19" s="431" t="s">
        <v>441</v>
      </c>
      <c r="F19" s="422">
        <v>26000</v>
      </c>
      <c r="G19" s="418">
        <v>48</v>
      </c>
      <c r="H19" s="420"/>
    </row>
    <row r="20" spans="1:41" ht="18" customHeight="1" thickBot="1" x14ac:dyDescent="0.35">
      <c r="A20" s="469"/>
      <c r="B20" s="464"/>
      <c r="C20" s="464"/>
      <c r="D20" s="465"/>
      <c r="E20" s="143"/>
      <c r="F20" s="143"/>
      <c r="G20" s="143"/>
      <c r="H20" s="142"/>
      <c r="AO20" s="165"/>
    </row>
    <row r="21" spans="1:41" ht="18" customHeight="1" thickBot="1" x14ac:dyDescent="0.35">
      <c r="A21" s="452" t="s">
        <v>468</v>
      </c>
      <c r="B21" s="466" t="s">
        <v>483</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480</v>
      </c>
      <c r="B23" s="482"/>
      <c r="C23" s="482"/>
      <c r="D23" s="483"/>
      <c r="E23" s="492" t="s">
        <v>277</v>
      </c>
      <c r="F23" s="493"/>
      <c r="G23" s="494"/>
      <c r="H23" s="142"/>
    </row>
    <row r="24" spans="1:41" ht="18" customHeight="1" x14ac:dyDescent="0.3">
      <c r="A24" s="427" t="s">
        <v>82</v>
      </c>
      <c r="B24" s="441" t="s">
        <v>58</v>
      </c>
      <c r="C24" s="441" t="s">
        <v>175</v>
      </c>
      <c r="D24" s="441" t="s">
        <v>173</v>
      </c>
      <c r="E24" s="441" t="s">
        <v>278</v>
      </c>
      <c r="F24" s="441" t="s">
        <v>279</v>
      </c>
      <c r="G24" s="442" t="s">
        <v>280</v>
      </c>
      <c r="H24" s="432"/>
    </row>
    <row r="25" spans="1:41" ht="18" customHeight="1" x14ac:dyDescent="0.3">
      <c r="A25" s="428" t="s">
        <v>260</v>
      </c>
      <c r="B25" s="418" t="s">
        <v>484</v>
      </c>
      <c r="C25" s="433" t="s">
        <v>489</v>
      </c>
      <c r="D25" s="433"/>
      <c r="E25" s="434" t="s">
        <v>493</v>
      </c>
      <c r="F25" s="434" t="s">
        <v>493</v>
      </c>
      <c r="G25" s="434" t="s">
        <v>493</v>
      </c>
      <c r="H25" s="432"/>
    </row>
    <row r="26" spans="1:41" ht="18" customHeight="1" x14ac:dyDescent="0.3">
      <c r="A26" s="428" t="s">
        <v>261</v>
      </c>
      <c r="B26" s="418" t="s">
        <v>485</v>
      </c>
      <c r="C26" s="433" t="s">
        <v>490</v>
      </c>
      <c r="D26" s="433"/>
      <c r="E26" s="434" t="s">
        <v>494</v>
      </c>
      <c r="F26" s="434" t="s">
        <v>494</v>
      </c>
      <c r="G26" s="434" t="s">
        <v>494</v>
      </c>
      <c r="H26" s="432"/>
    </row>
    <row r="27" spans="1:41" ht="18" customHeight="1" x14ac:dyDescent="0.3">
      <c r="A27" s="428" t="s">
        <v>262</v>
      </c>
      <c r="B27" s="418" t="s">
        <v>486</v>
      </c>
      <c r="C27" s="433"/>
      <c r="D27" s="433"/>
      <c r="E27" s="434"/>
      <c r="F27" s="434"/>
      <c r="G27" s="434"/>
      <c r="H27" s="432"/>
    </row>
    <row r="28" spans="1:41" ht="18" customHeight="1" x14ac:dyDescent="0.3">
      <c r="A28" s="445" t="s">
        <v>263</v>
      </c>
      <c r="B28" s="418" t="s">
        <v>478</v>
      </c>
      <c r="C28" s="433" t="s">
        <v>474</v>
      </c>
      <c r="D28" s="433"/>
      <c r="E28" s="434"/>
      <c r="F28" s="434"/>
      <c r="G28" s="434"/>
      <c r="H28" s="432"/>
    </row>
    <row r="29" spans="1:41" ht="18" customHeight="1" x14ac:dyDescent="0.3">
      <c r="A29" s="445" t="s">
        <v>264</v>
      </c>
      <c r="B29" s="418" t="s">
        <v>487</v>
      </c>
      <c r="C29" s="433" t="s">
        <v>491</v>
      </c>
      <c r="D29" s="433"/>
      <c r="E29" s="434"/>
      <c r="F29" s="434"/>
      <c r="G29" s="435"/>
      <c r="H29" s="432"/>
    </row>
    <row r="30" spans="1:41" ht="18" customHeight="1" x14ac:dyDescent="0.3">
      <c r="A30" s="445" t="s">
        <v>64</v>
      </c>
      <c r="B30" s="433" t="s">
        <v>488</v>
      </c>
      <c r="C30" s="433" t="s">
        <v>492</v>
      </c>
      <c r="D30" s="433"/>
      <c r="E30" s="434"/>
      <c r="F30" s="434"/>
      <c r="G30" s="435"/>
      <c r="H30" s="432"/>
    </row>
    <row r="31" spans="1:41" ht="18" customHeight="1" x14ac:dyDescent="0.3">
      <c r="A31" s="445" t="s">
        <v>265</v>
      </c>
      <c r="C31" s="436"/>
      <c r="D31" s="436"/>
      <c r="E31" s="434"/>
      <c r="F31" s="434"/>
      <c r="G31" s="435"/>
      <c r="H31" s="432"/>
    </row>
    <row r="32" spans="1:41" ht="18" customHeight="1" thickBot="1" x14ac:dyDescent="0.35">
      <c r="A32" s="451" t="s">
        <v>266</v>
      </c>
      <c r="B32" s="436">
        <v>9893411985</v>
      </c>
      <c r="C32" s="433">
        <v>9993025907</v>
      </c>
      <c r="D32" s="433"/>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177</v>
      </c>
      <c r="B34" s="485"/>
      <c r="C34" s="485"/>
      <c r="D34" s="485"/>
      <c r="E34" s="485"/>
      <c r="F34" s="486"/>
      <c r="G34" s="439"/>
      <c r="H34" s="432"/>
    </row>
    <row r="35" spans="1:8" ht="25.5" x14ac:dyDescent="0.3">
      <c r="A35" s="427" t="s">
        <v>82</v>
      </c>
      <c r="B35" s="443" t="s">
        <v>178</v>
      </c>
      <c r="C35" s="443" t="s">
        <v>27</v>
      </c>
      <c r="D35" s="443" t="s">
        <v>70</v>
      </c>
      <c r="E35" s="443" t="s">
        <v>71</v>
      </c>
      <c r="F35" s="444" t="s">
        <v>72</v>
      </c>
      <c r="G35" s="439"/>
      <c r="H35" s="432"/>
    </row>
    <row r="36" spans="1:8" ht="38.25" x14ac:dyDescent="0.3">
      <c r="A36" s="445" t="s">
        <v>440</v>
      </c>
      <c r="B36" s="418" t="s">
        <v>495</v>
      </c>
      <c r="C36" s="418" t="s">
        <v>496</v>
      </c>
      <c r="D36" s="418" t="s">
        <v>497</v>
      </c>
      <c r="E36" s="418">
        <v>52</v>
      </c>
      <c r="F36" s="440">
        <v>1</v>
      </c>
      <c r="G36" s="439"/>
      <c r="H36" s="432"/>
    </row>
    <row r="37" spans="1:8" ht="18" customHeight="1" x14ac:dyDescent="0.3">
      <c r="A37" s="428" t="s">
        <v>37</v>
      </c>
      <c r="B37" s="418" t="s">
        <v>495</v>
      </c>
      <c r="C37" s="418" t="s">
        <v>496</v>
      </c>
      <c r="D37" s="418" t="s">
        <v>497</v>
      </c>
      <c r="E37" s="418">
        <v>52</v>
      </c>
      <c r="F37" s="440">
        <v>1</v>
      </c>
      <c r="G37" s="439"/>
      <c r="H37" s="432"/>
    </row>
    <row r="38" spans="1:8" ht="28.5" customHeight="1" x14ac:dyDescent="0.3">
      <c r="A38" s="446" t="s">
        <v>449</v>
      </c>
      <c r="B38" s="418" t="s">
        <v>495</v>
      </c>
      <c r="C38" s="418" t="s">
        <v>496</v>
      </c>
      <c r="D38" s="418" t="s">
        <v>497</v>
      </c>
      <c r="E38" s="418">
        <v>52</v>
      </c>
      <c r="F38" s="440">
        <v>1</v>
      </c>
      <c r="G38" s="439"/>
      <c r="H38" s="432"/>
    </row>
    <row r="39" spans="1:8" ht="18" customHeight="1" x14ac:dyDescent="0.3">
      <c r="A39" s="428" t="s">
        <v>60</v>
      </c>
      <c r="B39" s="418" t="s">
        <v>495</v>
      </c>
      <c r="C39" s="418" t="s">
        <v>496</v>
      </c>
      <c r="D39" s="418" t="s">
        <v>497</v>
      </c>
      <c r="E39" s="418">
        <v>52</v>
      </c>
      <c r="F39" s="440">
        <v>1</v>
      </c>
      <c r="G39" s="439"/>
      <c r="H39" s="432"/>
    </row>
    <row r="40" spans="1:8" ht="18" customHeight="1" thickBot="1" x14ac:dyDescent="0.35">
      <c r="A40" s="429" t="s">
        <v>181</v>
      </c>
      <c r="B40" s="418" t="s">
        <v>495</v>
      </c>
      <c r="C40" s="418" t="s">
        <v>496</v>
      </c>
      <c r="D40" s="418" t="s">
        <v>497</v>
      </c>
      <c r="E40" s="418">
        <v>52</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209</v>
      </c>
      <c r="B42" s="474"/>
      <c r="C42" s="474"/>
      <c r="D42" s="474"/>
      <c r="E42" s="474"/>
      <c r="F42" s="475"/>
      <c r="G42" s="143"/>
      <c r="H42" s="142"/>
    </row>
    <row r="43" spans="1:8" ht="18" hidden="1" customHeight="1" x14ac:dyDescent="0.3">
      <c r="A43" s="5"/>
      <c r="B43" s="8" t="s">
        <v>132</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Dheeraj</v>
      </c>
      <c r="B10" s="503" t="str">
        <f>MASTERSHEET!D4</f>
        <v>Kumar</v>
      </c>
      <c r="C10" s="504" t="str">
        <f>MASTERSHEET!F4</f>
        <v>Patel</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19-09-2018</v>
      </c>
      <c r="C14" s="498"/>
    </row>
    <row r="15" spans="1:3" ht="14.25" x14ac:dyDescent="0.2">
      <c r="A15" s="19" t="s">
        <v>67</v>
      </c>
      <c r="B15" s="495" t="str">
        <f>MASTERSHEET!B5</f>
        <v>Analyst(Software Engineer)</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Block no 6 H no C-81</v>
      </c>
      <c r="B19" s="30" t="str">
        <f>MASTERSHEET!C25</f>
        <v>Om Shiva Sai PG</v>
      </c>
      <c r="C19" s="31">
        <f>MASTERSHEET!D25</f>
        <v>0</v>
      </c>
    </row>
    <row r="20" spans="1:3" x14ac:dyDescent="0.25">
      <c r="A20" s="29" t="str">
        <f>MASTERSHEET!B26</f>
        <v xml:space="preserve">Shaurya Parisar </v>
      </c>
      <c r="B20" s="30" t="str">
        <f>MASTERSHEET!C26</f>
        <v>Hinjewadi Phase 1</v>
      </c>
      <c r="C20" s="31">
        <f>MASTERSHEET!D26</f>
        <v>0</v>
      </c>
    </row>
    <row r="21" spans="1:3" x14ac:dyDescent="0.25">
      <c r="A21" s="29" t="str">
        <f>MASTERSHEET!B27</f>
        <v>Idgah hills</v>
      </c>
      <c r="B21" s="30">
        <f>MASTERSHEET!C27</f>
        <v>0</v>
      </c>
      <c r="C21" s="31">
        <f>MASTERSHEET!D27</f>
        <v>0</v>
      </c>
    </row>
    <row r="22" spans="1:3" x14ac:dyDescent="0.25">
      <c r="A22" s="29" t="str">
        <f>MASTERSHEET!B28</f>
        <v>Bhopal</v>
      </c>
      <c r="B22" s="30" t="str">
        <f>MASTERSHEET!C28</f>
        <v>Pune</v>
      </c>
      <c r="C22" s="31">
        <f>MASTERSHEET!D28</f>
        <v>0</v>
      </c>
    </row>
    <row r="23" spans="1:3" x14ac:dyDescent="0.25">
      <c r="A23" s="29" t="str">
        <f>MASTERSHEET!B29</f>
        <v>Madhya Pradesh 462001</v>
      </c>
      <c r="B23" s="30" t="str">
        <f>MASTERSHEET!C29</f>
        <v>Maharashtra 411057</v>
      </c>
      <c r="C23" s="31">
        <f>MASTERSHEET!D29</f>
        <v>0</v>
      </c>
    </row>
    <row r="24" spans="1:3" ht="14.25" x14ac:dyDescent="0.2">
      <c r="A24" s="28" t="s">
        <v>64</v>
      </c>
      <c r="B24" s="192" t="s">
        <v>64</v>
      </c>
      <c r="C24" s="193" t="s">
        <v>64</v>
      </c>
    </row>
    <row r="25" spans="1:3" x14ac:dyDescent="0.25">
      <c r="A25" s="29" t="str">
        <f>MASTERSHEET!B30</f>
        <v>Indra pal patel</v>
      </c>
      <c r="B25" s="30" t="str">
        <f>MASTERSHEET!C30</f>
        <v>Dheeraj kumar patel</v>
      </c>
      <c r="C25" s="31">
        <f>MASTERSHEET!D30</f>
        <v>0</v>
      </c>
    </row>
    <row r="26" spans="1:3" ht="14.25" x14ac:dyDescent="0.2">
      <c r="A26" s="28" t="s">
        <v>62</v>
      </c>
      <c r="B26" s="192" t="s">
        <v>62</v>
      </c>
      <c r="C26" s="193" t="s">
        <v>62</v>
      </c>
    </row>
    <row r="27" spans="1:3" x14ac:dyDescent="0.25">
      <c r="A27" s="29" t="e">
        <f>MASTERSHEET!#REF!</f>
        <v>#REF!</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9993025907</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patel.dheeraj9@gmail.com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e">
        <f>MASTERSHEET!F8</f>
        <v>#VALUE!</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35127</v>
      </c>
      <c r="C41" s="21"/>
    </row>
    <row r="42" spans="1:3" x14ac:dyDescent="0.25">
      <c r="A42" s="29"/>
      <c r="B42" s="30"/>
      <c r="C42" s="21"/>
    </row>
    <row r="43" spans="1:3" x14ac:dyDescent="0.25">
      <c r="A43" s="32" t="s">
        <v>15</v>
      </c>
      <c r="B43" s="30" t="str">
        <f>MASTERSHEET!D8</f>
        <v>Bhopal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9993025907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422</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423</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8" t="str">
        <f>UPPER(+MASTERSHEET!B4&amp;"  "&amp;MASTERSHEET!D4&amp;"  "&amp;MASTERSHEET!F4)</f>
        <v>DHEERAJ  KUMAR  PATEL</v>
      </c>
      <c r="C11" s="518"/>
      <c r="D11" s="518"/>
      <c r="E11" s="250" t="s">
        <v>425</v>
      </c>
      <c r="F11" s="278"/>
      <c r="G11" s="250"/>
      <c r="H11" s="251"/>
    </row>
    <row r="12" spans="1:13" ht="32.25" customHeight="1" x14ac:dyDescent="0.25">
      <c r="A12" s="519" t="str">
        <f>PROPER(MASTERSHEET!B25&amp;" "&amp;MASTERSHEET!B26&amp;" "&amp;MASTERSHEET!B27&amp;" "&amp;MASTERSHEET!B28&amp;" "&amp;MASTERSHEET!B29)</f>
        <v>Block No 6 H No C-81 Shaurya Parisar  Idgah Hills Bhopal Madhya Pradesh 462001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1" t="s">
        <v>431</v>
      </c>
      <c r="D17" s="269" t="str">
        <f>+MASTERSHEET!B36</f>
        <v>Indra Pal Patel</v>
      </c>
      <c r="E17" s="269">
        <f>+MASTERSHEET!H15</f>
        <v>0</v>
      </c>
      <c r="F17" s="266" t="str">
        <f>+MASTERSHEET!D36</f>
        <v>Block no 6 H no C-81 Shaurya Parisar  Idgah hills Bhopal</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432</v>
      </c>
      <c r="D20" s="266" t="str">
        <f>+MASTERSHEET!B36</f>
        <v>Indra Pal Patel</v>
      </c>
      <c r="E20" s="266">
        <f>+MASTERSHEET!H15</f>
        <v>0</v>
      </c>
      <c r="F20" s="266" t="str">
        <f>+MASTERSHEET!D36</f>
        <v>Block no 6 H no C-81 Shaurya Parisar  Idgah hills Bhopal</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433</v>
      </c>
      <c r="D23" s="266" t="str">
        <f>+MASTERSHEET!B36</f>
        <v>Indra Pal Patel</v>
      </c>
      <c r="E23" s="416" t="str">
        <f>+MASTERSHEET!C36</f>
        <v>Father</v>
      </c>
      <c r="F23" s="266" t="str">
        <f>+MASTERSHEET!D36</f>
        <v>Block no 6 H no C-81 Shaurya Parisar  Idgah hills Bhopal</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462</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443</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444</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6" t="s">
        <v>437</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19-09-2018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450</v>
      </c>
      <c r="B7" s="524"/>
      <c r="C7" s="524"/>
      <c r="D7" s="524"/>
      <c r="E7" s="524"/>
      <c r="F7" s="524"/>
      <c r="G7" s="48"/>
    </row>
    <row r="8" spans="1:7" x14ac:dyDescent="0.25">
      <c r="A8" s="509" t="s">
        <v>451</v>
      </c>
      <c r="B8" s="510"/>
      <c r="C8" s="510"/>
      <c r="D8" s="510"/>
      <c r="E8" s="510"/>
      <c r="F8" s="510"/>
      <c r="G8" s="48"/>
    </row>
    <row r="9" spans="1:7" x14ac:dyDescent="0.25">
      <c r="A9" s="49"/>
      <c r="B9" s="38"/>
      <c r="C9" s="38"/>
      <c r="D9" s="38"/>
      <c r="E9" s="38"/>
      <c r="F9" s="38"/>
      <c r="G9" s="48"/>
    </row>
    <row r="10" spans="1:7" ht="18.75" customHeight="1" x14ac:dyDescent="0.25">
      <c r="A10" s="253" t="s">
        <v>452</v>
      </c>
      <c r="B10" s="529" t="str">
        <f>+MASTERSHEET!B4&amp;" "&amp;MASTERSHEET!D4&amp;" "&amp;MASTERSHEET!F4</f>
        <v>Dheeraj Kumar Patel</v>
      </c>
      <c r="C10" s="529"/>
      <c r="D10" s="405" t="s">
        <v>453</v>
      </c>
      <c r="E10" s="404"/>
      <c r="F10" s="38"/>
      <c r="G10" s="48"/>
    </row>
    <row r="11" spans="1:7" ht="21" customHeight="1" x14ac:dyDescent="0.25">
      <c r="A11" s="49" t="s">
        <v>54</v>
      </c>
      <c r="B11" s="37" t="str">
        <f>PROPER(MASTERSHEET!B25&amp;" "&amp;MASTERSHEET!B26&amp;" "&amp;MASTERSHEET!B27&amp;" "&amp;MASTERSHEET!B28&amp;" "&amp;MASTERSHEET!B29)</f>
        <v>Block No 6 H No C-81 Shaurya Parisar  Idgah Hills Bhopal Madhya Pradesh 462001</v>
      </c>
      <c r="C11" s="38"/>
      <c r="D11" s="38"/>
      <c r="E11" s="38"/>
      <c r="F11" s="38"/>
      <c r="G11" s="48"/>
    </row>
    <row r="12" spans="1:7" ht="30" customHeight="1" x14ac:dyDescent="0.25">
      <c r="A12" s="536" t="s">
        <v>463</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454</v>
      </c>
      <c r="D15" s="525" t="s">
        <v>455</v>
      </c>
      <c r="E15" s="38"/>
      <c r="F15" s="38"/>
      <c r="G15" s="48"/>
    </row>
    <row r="16" spans="1:7" ht="15.75" thickBot="1" x14ac:dyDescent="0.3">
      <c r="A16" s="49"/>
      <c r="B16" s="517"/>
      <c r="C16" s="526"/>
      <c r="D16" s="526"/>
      <c r="E16" s="38"/>
      <c r="F16" s="38"/>
      <c r="G16" s="48"/>
    </row>
    <row r="17" spans="1:7" ht="15.75" thickBot="1" x14ac:dyDescent="0.3">
      <c r="A17" s="49"/>
      <c r="B17" s="401" t="s">
        <v>456</v>
      </c>
      <c r="C17" s="260" t="str">
        <f>+MASTERSHEET!B37</f>
        <v>Indra Pal Patel</v>
      </c>
      <c r="D17" s="260"/>
      <c r="E17" s="38"/>
      <c r="F17" s="38"/>
      <c r="G17" s="48"/>
    </row>
    <row r="18" spans="1:7" x14ac:dyDescent="0.25">
      <c r="A18" s="49"/>
      <c r="B18" s="516" t="s">
        <v>457</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458</v>
      </c>
      <c r="C20" s="516" t="str">
        <f>+MASTERSHEET!D37</f>
        <v>Block no 6 H no C-81 Shaurya Parisar  Idgah hills Bhopal</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459</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460</v>
      </c>
      <c r="B30" s="531"/>
      <c r="C30" s="531"/>
      <c r="D30" s="531"/>
      <c r="E30" s="531"/>
      <c r="F30" s="531"/>
      <c r="G30" s="532"/>
    </row>
    <row r="31" spans="1:7" x14ac:dyDescent="0.25">
      <c r="A31" s="49"/>
      <c r="B31" s="38"/>
      <c r="C31" s="38"/>
      <c r="D31" s="38"/>
      <c r="E31" s="38"/>
      <c r="F31" s="38"/>
      <c r="G31" s="48"/>
    </row>
    <row r="32" spans="1:7" ht="51" customHeight="1" x14ac:dyDescent="0.25">
      <c r="A32" s="533" t="s">
        <v>461</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7" t="s">
        <v>437</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19-09-2018</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221</v>
      </c>
      <c r="C9" s="576"/>
      <c r="D9" s="576"/>
      <c r="E9" s="576"/>
      <c r="F9" s="576"/>
      <c r="G9" s="577"/>
    </row>
    <row r="10" spans="1:9" x14ac:dyDescent="0.25">
      <c r="B10" s="575" t="s">
        <v>222</v>
      </c>
      <c r="C10" s="576"/>
      <c r="D10" s="576"/>
      <c r="E10" s="576"/>
      <c r="F10" s="576"/>
      <c r="G10" s="577"/>
    </row>
    <row r="11" spans="1:9" ht="15.75" customHeight="1" x14ac:dyDescent="0.25">
      <c r="B11" s="575" t="s">
        <v>223</v>
      </c>
      <c r="C11" s="576"/>
      <c r="D11" s="576"/>
      <c r="E11" s="576"/>
      <c r="F11" s="576"/>
      <c r="G11" s="577"/>
    </row>
    <row r="12" spans="1:9" ht="15.75" customHeight="1" x14ac:dyDescent="0.25">
      <c r="B12" s="296"/>
      <c r="C12" s="297"/>
      <c r="D12" s="297"/>
      <c r="E12" s="297"/>
      <c r="F12" s="297"/>
      <c r="G12" s="298"/>
    </row>
    <row r="13" spans="1:9" x14ac:dyDescent="0.25">
      <c r="B13" s="587" t="s">
        <v>224</v>
      </c>
      <c r="C13" s="588"/>
      <c r="D13" s="588"/>
      <c r="E13" s="588"/>
      <c r="F13" s="588"/>
      <c r="G13" s="589"/>
    </row>
    <row r="14" spans="1:9" x14ac:dyDescent="0.25">
      <c r="B14" s="556" t="s">
        <v>307</v>
      </c>
      <c r="C14" s="557"/>
      <c r="D14" s="557"/>
      <c r="E14" s="557"/>
      <c r="F14" s="557"/>
      <c r="G14" s="590"/>
    </row>
    <row r="15" spans="1:9" x14ac:dyDescent="0.25">
      <c r="B15" s="299"/>
      <c r="C15" s="300"/>
      <c r="D15" s="300"/>
      <c r="E15" s="300"/>
      <c r="F15" s="300"/>
      <c r="G15" s="301"/>
    </row>
    <row r="16" spans="1:9" x14ac:dyDescent="0.25">
      <c r="B16" s="302" t="s">
        <v>308</v>
      </c>
      <c r="C16" s="303" t="s">
        <v>329</v>
      </c>
      <c r="D16" s="304" t="str">
        <f>UPPER(MASTERSHEET!R4)</f>
        <v>DHEERAJ KUMAR PATEL</v>
      </c>
      <c r="E16" s="297"/>
      <c r="F16" s="297"/>
      <c r="G16" s="298"/>
    </row>
    <row r="17" spans="2:7" x14ac:dyDescent="0.25">
      <c r="B17" s="302" t="s">
        <v>309</v>
      </c>
      <c r="C17" s="303" t="s">
        <v>329</v>
      </c>
      <c r="D17" s="417" t="str">
        <f>UPPER(MASTERSHEET!R3&amp;"/"&amp;MASTERSHEET!R9)</f>
        <v xml:space="preserve">INDRA PAL PATEL/  </v>
      </c>
      <c r="E17" s="297"/>
      <c r="F17" s="297"/>
      <c r="G17" s="298"/>
    </row>
    <row r="18" spans="2:7" x14ac:dyDescent="0.25">
      <c r="B18" s="302" t="s">
        <v>310</v>
      </c>
      <c r="C18" s="303" t="s">
        <v>329</v>
      </c>
      <c r="D18" s="305">
        <f>MASTERSHEET!B8</f>
        <v>35127</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UNMARRIED</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86" t="str">
        <f>PROPER(CONCATENATE(MASTERSHEET!B25,", ",MASTERSHEET!B26," ,",MASTERSHEET!B27,", ",MASTERSHEET!B28," , ",MASTERSHEET!B29))</f>
        <v>Block No 6 H No C-81, Shaurya Parisar  ,Idgah Hills, Bhopal , Madhya Pradesh 462001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225</v>
      </c>
      <c r="C27" s="553"/>
      <c r="D27" s="553"/>
      <c r="E27" s="553"/>
      <c r="F27" s="553"/>
      <c r="G27" s="554"/>
    </row>
    <row r="28" spans="2:7" x14ac:dyDescent="0.25">
      <c r="B28" s="312"/>
      <c r="C28" s="303"/>
      <c r="D28" s="303"/>
      <c r="E28" s="303"/>
      <c r="F28" s="303"/>
      <c r="G28" s="313"/>
    </row>
    <row r="29" spans="2:7" x14ac:dyDescent="0.25">
      <c r="B29" s="580" t="s">
        <v>226</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15.75" thickBot="1" x14ac:dyDescent="0.3">
      <c r="B34" s="324" t="str">
        <f>+MASTERSHEET!B38</f>
        <v>Indra Pal Patel</v>
      </c>
      <c r="C34" s="325" t="str">
        <f>+MASTERSHEET!D38</f>
        <v>Block no 6 H no C-81 Shaurya Parisar  Idgah hills Bhopal</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232</v>
      </c>
      <c r="C39" s="584"/>
      <c r="D39" s="584"/>
      <c r="E39" s="584"/>
      <c r="F39" s="584"/>
      <c r="G39" s="585"/>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316</v>
      </c>
      <c r="F44" s="550"/>
      <c r="G44" s="551"/>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317</v>
      </c>
      <c r="C50" s="576"/>
      <c r="D50" s="576"/>
      <c r="E50" s="576"/>
      <c r="F50" s="576"/>
      <c r="G50" s="577"/>
    </row>
    <row r="51" spans="2:7" x14ac:dyDescent="0.25">
      <c r="B51" s="296"/>
      <c r="C51" s="297"/>
      <c r="D51" s="297"/>
      <c r="E51" s="297"/>
      <c r="F51" s="297"/>
      <c r="G51" s="298"/>
    </row>
    <row r="52" spans="2:7" ht="28.5" customHeight="1" x14ac:dyDescent="0.25">
      <c r="B52" s="580" t="s">
        <v>237</v>
      </c>
      <c r="C52" s="581"/>
      <c r="D52" s="581"/>
      <c r="E52" s="581"/>
      <c r="F52" s="581"/>
      <c r="G52" s="582"/>
    </row>
    <row r="53" spans="2:7" ht="15.75" customHeight="1" thickBot="1" x14ac:dyDescent="0.3">
      <c r="B53" s="329"/>
      <c r="C53" s="297"/>
      <c r="D53" s="297"/>
      <c r="E53" s="297"/>
      <c r="F53" s="297"/>
      <c r="G53" s="298"/>
    </row>
    <row r="54" spans="2:7" ht="28.5" x14ac:dyDescent="0.25">
      <c r="B54" s="336" t="s">
        <v>318</v>
      </c>
      <c r="C54" s="337" t="s">
        <v>319</v>
      </c>
      <c r="D54" s="578" t="s">
        <v>53</v>
      </c>
      <c r="E54" s="578"/>
      <c r="F54" s="578" t="s">
        <v>320</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321</v>
      </c>
      <c r="C62" s="607"/>
      <c r="D62" s="607"/>
      <c r="E62" s="607"/>
      <c r="F62" s="607"/>
      <c r="G62" s="608"/>
    </row>
    <row r="63" spans="2:7" x14ac:dyDescent="0.25">
      <c r="B63" s="349"/>
      <c r="C63" s="350"/>
      <c r="D63" s="350"/>
      <c r="E63" s="350"/>
      <c r="F63" s="350"/>
      <c r="G63" s="351"/>
    </row>
    <row r="64" spans="2:7" ht="36" customHeight="1" thickBot="1" x14ac:dyDescent="0.3">
      <c r="B64" s="609" t="s">
        <v>322</v>
      </c>
      <c r="C64" s="610"/>
      <c r="D64" s="610"/>
      <c r="E64" s="610"/>
      <c r="F64" s="610"/>
      <c r="G64" s="611"/>
    </row>
    <row r="65" spans="2:9" x14ac:dyDescent="0.25">
      <c r="B65" s="612" t="s">
        <v>323</v>
      </c>
      <c r="C65" s="613"/>
      <c r="D65" s="614" t="s">
        <v>53</v>
      </c>
      <c r="E65" s="613"/>
      <c r="F65" s="569" t="s">
        <v>320</v>
      </c>
      <c r="G65" s="570"/>
    </row>
    <row r="66" spans="2:9" ht="15.75" thickBot="1" x14ac:dyDescent="0.3">
      <c r="B66" s="565">
        <v>1</v>
      </c>
      <c r="C66" s="566"/>
      <c r="D66" s="571">
        <v>2</v>
      </c>
      <c r="E66" s="566"/>
      <c r="F66" s="571">
        <v>3</v>
      </c>
      <c r="G66" s="568"/>
      <c r="I66" s="62" t="s">
        <v>327</v>
      </c>
    </row>
    <row r="67" spans="2:9" ht="15.75" thickBot="1" x14ac:dyDescent="0.3">
      <c r="B67" s="362"/>
      <c r="C67" s="363"/>
      <c r="D67" s="364"/>
      <c r="E67" s="365"/>
      <c r="F67" s="366"/>
      <c r="G67" s="367"/>
    </row>
    <row r="68" spans="2:9" x14ac:dyDescent="0.25">
      <c r="B68" s="572" t="str">
        <f>+MASTERSHEET!B18&amp;" "&amp;MASTERSHEET!C18&amp;" "&amp;MASTERSHEET!D18</f>
        <v>Indra Pal Patel</v>
      </c>
      <c r="C68" s="573"/>
      <c r="D68" s="562">
        <f>+MASTERSHEET!F18</f>
        <v>24479</v>
      </c>
      <c r="E68" s="562"/>
      <c r="F68" s="574">
        <f>+MASTERSHEET!H18</f>
        <v>0</v>
      </c>
      <c r="G68" s="574"/>
    </row>
    <row r="69" spans="2:9" ht="15.75" customHeight="1" x14ac:dyDescent="0.25">
      <c r="B69" s="560" t="str">
        <f>+MASTERSHEET!B19&amp;" "&amp;MASTERSHEET!C19&amp;" "&amp;MASTERSHEET!D19</f>
        <v>Aruna Devi Patel</v>
      </c>
      <c r="C69" s="561"/>
      <c r="D69" s="562">
        <f>+MASTERSHEET!F19</f>
        <v>26000</v>
      </c>
      <c r="E69" s="562"/>
      <c r="F69" s="563">
        <f>+MASTERSHEET!H19</f>
        <v>0</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t="str">
        <f>MASTERSHEET!B6</f>
        <v>19-09-2018</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316</v>
      </c>
      <c r="F74" s="550"/>
      <c r="G74" s="551"/>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52" t="s">
        <v>239</v>
      </c>
      <c r="C77" s="553"/>
      <c r="D77" s="553"/>
      <c r="E77" s="553"/>
      <c r="F77" s="553"/>
      <c r="G77" s="554"/>
    </row>
    <row r="78" spans="2:9" x14ac:dyDescent="0.25">
      <c r="B78" s="556" t="s">
        <v>324</v>
      </c>
      <c r="C78" s="557"/>
      <c r="D78" s="557"/>
      <c r="E78" s="557"/>
      <c r="F78" s="558" t="str">
        <f>MASTERSHEET!R4</f>
        <v>Dheeraj Kumar Patel</v>
      </c>
      <c r="G78" s="559"/>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t="str">
        <f>MASTERSHEET!B6</f>
        <v>19-09-2018</v>
      </c>
      <c r="C88" s="297"/>
      <c r="D88" s="547" t="s">
        <v>466</v>
      </c>
      <c r="E88" s="547"/>
      <c r="F88" s="547"/>
      <c r="G88" s="548"/>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544" t="s">
        <v>345</v>
      </c>
      <c r="C97" s="545"/>
      <c r="D97" s="545"/>
      <c r="E97" s="545"/>
      <c r="F97" s="545"/>
      <c r="G97" s="546"/>
      <c r="H97" s="38"/>
    </row>
    <row r="98" spans="2:8" ht="15.75" customHeight="1" x14ac:dyDescent="0.25">
      <c r="B98" s="544" t="s">
        <v>335</v>
      </c>
      <c r="C98" s="545"/>
      <c r="D98" s="545"/>
      <c r="E98" s="545"/>
      <c r="F98" s="545"/>
      <c r="G98" s="546"/>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544" t="s">
        <v>336</v>
      </c>
      <c r="C101" s="545"/>
      <c r="D101" s="545"/>
      <c r="E101" s="545"/>
      <c r="F101" s="545"/>
      <c r="G101" s="546"/>
      <c r="H101" s="38"/>
    </row>
    <row r="102" spans="2:8" ht="16.5" x14ac:dyDescent="0.25">
      <c r="B102" s="544" t="s">
        <v>337</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346</v>
      </c>
      <c r="C104" s="545"/>
      <c r="D104" s="545"/>
      <c r="E104" s="545"/>
      <c r="F104" s="545"/>
      <c r="G104" s="546"/>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544" t="s">
        <v>242</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341</v>
      </c>
      <c r="C111" s="592"/>
      <c r="D111" s="592"/>
      <c r="E111" s="592"/>
      <c r="F111" s="592"/>
      <c r="G111" s="593"/>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94" t="s">
        <v>446</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350</v>
      </c>
      <c r="B1" s="663"/>
      <c r="C1" s="663"/>
      <c r="D1" s="663"/>
      <c r="E1" s="663"/>
      <c r="F1" s="663"/>
      <c r="G1" s="663"/>
      <c r="H1" s="663"/>
      <c r="I1" s="664"/>
    </row>
    <row r="2" spans="1:10" x14ac:dyDescent="0.2">
      <c r="A2" s="665" t="s">
        <v>351</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352</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467</v>
      </c>
      <c r="B7" s="672"/>
      <c r="C7" s="672"/>
      <c r="D7" s="672"/>
      <c r="E7" s="672"/>
      <c r="F7" s="672"/>
      <c r="G7" s="672"/>
      <c r="H7" s="672"/>
      <c r="I7" s="673"/>
    </row>
    <row r="8" spans="1:10" x14ac:dyDescent="0.2">
      <c r="A8" s="377" t="s">
        <v>353</v>
      </c>
      <c r="B8" s="378"/>
      <c r="C8" s="378"/>
      <c r="D8" s="378"/>
      <c r="E8" s="378"/>
      <c r="F8" s="378"/>
      <c r="G8" s="378"/>
      <c r="H8" s="378"/>
      <c r="I8" s="379"/>
    </row>
    <row r="9" spans="1:10" x14ac:dyDescent="0.2">
      <c r="A9" s="671" t="s">
        <v>354</v>
      </c>
      <c r="B9" s="672"/>
      <c r="C9" s="672"/>
      <c r="D9" s="672"/>
      <c r="E9" s="672"/>
      <c r="F9" s="672"/>
      <c r="G9" s="672"/>
      <c r="H9" s="672"/>
      <c r="I9" s="673"/>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357</v>
      </c>
      <c r="B14" s="672"/>
      <c r="C14" s="672"/>
      <c r="D14" s="674" t="str">
        <f>UPPER(CONCATENATE(MASTERSHEET!B4," ", MASTERSHEET!D4," ",MASTERSHEET!F4))</f>
        <v>DHEERAJ KUMAR PATEL</v>
      </c>
      <c r="E14" s="674"/>
      <c r="F14" s="674"/>
      <c r="G14" s="674"/>
      <c r="H14" s="674"/>
      <c r="I14" s="675"/>
    </row>
    <row r="15" spans="1:10" ht="39" customHeight="1" x14ac:dyDescent="0.2">
      <c r="A15" s="656" t="s">
        <v>419</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420</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358</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359</v>
      </c>
      <c r="B21" s="620"/>
      <c r="C21" s="620"/>
      <c r="D21" s="620"/>
      <c r="E21" s="620"/>
      <c r="F21" s="620"/>
      <c r="G21" s="620"/>
      <c r="H21" s="620"/>
      <c r="I21" s="621"/>
    </row>
    <row r="22" spans="1:10" x14ac:dyDescent="0.2">
      <c r="A22" s="619" t="s">
        <v>360</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421</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361</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362</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363</v>
      </c>
      <c r="B30" s="647" t="s">
        <v>364</v>
      </c>
      <c r="C30" s="647"/>
      <c r="D30" s="647"/>
      <c r="E30" s="647"/>
      <c r="F30" s="647" t="s">
        <v>365</v>
      </c>
      <c r="G30" s="647"/>
      <c r="H30" s="385" t="s">
        <v>366</v>
      </c>
      <c r="I30" s="386" t="s">
        <v>367</v>
      </c>
    </row>
    <row r="31" spans="1:10" s="391" customFormat="1" ht="15" x14ac:dyDescent="0.25">
      <c r="A31" s="388" t="s">
        <v>368</v>
      </c>
      <c r="B31" s="648" t="s">
        <v>369</v>
      </c>
      <c r="C31" s="648"/>
      <c r="D31" s="648"/>
      <c r="E31" s="648"/>
      <c r="F31" s="648" t="s">
        <v>370</v>
      </c>
      <c r="G31" s="648"/>
      <c r="H31" s="389" t="s">
        <v>371</v>
      </c>
      <c r="I31" s="390" t="s">
        <v>372</v>
      </c>
    </row>
    <row r="32" spans="1:10" ht="12.75" customHeight="1" x14ac:dyDescent="0.2">
      <c r="A32" s="392" t="s">
        <v>373</v>
      </c>
      <c r="B32" s="649" t="str">
        <f>+MASTERSHEET!B39</f>
        <v>Indra Pal Patel</v>
      </c>
      <c r="C32" s="650"/>
      <c r="D32" s="650"/>
      <c r="E32" s="651"/>
      <c r="F32" s="649" t="str">
        <f>+MASTERSHEET!C39</f>
        <v>Father</v>
      </c>
      <c r="G32" s="651"/>
      <c r="H32" s="393">
        <f>+MASTERSHEET!E39</f>
        <v>52</v>
      </c>
      <c r="I32" s="394">
        <f>+MASTERSHEET!F39</f>
        <v>1</v>
      </c>
    </row>
    <row r="33" spans="1:256" x14ac:dyDescent="0.2">
      <c r="A33" s="392" t="s">
        <v>374</v>
      </c>
      <c r="B33" s="649"/>
      <c r="C33" s="650"/>
      <c r="D33" s="650"/>
      <c r="E33" s="651"/>
      <c r="F33" s="652"/>
      <c r="G33" s="652"/>
      <c r="H33" s="393"/>
      <c r="I33" s="395"/>
    </row>
    <row r="34" spans="1:256" x14ac:dyDescent="0.2">
      <c r="A34" s="392" t="s">
        <v>375</v>
      </c>
      <c r="B34" s="649"/>
      <c r="C34" s="650"/>
      <c r="D34" s="650"/>
      <c r="E34" s="651"/>
      <c r="F34" s="652"/>
      <c r="G34" s="652"/>
      <c r="H34" s="393"/>
      <c r="I34" s="395"/>
    </row>
    <row r="35" spans="1:256" x14ac:dyDescent="0.2">
      <c r="A35" s="392" t="s">
        <v>376</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377</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378</v>
      </c>
      <c r="C41" s="639"/>
      <c r="D41" s="639"/>
      <c r="E41" s="396" t="s">
        <v>329</v>
      </c>
      <c r="F41" s="645" t="str">
        <f>+D14</f>
        <v>DHEERAJ KUMAR PATEL</v>
      </c>
      <c r="G41" s="645"/>
      <c r="H41" s="645"/>
      <c r="I41" s="646"/>
    </row>
    <row r="42" spans="1:256" ht="14.25" customHeight="1" x14ac:dyDescent="0.2">
      <c r="A42" s="227">
        <v>2</v>
      </c>
      <c r="B42" s="639" t="s">
        <v>379</v>
      </c>
      <c r="C42" s="639"/>
      <c r="D42" s="639"/>
      <c r="E42" s="396" t="s">
        <v>329</v>
      </c>
      <c r="F42" s="643" t="str">
        <f>UPPER(+MASTERSHEET!B7)</f>
        <v>MALE</v>
      </c>
      <c r="G42" s="643"/>
      <c r="H42" s="643"/>
      <c r="I42" s="644"/>
    </row>
    <row r="43" spans="1:256" ht="15" customHeight="1" x14ac:dyDescent="0.2">
      <c r="A43" s="227">
        <v>3</v>
      </c>
      <c r="B43" s="639" t="s">
        <v>380</v>
      </c>
      <c r="C43" s="639"/>
      <c r="D43" s="639"/>
      <c r="E43" s="396" t="s">
        <v>329</v>
      </c>
      <c r="F43" s="642" t="s">
        <v>418</v>
      </c>
      <c r="G43" s="643"/>
      <c r="H43" s="643"/>
      <c r="I43" s="644"/>
    </row>
    <row r="44" spans="1:256" ht="15.75" customHeight="1" x14ac:dyDescent="0.2">
      <c r="A44" s="227">
        <v>4</v>
      </c>
      <c r="B44" s="639" t="s">
        <v>381</v>
      </c>
      <c r="C44" s="639"/>
      <c r="D44" s="639"/>
      <c r="E44" s="396" t="s">
        <v>329</v>
      </c>
      <c r="F44" s="643" t="str">
        <f>UPPER(+MASTERSHEET!D7)</f>
        <v>UNMARRIED</v>
      </c>
      <c r="G44" s="643"/>
      <c r="H44" s="643"/>
      <c r="I44" s="644"/>
    </row>
    <row r="45" spans="1:256" ht="18.75" customHeight="1" x14ac:dyDescent="0.2">
      <c r="A45" s="227">
        <v>5</v>
      </c>
      <c r="B45" s="639" t="s">
        <v>382</v>
      </c>
      <c r="C45" s="639"/>
      <c r="D45" s="639"/>
      <c r="E45" s="396" t="s">
        <v>329</v>
      </c>
      <c r="F45" s="642" t="str">
        <f>UPPER(+MASTERSHEET!D6)</f>
        <v>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383</v>
      </c>
      <c r="C46" s="639"/>
      <c r="D46" s="639"/>
      <c r="E46" s="396" t="s">
        <v>329</v>
      </c>
      <c r="F46" s="642" t="str">
        <f>UPPER(+MASTERSHEET!B5)</f>
        <v>ANALYST(SOFTWARE ENGINEER)</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384</v>
      </c>
      <c r="C47" s="639"/>
      <c r="D47" s="639"/>
      <c r="E47" s="396" t="s">
        <v>329</v>
      </c>
      <c r="F47" s="640" t="str">
        <f>+MASTERSHEET!B6</f>
        <v>19-09-2018</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385</v>
      </c>
      <c r="C48" s="639"/>
      <c r="D48" s="639"/>
      <c r="E48" s="396" t="s">
        <v>329</v>
      </c>
      <c r="F48" s="633" t="str">
        <f>PROPER(CONCATENATE(MASTERSHEET!B25,", ",MASTERSHEET!B26," ,",MASTERSHEET!B27,", ",MASTERSHEET!B28," , ",MASTERSHEET!B29))</f>
        <v>Block No 6 H No C-81, Shaurya Parisar  ,Idgah Hills, Bhopal , Madhya Pradesh 462001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38"/>
      <c r="F52" s="638"/>
      <c r="G52" s="620" t="s">
        <v>388</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391</v>
      </c>
      <c r="B56" s="620"/>
      <c r="C56" s="232" t="str">
        <f>UPPER(+MASTERSHEET!D6 )</f>
        <v>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392</v>
      </c>
      <c r="B57" s="620"/>
      <c r="C57" s="233" t="str">
        <f>+MASTERSHEET!B6</f>
        <v>19-09-2018</v>
      </c>
      <c r="D57" s="232"/>
      <c r="E57" s="232"/>
      <c r="F57" s="623" t="s">
        <v>393</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394</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395</v>
      </c>
      <c r="B59" s="232"/>
      <c r="C59" s="232"/>
      <c r="D59" s="232"/>
      <c r="E59" s="232"/>
      <c r="F59" s="620" t="s">
        <v>396</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397</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398</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399</v>
      </c>
      <c r="B66" s="623"/>
      <c r="C66" s="623"/>
      <c r="D66" s="623"/>
      <c r="E66" s="623"/>
      <c r="F66" s="232"/>
      <c r="G66" s="623" t="s">
        <v>400</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2"/>
      <c r="C68" s="632"/>
      <c r="D68" s="632"/>
      <c r="E68" s="632"/>
      <c r="F68" s="369" t="s">
        <v>402</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403</v>
      </c>
      <c r="B71" s="632"/>
      <c r="C71" s="632"/>
      <c r="D71" s="632"/>
      <c r="E71" s="632"/>
      <c r="F71" s="369" t="s">
        <v>404</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405</v>
      </c>
      <c r="B74" s="620"/>
      <c r="C74" s="232" t="str">
        <f>UPPER(+MASTERSHEET!D6 )</f>
        <v>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392</v>
      </c>
      <c r="B75" s="620"/>
      <c r="C75" s="233" t="str">
        <f>+MASTERSHEET!B6</f>
        <v>19-09-2018</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406</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407</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445</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408</v>
      </c>
      <c r="B84" s="232"/>
      <c r="C84" s="232"/>
      <c r="D84" s="232"/>
      <c r="E84" s="620" t="s">
        <v>409</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410</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467</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411</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412</v>
      </c>
      <c r="F90" s="623"/>
      <c r="G90" s="623"/>
      <c r="H90" s="623"/>
      <c r="I90" s="624"/>
    </row>
    <row r="91" spans="1:256" s="406" customFormat="1" x14ac:dyDescent="0.2">
      <c r="A91" s="368"/>
      <c r="B91" s="232"/>
      <c r="C91" s="232"/>
      <c r="D91" s="232"/>
      <c r="E91" s="623" t="s">
        <v>413</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392</v>
      </c>
      <c r="B93" s="620"/>
      <c r="C93" s="233" t="str">
        <f>+C75</f>
        <v>19-09-2018</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414</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415</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393</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t="str">
        <f>+C93</f>
        <v>19-09-2018</v>
      </c>
      <c r="D104" s="372"/>
      <c r="E104" s="372"/>
      <c r="F104" s="623" t="s">
        <v>416</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417</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Dheeraj</v>
      </c>
      <c r="D31" s="37" t="str">
        <f>MASTERSHEET!D4</f>
        <v>Kumar</v>
      </c>
      <c r="E31" s="37" t="str">
        <f>MASTERSHEET!F4</f>
        <v>Patel</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Patel, Dheeraj Kumar</cp:lastModifiedBy>
  <cp:lastPrinted>2015-12-01T11:26:18Z</cp:lastPrinted>
  <dcterms:created xsi:type="dcterms:W3CDTF">2006-10-17T09:26:01Z</dcterms:created>
  <dcterms:modified xsi:type="dcterms:W3CDTF">2018-12-13T06:56:31Z</dcterms:modified>
</cp:coreProperties>
</file>