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embeddings/oleObject2.bin" ContentType="application/vnd.openxmlformats-officedocument.oleObject"/>
  <Override PartName="/xl/drawings/drawing7.xml" ContentType="application/vnd.openxmlformats-officedocument.drawing+xml"/>
  <Override PartName="/xl/embeddings/oleObject3.bin" ContentType="application/vnd.openxmlformats-officedocument.oleObject"/>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231"/>
  <workbookPr codeName="ThisWorkbook" autoCompressPictures="0" defaultThemeVersion="124226"/>
  <mc:AlternateContent xmlns:mc="http://schemas.openxmlformats.org/markup-compatibility/2006">
    <mc:Choice Requires="x15">
      <x15ac:absPath xmlns:x15ac="http://schemas.microsoft.com/office/spreadsheetml/2010/11/ac" url="C:\Users\Mahbub\Desktop\"/>
    </mc:Choice>
  </mc:AlternateContent>
  <xr:revisionPtr revIDLastSave="0" documentId="13_ncr:1_{60528194-7228-472F-B8CB-18E5274F4A5D}" xr6:coauthVersionLast="45" xr6:coauthVersionMax="45" xr10:uidLastSave="{00000000-0000-0000-0000-000000000000}"/>
  <bookViews>
    <workbookView xWindow="-120" yWindow="-120" windowWidth="20730" windowHeight="11160" firstSheet="1" activeTab="2" xr2:uid="{00000000-000D-0000-FFFF-FFFF00000000}"/>
  </bookViews>
  <sheets>
    <sheet name="BRAC Response_Pilar1" sheetId="13" state="hidden" r:id="rId1"/>
    <sheet name="Framework" sheetId="18" r:id="rId2"/>
    <sheet name="M&amp;E Plan_Pillar1" sheetId="4" r:id="rId3"/>
    <sheet name="M&amp;E Plan_Pillar2" sheetId="17" r:id="rId4"/>
    <sheet name="M&amp;E Plan_Pillar3" sheetId="16" r:id="rId5"/>
    <sheet name="SectorTarget_CCindicators" sheetId="14" r:id="rId6"/>
    <sheet name="Plan_M&amp;E Strengthening" sheetId="15" r:id="rId7"/>
    <sheet name="Smart Guide" sheetId="2" r:id="rId8"/>
    <sheet name="DFID Methodology Note 1" sheetId="5" r:id="rId9"/>
    <sheet name="DFID Methodology Note 2" sheetId="6" r:id="rId10"/>
    <sheet name="DFID Methodology Note 3" sheetId="7" r:id="rId11"/>
    <sheet name="DFID Methodology Note 4" sheetId="8" r:id="rId12"/>
    <sheet name="ICF Milestone SPA RF" sheetId="10" state="hidden" r:id="rId13"/>
  </sheets>
  <definedNames>
    <definedName name="_xlnm._FilterDatabase" localSheetId="1" hidden="1">Framework!$A$3:$B$85</definedName>
    <definedName name="_xlnm.Print_Area" localSheetId="0">Table1[#All]</definedName>
    <definedName name="_xlnm.Print_Area" localSheetId="1">Framework!$A$1:$B$152</definedName>
    <definedName name="_xlnm.Print_Area" localSheetId="2">'M&amp;E Plan_Pillar1'!$A$1:$Q$224</definedName>
    <definedName name="_xlnm.Print_Area" localSheetId="7">'Smart Guide'!$A$1:$C$119</definedName>
    <definedName name="Slicer_Thematic_area__pillars">#N/A</definedName>
  </definedNames>
  <calcPr calcId="191029"/>
  <fileRecoveryPr autoRecover="0"/>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5:slicerCaches>
    </ext>
    <ext xmlns:mx="http://schemas.microsoft.com/office/mac/excel/2008/main" uri="{7523E5D3-25F3-A5E0-1632-64F254C22452}">
      <mx:ArchID Flags="2"/>
    </ext>
  </extLst>
</workbook>
</file>

<file path=xl/calcChain.xml><?xml version="1.0" encoding="utf-8"?>
<calcChain xmlns="http://schemas.openxmlformats.org/spreadsheetml/2006/main">
  <c r="J108" i="4" l="1"/>
  <c r="K261" i="4" l="1"/>
  <c r="K256" i="4"/>
  <c r="K251" i="4"/>
  <c r="K246" i="4"/>
  <c r="K241" i="4"/>
  <c r="K236" i="4"/>
  <c r="K231" i="4"/>
  <c r="K226" i="4"/>
  <c r="M4" i="14" l="1"/>
  <c r="M5" i="14"/>
  <c r="M6" i="14"/>
  <c r="M7" i="14"/>
  <c r="M8" i="14"/>
  <c r="M9" i="14"/>
  <c r="M10" i="14"/>
  <c r="M11" i="14"/>
  <c r="M12" i="14"/>
  <c r="M13" i="14"/>
  <c r="M14" i="14"/>
  <c r="M15" i="14"/>
  <c r="M16" i="14"/>
  <c r="M3" i="14"/>
  <c r="H4" i="14"/>
  <c r="H5" i="14"/>
  <c r="H6" i="14"/>
  <c r="H7" i="14"/>
  <c r="H8" i="14"/>
  <c r="H9" i="14"/>
  <c r="H10" i="14"/>
  <c r="H11" i="14"/>
  <c r="H13" i="14"/>
  <c r="H14" i="14"/>
  <c r="H15" i="14"/>
  <c r="H3" i="14"/>
  <c r="K17" i="14"/>
  <c r="M17" i="14" l="1"/>
  <c r="J17" i="14"/>
  <c r="F17" i="14"/>
  <c r="L191" i="4"/>
  <c r="L221" i="4" l="1"/>
  <c r="L216" i="4"/>
  <c r="J220" i="4"/>
  <c r="L220" i="4"/>
  <c r="L215" i="4"/>
  <c r="J215" i="4"/>
  <c r="L210" i="4"/>
  <c r="J210" i="4"/>
  <c r="L205" i="4"/>
  <c r="J205" i="4"/>
  <c r="L200" i="4"/>
  <c r="J200" i="4"/>
  <c r="L196" i="4"/>
  <c r="L195" i="4"/>
  <c r="J196" i="4"/>
  <c r="J195" i="4"/>
  <c r="L190" i="4"/>
  <c r="J190" i="4"/>
  <c r="L184" i="4"/>
  <c r="J184" i="4"/>
  <c r="L180" i="4"/>
  <c r="L179" i="4"/>
  <c r="J180" i="4"/>
  <c r="J179" i="4"/>
  <c r="L175" i="4"/>
  <c r="L174" i="4"/>
  <c r="J175" i="4"/>
  <c r="J174" i="4"/>
  <c r="L170" i="4"/>
  <c r="L169" i="4"/>
  <c r="J170" i="4"/>
  <c r="J169" i="4"/>
  <c r="L165" i="4"/>
  <c r="L164" i="4"/>
  <c r="J165" i="4"/>
  <c r="J164" i="4"/>
  <c r="L159" i="4"/>
  <c r="J159" i="4"/>
  <c r="L154" i="4"/>
  <c r="J154" i="4"/>
  <c r="L150" i="4"/>
  <c r="L149" i="4"/>
  <c r="J150" i="4"/>
  <c r="J149" i="4"/>
  <c r="L145" i="4"/>
  <c r="L144" i="4"/>
  <c r="J145" i="4"/>
  <c r="J144" i="4"/>
  <c r="L128" i="4"/>
  <c r="L127" i="4"/>
  <c r="J128" i="4"/>
  <c r="J127" i="4"/>
  <c r="L123" i="4"/>
  <c r="L122" i="4"/>
  <c r="J123" i="4"/>
  <c r="J122" i="4"/>
  <c r="L118" i="4"/>
  <c r="L117" i="4"/>
  <c r="J118" i="4"/>
  <c r="J117" i="4"/>
  <c r="L112" i="4"/>
  <c r="J112" i="4"/>
  <c r="L108" i="4"/>
  <c r="L107" i="4"/>
  <c r="J107" i="4"/>
  <c r="L103" i="4"/>
  <c r="L102" i="4"/>
  <c r="J103" i="4"/>
  <c r="J102" i="4"/>
  <c r="L98" i="4"/>
  <c r="L97" i="4"/>
  <c r="J98" i="4"/>
  <c r="J97" i="4"/>
  <c r="L93" i="4"/>
  <c r="L92" i="4"/>
  <c r="J93" i="4"/>
  <c r="J92" i="4"/>
  <c r="L87" i="4"/>
  <c r="J87" i="4"/>
  <c r="L83" i="4"/>
  <c r="L82" i="4"/>
  <c r="J83" i="4"/>
  <c r="J82" i="4"/>
  <c r="L78" i="4"/>
  <c r="L77" i="4"/>
  <c r="J78" i="4"/>
  <c r="J77" i="4"/>
  <c r="L68" i="4"/>
  <c r="L67" i="4"/>
  <c r="J68" i="4"/>
  <c r="J67" i="4"/>
  <c r="L73" i="4"/>
  <c r="L72" i="4"/>
  <c r="J73" i="4"/>
  <c r="J72" i="4"/>
  <c r="L63" i="4"/>
  <c r="L62" i="4"/>
  <c r="J63" i="4"/>
  <c r="J62" i="4"/>
  <c r="L56" i="4"/>
  <c r="L55" i="4"/>
  <c r="J56" i="4"/>
  <c r="J55" i="4"/>
  <c r="L51" i="4"/>
  <c r="L50" i="4"/>
  <c r="J51" i="4"/>
  <c r="J50" i="4"/>
  <c r="L46" i="4"/>
  <c r="L45" i="4"/>
  <c r="J46" i="4"/>
  <c r="J45" i="4"/>
  <c r="L41" i="4"/>
  <c r="L40" i="4"/>
  <c r="J41" i="4"/>
  <c r="J40" i="4"/>
  <c r="L36" i="4"/>
  <c r="L35" i="4"/>
  <c r="J36" i="4"/>
  <c r="J35" i="4"/>
  <c r="L31" i="4"/>
  <c r="L30" i="4"/>
  <c r="J31" i="4"/>
  <c r="J30" i="4"/>
  <c r="L26" i="4"/>
  <c r="L25" i="4"/>
  <c r="J26" i="4"/>
  <c r="J25" i="4"/>
  <c r="L21" i="4"/>
  <c r="L20" i="4"/>
  <c r="J21" i="4"/>
  <c r="J20" i="4"/>
  <c r="I17" i="14" l="1"/>
  <c r="K196" i="4"/>
  <c r="K31" i="17"/>
  <c r="H62" i="17"/>
  <c r="I62" i="17"/>
  <c r="K62" i="17"/>
  <c r="K211" i="4"/>
  <c r="K88" i="4"/>
  <c r="L16" i="14"/>
  <c r="E16" i="14"/>
  <c r="E17" i="14" s="1"/>
  <c r="D16" i="14"/>
  <c r="L15" i="14"/>
  <c r="G15" i="14"/>
  <c r="L14" i="14"/>
  <c r="G14" i="14"/>
  <c r="L13" i="14"/>
  <c r="G13" i="14"/>
  <c r="L12" i="14"/>
  <c r="L11" i="14"/>
  <c r="G11" i="14"/>
  <c r="L10" i="14"/>
  <c r="G10" i="14"/>
  <c r="L9" i="14"/>
  <c r="G9" i="14"/>
  <c r="L8" i="14"/>
  <c r="G8" i="14"/>
  <c r="L7" i="14"/>
  <c r="G7" i="14"/>
  <c r="L6" i="14"/>
  <c r="G6" i="14"/>
  <c r="L5" i="14"/>
  <c r="G5" i="14"/>
  <c r="L4" i="14"/>
  <c r="G4" i="14"/>
  <c r="L3" i="14"/>
  <c r="G3" i="14"/>
  <c r="K201" i="4"/>
  <c r="O56" i="4"/>
  <c r="O51" i="4"/>
  <c r="O41" i="4"/>
  <c r="O36" i="4"/>
  <c r="O31" i="4"/>
  <c r="O26" i="4"/>
  <c r="O21" i="4"/>
  <c r="F197" i="4"/>
  <c r="E201" i="4"/>
  <c r="F201" i="4" s="1"/>
  <c r="K165" i="4"/>
  <c r="K150" i="4"/>
  <c r="K103" i="4"/>
  <c r="F42" i="10"/>
  <c r="F34" i="10"/>
  <c r="F18" i="10"/>
  <c r="G42" i="10"/>
  <c r="G34" i="10"/>
  <c r="G18" i="10"/>
  <c r="G45" i="10" s="1"/>
  <c r="H42" i="10"/>
  <c r="H45" i="10" s="1"/>
  <c r="H34" i="10"/>
  <c r="H18" i="10"/>
  <c r="I42" i="10"/>
  <c r="I34" i="10"/>
  <c r="I45" i="10" s="1"/>
  <c r="I18" i="10"/>
  <c r="D42" i="10"/>
  <c r="D34" i="10"/>
  <c r="D22" i="10"/>
  <c r="J22" i="10" s="1"/>
  <c r="D18" i="10"/>
  <c r="E42" i="10"/>
  <c r="E45" i="10" s="1"/>
  <c r="E34" i="10"/>
  <c r="E22" i="10"/>
  <c r="E3" i="10"/>
  <c r="E18" i="10"/>
  <c r="J35" i="10"/>
  <c r="J39" i="10"/>
  <c r="J40" i="10"/>
  <c r="J23" i="10"/>
  <c r="J32" i="10"/>
  <c r="J34" i="10" s="1"/>
  <c r="J19" i="10"/>
  <c r="J21" i="10" s="1"/>
  <c r="J3" i="10"/>
  <c r="J5" i="10"/>
  <c r="J7" i="10"/>
  <c r="J18" i="10" l="1"/>
  <c r="D45" i="10"/>
  <c r="J45" i="10" s="1"/>
  <c r="J42" i="10"/>
  <c r="F45" i="10"/>
  <c r="D17" i="14"/>
  <c r="H16" i="14"/>
  <c r="H17" i="14" s="1"/>
  <c r="G17" i="14"/>
  <c r="L17" i="14"/>
  <c r="G16" i="14"/>
</calcChain>
</file>

<file path=xl/sharedStrings.xml><?xml version="1.0" encoding="utf-8"?>
<sst xmlns="http://schemas.openxmlformats.org/spreadsheetml/2006/main" count="3025" uniqueCount="1248">
  <si>
    <t>IMPACT</t>
  </si>
  <si>
    <t>Planned</t>
  </si>
  <si>
    <t>Achieved</t>
  </si>
  <si>
    <t>Source</t>
  </si>
  <si>
    <t>OUTCOME</t>
  </si>
  <si>
    <t>Assumptions</t>
  </si>
  <si>
    <t>OUTPUT 1</t>
  </si>
  <si>
    <t>RISK RATING</t>
  </si>
  <si>
    <t>OUTPUT 2</t>
  </si>
  <si>
    <t>Output Indicator 1.1</t>
  </si>
  <si>
    <t>Output Indicator 1.2</t>
  </si>
  <si>
    <t>Output Indicator 1.3</t>
  </si>
  <si>
    <t>Output Indicator 2.1</t>
  </si>
  <si>
    <t>Output Indicator 2.2</t>
  </si>
  <si>
    <t>Output Indicator 2.3</t>
  </si>
  <si>
    <t>Smart Guide</t>
  </si>
  <si>
    <t xml:space="preserve">Teams should use the guide below to complete the logframe template. </t>
  </si>
  <si>
    <t>PROJECT TITLE</t>
  </si>
  <si>
    <t>Please refer to the Smart Guide for advice on completing the various fields in the logframe.</t>
  </si>
  <si>
    <t>A meaningful, easily understood (plain English) Project Title.</t>
  </si>
  <si>
    <t xml:space="preserve">The outcome of your project identifies what will change, who will benefit and how it will contribute to reducing poverty, including contributions to the Millenium Development Goals (MDGs) or Climate Change. </t>
  </si>
  <si>
    <t>IMPACT WEIGHTING</t>
  </si>
  <si>
    <t xml:space="preserve">The impact weights of all the Outputs will total 100% and each are rounded to the nearest 5%. </t>
  </si>
  <si>
    <t>Promote a more considered approach to the choice of Outputs at project design stage; and</t>
  </si>
  <si>
    <t>Provide a clearer link to how Output performance relates to project Outcome performance.</t>
  </si>
  <si>
    <t>l</t>
  </si>
  <si>
    <t>Impact weightings for Outputs are intended to:</t>
  </si>
  <si>
    <t>Information should also be provided for the total number of Annual DFID Full-Time Equivalents (FTEs) allocated to this project, based on the time individual staff members will spend on the project. It is understood that this may change through the project cycle, and is intended as a management tool.</t>
  </si>
  <si>
    <t>INDICATORS</t>
  </si>
  <si>
    <t>OUTPUTS</t>
  </si>
  <si>
    <t>INPUTS</t>
  </si>
  <si>
    <t>BASELINE</t>
  </si>
  <si>
    <t>MILESTONES</t>
  </si>
  <si>
    <t>TARGET (DATE)</t>
  </si>
  <si>
    <t>SOURCE</t>
  </si>
  <si>
    <t>ASSUMPTIONS</t>
  </si>
  <si>
    <t>Best Practice suggests a maximum of three Indicators per Output.</t>
  </si>
  <si>
    <t>What makes a good indicator?</t>
  </si>
  <si>
    <r>
      <rPr>
        <b/>
        <sz val="10"/>
        <color rgb="FF000000"/>
        <rFont val="Arial"/>
        <family val="2"/>
      </rPr>
      <t>Specific</t>
    </r>
    <r>
      <rPr>
        <sz val="10"/>
        <color rgb="FF000000"/>
        <rFont val="Arial"/>
        <family val="2"/>
      </rPr>
      <t xml:space="preserve"> – what will be measured? And how?</t>
    </r>
  </si>
  <si>
    <r>
      <rPr>
        <b/>
        <sz val="10"/>
        <color rgb="FF000000"/>
        <rFont val="Arial"/>
        <family val="2"/>
      </rPr>
      <t xml:space="preserve">Measurable - </t>
    </r>
    <r>
      <rPr>
        <sz val="10"/>
        <color rgb="FF000000"/>
        <rFont val="Arial"/>
        <family val="2"/>
      </rPr>
      <t xml:space="preserve">data can be collected </t>
    </r>
  </si>
  <si>
    <t>Does not include any element of the target</t>
  </si>
  <si>
    <r>
      <rPr>
        <sz val="10"/>
        <color rgb="FF000000"/>
        <rFont val="Arial"/>
        <family val="2"/>
      </rPr>
      <t xml:space="preserve">Can be </t>
    </r>
    <r>
      <rPr>
        <b/>
        <sz val="10"/>
        <color rgb="FF000000"/>
        <rFont val="Arial"/>
        <family val="2"/>
      </rPr>
      <t>disaggregated</t>
    </r>
    <r>
      <rPr>
        <sz val="10"/>
        <color rgb="FF000000"/>
        <rFont val="Arial"/>
        <family val="2"/>
      </rPr>
      <t xml:space="preserve"> if relevant </t>
    </r>
  </si>
  <si>
    <r>
      <rPr>
        <sz val="10"/>
        <color rgb="FF000000"/>
        <rFont val="Arial"/>
        <family val="2"/>
      </rPr>
      <t xml:space="preserve">Good mix of </t>
    </r>
    <r>
      <rPr>
        <b/>
        <sz val="10"/>
        <color rgb="FF000000"/>
        <rFont val="Arial"/>
        <family val="2"/>
      </rPr>
      <t>qualitative</t>
    </r>
    <r>
      <rPr>
        <sz val="10"/>
        <color rgb="FF000000"/>
        <rFont val="Arial"/>
        <family val="2"/>
      </rPr>
      <t xml:space="preserve"> and </t>
    </r>
    <r>
      <rPr>
        <b/>
        <sz val="10"/>
        <color rgb="FF000000"/>
        <rFont val="Arial"/>
        <family val="2"/>
      </rPr>
      <t>quantitative</t>
    </r>
  </si>
  <si>
    <r>
      <rPr>
        <b/>
        <sz val="10"/>
        <color rgb="FF000000"/>
        <rFont val="Arial"/>
        <family val="2"/>
      </rPr>
      <t>Relevant</t>
    </r>
    <r>
      <rPr>
        <sz val="10"/>
        <color rgb="FF000000"/>
        <rFont val="Arial"/>
        <family val="2"/>
      </rPr>
      <t xml:space="preserve">  - to the results chain</t>
    </r>
  </si>
  <si>
    <r>
      <rPr>
        <b/>
        <sz val="10"/>
        <color rgb="FF000000"/>
        <rFont val="Arial"/>
        <family val="2"/>
      </rPr>
      <t>Useful</t>
    </r>
    <r>
      <rPr>
        <sz val="10"/>
        <color rgb="FF000000"/>
        <rFont val="Arial"/>
        <family val="2"/>
      </rPr>
      <t xml:space="preserve"> – for management decision making</t>
    </r>
  </si>
  <si>
    <t>Outputs are the specific, direct deliverables of your project.  These will provide the conditions necessary to achieve the Outcome. The logic of the chain from Output to Outcome therefore needs to be clear.</t>
  </si>
  <si>
    <t xml:space="preserve">Once you have defined your Outputs, assign a percentage for the contribution each is likely to make towards the achievement of the overall Outcome.   </t>
  </si>
  <si>
    <t xml:space="preserve">The basic principle is that “if you can measure it, you can manage it”. </t>
  </si>
  <si>
    <r>
      <rPr>
        <b/>
        <sz val="10"/>
        <rFont val="Arial"/>
        <family val="2"/>
      </rPr>
      <t>Top Tip</t>
    </r>
    <r>
      <rPr>
        <sz val="10"/>
        <rFont val="Arial"/>
        <family val="2"/>
      </rPr>
      <t xml:space="preserve"> – select indicators based on relevance to the Results Chain and the availability of data. </t>
    </r>
  </si>
  <si>
    <t>Long term goal to which the project will contribute towards achieving. When drafting the impact statement, consider how your project fits with other efforts from DFID and partners to achieve the impact, ie is your project nested within a broader undertaking?</t>
  </si>
  <si>
    <t>The input-level boxes show the amount of money provided by DFID and any partners (£) including, where relevant, the government’s own contribution. This only relates to monetary (not in kind) contributions. At Outcome level this is equal to the sum of Inputs for all Outputs.  The DFID share at Outcome Level is a simple, pro rata calculation of DFID’s contribution in monetary terms for all outputs.</t>
  </si>
  <si>
    <t>Clarification of inputs is a key part of results-chain thinking. Inputs are specified at the country-level in country operational plans and the project information contained in logframes should feed up into these.</t>
  </si>
  <si>
    <r>
      <t xml:space="preserve">Indicators are performance measures, which tell us </t>
    </r>
    <r>
      <rPr>
        <u/>
        <sz val="9.5"/>
        <color rgb="FF000000"/>
        <rFont val="Arial"/>
        <family val="2"/>
      </rPr>
      <t>what will be measured</t>
    </r>
    <r>
      <rPr>
        <sz val="9.5"/>
        <color rgb="FF000000"/>
        <rFont val="Arial"/>
        <family val="2"/>
      </rPr>
      <t xml:space="preserve"> </t>
    </r>
    <r>
      <rPr>
        <b/>
        <sz val="9.5"/>
        <color rgb="FF000000"/>
        <rFont val="Arial"/>
        <family val="2"/>
      </rPr>
      <t>not</t>
    </r>
    <r>
      <rPr>
        <sz val="9.5"/>
        <color rgb="FF000000"/>
        <rFont val="Arial"/>
        <family val="2"/>
      </rPr>
      <t xml:space="preserve"> what is to be achieved.  Avoid including elements of the baseline or target. </t>
    </r>
  </si>
  <si>
    <t xml:space="preserve">Baselines set the starting point and provide a measure of the situation before your project starts (could be zero if a new project). </t>
  </si>
  <si>
    <t>The baseline is used to measure change and monitor progress.</t>
  </si>
  <si>
    <t xml:space="preserve">Include a baseline for each of your indicators. The first 6 months of a project may exceptionally be used for assembling baseline data at output level if agreed by your SRO. </t>
  </si>
  <si>
    <t>If you need to collect your own data - collect baseline data early – as soon as beneficiaries have been identified but before any results are expected.</t>
  </si>
  <si>
    <t xml:space="preserve">Use existing data where possible, but check reliability and seek assurances regarding the data quality eg use data from national statistical systems / MIS. </t>
  </si>
  <si>
    <t xml:space="preserve">The target is often the last year of the project (or month if its short term). </t>
  </si>
  <si>
    <t xml:space="preserve">Include targets dissaggregated by sex/geography/income etc where appropriate. </t>
  </si>
  <si>
    <t>Targets set the desired point, showing what is achievable within the timeframe available.</t>
  </si>
  <si>
    <r>
      <rPr>
        <b/>
        <sz val="10"/>
        <rFont val="Arial"/>
        <family val="2"/>
      </rPr>
      <t>Top Tip</t>
    </r>
    <r>
      <rPr>
        <sz val="10"/>
        <rFont val="Arial"/>
        <family val="2"/>
      </rPr>
      <t xml:space="preserve"> - A good Theory of Change will help you think about what is realistic and achievable as it will enable critical reflection of context, external influences &amp; assumptions.</t>
    </r>
  </si>
  <si>
    <t>Consider using government targets although if they are too ambitious then make a more realistic estimate.</t>
  </si>
  <si>
    <t xml:space="preserve">Include realistic targets given resources and capacity, the baseline situation, funding available and country/operational context. Project targets might be informed by evidence about what has worked in the past and take into account lessons learned from other projects. </t>
  </si>
  <si>
    <t>Will depend on sequencing of activities and data availability.</t>
  </si>
  <si>
    <t>Include REALISTIC milestones given resources and capacity.</t>
  </si>
  <si>
    <t>At the output level include annual milestones for each year of the project (or monthly if short term). At outcome &amp; impact level data may not be available annually.</t>
  </si>
  <si>
    <t xml:space="preserve">Milestones are the desired trajectory from baseline to target, helping you to track progress and make changes to underperforming areas. </t>
  </si>
  <si>
    <t xml:space="preserve">Each Indicator will have a data source to verify the results achieved. </t>
  </si>
  <si>
    <t>List the specific data sources i.e. give the specific data collection e.g. named survey / report and avoid just naming the organisation.</t>
  </si>
  <si>
    <t xml:space="preserve">State the frequency of the data source and ensure consistency with milestones and targets. </t>
  </si>
  <si>
    <t>Check the source can provide disaggregated data as required.</t>
  </si>
  <si>
    <t>Consider and specify the data collection and reporting responsibilities to ensure the results planned and forecast rows in the logframe are updated on a regular basis.</t>
  </si>
  <si>
    <r>
      <rPr>
        <b/>
        <sz val="10"/>
        <rFont val="Arial"/>
        <family val="2"/>
      </rPr>
      <t>Top Tip</t>
    </r>
    <r>
      <rPr>
        <sz val="10"/>
        <rFont val="Arial"/>
        <family val="2"/>
      </rPr>
      <t xml:space="preserve"> - Before using a data source, assess its quality and seek assurances from data providers where needed ie consider its validity, reliability and availability.</t>
    </r>
  </si>
  <si>
    <t xml:space="preserve">Define any assumptions which are linked to the realisation of your project's individual outputs, as well as those which are critical to the realisation of the outcome and impact: these will not all be the same. </t>
  </si>
  <si>
    <r>
      <t xml:space="preserve">Risk ratings are recorded as </t>
    </r>
    <r>
      <rPr>
        <i/>
        <sz val="9.5"/>
        <color rgb="FF000000"/>
        <rFont val="Arial"/>
        <family val="2"/>
      </rPr>
      <t xml:space="preserve">Low, Medium or High </t>
    </r>
    <r>
      <rPr>
        <sz val="9.5"/>
        <color rgb="FF000000"/>
        <rFont val="Arial"/>
        <family val="2"/>
      </rPr>
      <t>and are supported by a robust analysis including a risk matrix.</t>
    </r>
  </si>
  <si>
    <t xml:space="preserve">Some example indicators for a WASH project are shown below. </t>
  </si>
  <si>
    <t>VALUE FOR MONEY</t>
  </si>
  <si>
    <t xml:space="preserve">Ensure the outputs and outcome projected represent good value for the invested resources, at the beginning of the project, and through its life. </t>
  </si>
  <si>
    <t>VfM is achieved at different stages of the results chain.  Thus for each result we seek to achieve we should aim to have metrics for each of the following:</t>
  </si>
  <si>
    <t>DFID’s Approach to Value for Money (Smart Guide) provides further advice on ensuring VfM.</t>
  </si>
  <si>
    <t>Consider including VfM metrics in the logframe (or other documents such as the Delivery Plan) to allow VfM to be measured through the life of the project and to provide assurance at Annual Review.</t>
  </si>
  <si>
    <r>
      <rPr>
        <b/>
        <sz val="10"/>
        <color rgb="FF000000"/>
        <rFont val="Arial"/>
        <family val="2"/>
      </rPr>
      <t>Already defined -</t>
    </r>
    <r>
      <rPr>
        <sz val="10"/>
        <color rgb="FF000000"/>
        <rFont val="Arial"/>
        <family val="2"/>
      </rPr>
      <t xml:space="preserve"> if relevant include indicators which towards the DRF / OP / ICF KPIs / MDGs. </t>
    </r>
  </si>
  <si>
    <t>Progress against Output milestones and results achieved will be assessed and scored during Annual Reviews and the Project Completion Review.</t>
  </si>
  <si>
    <t xml:space="preserve">An assessment of whether your project achieved the Outcome will be included in the Project Completion Review (PCR). Ongoing monitoring of progress against outcome milestones should still take place as an assessment of whether you expect to achieve the Outcome by the end of the programme will be included in Annual Reviews. </t>
  </si>
  <si>
    <r>
      <t xml:space="preserve">Consider using </t>
    </r>
    <r>
      <rPr>
        <b/>
        <sz val="10"/>
        <rFont val="Arial"/>
        <family val="2"/>
      </rPr>
      <t>standard indicators</t>
    </r>
    <r>
      <rPr>
        <sz val="10"/>
        <rFont val="Arial"/>
        <family val="2"/>
      </rPr>
      <t xml:space="preserve"> / </t>
    </r>
    <r>
      <rPr>
        <b/>
        <sz val="10"/>
        <rFont val="Arial"/>
        <family val="2"/>
      </rPr>
      <t>best practice indicators / learning from other projects</t>
    </r>
  </si>
  <si>
    <r>
      <rPr>
        <b/>
        <sz val="10"/>
        <rFont val="Arial"/>
        <family val="2"/>
      </rPr>
      <t>Economy</t>
    </r>
    <r>
      <rPr>
        <sz val="10"/>
        <rFont val="Arial"/>
        <family val="2"/>
      </rPr>
      <t xml:space="preserve"> </t>
    </r>
    <r>
      <rPr>
        <i/>
        <sz val="10"/>
        <rFont val="Arial"/>
        <family val="2"/>
      </rPr>
      <t xml:space="preserve">- </t>
    </r>
    <r>
      <rPr>
        <sz val="10"/>
        <rFont val="Arial"/>
        <family val="2"/>
      </rPr>
      <t xml:space="preserve">Are we (or our agents) buying inputs of the appropriate quality at the right price? </t>
    </r>
  </si>
  <si>
    <r>
      <rPr>
        <b/>
        <sz val="10"/>
        <rFont val="Arial"/>
        <family val="2"/>
      </rPr>
      <t xml:space="preserve">Efficiency </t>
    </r>
    <r>
      <rPr>
        <sz val="10"/>
        <rFont val="Arial"/>
        <family val="2"/>
      </rPr>
      <t>- How well are we (or our agents) converting inputs into outputs? (‘</t>
    </r>
    <r>
      <rPr>
        <i/>
        <sz val="10"/>
        <rFont val="Arial"/>
        <family val="2"/>
      </rPr>
      <t>Spending well’</t>
    </r>
    <r>
      <rPr>
        <sz val="10"/>
        <rFont val="Arial"/>
        <family val="2"/>
      </rPr>
      <t>)</t>
    </r>
  </si>
  <si>
    <r>
      <rPr>
        <b/>
        <sz val="10"/>
        <rFont val="Arial"/>
        <family val="2"/>
      </rPr>
      <t>Effectiveness</t>
    </r>
    <r>
      <rPr>
        <sz val="10"/>
        <rFont val="Arial"/>
        <family val="2"/>
      </rPr>
      <t xml:space="preserve"> - How well are the outputs produced by an intervention having the intended effect? (‘</t>
    </r>
    <r>
      <rPr>
        <i/>
        <sz val="10"/>
        <rFont val="Arial"/>
        <family val="2"/>
      </rPr>
      <t>Spending wisely’</t>
    </r>
    <r>
      <rPr>
        <sz val="10"/>
        <rFont val="Arial"/>
        <family val="2"/>
      </rPr>
      <t>)</t>
    </r>
  </si>
  <si>
    <r>
      <rPr>
        <b/>
        <sz val="10"/>
        <rFont val="Arial"/>
        <family val="2"/>
      </rPr>
      <t>Cost-effectiveness</t>
    </r>
    <r>
      <rPr>
        <sz val="10"/>
        <rFont val="Arial"/>
        <family val="2"/>
      </rPr>
      <t xml:space="preserve"> - What is the intervention’s ultimate impact on poverty reduction, relative to the inputs that we or our agents invest in it?</t>
    </r>
  </si>
  <si>
    <t>OUTPUT 3</t>
  </si>
  <si>
    <t># of poor women and men with increased incomes</t>
  </si>
  <si>
    <t># of additional poor women and men able to access social transfers (such as cash or in kind transfers including food)</t>
  </si>
  <si>
    <t># of people provided with sustainable access to sanitation</t>
  </si>
  <si>
    <t>Output Indicator 1.4</t>
  </si>
  <si>
    <t>Output Indicator 1.5</t>
  </si>
  <si>
    <t>Output Indicator 1.6</t>
  </si>
  <si>
    <t>OUTCOME-1</t>
  </si>
  <si>
    <t>Outcome Indicator 2.1</t>
  </si>
  <si>
    <t>OUTPUT 4</t>
  </si>
  <si>
    <t>Output Indicator 4.1</t>
  </si>
  <si>
    <t>Output Indicator 4.2</t>
  </si>
  <si>
    <t>Output Indicator 5.1</t>
  </si>
  <si>
    <t>Output Indicator 5.2</t>
  </si>
  <si>
    <t>OUTPUT 6</t>
  </si>
  <si>
    <t>Output Indicator 6.1</t>
  </si>
  <si>
    <t>Output Indicator 6.2</t>
  </si>
  <si>
    <t>MF MIS</t>
  </si>
  <si>
    <t>HNPP MIS</t>
  </si>
  <si>
    <t>Technology MIS</t>
  </si>
  <si>
    <t xml:space="preserve">
</t>
  </si>
  <si>
    <t>OUTPUT 7</t>
  </si>
  <si>
    <t># of people reached through awareness efforts on violence against women/children, and prevention of child marriage</t>
  </si>
  <si>
    <t># of people receiving support to better cope with the effects of climate change</t>
  </si>
  <si>
    <t>Target (2020)</t>
  </si>
  <si>
    <t>Baseline (2015)</t>
  </si>
  <si>
    <t>1--MF</t>
  </si>
  <si>
    <t>Milestone 1
2016</t>
  </si>
  <si>
    <t>Milestone 2
2017</t>
  </si>
  <si>
    <t>Milestone 3
2018</t>
  </si>
  <si>
    <t>Milestone 4
2019</t>
  </si>
  <si>
    <t>Milestone 5
2020</t>
  </si>
  <si>
    <t># of people with resilient livelihoods and enterprises</t>
  </si>
  <si>
    <t>Output Indicator 1.7</t>
  </si>
  <si>
    <t>Output Indicator 1.8</t>
  </si>
  <si>
    <t>Output Indicator 1.9</t>
  </si>
  <si>
    <t>RED specific study on PACE and ADP</t>
  </si>
  <si>
    <t>series of case studies</t>
  </si>
  <si>
    <t># of new recruits of ultra-poor program participants adopted a revamped (more cost-efficient and focused) program package, and graduated to sustainable economy fulfilling all criteria.</t>
  </si>
  <si>
    <t># of households actively using client-centric package of multiple financial products/services.</t>
  </si>
  <si>
    <t>MIS data</t>
  </si>
  <si>
    <t>TBD</t>
  </si>
  <si>
    <t>MIS Data</t>
  </si>
  <si>
    <t xml:space="preserve"># of additional social protection programs adopted BRAC’s ultra-poor graduation model in Bangladesh &amp; beyond. </t>
  </si>
  <si>
    <t>Methodology</t>
  </si>
  <si>
    <t>Remarks</t>
  </si>
  <si>
    <t xml:space="preserve">case studies, MIS </t>
  </si>
  <si>
    <r>
      <t xml:space="preserve">BRAC will be able to retain/or recruit the talent needed for changing leadership roles
</t>
    </r>
    <r>
      <rPr>
        <b/>
        <sz val="10"/>
        <rFont val="Arial"/>
        <family val="2"/>
      </rPr>
      <t/>
    </r>
  </si>
  <si>
    <t xml:space="preserve">Secondary analysis.  </t>
  </si>
  <si>
    <t xml:space="preserve">Decrease in prevalence of stunting to 25%, in line with SDG2 and Government of Bangladesh’s Seventh five-year plan 
</t>
  </si>
  <si>
    <t xml:space="preserve">Decrease in adolescent fertility rate (age: 10-19), in line with SDG3
</t>
  </si>
  <si>
    <t>Impact Indicator 2.1</t>
  </si>
  <si>
    <t>Impact Indicator 2.2</t>
  </si>
  <si>
    <t xml:space="preserve">20 million of the most underserved &amp; disenfranchised women (including girls &amp; disabled) empowered in Bangladesh (to gain greater access to and control over resources, decisions and actions that affect their lives </t>
  </si>
  <si>
    <t>Impact Indicator 2.3</t>
  </si>
  <si>
    <t>Impact Indicator 1.1</t>
  </si>
  <si>
    <t>Impact Indicator 1.2</t>
  </si>
  <si>
    <t>Impact Indicator 1.3</t>
  </si>
  <si>
    <t>Impact Indicator 1.4</t>
  </si>
  <si>
    <t>Impact Indicator 1.5</t>
  </si>
  <si>
    <t>Impact Indicator 1.6</t>
  </si>
  <si>
    <t>Outcome Indicator 1.1</t>
  </si>
  <si>
    <t>(TBC) Ideas for representative sample for rural areas
Randomly select 64upazilas stratified by district
Conduct mapping of BRAC coverage in those sub-districts
From each upazila select two unions (do not include urban areas/municipalities):one randomly selected union, and another purposively with intensive BRAC coverage, if the randomly selected one is the highest coverage by BRAC, take the second largest coverage one).(Any other idea??, may be two unions randomly disregarding BRAC intensity)
From each union, randomly select two villages (i.e. the total number of villages in the sample is 256)
From each village survey 100 households (randomly selected)
Total sample size: 25,600 households
Representative sample for urban areas
For urban, we may want to restrict our sample to divisional cities (any other idea?)
Select 4 wards (?) from each divisional city (8 divisions): 32 total
Randomly select 2 slums from each ward (one randomly and another with intensive BRAC coverage)
Survey 100 households from each slum
Total slums: 32*2=6,400. Therefore total sample size would be 32,000.</t>
  </si>
  <si>
    <t>OUTCOME-2</t>
  </si>
  <si>
    <t>OUTCOME-3</t>
  </si>
  <si>
    <t>Outcome Indicator 3.1</t>
  </si>
  <si>
    <t>Outcome Indicator 3.2</t>
  </si>
  <si>
    <t>Outcome Indicator 3.3</t>
  </si>
  <si>
    <t>Outcome Indicator 4.1</t>
  </si>
  <si>
    <t>OUTCOME-4</t>
  </si>
  <si>
    <t>Outcome Indicator 4.2</t>
  </si>
  <si>
    <t>Outcome Indicator 4.3</t>
  </si>
  <si>
    <t>OUTCOME-5</t>
  </si>
  <si>
    <t>Outcome Indicator 5.1</t>
  </si>
  <si>
    <t>Outcome Indicator 5.2</t>
  </si>
  <si>
    <t>OUTCOME-6</t>
  </si>
  <si>
    <t>Outcome Indicator 6.1</t>
  </si>
  <si>
    <t>Outcome Indicator 6.2</t>
  </si>
  <si>
    <t>OUTCOME-7</t>
  </si>
  <si>
    <t>Outcome Indicator 7.1</t>
  </si>
  <si>
    <t>OUTCOME-8</t>
  </si>
  <si>
    <t>Outcome Indicator 8.1</t>
  </si>
  <si>
    <t>Outcome Indicator 9.1</t>
  </si>
  <si>
    <t>Outcome Indicator 9.2</t>
  </si>
  <si>
    <t>Outcome Indicator 10.1</t>
  </si>
  <si>
    <t>Systems in place to support transformation from "operational excellence" to a predominantly "knowledge organization"</t>
  </si>
  <si>
    <t>Development and execution of effective approach to building leadership and management capacity</t>
  </si>
  <si>
    <t>Increased community awareness and promotion of women’s rights and promoting empowerment of women and girls
CLUSTER: Empowerment</t>
  </si>
  <si>
    <t>COLOUR CODES</t>
  </si>
  <si>
    <t xml:space="preserve">DFID </t>
  </si>
  <si>
    <t>DFAT</t>
  </si>
  <si>
    <t>DFID &amp; DFAT</t>
  </si>
  <si>
    <t>Refer to the DFID Methodology Note for the following INDICATOR: Number of people with sustainable access to clean water and/or sanitation through DFID support</t>
  </si>
  <si>
    <t>DFID METHODOLOGY NOTE: FAMILY PLANNING</t>
  </si>
  <si>
    <r>
      <t xml:space="preserve">RED survey will address
</t>
    </r>
    <r>
      <rPr>
        <b/>
        <sz val="10"/>
        <color rgb="FFFF0000"/>
        <rFont val="Arial"/>
        <family val="2"/>
      </rPr>
      <t/>
    </r>
  </si>
  <si>
    <t>Refer to the DFID Methodology Note for the following INDICATOR: Number of additional women using modern methods of family planning through DFID support</t>
  </si>
  <si>
    <t>DFID METHODOLOGY NOTE: EDUCATION</t>
  </si>
  <si>
    <t>DFID METHODOLOGY NOTE: NUTRITION</t>
  </si>
  <si>
    <t>DFID METHODOLOGY NOTE: WATER &amp; SANITATION</t>
  </si>
  <si>
    <t>REFER to the DFID Methodology Note for the following INDICATOR: Number of children supported to gain a decent education</t>
  </si>
  <si>
    <t>RED Survey</t>
  </si>
  <si>
    <t>BRAC's coverage will remain as is or expand.</t>
  </si>
  <si>
    <t>BRAC's activities will facilitate more regular and higher quality engagement.</t>
  </si>
  <si>
    <t>6 mil</t>
  </si>
  <si>
    <t>Baseline (2014)</t>
  </si>
  <si>
    <t>32.6%
(BDHS 2014)</t>
  </si>
  <si>
    <t>_</t>
  </si>
  <si>
    <t>*</t>
  </si>
  <si>
    <t>2.5mil</t>
  </si>
  <si>
    <t>**</t>
  </si>
  <si>
    <t xml:space="preserve">
A stable percentage of the population that constitutes pregnant women; 
A stable population growth of 1.3% over the period 2015 to 2020. 
</t>
  </si>
  <si>
    <t>Outcome indicator</t>
  </si>
  <si>
    <t>Achievement</t>
  </si>
  <si>
    <t>DMCC</t>
  </si>
  <si>
    <t>Number and percentage of targeted communities where the community leaders (local govt, development committee, etc.) are aware of the EWS and know how to use the EWS.</t>
  </si>
  <si>
    <t>User specific  weather forecasting report generation for disaster prone districts</t>
  </si>
  <si>
    <t>Riverbank erosion prediction and dissemination to the community</t>
  </si>
  <si>
    <t>Number and % of targeted high risk HHs/families which initiated prepositioning</t>
  </si>
  <si>
    <t>High risk HHs given emergency kits</t>
  </si>
  <si>
    <t>AFS</t>
  </si>
  <si>
    <t>Increase Production and farmers’ resilience</t>
  </si>
  <si>
    <t>farmers trained</t>
  </si>
  <si>
    <t>Nutri-gardening</t>
  </si>
  <si>
    <t>women trained</t>
  </si>
  <si>
    <t>TUP</t>
  </si>
  <si>
    <t>Graduate households out of extreme poverty by giving participants the confidence and capacity to manage enhanced sustainable livelihoods which in turn will make them lead a resilient life.</t>
  </si>
  <si>
    <t>Participants receiving soft loans</t>
  </si>
  <si>
    <t>Participants started to deposit their savings</t>
  </si>
  <si>
    <t>IDP</t>
  </si>
  <si>
    <t xml:space="preserve">Number of targeted households whose resilience has been improved  </t>
  </si>
  <si>
    <t>Baseline</t>
  </si>
  <si>
    <t>7.14 mil</t>
  </si>
  <si>
    <t>assuming number of programmes remains at 15</t>
  </si>
  <si>
    <t># of children enrolled in BRAC schools</t>
  </si>
  <si>
    <t>4.1 mil</t>
  </si>
  <si>
    <r>
      <t xml:space="preserve">
</t>
    </r>
    <r>
      <rPr>
        <b/>
        <sz val="10"/>
        <rFont val="Arial"/>
        <family val="2"/>
      </rPr>
      <t/>
    </r>
  </si>
  <si>
    <t>Proportion of women experiencing intimate partner violence decreased by 10% by 2020 over baseline in 2015 BBS survey</t>
  </si>
  <si>
    <t>JAN- DEC ACHIEVEMENT  DATA</t>
  </si>
  <si>
    <t>BRAC successfully identifies ultra-poor members in its selection process.  Economic and social gains are sustained beyond life of BRAC's intervention.</t>
  </si>
  <si>
    <t>BRAC will be able to maintain gender equity in its transition to a primarily fee-based model.</t>
  </si>
  <si>
    <t>BRAC will be able to maintain social inclusivity in its transition to a primarily fee-based model.</t>
  </si>
  <si>
    <t>7th Five Year Plan, GED, Bangladesh</t>
  </si>
  <si>
    <t xml:space="preserve">Source  </t>
  </si>
  <si>
    <t>20mil</t>
  </si>
  <si>
    <t>BRAC programme</t>
  </si>
  <si>
    <t>Target (2016)</t>
  </si>
  <si>
    <t>Milestone 1 (2016)</t>
  </si>
  <si>
    <t>Milestone 2 (2017)</t>
  </si>
  <si>
    <t>Milestone 3 (2018)</t>
  </si>
  <si>
    <t>Milestone 4 (2019)</t>
  </si>
  <si>
    <t>Milestone 5 (2020)</t>
  </si>
  <si>
    <t>Target (cumulative)</t>
  </si>
  <si>
    <t xml:space="preserve">Participants received enterprise development training </t>
  </si>
  <si>
    <t xml:space="preserve">New extension workers trained including AI technician </t>
  </si>
  <si>
    <t>Women trained on climate resilient agriculture practices -Homestead seed suport</t>
  </si>
  <si>
    <t>IDP Total</t>
  </si>
  <si>
    <t>TUP Total</t>
  </si>
  <si>
    <t>AFSP Total</t>
  </si>
  <si>
    <t>Number and % of target population rehabilitated through support [building back stronger, more resilient]</t>
  </si>
  <si>
    <t>DMCC Total</t>
  </si>
  <si>
    <t>Totals</t>
  </si>
  <si>
    <t xml:space="preserve">Baseline </t>
  </si>
  <si>
    <t>For TUP, '# of people depositing their savings' is made up of: '# of people receiving soft loans + # of people receiving assets' (# of people receiving assets is not listed here). To avoid double counting we therefore calculate # of people depositing their savings as: total # of savers - # of people taking soft loan'
From 2017 onwards, the # of people receiving soft loans are the same people depositing their savings. We have only counted them once. The cumulative target for '# of people depositing their savings' is calculated as 'cumulative target for # of people taking soft loans + 2016 Target for # of people depositing their savings'. To avoid docuble counting this is also the TUP total</t>
  </si>
  <si>
    <t xml:space="preserve">Natural disaster patterns/magnitude relatively similar to current ones.  
Government approved BRAC's engagement in disaster response.
</t>
  </si>
  <si>
    <t>-</t>
  </si>
  <si>
    <t>Increased support for resilience and livelihood security, including effects of climate change 
Cluster: Emerging issues</t>
  </si>
  <si>
    <t>Climate-change resilient enterprises and livelihoods adopted or strengthened by more than 10% of vulnerable households, leading to improved livelihood and food security, with special support provided to those coping with natural disasters.</t>
  </si>
  <si>
    <t>Output Indicator 3.1</t>
  </si>
  <si>
    <t>Output Indicator 7.1</t>
  </si>
  <si>
    <t xml:space="preserve">A diversified, and client-centric, risk-reduced package of financial services adopted by 6 million families living in poverty, enhancing financial inclusion and livelihood security. </t>
  </si>
  <si>
    <t>Risk</t>
  </si>
  <si>
    <t>BRAC Strategic Partnership Arrangement - Phase II</t>
  </si>
  <si>
    <t># of people with increased food and nutrition security.</t>
  </si>
  <si>
    <t>ORGANISATIONAL CHANGE (Pillar 2)</t>
  </si>
  <si>
    <t>PARTNERSHIP (Pillar 3)</t>
  </si>
  <si>
    <t>OUTCOME 9</t>
  </si>
  <si>
    <t xml:space="preserve">#  of beneficiaries in Adolescent Development Prgramme (ADP) and Gonokendro in BRAC Education Programme (BEP) </t>
  </si>
  <si>
    <t>Output Indicator 5.3</t>
  </si>
  <si>
    <r>
      <rPr>
        <b/>
        <sz val="10"/>
        <rFont val="Arial"/>
        <family val="2"/>
      </rPr>
      <t>NOTES</t>
    </r>
    <r>
      <rPr>
        <sz val="10"/>
        <rFont val="Arial"/>
        <family val="2"/>
      </rPr>
      <t xml:space="preserve">: All data to be disaggregated by gender, age, ethnicity, location (climate vulnerable zones/hard to reach) as appropriate
</t>
    </r>
    <r>
      <rPr>
        <b/>
        <sz val="10"/>
        <rFont val="Arial"/>
        <family val="2"/>
      </rPr>
      <t>* To Be Determined
** Unavailable</t>
    </r>
  </si>
  <si>
    <t xml:space="preserve">#  of people receiving skills training (including women and girls, people with disabilities and youth from disadvantaged groups) </t>
  </si>
  <si>
    <t>TB MIS</t>
  </si>
  <si>
    <t xml:space="preserve"># of city corporations or municipalities regularly engaging  urban poor women in city-wide planning and management </t>
  </si>
  <si>
    <t>Technology</t>
  </si>
  <si>
    <t>IMPACT- 1</t>
  </si>
  <si>
    <t>IMPACT- 2</t>
  </si>
  <si>
    <t xml:space="preserve">OUTPUT 5 </t>
  </si>
  <si>
    <t xml:space="preserve"> </t>
  </si>
  <si>
    <t>Output 3.1 - Numbers Breakdown (linked to ICF KPI 1 Reporting)</t>
  </si>
  <si>
    <t>Children and adolescents graduating with better learning outcome from high-quality BRAC schools between 2016 - 2020.</t>
  </si>
  <si>
    <t>3.2A  % of children and adolescent in the BRAC education programme that are girls
3.2B % of students graduated from BRAC operated and BRAC supported schools that are girls</t>
  </si>
  <si>
    <t xml:space="preserve">1.4A : 12,406
</t>
  </si>
  <si>
    <t xml:space="preserve">1.4A : 6,060
</t>
  </si>
  <si>
    <t xml:space="preserve"> # of students graduated from BRAC operated schools (including NGO partner schools)</t>
  </si>
  <si>
    <t># of children enrolled in BRAC operated schools (including NGO partner schools)</t>
  </si>
  <si>
    <t>1.8A (rephrased): # of non-government secondary schools (PACE) supported 
1.8B:  # of students graduated from BRAC supported schools
1.8C:  # of students enrolled in BRAC supported schools 
1.8D:  Average of attendance rate of the students in BRAC supported schools
1.8E:  Average retention rate of BRAC supported schools</t>
  </si>
  <si>
    <t># of school management committees and women-led community organisations with women represented in the majority</t>
  </si>
  <si>
    <t>Results statements or indicator number</t>
  </si>
  <si>
    <t>Statement or indicator</t>
  </si>
  <si>
    <t>Thematic area/pillars</t>
  </si>
  <si>
    <t>DFID Comments</t>
  </si>
  <si>
    <t>DFAT Comments</t>
  </si>
  <si>
    <t xml:space="preserve">Action </t>
  </si>
  <si>
    <t>BRAC Response</t>
  </si>
  <si>
    <t>Outcome indicator 3.1A</t>
  </si>
  <si>
    <t xml:space="preserve"># of students graduated through BRAC and BRAC supported schools
</t>
  </si>
  <si>
    <t>Education</t>
  </si>
  <si>
    <t>1) This is more at high level output level (or very low outcome), so suggest we keep indicator output 1.5 instead. The proficiency to read/do maths is the important part for outcome level.
2) BRAC supported secondary schools shouldn't be counted given BRAC do not fully fund these. It maybe possible for BRAC to take an attribution and count the students attributable to BRAC funding but the % would be very small so unlikely be worth the effort of doing the attribution</t>
  </si>
  <si>
    <t xml:space="preserve">
DFAT: DFAT’s position is this indicator should only consider direct BRAC supported schools (BRAC schools and ESPs). This indicator should not consider the BRAC supported GoB secondary schools . As agreed at the BEP Technical Working Group, BRAC is developing a BEP strategy/proposal to address these proposed changes in details and will be shared with DFAT and DFID. DFAT is awaiting for the strategy.</t>
  </si>
  <si>
    <t>ACTION: Education TWG to discuss and conclude on way forward.  Must ensure agreement with DFID and DFAT.</t>
  </si>
  <si>
    <t>Would it be more meaningful to look at graduate rates instead?  Also this indicator should be disaggregated by sex, disability, and other vulnerable status</t>
  </si>
  <si>
    <t>ACTION: BRAC to consider recommendation graduate rates, but whatever they choose is the data should disagreggate we have been asking for disagreggation for a while.</t>
  </si>
  <si>
    <t>The Outcome indicator 3.1A has been removed. However, the comments here has been addressed through other indicators, as applicable.</t>
  </si>
  <si>
    <t>Outcome indicator 3.1B</t>
  </si>
  <si>
    <t>% of children &amp; young people graduated through BRAC and BRAC supported schools demonstrating competencies in reading proficiency, basic mathematical skills and age-appropriate scientific concepts</t>
  </si>
  <si>
    <t>1) From the remarks what is being measured is % pupils who pass certain exams at BRAC schools. Suggest rephrasing the indicator  to be clear about this, and write in the remarks that it is a proxy for demostrating competencies in X,Y and Z. 
2) Had agreement at technical group to only limit to BRAC schools for the counting the student numbers. So for consistency, it would be better to just stick to BRAC schools only through out</t>
  </si>
  <si>
    <t>ACTION: 1. BRAC to rephrase and clear with the Education TWG.    2. TWG to steer on whether to limit to BRAC schools only (understand that is the preference).  If BRAC want to keep BRAC and BRAC supported schools then they must clearly disagreggate.</t>
  </si>
  <si>
    <r>
      <t xml:space="preserve">1) This indicator has been revised as follows -
</t>
    </r>
    <r>
      <rPr>
        <b/>
        <sz val="11"/>
        <color theme="1"/>
        <rFont val="Calibri"/>
        <family val="2"/>
        <scheme val="minor"/>
      </rPr>
      <t xml:space="preserve">Outcome Indicator 3.1 (revised): Higher pass rates (% difference) in national standard exams (PECE, JSC, SSC) achieved in BRAC and BRAC supported schools compared to national and local standard.
</t>
    </r>
    <r>
      <rPr>
        <sz val="10"/>
        <rFont val="Arial"/>
        <family val="2"/>
      </rPr>
      <t xml:space="preserve">
Also, methodology notes added in the remarks, as per comment</t>
    </r>
  </si>
  <si>
    <t>The target is actually for a related but different indicator. The indicator and target need to be about the same measurement!  So you could rephrase this indicator  as % difference in exam pass rates between BRAC and BRAC supported schools compared to the national average. Other qualitiative elements could be added into the milestones too if relevant. OR change the target to a number related to graduation rate</t>
  </si>
  <si>
    <t>ACTION: For the Education TWG</t>
  </si>
  <si>
    <t>Outcome indicator 3.2</t>
  </si>
  <si>
    <t>Gender equity achieved in both enrolment in and successful graduation from BRAC learning and development institutes (measured as % of students that are girls).</t>
  </si>
  <si>
    <t>There are two indicators here, can we split as a) enrolled and b) graduated. Are the rates 55% for both enrolled and graduated?</t>
  </si>
  <si>
    <t>ACTION: BRAC to provide detail to the TWG - Education.</t>
  </si>
  <si>
    <t>Also just say % of children and youth people in schools that are girls as the indicator to be clear?</t>
  </si>
  <si>
    <t>ACTION: BRAC to make the change and confirm with Education TWG.</t>
  </si>
  <si>
    <t>Outcome indicator 3.3</t>
  </si>
  <si>
    <t>Special-need focused education curriculum used for children and adolescents living in hard-to-reach areas and students/children with disabilities</t>
  </si>
  <si>
    <t>not actually sure what this is measuring. The wording is unclear. Can we rephrase? Is this at output level?</t>
  </si>
  <si>
    <t>A</t>
  </si>
  <si>
    <t>ACTION: BRAC to clarify and clear with the TWG Education</t>
  </si>
  <si>
    <r>
      <t xml:space="preserve">It is an outcome indicator. It has been revised to make the measurement more specific and relevant. 
</t>
    </r>
    <r>
      <rPr>
        <b/>
        <sz val="11"/>
        <color theme="1"/>
        <rFont val="Calibri"/>
        <family val="2"/>
        <scheme val="minor"/>
      </rPr>
      <t xml:space="preserve">Outcome Indicator 3.3 (revised): % of children with disability enrolled in BRAC operated and BRAC supported schools </t>
    </r>
  </si>
  <si>
    <t>please specify how the milestones and the target is related</t>
  </si>
  <si>
    <t>ACTION: BRAC to answer.</t>
  </si>
  <si>
    <t>Output indicator 1.4A+B</t>
  </si>
  <si>
    <t xml:space="preserve"> # of teachers received foundational training in order to improve learning outcomes; # of teachers received monthly refreshers training</t>
  </si>
  <si>
    <t>fine to have two indicators on training. However given the size of the logframe at the moment, and the fact that training is actually more of an activity, it might be better to add in some more meaningful indicators, including at outcome level (e.g. teacher training quality, etc)</t>
  </si>
  <si>
    <t>ACTiON: for Kibria to discuss at the TWG and agree.</t>
  </si>
  <si>
    <t>output indicator 1.4 B</t>
  </si>
  <si>
    <t># of teachers received monthly refreshers training</t>
  </si>
  <si>
    <t>can the milestones really be added up as the target? Definitely unique teachers given these are refresher trainings every month?</t>
  </si>
  <si>
    <t>DFAT accept the proposed changes.
For DFAT, we are reporting the output 1.4A and 1.4B together. For us we are counting the monthly refresher training as well. We are ok with the decrease in the foundational training number as the total training number for the outer years will be increased.</t>
  </si>
  <si>
    <t>ACTION: Check with Kibria on methodology being used if incorrect ask him to take forward at TWG.</t>
  </si>
  <si>
    <t xml:space="preserve">output indicator 1.5 </t>
  </si>
  <si>
    <t># of children graduating (receiving decent education)</t>
  </si>
  <si>
    <t>suggest we keep here rather than at outcome level</t>
  </si>
  <si>
    <t>This is an Annual Development Results for DFAT. DFAT would agree in removing this only if the Outcome Indicator 3.1A produces yearly results and it only consider the BRAC schools and ESPs. Otherwise we definitely want to have this indicator in the RF.</t>
  </si>
  <si>
    <t>ACTION: For TWG, we are suggesting keep the output and remove the outcome.  For Kibria to resolve!</t>
  </si>
  <si>
    <t>output indicator 1.6</t>
  </si>
  <si>
    <t>This should be kept to BRAC schools only.</t>
  </si>
  <si>
    <t>As agreed at the BEP Technical Working Group, BRAC is developing a BEP strategy/proposal to address these proposed changes in details and will be shared with DFAT and DFID. DFAT is awaiting for the strategy. Based on further discussion at the Education TWG the proposed changes will be agreed upon.</t>
  </si>
  <si>
    <t>ACTION: For Kibria to take forward in TWG.</t>
  </si>
  <si>
    <t xml:space="preserve">Is this unique children? SDP results asks for unique children </t>
  </si>
  <si>
    <t>output indicator 1.7</t>
  </si>
  <si>
    <t>If the target is non-cumulative. Then how was the target calculated?</t>
  </si>
  <si>
    <t>output indicator 1.8</t>
  </si>
  <si>
    <t># of PACE/BRAC supported schools to support Government of Bangladesh in strengthening skills development initiatives and Leverage BRAC’s existing program resources, networks and expertise</t>
  </si>
  <si>
    <t>The wording of this indicator is not 100% clear. From reading it, it sounds like an activity. What's the result of these schools suporting GoB?</t>
  </si>
  <si>
    <t>ACTION: BRAC to provide clarification and then to be confirmed through Education TWG.</t>
  </si>
  <si>
    <t>output indicator 2.1</t>
  </si>
  <si>
    <t>women's empowerment</t>
  </si>
  <si>
    <t>Given past achievements, it looks like milestones for 2019-2020 should be more ambitious</t>
  </si>
  <si>
    <t>The number have decreased significantly. DFAT unable to accept these changes until we receive further justification and clarification from BRAC. As agreed at the BEP Technical Working Group, BRAC is developing a BEP strategy/proposal to address these proposed changes in details and will be shared with DFAT and DFID. DFAT is awaiting for the strategy. Based on further discussion at the Education TWG the proposed changes will be agreed upon.</t>
  </si>
  <si>
    <t>ACTION: Kibria to discuss with DFAT as there is a high demand for quite a bit of change.  Develop a joint position to take to BRAC.</t>
  </si>
  <si>
    <t xml:space="preserve">Reduce poverty in all forms, to 8% among extreme poor in the country, in line with SDG1 goal for 2030  and Government of Bangladesh’s Seventh five-year plan </t>
  </si>
  <si>
    <t>4.46 mil</t>
  </si>
  <si>
    <t>Outcome 1</t>
  </si>
  <si>
    <t xml:space="preserve">The revamped package of ultra-poor graduation interventions is successfully adopted by 400,000 targeted households between 2016 and 2020, contributing to the attainment of SDG1. </t>
  </si>
  <si>
    <t>UPG</t>
  </si>
  <si>
    <t>Mismatch between outcome/output levels. There are no obvious UPG indicators at output, but at outcome level - move some of the outcome indicators as they are at the output level</t>
  </si>
  <si>
    <t>ACTION: Anowar is the lead on UPG.  For discussion by the TWG on the outcome they want to move or would sit better at output level.</t>
  </si>
  <si>
    <t>Outcome indicator 1.1</t>
  </si>
  <si>
    <t>is this just # of ultra-poor people graduating from BRAC's programme as mentioned in the remarks section? If so just use that wording. If we are talking graduation, I think it might be more meaningful to look at % of intakes who graduate?</t>
  </si>
  <si>
    <t>ACTION: Anowar to clarify in the TWG and pursue what the best description and numerator to use.</t>
  </si>
  <si>
    <t xml:space="preserve">Outcome indicator 1.2 </t>
  </si>
  <si>
    <t>Is this more about influencing/advocacy? So for pillar 3 instead?</t>
  </si>
  <si>
    <t>ACTION: potentially  yes - for SPA working group to discuss.</t>
  </si>
  <si>
    <t>Also the milestones and targets are confusing. Can we just stick to cumulative or annual through out?</t>
  </si>
  <si>
    <t>ACTION: As for point 6 above.  Ask BRAC to ensure that it is very clear whether we are looking at a cumulative figure or an annual target.</t>
  </si>
  <si>
    <t xml:space="preserve">Outcome indicator 1.3 </t>
  </si>
  <si>
    <r>
      <t>how is this related to impact indicator 1.6a? (</t>
    </r>
    <r>
      <rPr>
        <i/>
        <sz val="11"/>
        <color theme="1"/>
        <rFont val="Calibri"/>
        <family val="2"/>
        <scheme val="minor"/>
      </rPr>
      <t>a. Households’ income among BRAC program participants increased by 5% per year</t>
    </r>
    <r>
      <rPr>
        <sz val="10"/>
        <rFont val="Arial"/>
        <family val="2"/>
      </rPr>
      <t>)  Should they be on different results levels?</t>
    </r>
  </si>
  <si>
    <t>ACTION: BRAC to clarify whether the household income is an agregation of the peoples income.  If they are they need to decide which level it should be at… potentially outcome level.</t>
  </si>
  <si>
    <t xml:space="preserve">why is the target lower than the baseline? </t>
  </si>
  <si>
    <t>ACTION: BRAC to address.  To provide a clear reason for the target being lower than the baseline - or identify the target.</t>
  </si>
  <si>
    <t>Since the baseline is split by sex, then the target needs to be split by sex too. Alternatively, be clear on the total baseline number and target number, and add "by sex" to show disaggregation will be monitored</t>
  </si>
  <si>
    <t>ACTION: BRAC to split the target by sex</t>
  </si>
  <si>
    <t>the more interesting indicator might be % of BRAC supported poor women and men with increased incomes?</t>
  </si>
  <si>
    <t>Outcome indicator 1.4</t>
  </si>
  <si>
    <t xml:space="preserve">If this is just # of fresh intakers into the TUP programme as suggested by the remarks section then these are reach numbers so at output level not outcome level. I would also maybe rephrase the indicator clearer. </t>
  </si>
  <si>
    <t>Outcome 2 results statement</t>
  </si>
  <si>
    <t>mismatch between outcome/output levels. If this also includes BRAC microfinance, then there needs to be some indicators related to microfinance at output level. In theory that is measured as part of output 1 but there are no indicators there related to financial services/products</t>
  </si>
  <si>
    <t>ACTION [Marielin]: Ask BRAC to clarify whether this is both BRAC microfiance and UPG and to clearly make sure we are only counting results from UPG at the output level...</t>
  </si>
  <si>
    <t>Outcome indicator 2.1</t>
  </si>
  <si>
    <t>why is the target lower than the baseline? Is this definitely at outcome level?</t>
  </si>
  <si>
    <t>ACTION: BRAC to clarify and ensure the target is correctly set ie higher than the baseline.</t>
  </si>
  <si>
    <t>This is only going to be an outcome indicator if this is after graduation for UPG programmes. For microfinance programmes, this would actually be at output level. Suggest that it's actually reworded to focus on ultra-poor graduates only, and those who has now using microfinance/savings, etc. HOWEVER, from a policy perspective , I'm not sure it sends the right message to say the purpose of UPG is that they can get into microfinancing. Alternative and my suggestion is to just drop outcome 2 altogether.</t>
  </si>
  <si>
    <t>ACTION: TWG technical working group to consider this recommendation and resolve this so we get the results level right.</t>
  </si>
  <si>
    <t>11.95 mil</t>
  </si>
  <si>
    <t>6.5 mil</t>
  </si>
  <si>
    <t>Impact statement</t>
  </si>
  <si>
    <t>The results statement mentions disabled people, but there are no measurements or disaggregation related to the disability</t>
  </si>
  <si>
    <t>ACTION: Agree as above we have asked BRAC to do this already, we need to push them hard now.</t>
  </si>
  <si>
    <t>Impact indicator 2.1 &amp;2.2</t>
  </si>
  <si>
    <t>see logframe</t>
  </si>
  <si>
    <t>Women's social empowerment</t>
  </si>
  <si>
    <t>baselines are disaggregated by geographical location, so the targets needs to be as well. Alternatively, have a baselines with a total number as well, and be clear in the indicator should be disaggregated by urban/rural   (e.g. monitored but do not necessary to have target)</t>
  </si>
  <si>
    <t>ACTION: lets hold on this one for now.</t>
  </si>
  <si>
    <t>Impact indicator 2.3</t>
  </si>
  <si>
    <t>why is the source BBS 2011?</t>
  </si>
  <si>
    <t>It was a typo…actually it is 2015.
2015 BBS VAW (Page 16): Women experienced VAW within,
Lifetime - 72.6%
Last 12 months - 54.7%</t>
  </si>
  <si>
    <t>ACTION: Ask BRAC to check whether this is a typo, if not seek more up to date stats.</t>
  </si>
  <si>
    <t>Outcome indicator 8.1</t>
  </si>
  <si>
    <t xml:space="preserve">BRAC program participants  and their households actively engaged in prevention of VAWC </t>
  </si>
  <si>
    <t>VAWC</t>
  </si>
  <si>
    <t>So the 2017 expected number is the baseline? What does the remark mean when it says this indicator has other variables? Given the baseline is there, when will we get the target?</t>
  </si>
  <si>
    <t>ACTION: BRACT to provide clarification.</t>
  </si>
  <si>
    <t>output indicator 2.3</t>
  </si>
  <si>
    <t>If the miles are non-cumulative, why can you then cumulated for the target? Presumably not given these might be not be unique people?</t>
  </si>
  <si>
    <t>ACTION: BRAC to clarify rational for this.</t>
  </si>
  <si>
    <t xml:space="preserve">Output indicator 1.1 </t>
  </si>
  <si>
    <t># of people provided with sustainable access to safe and improved water</t>
  </si>
  <si>
    <t>WatSan</t>
  </si>
  <si>
    <t>Not sure if the phrasing should be a change if you want to follow DFID methodology as "improved" is part of the definition only, there's another part to basic water, which is roundtrip collection/queuing less than 30 mins. Also "improved" here does not have the same meeting as the plain English  "improved" so  the change can be quite confusing!</t>
  </si>
  <si>
    <t>ACTION: For conversation with Wei as we don't have a technical lead on WASH, but recognize this is important.</t>
  </si>
  <si>
    <t># of people provided with sustainable access to limited drinking water from improved source.</t>
  </si>
  <si>
    <r>
      <t xml:space="preserve">The result framework was prepared in line with MDGs. But now considering the SDG BRAC WASH programme decided to change the indicator
</t>
    </r>
    <r>
      <rPr>
        <b/>
        <sz val="10"/>
        <rFont val="Arial"/>
        <family val="2"/>
      </rPr>
      <t>Output Indicator 1.1 (Rephrased): Number of people provided with sustainable access to limited drinking water from improved source.</t>
    </r>
    <r>
      <rPr>
        <sz val="10"/>
        <rFont val="Arial"/>
        <family val="2"/>
      </rPr>
      <t xml:space="preserve">
Description &amp; Rational
Limited Drinking water from an improved source means where collection time exceeds 30 minutes for a round trip, including queuing. Improved sources include: piped water, boreholes or tube-wells, protected dug wells, protected springs and packaged or delivered water. 
BRAC WASH programme provides improved water source where some of the options are located on premises, some option's water collection time is not more than 30 minutes for a roundtrip including queuing and some options may exceeds 30 minutes.
Target for milestone 5 and SPA 2 Target (2020) has been increased</t>
    </r>
  </si>
  <si>
    <t>Outcome indicator 4.1</t>
  </si>
  <si>
    <t># of vulnerable households in selected 41 districts, vulnerable to severe Climate Change challenges, adopted relevant components of BRAC designed resilience package</t>
  </si>
  <si>
    <t>CC &amp; resilience</t>
  </si>
  <si>
    <r>
      <t>this is at output level? How is it related to output 3.1? (</t>
    </r>
    <r>
      <rPr>
        <i/>
        <sz val="11"/>
        <color theme="1"/>
        <rFont val="Calibri"/>
        <family val="2"/>
        <scheme val="minor"/>
      </rPr>
      <t># of people receiving support to better cope with the effects of climate change</t>
    </r>
    <r>
      <rPr>
        <sz val="10"/>
        <rFont val="Arial"/>
        <family val="2"/>
      </rPr>
      <t xml:space="preserve">) As it's reach of BRAC programmes? </t>
    </r>
  </si>
  <si>
    <t>ACTiON: BRAC to clarify and confirm by DFID Climate Adviser and Results..</t>
  </si>
  <si>
    <t>The methodology doesn’t seem to go into much details and need to check if these are related to migitation/adapation ( for CC adviser though). It looks like also that there are some WatSan numbers included. Will there be double counting with WatSan.</t>
  </si>
  <si>
    <t>ACTION: discuss Anna, work through process of introducing Anna to BRAC team and working towards her being able to understand methodologies being used by BRAC.  Aim be in a position during her field visit to start discussing methodologies with BRAC….</t>
  </si>
  <si>
    <t>Outcome indicator 4.2</t>
  </si>
  <si>
    <t># of households affected by disasters  reached and positively affected through BRAC led emergency response</t>
  </si>
  <si>
    <t>Is this a reach indicator and hence at output level? We could also not have target here given the nature of disasters</t>
  </si>
  <si>
    <t>First step: check rational with Nick Harvey in Humanitarian team.  If rational is correct, get BRAC to clarify whether this is a reach indicator and if so should be at output level.  Also ask whether there needs to be a target.</t>
  </si>
  <si>
    <t xml:space="preserve">outcome indicator 4.3  </t>
  </si>
  <si>
    <t>how is this related to impact indicator 1.6c? (c. 5% increase in selected agricultural crop productivity per year among BRAC supported farmers).  Would agricultural productivity come first?</t>
  </si>
  <si>
    <t>outcome indicator 4.4</t>
  </si>
  <si>
    <t xml:space="preserve">baseline should be 2017. Also is the definition clear? </t>
  </si>
  <si>
    <t>ACTiON: BRAC to amend to 2017 baseline</t>
  </si>
  <si>
    <t>Output indicator 3.1</t>
  </si>
  <si>
    <r>
      <t>How is this indicator related to outcome indicator 4.1? (</t>
    </r>
    <r>
      <rPr>
        <i/>
        <sz val="11"/>
        <color theme="1"/>
        <rFont val="Calibri"/>
        <family val="2"/>
        <scheme val="minor"/>
      </rPr>
      <t># of vulnerable households in selected 41 districts, vulnerable to severe Climate Change challenges, adopted relevant components of BRAC designed resilience package</t>
    </r>
    <r>
      <rPr>
        <sz val="10"/>
        <rFont val="Arial"/>
        <family val="2"/>
      </rPr>
      <t>)  Are these just the individuals from the households mentioned in outcome indicator 4.1. If so, please also see comemnts for outcome indicator 4.1</t>
    </r>
  </si>
  <si>
    <t>ACTION: BRAC to provide clarification and then we need to check with Anna B.</t>
  </si>
  <si>
    <t># of climate vulnerable HHs in selected districts strengthen their resilience through adoption of BRAC designed resilience package</t>
  </si>
  <si>
    <t>% of vulnerable households are better prepared to mitigate disaster risk and reduce damages and losses through BRAC led disaster risk reduction and preparedness support.</t>
  </si>
  <si>
    <t>SPA Endline Survey</t>
  </si>
  <si>
    <t>Output Indicator 3.2 (New)</t>
  </si>
  <si>
    <t>Output Indicator 3.3 (New)</t>
  </si>
  <si>
    <t># of vulnerable household supported with disaster risk reduction and preparedness interventions.</t>
  </si>
  <si>
    <t># of BRAC staffs and other stakeholders are trained on disaster management.</t>
  </si>
  <si>
    <t>After Action Review, Keep muster roll</t>
  </si>
  <si>
    <t>Training register</t>
  </si>
  <si>
    <t>Programme will train BRAC staffs and other stakeholders (local government institutions, disaster management committees, community people) to support vulnerable community to help them to gain knowledge and our assumption is community will able to transfer knowledge to practice.</t>
  </si>
  <si>
    <t>This is not just the individuals from the HHs mentioned in outcome indicator 4.1. There are two types of people counted under this indicator -
1. The participants of a program activities which are designed for individual level changes
2. The individuals from the HHs who received support directly at HH level or through community level interventions</t>
  </si>
  <si>
    <t>Outcome indicator 7.1</t>
  </si>
  <si>
    <t xml:space="preserve">#  of people, including youth, employed in gainful and decent work places, including entrepreneurship. </t>
  </si>
  <si>
    <r>
      <t xml:space="preserve">It would be useful to have more on the TA to government part - how will this help exactly with people with better jobs? I don't understand how the numbers in the remarks section marry up to the 2017 numbers. </t>
    </r>
    <r>
      <rPr>
        <sz val="11"/>
        <color rgb="FFFF0000"/>
        <rFont val="Calibri"/>
        <family val="2"/>
        <scheme val="minor"/>
      </rPr>
      <t>Also why is the target lower than milestone?</t>
    </r>
    <r>
      <rPr>
        <sz val="10"/>
        <rFont val="Arial"/>
        <family val="2"/>
      </rPr>
      <t xml:space="preserve"> Can BRAC give us the full definition of the "better" jobs, and exactly how they assess?</t>
    </r>
  </si>
  <si>
    <t>This indicator also need to be updated as requested by DFAT and DFID. DFAT and DFID are waiting for the revised proposal from BRAC</t>
  </si>
  <si>
    <t>ACTION: BRAC to provide clarification on the firs part of the question, and the definition they are using for "better jobs".</t>
  </si>
  <si>
    <t>output indicator 1.9A</t>
  </si>
  <si>
    <t>Skills</t>
  </si>
  <si>
    <t>If revised target is based on 2018 projections, then the milestones need to be updated too!</t>
  </si>
  <si>
    <t>As mentioned above under Outcome 7, DFAT and DFID have requested BRAC to update the proposed indicators to make it countable and clearer. We have also requested BRAC SDP to submit an activity based log frame so that we are on board with what we want to measure and what we need to measure to avoid any sort of double counting.</t>
  </si>
  <si>
    <t>ACTION: BRAC to update and confirm with TWG - Skills</t>
  </si>
  <si>
    <t>output indicator1.9A</t>
  </si>
  <si>
    <t xml:space="preserve"> The remarks section needs updating</t>
  </si>
  <si>
    <t>ACTION: BRAC to update and confirm with Skills TWG</t>
  </si>
  <si>
    <t>output indicator 1.9B</t>
  </si>
  <si>
    <t>#  of people placed in jobs (including entrepreneurship) through a digital app</t>
  </si>
  <si>
    <t>how is this different to outcome indicator  7.1? They shouldn't be repetitions or subsets of each other as they are on different levels!</t>
  </si>
  <si>
    <t>output indicator 1.9A+C</t>
  </si>
  <si>
    <t>The original skills indicator has been split to three indicators. Fine, but it seems like an excess number of indicators when these are just training indicators, which are actually at activity levels! There are more interesting indicators to be had I think</t>
  </si>
  <si>
    <t>ACTION: for Kibria to consider what the preference is here and take forward at the Skills TWG.</t>
  </si>
  <si>
    <t>Baseline is now shown as a total number, as suggested.</t>
  </si>
  <si>
    <t>Food security</t>
  </si>
  <si>
    <t>3.5 mil</t>
  </si>
  <si>
    <t>The numbers reported in 2017 column is from RED Baseline Survey 2017.</t>
  </si>
  <si>
    <r>
      <t xml:space="preserve">Outcome Indicator 7.1 has been made a composite one with two parts-
</t>
    </r>
    <r>
      <rPr>
        <b/>
        <sz val="10"/>
        <rFont val="Arial"/>
        <family val="2"/>
      </rPr>
      <t xml:space="preserve">Outcome Indicator 7.1A (rephrased): # of additional people including youth employed in gainful and decent workplaces including self-employment
</t>
    </r>
    <r>
      <rPr>
        <sz val="10"/>
        <rFont val="Arial"/>
        <family val="2"/>
      </rPr>
      <t xml:space="preserve">
</t>
    </r>
    <r>
      <rPr>
        <b/>
        <sz val="10"/>
        <rFont val="Arial"/>
        <family val="2"/>
      </rPr>
      <t xml:space="preserve">Outcome Indicator 7.1B: #of additional people aware on decent work practices
</t>
    </r>
    <r>
      <rPr>
        <sz val="10"/>
        <rFont val="Arial"/>
        <family val="2"/>
      </rPr>
      <t xml:space="preserve">
Target: 350,000 (decrease from 400,000)
The irrelevant part of the remarks has been removed.
Please see the memo for the Skills TWG for the relevant definitions.</t>
    </r>
  </si>
  <si>
    <t>ACTION: BRAC to resolve and confirm with Skills TWG.</t>
  </si>
  <si>
    <t>see log frame</t>
  </si>
  <si>
    <t>outcome 5 results statement</t>
  </si>
  <si>
    <t xml:space="preserve">100 million people have access to BRAC's comprehensive health services                                  
</t>
  </si>
  <si>
    <t>mismatch between outcome/output levels.  no outputs for outcome 5 on health - move some of the outcome indicators to output as they are on the wrong level anyway!</t>
  </si>
  <si>
    <t>ACTION: BRAC to resolve the mismatch, move some of the indicators to ouput level and confirm with TWG - Health</t>
  </si>
  <si>
    <t xml:space="preserve">100 million people have access to BRAC's comprehensive health services                                  </t>
  </si>
  <si>
    <t>Health</t>
  </si>
  <si>
    <t xml:space="preserve">the new wording suggests access and for a service delivery  organisation this would then be at output level. </t>
  </si>
  <si>
    <t>ACTION: BRAC and to confirm with Health TWG</t>
  </si>
  <si>
    <t>outcome indicator 5.1A</t>
  </si>
  <si>
    <t># of adopters (couples) using modern contraceptive methods received from BRAC</t>
  </si>
  <si>
    <t>the previous indicator wording and the current one have different meanings! So unclear why the achieved numbers are exactly the same.</t>
  </si>
  <si>
    <t>ACTION: Check with Shafiq.  Shafiq to take forward in Health TWG ensure resolution by end Aug.</t>
  </si>
  <si>
    <t>this is reach indicator so should be at output level?</t>
  </si>
  <si>
    <t>ACTION: BRAC to resolve and confirm with Health TWG.</t>
  </si>
  <si>
    <t>outcome indicator 5.1B</t>
  </si>
  <si>
    <t># of eligible couples (ELCOs) currently using modern contraceptive methods received from BRAC (Total users)</t>
  </si>
  <si>
    <t xml:space="preserve">outcome Indicator 5.2A </t>
  </si>
  <si>
    <t># of people with access to outreach RMNCHA and NCD care services by BRAC</t>
  </si>
  <si>
    <t>would there be double counting between 5.2A and 5.2A/B? Also this at output level for a service delivery programme</t>
  </si>
  <si>
    <t>How is the target related to the milestones?</t>
  </si>
  <si>
    <t>ACTION: BRAC to clarify.</t>
  </si>
  <si>
    <t>outcome indicator 5.2B</t>
  </si>
  <si>
    <t># of services received by people from BRAC services providers (services include reproductive, maternal, neonatal, child and adolescent health, nutrition, non-communicable diseases, disability and eye care quality services)</t>
  </si>
  <si>
    <t>this reads like an input indicator (not an outcome!) Did we suggest this? What's the intended value?</t>
  </si>
  <si>
    <t>ACTION: Check with Shafiq - let Wei.  Possible further action needed.</t>
  </si>
  <si>
    <t>outcome indicator 5.3A</t>
  </si>
  <si>
    <t xml:space="preserve">% increase of TB case detection by 2020 over 2015 benchmark </t>
  </si>
  <si>
    <t xml:space="preserve">Please revise the wording of the indicator and the target so that milestones and indicator wording are consistent. </t>
  </si>
  <si>
    <t>ACTION: BRAC to propose new wording and confirm with TWG.</t>
  </si>
  <si>
    <t>outcome indicator 5.3B</t>
  </si>
  <si>
    <t>% of TB patients completing  treatment</t>
  </si>
  <si>
    <t>milestones should be changed to % so it's consistent with wording of the indicator</t>
  </si>
  <si>
    <t>ACTION: BRAC</t>
  </si>
  <si>
    <t>Why does the previous year caseload be used as the denominator? Is there information for follow-up to know the exact completion rate/drop out rate?</t>
  </si>
  <si>
    <t>ACTION: Check with Shafiq,</t>
  </si>
  <si>
    <t>Output 1 results statement</t>
  </si>
  <si>
    <t>Increased provision of quality health, education/skills, and financial services</t>
  </si>
  <si>
    <t>health, education/skills, financial services</t>
  </si>
  <si>
    <t>the health and financial services part is not measured…</t>
  </si>
  <si>
    <t>ACTION: Conversation with Wei - to ensure we send the right message to BRAC on what those measurement might look like and the methodology to use.</t>
  </si>
  <si>
    <t>Output indicator 1.3</t>
  </si>
  <si>
    <t>Number of women and adolescent girls receiving a package of nutrition interventions</t>
  </si>
  <si>
    <t>Nutrition</t>
  </si>
  <si>
    <t>can the milestones really be added up as the target? Definitely unique people?</t>
  </si>
  <si>
    <t>ACTION: Check with Simone on the approach BRAC is taking, if queriable, then get BRAC to clarify.</t>
  </si>
  <si>
    <t>Outcome indicator 5.2A will be removed from the result framework due to its repetition with the outcome result statement 5.</t>
  </si>
  <si>
    <r>
      <t xml:space="preserve">Outcome indicator 5.2B will be moved to output level as Output Indicator 1.3A. 
</t>
    </r>
    <r>
      <rPr>
        <b/>
        <sz val="10"/>
        <rFont val="Arial"/>
        <family val="2"/>
      </rPr>
      <t xml:space="preserve">Output indicator 1.3A: # of services received by people from BRAC services providers (services include reproductive, maternal, neonatal, child and adolescent health, nutrition, non-communicable diseases, disability and eye care quality services)
</t>
    </r>
  </si>
  <si>
    <t>Health part is now included as Output Indicator 1.3A
Financial part can not be included as explained by the MF Program</t>
  </si>
  <si>
    <t>The indicator is calculated following Global &amp; National TB Program methodology. Patient completing treatment form the caseload of a quarter of previous year is reported in a reporting year (almost a year after, as it takes more or less 6+ months to complete the treatment)</t>
  </si>
  <si>
    <t>Revisions made in the approved (2017) version</t>
  </si>
  <si>
    <t xml:space="preserve">Impact indicator 1.2 </t>
  </si>
  <si>
    <t xml:space="preserve">Reduce prevalence of moderate or severe food insecurity in line with SDG2 for 2030 </t>
  </si>
  <si>
    <t>need to change the wording to % of under-5s underweight given this is what is being measured! There is a separate indicator in the SDGs on food insecurity for example.</t>
  </si>
  <si>
    <t xml:space="preserve">ACTION: TWG (Feroz/Simone) to raise </t>
  </si>
  <si>
    <t>Impact indicator 1.6</t>
  </si>
  <si>
    <t xml:space="preserve">The basic livelihood security (including income and educational security) achieved with high level of client satisfaction:
a. Households’ income among BRAC program participants increased by 5% per year
b. Proportion of people in BRAC program areas, specially women and girls,who demonstrate capability to read, write, gather data and make decisions for their lives increased by 5% above the national average
c. 5% increase in selected agricultural crop productivity per year among BRAC supported farmers. </t>
  </si>
  <si>
    <t>Income/education/decision making/agricultural productivity</t>
  </si>
  <si>
    <t>there are several indicators here, need to separate out, and have different baselines/targets for each (which is not the case at the moment)</t>
  </si>
  <si>
    <t>ACTION: TWG (Feroz/Anowar) to raise  - might need a conversation between Wei and Feroz/Anowar prior to it being taken forward at a TWG meeting or directly between BRAC and DFID.</t>
  </si>
  <si>
    <t>The basic livelihood security (including income and educational security) achieved with high level of client satisfaction:
a. Households’ income among BRAC program participants increased by 5% per year</t>
  </si>
  <si>
    <t>I assume the milestones/targets are related to 1.6a)? However baseline and indicator are inconsistent, the indicator is on households, and baseline on individuals. Also the target and the baseline are related to different indicators. This is not clear.</t>
  </si>
  <si>
    <t xml:space="preserve">The basic livelihood security (including income and educational security) achieved with high level of client satisfaction:
c. 5% increase in selected agricultural crop productivity per year among BRAC supported farmers. </t>
  </si>
  <si>
    <t>See comment below for outcome indicator 4.3?  (How is this related to impact indicator 1.6c? Would agricultural productivity come first?)</t>
  </si>
  <si>
    <t>ACTION: for discuss with Feroz and then to take forward in TWG or directly between DFID and BRAC technical leads.</t>
  </si>
  <si>
    <t>General comment</t>
  </si>
  <si>
    <t>all indicators</t>
  </si>
  <si>
    <t>indicator clarity</t>
  </si>
  <si>
    <t>indicator should be neutrally worded</t>
  </si>
  <si>
    <t>data quality</t>
  </si>
  <si>
    <t>write down which surveys and when the gaps are expected to be filled in</t>
  </si>
  <si>
    <t>when was the 2017 data verifications carried out?</t>
  </si>
  <si>
    <t>We have commissioned the independent review of results - this will deliver two reports before the next AR, end of December to assist BRAC with its verification and then verifying the 2019 results ahead of the 2020 AR.    ACTION:  we need to chase BRAC for the internal verification that they undertook.  Amy has this, or at least will know who to get it from.</t>
  </si>
  <si>
    <t>General comment (internal)</t>
  </si>
  <si>
    <t>all outcome and impact statements</t>
  </si>
  <si>
    <t>dfid internal process</t>
  </si>
  <si>
    <t>check what the outcome/impact statements were in the BC</t>
  </si>
  <si>
    <t>Programme outcomes:
•	Reduction in the levels of extreme poverty in Bangladesh ;
•	Increased access to quality basic services for the poorest and most marginalised groups in Bangladesh;
•	Women and girls, underprivileged youth, and disabled people develop employable skills  and find jobs, delivering economic and social inclusion;
•	Increased awareness of the rights of women and girls, improvements to the status of women and girls.
Organisational outcomes: 
•	Continued institutional strengthening of a Southern NGO;
•	BRAC’s increased financial sustainability and effectiveness, a leaner organisation, with stronger leadership and management skills and an organisation wide approach to talent management; 
•	Higher quality outputs across the Results Framework.
Partnership outcomes: 
•	Further evolution of the SPA as a model for development co-operation including continual improvements in value for money arising from the SPA, and low transaction costs maintained;  
•	More BRAC partnerships with GoB and DFID and DFAT’s other programme partners in Bangladesh; 
•	More strategic communications and advocacy.</t>
  </si>
  <si>
    <t>Cumulative/annual milestones and targets. These can be rather confusing. Can we just stick to one format, and use alternative wordings to be clear?</t>
  </si>
  <si>
    <t>ACTION: Ask BRAC to ensure that it is very clear whether we are looking at a cumulative figure or an annual target.</t>
  </si>
  <si>
    <t>all assumptions</t>
  </si>
  <si>
    <t>assumptions</t>
  </si>
  <si>
    <t>Assumptions need to be filled in!</t>
  </si>
  <si>
    <t>ACTION: SPA partners to work with BRAC to get assumptions in</t>
  </si>
  <si>
    <t>most indicators</t>
  </si>
  <si>
    <t>disaggregations</t>
  </si>
  <si>
    <t>There are very few indicators at the moment that have disaggregation even by sex, let alone other vulnerable groups. We should ask for at least disaggregation by sex. Other key ones to consider are geographical regions and disability. I didn't go through one by one to make suggestions but when discussing with BRAC, we should bring this up!</t>
  </si>
  <si>
    <t>ACTION: We have been asking this of BRAC for quite some time - we should push hard for this now.</t>
  </si>
  <si>
    <t>Impact statement 1</t>
  </si>
  <si>
    <t>110 million people’s health, literacy, livelihood security, and social justice status enhanced, and contributes to Bangladesh’s progress towards SDG attainment.</t>
  </si>
  <si>
    <t>pillar 1- development programme</t>
  </si>
  <si>
    <t>There are a lot of indicators - suggest this is reduced to a manageable number</t>
  </si>
  <si>
    <t>No ACTION at this point.</t>
  </si>
  <si>
    <t>Impact indicator 1.1</t>
  </si>
  <si>
    <t>poverty</t>
  </si>
  <si>
    <t>why does statement say 8% when 8.9% rounds to 9%?</t>
  </si>
  <si>
    <t>ACTION: Agree this is a quick and easy win.</t>
  </si>
  <si>
    <t>Impact indicator 1.3</t>
  </si>
  <si>
    <t xml:space="preserve">Decrease in prevalence of stunting to 25%, in line with SDG2 and Government of Bangladesh’s Seventh five-year plan </t>
  </si>
  <si>
    <t>Where do the milestones for this come from? Can you use the same method for the other indicators?</t>
  </si>
  <si>
    <t xml:space="preserve">Impact statements 3&amp;4 </t>
  </si>
  <si>
    <t>See logframe</t>
  </si>
  <si>
    <t>pillar 2 - organisational change, pillar 3 - influencing</t>
  </si>
  <si>
    <t>why are there no indicators for the impact statements</t>
  </si>
  <si>
    <t>ACTION: Ask BRAC to identify the impact they are intending to achieve.</t>
  </si>
  <si>
    <t xml:space="preserve">Outcome 6 results statement </t>
  </si>
  <si>
    <t xml:space="preserve">Enhanced access to urban critical services and improved infrastructure for one million urban poor in selected slums of 20 city corporations/municipalities and increase in participation of urban women in governance and planning </t>
  </si>
  <si>
    <t>Urban</t>
  </si>
  <si>
    <t xml:space="preserve">mismatch between outcome/output levels. No clear outputs for outcome 6 on urban development, although it might via sectors, but this is not clear. If it is indeed via sectoral outputs, then there needs to be some disaggregation at output level so the link is clearer! </t>
  </si>
  <si>
    <t>ACTION: Check whether Wei has seen BRAC's comments in column H and whether this answer the question.  If not get BRAC to provide further clarification.</t>
  </si>
  <si>
    <t xml:space="preserve">If can change, I would put it even less specific so it doesn't need to be changed again if there are further revisions.. </t>
  </si>
  <si>
    <t>ACTION: What does Wei recommend</t>
  </si>
  <si>
    <t>Outcome indicator 6.1</t>
  </si>
  <si>
    <t># of targeted urban people receiving one or more the following services directly from BRAC or through referral to a BRAC partner: education, health, WASH, housing, disaster risk reduction, climate change, social safetynet, skills, employment, livelihoods, asset transfer, financial, and crisis management services</t>
  </si>
  <si>
    <t>this is a reach indicator though, so it's at output level. Previous indicator more at outcome level. Is this really about disaggregating the output indicators by urban vs rural?</t>
  </si>
  <si>
    <t>Outcome 7</t>
  </si>
  <si>
    <t>400,000 disadvantaged men and women,
including youth, have better jobs</t>
  </si>
  <si>
    <t xml:space="preserve">We had a meeting with the SDP team on this proposed changes. We have requested SDP to update the indicators further and submit an activity based log frame detailing the indicators. This is still pending from BRAC. </t>
  </si>
  <si>
    <t>Output indicator 1.2</t>
  </si>
  <si>
    <t># of people provided with sustainable
access to hygienic latrine</t>
  </si>
  <si>
    <t># of women survivors of violence
receiving services</t>
  </si>
  <si>
    <t>DFAT accept the proposed changes.</t>
  </si>
  <si>
    <t>It'll be done as we develop the TOC. Additional gaps might be identified and then we can decide accordingly</t>
  </si>
  <si>
    <t>The verification was done in the months of Jan-Feb 2018</t>
  </si>
  <si>
    <t>An SPA WG issue, may be???</t>
  </si>
  <si>
    <t>Different indicators have different relation between the milestones and Target (2020). So it may not be possible to do this for all. However, we'll clarify the linkages between the two in the indicator methodology/reference notes</t>
  </si>
  <si>
    <t>Pillar 2/3 issue</t>
  </si>
  <si>
    <t>This has been resolved in the Skills TWG meeting on August 2019, and a memo has been circulated among it's members</t>
  </si>
  <si>
    <t>There is no concern…</t>
  </si>
  <si>
    <t>Microfinance</t>
  </si>
  <si>
    <r>
      <t xml:space="preserve">The indicator has been spilt into two (3.2A &amp; 3.2B) as follows, to address the comments.
</t>
    </r>
    <r>
      <rPr>
        <b/>
        <sz val="11"/>
        <color theme="1"/>
        <rFont val="Calibri"/>
        <family val="2"/>
        <scheme val="minor"/>
      </rPr>
      <t>3.2A  % of children and adolescent in the BRAC education programme that are girls
3.2B % of students graduated from BRAC operated and BRAC supported schools that are girls</t>
    </r>
    <r>
      <rPr>
        <sz val="10"/>
        <rFont val="Arial"/>
        <family val="2"/>
      </rPr>
      <t xml:space="preserve">
The target for both the indicators (enrollment and graduation) is set to be 50%.
The calculation methodology shown in the remarks.</t>
    </r>
  </si>
  <si>
    <t>The milestones represent the total number of beneficiaries (members) of the reporting year. The cumulative 5 years number is unique. 
The target is calculated multiplying number of ADP &amp; Gonokendro operated and the number of members expected to be enrolled during 2016-2020, or carry forwarded from 2015 to base year 2016.</t>
  </si>
  <si>
    <r>
      <t xml:space="preserve">This indicator has been rephrased and 4 new output indicators added (as decided by the TWG).
</t>
    </r>
    <r>
      <rPr>
        <b/>
        <sz val="11"/>
        <color theme="1"/>
        <rFont val="Calibri"/>
        <family val="2"/>
        <scheme val="minor"/>
      </rPr>
      <t xml:space="preserve">1.8A (rephrased): # of non-government secondary schools (PACE) supported 
1.8B:  # of students graduated from BRAC supported schools
1.8C:  # of students enrolled in BRAC supported schools 
1.8D:  Average of attendance rate of the students in BRAC supported schools
1.8E:  Average retention rate of BRAC supported schools
</t>
    </r>
    <r>
      <rPr>
        <sz val="10"/>
        <rFont val="Arial"/>
        <family val="2"/>
      </rPr>
      <t>Methodology: 
1.8A: The yearly (milestone) number is the PACE schools supported in that reporting year. However, the 2016-2020 target is unique.
1.8B # of students graduated from BRAC supported schools is counted/measured yearly with gender disaggregation.   
1.8C # of students enrolled in BRAC supported school is counted/measured yearly with gender disaggregation.   
1.8D Attendance rate is the number of attendees out of total number of students observed on sample basis.
1.8E Retention rate  is the number of graduates out of cohort enrolment.
Target: 
1.8A: As per RF. 
1.8 B, C, D, E:  2019, 2020 to be added</t>
    </r>
  </si>
  <si>
    <t>Agreed, the outcome indicator 1.2 should be moved to pillar 3
- Suggested change in text of outcome indicator 1.2: # of additional programs adopted BRAC’s ultra-poor graduation model in Bangladesh &amp; beyond. 
- Text for output indicator: # of additional programme received Technical Assistance form BRAC Ultra Poor Graduation initiative.</t>
  </si>
  <si>
    <t>Milestone targets for outcome indicator 1.2 are additional for each year (annual) rather cumulative</t>
  </si>
  <si>
    <t>BRAC GJD do not have disaggregated data for the outputs and outcomes; but will collect from now on. However, since GJD get most of these data from various other BRAC Programs, this might require that those programs have to make changes in their data collection formats/methods. 
Also, SPA 2 end line survey will collect and report data on the relevant indicators by disability status . The data collectors will be oriented properly on disability prior the study.</t>
  </si>
  <si>
    <t>Yes. The numbers reported in 2017 column is from RED Baseline Survey 2017. The detailed definition/methodology is given in the baseline report. It will also be documented in the Indicator methodology note.</t>
  </si>
  <si>
    <t>The indicator wording remains as it is. Rather the milestones, Target (2020) and the achievements will be reported in terms of %s.</t>
  </si>
  <si>
    <t>Indicator rephrased
Regarding SDG2, there are two indicators: (1) prevalence of undernourishment; (2) prevalence of moderate or severe food insecurity in the population, based on the food insecurity experience scale (FIES). We have mentioned that we will use (1). For (2), however, there is no baseline information. End line survey will cover information to measure indicator (2).</t>
  </si>
  <si>
    <t>It will be clarified when we provide the separate targets and the TOC.
Also the measurements will be aligned as required.</t>
  </si>
  <si>
    <t>It will be done once we finalize the indicators with major comments/issue</t>
  </si>
  <si>
    <t>Given the size of the RF, we prefer not to include disaggregation in the actual RF. Rather we'll mention which disaggregation's will be done in the indicator methodology notes and accordingly provide data in the Narrative Reports.</t>
  </si>
  <si>
    <t>All these are in the BRAC Strategy. Until we change the strategy, we believe they should be there in the RF. However, while the TOC is developed, we can decide better.</t>
  </si>
  <si>
    <t>Women's emp &amp; VAWC</t>
  </si>
  <si>
    <t>Others</t>
  </si>
  <si>
    <t>Thematic area/ pillars</t>
  </si>
  <si>
    <t>Please see the response(s) above. 
The response(s) above already addressed the issue.</t>
  </si>
  <si>
    <t>Outcome indicator 5.1A is a subset of outcome indicator 5.1B. The 5.1B indicator already encompasses the total number of ELCOs (including adopters) directly receiving modern contraceptive methods from BRAC. Therefore, we propose to remove outcome indicator 5.1A from the result framework.
However, as discussed in the TWG, both the previous indicator (outcome 5.1) and this one (5.1A), were measuring the same thing (i.e. Adopters = Additional Users). Hence the numbers were also the same.</t>
  </si>
  <si>
    <t>By addressing poverty, illiteracy, poor health status, and income insecurity, we will be able to unleash human potential, expand human freedom, and contribute significantly in enhancing equitable growth, improving Human Development, and attaining committed Sustainable Development Goals (SDGs) in Bangladesh.</t>
  </si>
  <si>
    <t>It is 8.9%...Indicator text corrected accordingly.
The source says…"Reduction in extreme poverty by about 4.0 percentage points" (...from 12.9% in 2015)</t>
  </si>
  <si>
    <t xml:space="preserve">% underweight among under-five children is reduced, in line with SDG2 and Government of Bangladesh’s Seventh five-year plan </t>
  </si>
  <si>
    <t>Added assumptions (from BRAC LogFrame)
Updated the URL in remarks</t>
  </si>
  <si>
    <t>Added assumptions (from BRAC LogFrame)</t>
  </si>
  <si>
    <t>When the Agency, Relational, and Structural level changes take place for underserved and disenfranchised women, and girls they step-up to lead inclusive growth and development within their household, and societies.</t>
  </si>
  <si>
    <t>Added baseline value
Added assumptions (from BRAC LogFrame)
Added note in the remarks</t>
  </si>
  <si>
    <t>Corrected the source
Added assumptions (from BRAC LogFrame)</t>
  </si>
  <si>
    <t>400,000 households graduated from ultra poverty, based on specific graduation indicators, between 2016 and 2020.</t>
  </si>
  <si>
    <r>
      <t xml:space="preserve">Program agrees and propose rephrasing Outcome 1 statement as follows.
</t>
    </r>
    <r>
      <rPr>
        <b/>
        <sz val="11"/>
        <rFont val="Calibri"/>
        <family val="2"/>
        <scheme val="minor"/>
      </rPr>
      <t>Outcome 1 (rephrased): 400,000 households graduated from ultra poverty, based on specific graduation indicators, between 2016 and 2020.</t>
    </r>
  </si>
  <si>
    <t>85,002
(90%)</t>
  </si>
  <si>
    <t>75,506
(90%)</t>
  </si>
  <si>
    <t>40,500
(90%)</t>
  </si>
  <si>
    <t>400,000
(90%)</t>
  </si>
  <si>
    <t>Branch Manager Graduation Reports, UPG programme</t>
  </si>
  <si>
    <t>Please see the response(s) above. 
Indicator is to be deleted</t>
  </si>
  <si>
    <t>Assumptions are added (from BRAC LogFrame &amp; Program documents) for most of the indicators. However, they will be more complete along with the TOC to be developed.</t>
  </si>
  <si>
    <t xml:space="preserve">Decrease in Infant Mortality Rate (IMR), in line with SDG3
</t>
  </si>
  <si>
    <t xml:space="preserve">Defined Baseline (as mentioned in March 2019 version of RF) and Target (2020) aligned with the indicators
Added assumptions (from BRAC LogFrame)
Updated remarks (as per March 2019 version)
</t>
  </si>
  <si>
    <t>Program agrees that it is actually an impact level indicator and Impact indicator 1.6a is enough to show results/impact. So it can be removed from the RF.</t>
  </si>
  <si>
    <t>86,205
(95%)</t>
  </si>
  <si>
    <t>72,804
(91.6%)</t>
  </si>
  <si>
    <t>43,682
(96.3%)</t>
  </si>
  <si>
    <t xml:space="preserve">Added notes in the remarks
Updated data source
Corrected the baseline
Added assumptions
</t>
  </si>
  <si>
    <t>[BRAC LogFrame]
Availability of multiple financial products and services simultaneously, with focus on client-centricity, and risk-reduction services (insurance) enhance ability of BRAC’s target population to make choices of products and services which meet their needs best.
[MF]
National economic growth achieving at expected level in lined with government’s strategic plans</t>
  </si>
  <si>
    <t>Annual government report on Primary Education Completion Exam (PECE), Junior School Certificate (JSC) and Secondary School Certificate SSC exams</t>
  </si>
  <si>
    <r>
      <t xml:space="preserve">[BRAC LogFrame]
The “Learner and Learning-focused Approach” used by BRAC would also result in to high level of excellence attainment in government of Bangladesh conducted Board examinations.
[BEP]
When provision of quality education services are there for children and adolescents to be equipped with sufficient quality support on teaching and learning in schools, and to get an ample amount of support and care for retaining their learning in their institutions, from their teachers, peers, and from families at home, completion of their education with better learning outcome are expected to achieve at the end of the course/education cycle.
</t>
    </r>
    <r>
      <rPr>
        <u/>
        <sz val="11"/>
        <rFont val="Arial"/>
        <family val="2"/>
      </rPr>
      <t/>
    </r>
  </si>
  <si>
    <t xml:space="preserve">Creating enabling environment to learners is highly prioritized in order to ensure inclusiveness including PWD and girls empowerment, children’s active participation in learning and higher level timely cycle completion of course with good learning outcome. </t>
  </si>
  <si>
    <t>BEP Students Register &amp; Member Registry at branch level</t>
  </si>
  <si>
    <t>BEP Students Register at branch level</t>
  </si>
  <si>
    <t>Outcome 3 statement rephrased
Outcome Indicator 3.1 revised
Data source changed accordingly
Milestone 1 &amp; Target (2020) added
Added assumptions
Notes added in the remarks</t>
  </si>
  <si>
    <t>Revised the indicator
Revised the target accordingly
Revised data source
Added assumptions
Replaced notes in remarks</t>
  </si>
  <si>
    <t>60% of HHs reached through DRR and preparedness initiative</t>
  </si>
  <si>
    <r>
      <t xml:space="preserve">1) This indicator (Outcome 3.1A) has been removed from here, but retained as output indicator 1.5.
2) As decided in the Education TWG meeting (on Aug 22, 2019), Outcome 3 statement has been slightly rephrased &amp; the term "BRAC school" explained as follows.
</t>
    </r>
    <r>
      <rPr>
        <b/>
        <sz val="11"/>
        <rFont val="Calibri"/>
        <family val="2"/>
        <scheme val="minor"/>
      </rPr>
      <t xml:space="preserve">Outcome-3 (rephrased): Children and adolescents graduating with better learning outcome from high-quality BRAC schools between 2016 - 2020.
</t>
    </r>
    <r>
      <rPr>
        <sz val="10"/>
        <rFont val="Arial"/>
        <family val="2"/>
      </rPr>
      <t xml:space="preserve">
Where, "BRAC school" stands for both  BRAC operated and BRAC supported schools. 
It was also decided in the TWG meeting, that BRAC can continue reporting results for BRAC supported schools at the outcome level, for remaining years (2019,2020) of SPA II. However, </t>
    </r>
    <r>
      <rPr>
        <u/>
        <sz val="10"/>
        <rFont val="Arial"/>
        <family val="2"/>
      </rPr>
      <t>at the output level, for BRAC operated and BRAC supported schools, there have to be separate indicators.</t>
    </r>
  </si>
  <si>
    <t>The indicator measurement has been changed into "% difference". The calculation methodology is shown in the remarks. 
As decided in the TWG meeting, the indicator is measured once for 2016 and it will be measured again at the end of the SPA2, for 2020.</t>
  </si>
  <si>
    <t>The milestones and the target are changed to "% of children" according to the revised indicator.</t>
  </si>
  <si>
    <t xml:space="preserve">UPGP don’t report under Outcome 2. This is only for BRAC Microfinance.
It is not possible for the program to include any output indicator as suggested, at this point of SPA2.
</t>
  </si>
  <si>
    <t>The baseline number written in the March 2019 version is extrapolated based on a broader definition (considering both BRAC MF’s financial products and other financial institutions products as well). Whereas the indicator emphasizes on "actively using client-centric package of multiple financial products/services", which means participant household using several interventions like credit, regular savings and credit shield insurance from BRAC MF. So, a re-analysis of the 2017 RED Household survey shows that the valid estimate of the baseline could be 4.46 mil. BRAC proposes it as the baseline (as of 2017).
This is an outcome indicator, being aligned with Microfinance programme’s broader objective to enhance financial inclusion and diversification of livelihood of families living in poverty. The term “actively using” implies positive change in participant’s lives, their livelihood and in resilience building.</t>
  </si>
  <si>
    <r>
      <t xml:space="preserve">The indicator here is rephrased to capture the overall result achieved regarding CC resilience building, by different BRAC programmes, with the technical assistance of BRAC Climate Change Program (CCP)
</t>
    </r>
    <r>
      <rPr>
        <b/>
        <sz val="10"/>
        <rFont val="Arial"/>
        <family val="2"/>
      </rPr>
      <t>Outcome Indicator 4.1 (rephrased): # of climate vulnerable HHs in selected districts strengthen their resilience through adoption of BRAC designed resilience package</t>
    </r>
    <r>
      <rPr>
        <sz val="10"/>
        <rFont val="Arial"/>
        <family val="2"/>
      </rPr>
      <t xml:space="preserve">
A representative sample survey from all the individuals and HHs received support from different implementing programs (which are the outputs of those programs) will be done to measure the outcome.
The approach to </t>
    </r>
    <r>
      <rPr>
        <u/>
        <sz val="10"/>
        <rFont val="Arial"/>
        <family val="2"/>
      </rPr>
      <t>‘resilience’</t>
    </r>
    <r>
      <rPr>
        <sz val="10"/>
        <rFont val="Arial"/>
        <family val="2"/>
      </rPr>
      <t xml:space="preserve"> is dynamic and system-orientated and has been considered as a ‘function of wealth, technology, education, information, skills, infrastructure, access to resources, and stability and management capabilities.
As checked in the BRAC WASH Program MIS, there are some overlapping between Water and Sanitation beneficiaries. This has been noted in the remarks.</t>
    </r>
  </si>
  <si>
    <r>
      <t xml:space="preserve">A revised outcome indicator 4.2 is proposed as follows.
</t>
    </r>
    <r>
      <rPr>
        <b/>
        <sz val="10"/>
        <rFont val="Arial"/>
        <family val="2"/>
      </rPr>
      <t xml:space="preserve">Outcome indicator 4.2 (revised): % of vulnerable households are better prepared to mitigate disaster risk and reduce damages and losses through BRAC led disaster risk reduction and preparedness support.
</t>
    </r>
    <r>
      <rPr>
        <sz val="10"/>
        <rFont val="Arial"/>
        <family val="2"/>
      </rPr>
      <t>Target: 60% of HHs received DRR and preparedness interventions.</t>
    </r>
    <r>
      <rPr>
        <b/>
        <sz val="10"/>
        <rFont val="Arial"/>
        <family val="2"/>
      </rPr>
      <t xml:space="preserve">
</t>
    </r>
    <r>
      <rPr>
        <sz val="10"/>
        <rFont val="Arial"/>
        <family val="2"/>
      </rPr>
      <t>The March 2019 proposed indicator is retained as output indicator 3.2...</t>
    </r>
    <r>
      <rPr>
        <b/>
        <sz val="10"/>
        <rFont val="Arial"/>
        <family val="2"/>
      </rPr>
      <t xml:space="preserve">
Output Indicator 3.2: # of vulnerable household supported with disaster risk reduction and preparedness interventions.
</t>
    </r>
    <r>
      <rPr>
        <sz val="10"/>
        <rFont val="Arial"/>
        <family val="2"/>
      </rPr>
      <t xml:space="preserve">Target: 150,000 HHs
</t>
    </r>
    <r>
      <rPr>
        <b/>
        <sz val="10"/>
        <rFont val="Arial"/>
        <family val="2"/>
      </rPr>
      <t xml:space="preserve">
</t>
    </r>
    <r>
      <rPr>
        <sz val="10"/>
        <rFont val="Arial"/>
        <family val="2"/>
      </rPr>
      <t>...with an new/additional output indicator, Output indicator 3.3</t>
    </r>
    <r>
      <rPr>
        <b/>
        <sz val="10"/>
        <rFont val="Arial"/>
        <family val="2"/>
      </rPr>
      <t xml:space="preserve">
Output Indicator 3.3: # of BRAC staffs and other stakeholders are trained on disaster management.
</t>
    </r>
    <r>
      <rPr>
        <sz val="10"/>
        <rFont val="Arial"/>
        <family val="2"/>
      </rPr>
      <t>Target: 7,500 Individuals</t>
    </r>
  </si>
  <si>
    <t>Baseline added
Updated source
Added assumptions (from RED baseline report)
Revised the note in remarks</t>
  </si>
  <si>
    <t>The statement in the result framework is an outcome and should remain as proposed in March 2019 version. BRAC reasons, and TWG agreed, -
"HNPP has a health system approach to ensure services in the community. HNPP ensures access to quality service by working on 3 separate dimensions for the 100 million population. We ensure that our beneficiaries -
      I. Have greater geographical access to health and nutrition services
      II. Get health education to reduce information asymmetry and breaking cultural barrier 
      III. Finally, make quality services available in the community at affordable prices.
Thus having “access to BRAC's comprehensive health services” is not just an outreach; rather it refers to the result/positive change in availability of those services in those communities."
The TWG also decided that, at this point of SPA2, adding any new indicators in the RF is not required.
However, BRAC agrees to make suggested changes in rearranging, rephrasing and explaining the outcome and output level indicators.</t>
  </si>
  <si>
    <r>
      <t xml:space="preserve">As discussed in the TWG,
1. This is a behavior/practice level change; so it is an outcome, not output. The focus here is on the fact that the ELCOs are using (practicing) the contraceptive.
2. Only this indicator is proposed to replace the previous 5.1. Thus the revised Outcome Indicator 5.1 will be as follows.
</t>
    </r>
    <r>
      <rPr>
        <b/>
        <sz val="10"/>
        <rFont val="Arial"/>
        <family val="2"/>
      </rPr>
      <t xml:space="preserve">
Outcome Indicator 5.1: # of eligible couples (ELCOs) currently using modern contraceptive methods received from BRAC (Total users)</t>
    </r>
    <r>
      <rPr>
        <sz val="10"/>
        <rFont val="Arial"/>
        <family val="2"/>
      </rPr>
      <t xml:space="preserve">
</t>
    </r>
  </si>
  <si>
    <t>Split the indicator
Changed the measurement of the milestones &amp; Target(2020) to %, to match the indicator
Updated achievements accordingly in % (calculated from the numbers in March 2019 version)
Added assumptions
Revised remarks</t>
  </si>
  <si>
    <t>Enhanced access to urban critical services for improving standard of living of one million urban poor and participation of women in urban governance and planning is increased</t>
  </si>
  <si>
    <r>
      <t xml:space="preserve">As UDP focuses on multidimensional poverty, addressing only four critical services in the urban context will not be sufficient to see changes in poverty status. Therefore the outcome statement has been broadened to reflect the range of interventions implemented by the UDP team.
</t>
    </r>
    <r>
      <rPr>
        <b/>
        <sz val="10"/>
        <rFont val="Arial"/>
        <family val="2"/>
      </rPr>
      <t xml:space="preserve">
Outcome-6 Statement (broadened): Enhanced access to urban critical services for improving standard of living of one million urban poor and participation of women in urban governance and planning is increased</t>
    </r>
  </si>
  <si>
    <t>1 mil</t>
  </si>
  <si>
    <t>UDP Annual Operating Plan Reports</t>
  </si>
  <si>
    <t>Corrected Target (2020)
Added achievements till 2018
Updated source
Added assumptions</t>
  </si>
  <si>
    <t>Outcome statement rephrased
Indicator revised
Baseline added
Target (2020) revised
Updated source
Added assumptions
Revised the note in remarks</t>
  </si>
  <si>
    <t>People, including youth, would demonstrate employable skills of market-value, and 80% of youth  would be employed in decent work, including self-employed work</t>
  </si>
  <si>
    <t>[BRAC LogFrame]
BRAC’s success would be considered as an evidence to attract more private and public investments for expanding Skills and associated self-esteem development for unemployed youths.</t>
  </si>
  <si>
    <t># of VAWC prevented by BRAC participants and communities</t>
  </si>
  <si>
    <t xml:space="preserve">[BRAC LogFrame]
Effectiveness of Gender Justice and Diversity interventions in enhancing empowerment of underserved and disenfranchised women would remain unchanged with the scale-up process.
</t>
  </si>
  <si>
    <t>Proper screening and specific WASH interventions coupled with the Involvement of the communities will increased sustainable water accessibility.
The interventions will help the vulnerable communities to have access to limited drinking water from improved source, even at the time of adverse situations.</t>
  </si>
  <si>
    <t>Proper screening and specific WASH interventions coupled with the Involvement of the communities will increased sustainable sanitation accessibility.
The interventions will help the vulnerable communities to have access to hygienic latrine, even at the time of adverse situations.</t>
  </si>
  <si>
    <t xml:space="preserve">WASH Upazilla Loan Disbursement Register </t>
  </si>
  <si>
    <t>Revised the indicator
Revised the target accordingly
Added assumptions
Replaced notes in remarks</t>
  </si>
  <si>
    <r>
      <t xml:space="preserve">Previous Output Indicator 1.3 will be now 1.3B
</t>
    </r>
    <r>
      <rPr>
        <b/>
        <sz val="10"/>
        <rFont val="Arial"/>
        <family val="2"/>
      </rPr>
      <t xml:space="preserve">Output Indicator 1.3B: # of women and adolescent girls receiving a package of nutrition intervention.
</t>
    </r>
    <r>
      <rPr>
        <sz val="10"/>
        <rFont val="Arial"/>
        <family val="2"/>
      </rPr>
      <t>Data for the indicator is cumulative, as mentioned in the remarks.</t>
    </r>
  </si>
  <si>
    <t>1.4A : 9,804
1.4B : 29,590</t>
  </si>
  <si>
    <t>HNPP Shasthya Kormi register</t>
  </si>
  <si>
    <t>1. Participant schools, teachers, parents, community, government and programme participants are supportive to BRAC’s effort to quality education and collaborate. 
2. Staff has enough capacity and support to deal with changes in attitude of teachers, parents, and community. 
3. There is scope for innovation to address the demand for quality education.</t>
  </si>
  <si>
    <t>BEP Training Register at BLC (BRAC Learning Centres) and branch level</t>
  </si>
  <si>
    <t>1. Teachers, parents, community, government and programme participants are supportive to BRAC’s effort to quality education and collaborate. 
2. Staff has enough capacity and support to deal with changes in attitude of teachers, parents, and community. 
3. There is scope for innovation to address the demand for quality education.</t>
  </si>
  <si>
    <t xml:space="preserve">BEP Members Register at branch level </t>
  </si>
  <si>
    <t>BEP Registers at branch level and PACE School records</t>
  </si>
  <si>
    <t xml:space="preserve">1.8A: 1,400
1.8B: 112,000
1.8C: 500,000
1.8D: 70%
1.8E: 64%
</t>
  </si>
  <si>
    <t xml:space="preserve">1.8A: 1,770
1.8B: 224,000
1.8C: 1,000,000
1.8D: 70%
1.8E: 64%
 </t>
  </si>
  <si>
    <t>1.8A: 1,400</t>
  </si>
  <si>
    <t>1.9.A: # of youth received training
1.9.B: # of youth placed in jobs
1.9.C: # of people receiving Employability and Entrepreneurship training
1.9. D: # of people provided knowledge related to decent work/employment</t>
  </si>
  <si>
    <t>SDP's Customer Relationship Management (CRM) System - Salesforce</t>
  </si>
  <si>
    <t>1. The proposed (March 2019) set of output indicators has been revised and one more added.
Output Indicator 1.9.A # of youth received training
Output Indicator 1.9.B # of youth placed in jobs
Output Indicator 1.9.C # of people receiving Employability and Entrepreneurship training
Output Indicator 1.9. D # of people provided knowledge related to decent work/employment
Please see the memo for the Skills TWG for details.
2. The indicator 1.9B is considered as an output of "Job Placement" of SDP. However, it's also a part of the outcome of the skills trainings (1.9A).
3. The indicators are split to make the link between output and outcome explicit.</t>
  </si>
  <si>
    <t>Field register (maintained by Polli Shomaj) + BEP SMC members register at school</t>
  </si>
  <si>
    <t>Rephrased the indicator (as it was proposed in March 2019 version of the RF)
Revised the milestones and Target (as it was proposed in March 2019 version of the RF)
Specified data source
Added assumptions
Added notes in the remarks (as it was proposed in March 2019 version of the RF)</t>
  </si>
  <si>
    <t>[CEP]
1. PolliShomaj (PS) sustained and functioning accordingly
2. Rules, regulation and services of service providing agencies remain unchanged
[BEP]
1. Targeted number of schools are opened as per plan
2. The design of SMC remains the same over the school operation period with 4:3 as representation ratio of female to male in the SMC</t>
  </si>
  <si>
    <t xml:space="preserve">Proactive community responses and better provision of GO/NGO services accelerated their services for violence survivors. </t>
  </si>
  <si>
    <t>File (Fact sheet / HRLS: Violence Incident Report (VIR) Sheet) and CEP: Office register (maintained by FO/PO)</t>
  </si>
  <si>
    <t>Milestones are non cumulative; Target (2016 - 2020) is cumulative of phase 1 reach (2.5 mil) and phase 2 (4.64 mil) expected number of people to be reached by 2020.</t>
  </si>
  <si>
    <t>GJD's Daily Activity Register and Partner Programme's Activity wise reports</t>
  </si>
  <si>
    <t>• Preparedness interventions will help beneficiaries to prepare themselves in advance which will help them to reduce their damage and loss. 
• The communities get effective/adequate and timely warning messages to respond to.
• The communities have capacity to take actions required according to the information provided.</t>
  </si>
  <si>
    <t>Output Indicator 1.10</t>
  </si>
  <si>
    <t>1. Increasing salinity, arsenic, iron, drought and decreasing overall water quality, Natural calamity
2. Government Policy change. Donor priorities changes</t>
  </si>
  <si>
    <t>1. Land scarcity, flood and high water table, Natural calamity
2. Government Policy change. Donor priorities changes</t>
  </si>
  <si>
    <t>• Political unrest 
• Religious attitudes 
• Gender norms around women’s empowerment and equality
• Social (in) security
• Changing scenario of social/poverty/gender dynamics
• Non- supportive bureaucratic attitude</t>
  </si>
  <si>
    <t>• Political unrest 
• Religious attitudes 
• Gender norms around women’s empowerment and equality
• Social (in) security
• Changing scenario of social/poverty/gender dynamics
• Non- supportive bureaucratic attitude
• Weak legal frameworks ( laws and regulation)</t>
  </si>
  <si>
    <t>[CCP]- The communities have willingness and capacity to participate in ecosystem based adaptation approaches
[IDP] - Community and local government supportive for programme implementation
[BEP] - Students will have sufficient influence to their HH and can convey the messages they have learnt from schools
[WASH] - Proper screening and specific WASH interventions coupled with the Involvement of the communities will reduce climate vulnerability.
[UDP] - Pro-poor urban governance and budgeting allocation for low income people, addressing climate change issues
[UPG] - With adequate capacity building programme participants have the capacity to practice a sustainable income generation activities. Programme participants will use the matched saving grants to cope with various shock and increase asset base
[HP] - The communities have capacity to take actions required according to the information provide</t>
  </si>
  <si>
    <t>Rephrased the original indicator
Added four new indicators
Added Milestones and Target (2020) for the new indicators
Added data source
Added achievements till 2018
Added assumptions &amp; risks
Added notes in the remarks</t>
  </si>
  <si>
    <t xml:space="preserve">1.4A # of teachers trained (foundational training)
1.4B # of teachers received monthly refreshers training </t>
  </si>
  <si>
    <t>1.4A : 49,406
1.4B: 49,406</t>
  </si>
  <si>
    <t>Agreed... This actually is an Impact indicator. Hence it will be moved to impact level as  Impact Indicator 1.6d.
Baseline status (extrapolated number from the survey estimates) is also provided.</t>
  </si>
  <si>
    <r>
      <t xml:space="preserve">Numbers have reduced just because of splitting CEP and BEP's numbers for the year 2019 and 2020. </t>
    </r>
    <r>
      <rPr>
        <i/>
        <sz val="10"/>
        <rFont val="Arial"/>
        <family val="2"/>
      </rPr>
      <t>(From 2019, CEP will have no direct involvement with the Polli Shomaj (PS). Hence the PS numbers used to be reported under this output, had to be excluded from the target and achievement for Milestone 4 &amp; 5.)</t>
    </r>
    <r>
      <rPr>
        <sz val="10"/>
        <rFont val="Arial"/>
        <family val="2"/>
      </rPr>
      <t xml:space="preserve">
The target number for 2019 and 2020 reflects BEP excluding CEP's target.
</t>
    </r>
  </si>
  <si>
    <r>
      <t xml:space="preserve">Measuring in #of household is important as it means a number of  people came out of extreme poverty due to program support/intervention. However it is also useful to measure as "% of intakes who graduate" as it will indicate the quality of interventions/outputs. 
So the previous Outcome Indicator can be retained with some rephrasing (to make it explicit)...
</t>
    </r>
    <r>
      <rPr>
        <b/>
        <sz val="11"/>
        <rFont val="Calibri"/>
        <family val="2"/>
        <scheme val="minor"/>
      </rPr>
      <t>Outcome Indicator 1.1 (rephrased): Number (and %) of enrolled household graduated from extreme poverty on the basis of specific graduation criteria between 2016 and 2020.</t>
    </r>
    <r>
      <rPr>
        <sz val="10"/>
        <rFont val="Arial"/>
        <family val="2"/>
      </rPr>
      <t xml:space="preserve">
Where, % of enrolled household graduated will be reported along with the numbers.
In addition, based on achievements till 2018, UPGP proposed to adjust the 2019 &amp; 2020 milestones, without any change implication on SPA2 Target (2020). 2018-19 cohort intake was almost 15% higher than planned. So, 2019 graduate number will be higher than target as well. Which, again implies that 2020 milestone don't need to be as high as initially planned to achieve the Target (2020).</t>
    </r>
  </si>
  <si>
    <t>Yes, this actually is an output indicator and it will go to that level.
However, the text of indicator will remain same as this is provided by DFAT based on their requirement. A note in the remarks column is provided to make the indicator clearer
In addition, based on achievements till 2018, UPGP proposed to adjust the 2019 &amp; 2020 milestones, without any change implication on SPA2 Target (2020). 2018-19 cohort intake was almost 15% higher than planned. So, 2019 &amp; 2020 milestones don't need to be as high as initially planned to achieve the Target (2020).</t>
  </si>
  <si>
    <r>
      <t xml:space="preserve">The indicator has been rephrased to better capture the extent of VAWC prevention by BRAC participants.
</t>
    </r>
    <r>
      <rPr>
        <b/>
        <sz val="10"/>
        <rFont val="Arial"/>
        <family val="2"/>
      </rPr>
      <t xml:space="preserve">Outcome Indicator 8.1 (rephrased): # of VAWC prevented by BRAC participants and communities
</t>
    </r>
    <r>
      <rPr>
        <sz val="10"/>
        <rFont val="Arial"/>
        <family val="2"/>
      </rPr>
      <t xml:space="preserve">
However, it is not possible to set targets in absolute term, as the prevention of VAWC depends on incidence or likelihood of incidence. And if the incidence reduce significantly (which is also an expected result), the achievement may or may not be lower than baseline, in terms of number.
The previous 2017 number was extrapolated from the 2017 RED Baseline survey findings; which was actually estimated number of participants aware on VAWC. So it was not a valid baseline for the indicator, anyway. Moreover, we already have a output level indicator on number of people sensitized/made aware on VAWC (Output Indicator 2.3). Therefor we propose the above mentioned (rephrased) indicator which is more relevant as an outcome.
The part of the remarks referred here, is removed. However, the remarks intended to say that there were several other variables related VAW in the survey; findings of which are in the RED's detail report.</t>
    </r>
  </si>
  <si>
    <r>
      <t xml:space="preserve">Separate baselines &amp; targets provided as available.
</t>
    </r>
    <r>
      <rPr>
        <b/>
        <u/>
        <sz val="10"/>
        <rFont val="Arial"/>
        <family val="2"/>
      </rPr>
      <t>Plan:</t>
    </r>
    <r>
      <rPr>
        <sz val="10"/>
        <rFont val="Arial"/>
        <family val="2"/>
      </rPr>
      <t xml:space="preserve">
a) &amp; c) will be covered in the end line
b) It has to be measured through national level survey to compare the BRAC results, as there is no national data available on "capability to read, write, gather data and make decisions" altogether…(As explained by Shomir Ranjan Nath, BIED). Alternatively, survey/assessment can be done for BRAC participants only, and compared with national data for the each capability separately</t>
    </r>
  </si>
  <si>
    <t xml:space="preserve">Outcome Indicator 4.3 will be included under Impact.
However, Impact Indicator 1.6c remains as it is, for now.
End line survey will cover information on productivity. </t>
  </si>
  <si>
    <r>
      <t xml:space="preserve">The indicator has been rephrased to make it a outcome level, as follows.
</t>
    </r>
    <r>
      <rPr>
        <b/>
        <sz val="10"/>
        <rFont val="Arial"/>
        <family val="2"/>
      </rPr>
      <t>Outcome Indicator 6.1: Standard of living of targeted urban people improved - through health, WASH, housing, disaster risk reduction, climate change, social safety net, skills, employment, livelihoods, asset transfer, financial, and crisis management services.</t>
    </r>
    <r>
      <rPr>
        <sz val="10"/>
        <rFont val="Arial"/>
        <family val="2"/>
      </rPr>
      <t xml:space="preserve">
Considering the urban context complexities this outcome kept separate. But there are no overlapping with other sectorial output indicators.</t>
    </r>
  </si>
  <si>
    <t>Rephrased the indicator
Added assumptions (from BRAC LogFrame)
Updated the URL in remarks
Added note on an additional indicator to be measured during Endline</t>
  </si>
  <si>
    <r>
      <t xml:space="preserve">Secondary analysis only - Milestones and achievements will be updated based on availability of data from official sources
</t>
    </r>
    <r>
      <rPr>
        <b/>
        <sz val="11"/>
        <rFont val="Arial"/>
        <family val="2"/>
      </rPr>
      <t>Baseline:</t>
    </r>
    <r>
      <rPr>
        <sz val="11"/>
        <rFont val="Arial"/>
        <family val="2"/>
      </rPr>
      <t xml:space="preserve"> Adolescent fertility rate (births per 1,000 women ages 15-19) for Bangladesh, United Nations Population Division, World Population Prospects
</t>
    </r>
    <r>
      <rPr>
        <b/>
        <sz val="11"/>
        <rFont val="Arial"/>
        <family val="2"/>
      </rPr>
      <t>Source URL</t>
    </r>
    <r>
      <rPr>
        <sz val="11"/>
        <rFont val="Arial"/>
        <family val="2"/>
      </rPr>
      <t xml:space="preserve">:http://data.worldbank.org/indicator/SP.ADO.TFRT?locations=BD
</t>
    </r>
    <r>
      <rPr>
        <b/>
        <sz val="11"/>
        <rFont val="Arial"/>
        <family val="2"/>
      </rPr>
      <t xml:space="preserve">Target: </t>
    </r>
    <r>
      <rPr>
        <sz val="11"/>
        <rFont val="Arial"/>
        <family val="2"/>
      </rPr>
      <t>Table-1: Projected age-specific fertility rates, Page-11,  Paper: The population impact of delaying childbearing in the context of high adolescent fertility and marriage, Author:Vladimira Kantorova and Ann Biddlecom, United Nations, Department of Economic and Social Affairs, Population Division
Source URL: http://paa2014.princeton.edu/papers/142618</t>
    </r>
  </si>
  <si>
    <t>The number reported in 2017 column is from RED Baseline Survey 2017. The numbers are reported based on data on decision on own income, spending and savings only. 
Data on women's decision making ability in other areas (e.g. asset ownership, household decisions etc.)  are  included in RED's larger report.
Disaggregated data by locality, age and disability will be reported from the End-line survey</t>
  </si>
  <si>
    <t>The number reported in 2017 column is from RED Baseline Survey 2017. The numbers are reported based on data on women's informed decision taken regarding contraceptive use only. 
Data on  other decisions of women involving reproductive health are included in RED's larger report.
Disaggregated data by locality, age and disability will be reported from the End-line survey</t>
  </si>
  <si>
    <t>Secondary analysis only - Milestones and achievements will be updated based on availability of data from official sources
 Baseline: Bangladesh Bureau of Statistics - Report on Violence against Women (VAW) Survey 2015
URL Source: http://evaw-global-database.unwomen.org/en/countries/asia/bangladesh/2015/report-on-violence-against-women-vaw-survey-2015</t>
  </si>
  <si>
    <t>The indicator emphasizes on "actively using client-centric package of multiple financial products/services", that means participant household using several services in the reporting year. The indicator is being aligned with Microfinance programme’s broader objective to enhance financial inclusion and diversification of livelihood of families living in poverty. The term “actively using” implies positive change in participant’s lives, their livelihood and in resilience building.
The numbers reported in 2017 column is from RED Baseline Survey 2017.</t>
  </si>
  <si>
    <t>1. Knowledge is a powerful determinant and closely associated with many other determinants of adaptive capacity
2. Strategic and systematic capacity building among the local people is required to cope with future climate change
3. More diverse sources of income have a higher adaptive capacity
4. Access to information on early warning, response strategies, coping, adaptation mechanisms and science enhance the adaptive capacity</t>
  </si>
  <si>
    <t>Milestone 4 and Target (2020) increased
Added achievements till 2018
Specified data source
Added assumptions &amp; risks
Added notes in the remarks</t>
  </si>
  <si>
    <t>1. Political reform, education reform, exam reformation by the GoB. 
2. Climate change (cyclones, flash flood, land slide, etc.) and other natural calamities like flood, rain, earth quake, fire, etc.</t>
  </si>
  <si>
    <t>Rigorous selection process of the Participants, enterprise development training, asset transfer, interest free loans, hands on coaching, healthcare support and community mobilization will ensure the better livelihood options and access to social transfers for the ultra poor households.</t>
  </si>
  <si>
    <t xml:space="preserve"> Climate change (cyclones, flash flood, land slide, etc.) and other natural calamities like flood, rain, earth quake, fire, etc.</t>
  </si>
  <si>
    <r>
      <t xml:space="preserve">This indicator is retained with revision. Only BRAC operated schools are considered.
</t>
    </r>
    <r>
      <rPr>
        <b/>
        <sz val="11"/>
        <rFont val="Calibri"/>
        <family val="2"/>
        <scheme val="minor"/>
      </rPr>
      <t>Output Indicator 1.5 (revised): # of students graduated from BRAC operated schools (including NGO partner schools)</t>
    </r>
    <r>
      <rPr>
        <sz val="10"/>
        <rFont val="Arial"/>
        <family val="2"/>
      </rPr>
      <t xml:space="preserve">
The indicator is counted/measured yearly and cumulative # of students graduated from BRAC operated schools (2016-2020) are unique. 
Disaggregation will be provided by schools types- Primary (NFP, ESP, Shishu Niketan, etc.) and BRAC operated secondary schools, and by gender.  </t>
    </r>
  </si>
  <si>
    <r>
      <t xml:space="preserve">This indicator is revised to count BRAC operated schools only.
</t>
    </r>
    <r>
      <rPr>
        <b/>
        <sz val="11"/>
        <rFont val="Calibri"/>
        <family val="2"/>
        <scheme val="minor"/>
      </rPr>
      <t xml:space="preserve">Output Indicator 1.6 (revised): # of children enrolled in BRAC operated schools (including NGO partner schools)
</t>
    </r>
    <r>
      <rPr>
        <sz val="10"/>
        <rFont val="Arial"/>
        <family val="2"/>
      </rPr>
      <t xml:space="preserve">
The milestones are overlapping, as the indicator shows yearly stock. Meaning, new intake and carry forwarded children number are added together. 
However, the Target (2020), 2016-2020 cumulative number, is unique - It is the sum of new intake each year and number of children carry forwarded from 2015 to the base year, 2016. 
Data will be disaggregated by schools type- Primary (NFP, ESP, Shishu Niketan, etc.), BRAC supported secondary schools, and by gender</t>
    </r>
  </si>
  <si>
    <t>It is from: 
7th 5 Year Plan, Page 137, Proportion of stunting among under-five children (%) 36.1 (NIPORT_BDHS 2014)
Source URL: http://plancomm.portal.gov.bd/sites/default/files/files/plancomm.portal.gov.bd/files/aee61c03_3c11_4e89_9f30_d79639595c67/7th_FYP_18_02_2016.pdf
We'll see if the same can be done for other impact indicators (as applicable)
1.1-page 134, but the 2020 target here don't match with Table 2.1
1.2-No relevant data is in the FYP except the baseline &amp; target
1.3- 36.1% is 2014 status, that's stated as FYP baseline too
1.4-Year-wise projection is not available
1.5-Data available, milestones added accordingly
1.6-Not applicable</t>
  </si>
  <si>
    <t xml:space="preserve"> Bangladesh Bureau of Statistics - Report on Violence against Women (VAW) Survey 2015 and 2020 (planned)</t>
  </si>
  <si>
    <t>103,075 
(90%)</t>
  </si>
  <si>
    <t>94,234  
(90%)</t>
  </si>
  <si>
    <t>The Output Indicator 1.4A rephrased.
Both 1.4A and 1.4B are proposed to be kept as output indicators. BEP considers number of teachers trained as an output of its' training and refreshers activities.</t>
  </si>
  <si>
    <t xml:space="preserve">Focus on Climate vulnerable districts would allow BRAC to make a high-leverage contribution to the overall national effort of country-wide Crisis Resilience and Management intervention.
</t>
  </si>
  <si>
    <t>7.1A: 285,000</t>
  </si>
  <si>
    <t>7.1B: 0 (Zero)</t>
  </si>
  <si>
    <t>This indicator is measured by counting BEP teachers who received monthly refresher trainings. Each year, every teacher of ECD to Primary, receives multiple refresher trainings as per schedule. So for a single year the number means that X number of teachers have received one or more refresher trainings in that year. Thus the number is unique for the reporting year. 
However, this also means that the milestones can not be summedup to get the SPA2 total target or achivement. Besacuse, the same teacher might undergo the refresher training process in multiple years, over the period 2016-20. Hence the SPA2 Target (2020) given here is not sum of the milestone targets, rather it is the unique number of teachers who ever receive refresher trainings between 2016-20; which again is the number of total teachers counted under 1.4A.
Target (2020) is be revised to give the unique number.</t>
  </si>
  <si>
    <t xml:space="preserve"> -Policy and focus at Donor and Government level do not change against TB Control
-Natural or other factors do not make it harder to reach already hard to reach areas</t>
  </si>
  <si>
    <t xml:space="preserve"> -Absence of natural calamities
 -Targeted mothers/caregivers and adolescent girls would actively participate in nutritional counselling sessions</t>
  </si>
  <si>
    <t>More competitors in the public and private sectors with quality services 
Dropout of trained human resource</t>
  </si>
  <si>
    <t>3.2A = 56%
3.2B = 60%</t>
  </si>
  <si>
    <t>3.2A = 54%
3.2B = 52%</t>
  </si>
  <si>
    <t>3.2A = 55%
3.2B = 53%</t>
  </si>
  <si>
    <t>7th Five Year Plan, GED, Bangladesh, HIES Bangladesh</t>
  </si>
  <si>
    <t>a. Rural: 3,917 BDT per capita; Urban slum: 4,488 BDT per capita
b. 5% above the national average
c. 5% increase per year, starting from 2017 value (estimated)
c) 2.5 mil</t>
  </si>
  <si>
    <t>a. Rural: 3,384 BDT per capita; Urban slum: 3,877 BDT per capita
b. Not applicable
c. Not available (Endline survey will provide an estimate)
c) 2.05 mil</t>
  </si>
  <si>
    <t>Removed the word “point” after “…increased by 5%”
Added baseline value
Added assumptions (from BRAC LogFrame)
Added note in the remarks</t>
  </si>
  <si>
    <t>% difference in the pass rate of the national standard exams (PECE, JSC, SSC) achieved in BRAC and BRAC supported schools, compared to the national average (disaggregate by exam type, e.g. PECE, JSC and SSC)</t>
  </si>
  <si>
    <t>Indicator revised &amp; split
Added achievements
Defined data source
Added assumptions
Notes added in the remarks</t>
  </si>
  <si>
    <t xml:space="preserve">Areas of CC Resilience </t>
  </si>
  <si>
    <t>Output - Outcome Narration</t>
  </si>
  <si>
    <t>Outcome 4.1</t>
  </si>
  <si>
    <t>Output 3.1</t>
  </si>
  <si>
    <t xml:space="preserve">Assets </t>
  </si>
  <si>
    <t xml:space="preserve">TUP </t>
  </si>
  <si>
    <t xml:space="preserve">Vulnerable HHs receive assets or loans and matched savings benefit of which 90% are expected to have increased resilience </t>
  </si>
  <si>
    <t xml:space="preserve">Access to services </t>
  </si>
  <si>
    <t xml:space="preserve">CCP </t>
  </si>
  <si>
    <t xml:space="preserve">Two desalinization plants will be installed from where 600 HHs will get safe drinking water round the year </t>
  </si>
  <si>
    <t xml:space="preserve">WASH </t>
  </si>
  <si>
    <t xml:space="preserve">Vulnerable HHs will have better access to context specific safe drinking water sources </t>
  </si>
  <si>
    <t xml:space="preserve">Vulnerable HHs will have better access to context specific hygienic latrines </t>
  </si>
  <si>
    <t xml:space="preserve">HP </t>
  </si>
  <si>
    <t xml:space="preserve">Vulnerable HHs will be benefited from weather forecast and early warning messages </t>
  </si>
  <si>
    <t xml:space="preserve">Adaptive capacity </t>
  </si>
  <si>
    <t xml:space="preserve">Piloting will be done in 10 ultra-poor HHs in climate vulnerable areas; from which two climate resilient housing models will be identified </t>
  </si>
  <si>
    <t xml:space="preserve">BEP </t>
  </si>
  <si>
    <t xml:space="preserve">Students/ adolescents will be taught on CC and environment related issues; who will convey the messages to their HHs so that at least 50% HHs become more aware and skilled to act on climate change issues </t>
  </si>
  <si>
    <t xml:space="preserve">Livelihood viability </t>
  </si>
  <si>
    <t xml:space="preserve">Vulnerable HHs will receive climate smart livelihood solutions; out of which 80% are expected to improve their livelihood </t>
  </si>
  <si>
    <t xml:space="preserve">IDP </t>
  </si>
  <si>
    <t xml:space="preserve">Individuals from vulnerable communities will be provided with trainings and/or other inputs for context specific IGAs/livelihood options; which is expected to build resilient livelihood of climate vulnerable HHs </t>
  </si>
  <si>
    <t xml:space="preserve">Institutional and governance contexts </t>
  </si>
  <si>
    <t>BRAC staff &amp; community people will receive training on climate change adaptation and resilience</t>
  </si>
  <si>
    <t>No direct outcome</t>
  </si>
  <si>
    <t>The trained BRAC staff and community people will implement/take part in CC adaptation and resilience building activities under various BRAC Programs</t>
  </si>
  <si>
    <t xml:space="preserve">UDP </t>
  </si>
  <si>
    <t xml:space="preserve">Vulnerable urban HHs will be benefiting from training and climate related interventions provided in 20 Cities of Bangladesh </t>
  </si>
  <si>
    <t xml:space="preserve">Natural and built infrastructural contexts </t>
  </si>
  <si>
    <t xml:space="preserve">Saplings will be distributed; from which recipient HHs are expected to benefit from ecosystem based adaptation through afforestation </t>
  </si>
  <si>
    <t xml:space="preserve">Vulnerable urban HHs will receive seed and seedling for plantation </t>
  </si>
  <si>
    <t>Not to be counted in the sector total to avoid double counting, as these HHs &amp; people are already included under the "infrastructure support" activity.</t>
  </si>
  <si>
    <t xml:space="preserve">Vulnerable urban HHs will benefit from the climate resilient infrastructure supports </t>
  </si>
  <si>
    <t xml:space="preserve">BRAC Programs Contributing </t>
  </si>
  <si>
    <t>2019-2020 Total</t>
  </si>
  <si>
    <t>Please see the worksheet named SectorTarget_CCindicators</t>
  </si>
  <si>
    <t>People in the targeted communities have access to BRAC's comprehensive health services</t>
  </si>
  <si>
    <t>7.1A: Additional 135,000 to baseline
7.1B: Additional 215,000 out of total reach</t>
  </si>
  <si>
    <t xml:space="preserve">Gender Transformative Change interventions of BRAC expanded, leading to reductions in violence against women and children </t>
  </si>
  <si>
    <t>Revised the Outcome Statement (removed numbers) 
Rephrased the indicator
Removed baseline &amp; Target values as they are not relevant anymore
Changed the data source accordingly
Added assumptions
Revised the note in the remarks</t>
  </si>
  <si>
    <t>Removed the "financial services" from the Output Statement
Rephrased the original indicator
Milestone 4 and Target (2020) increased
Added achievements till 2018
Specified data source
Added assumptions &amp; risks
Added notes in the remarks</t>
  </si>
  <si>
    <t>1.3A: # of services received by people from BRAC services providers (services include reproductive, maternal, neonatal, child and adolescent health, nutrition, non-communicable diseases, disability and eye care quality services)
1.3B: # of women and adolescent girls receiving a package of nutrition intervention and additional nutritional support.</t>
  </si>
  <si>
    <t>1.3A: 11,813,964
1.3B: 3,487,638</t>
  </si>
  <si>
    <t>1.3A: 13,026,240
1.3B: 3,532,977</t>
  </si>
  <si>
    <t>1.3A: 14,457,553
1.3B: 3,578,906</t>
  </si>
  <si>
    <t>1.3A: 39,297,757
1.3B: 17,423,104</t>
  </si>
  <si>
    <t>1.3A: 15,927,948
1.3B: 4,683,399</t>
  </si>
  <si>
    <t>1.3B: 3,527,571</t>
  </si>
  <si>
    <t>1.3B: 3,724,668</t>
  </si>
  <si>
    <t>1.3B: 3,541,144</t>
  </si>
  <si>
    <t>1.9A: 10,117
1.9B: 7,465
1.9C: 3,561
1.9D: 4,212</t>
  </si>
  <si>
    <t>1.9A: 10,994
1.9B: 10,008
1.9C: 5,811
1.9D: 6,343</t>
  </si>
  <si>
    <t>1.9A: 14,154
1.9B: 9,144
1.9C: 8,010
1.9D: 1,234</t>
  </si>
  <si>
    <t>1.9A: 34,465
1.9B: 27,572
1.9C: 17,015
1.9D: 116,700</t>
  </si>
  <si>
    <t>1.9A: 30,701
1.9B: 24,561
1.9C: 20,820
1.9D: 65,600</t>
  </si>
  <si>
    <t>1.9A: 100,431
1.9B: 78,750
1.9C: 55,217
1.9D: 194,089</t>
  </si>
  <si>
    <t>1.9A&amp;B: 5,400</t>
  </si>
  <si>
    <t>1.9A: 10,117
1.9B: 7,465
1.9C: 3,561
1.9D: 4,212</t>
  </si>
  <si>
    <t>1.9A: 10,994
1.9B: 10,008
1.9C: 5,811
1.9D: 6,343</t>
  </si>
  <si>
    <t>1.9A: 14,154
1.9B: 9,144
1.9C: 8,010
1.9D: 1,234</t>
  </si>
  <si>
    <t>5.2A: 5%
5.2B: 90%</t>
  </si>
  <si>
    <t>5.2A: 25% increase
5.2B: Sustain 90%</t>
  </si>
  <si>
    <t>5.2A: % increase of TB case detection by 2020 over 2015 benchmark
5.2B: % of TB patients completing  treatment</t>
  </si>
  <si>
    <t>5.2A: 10%
5.2B: 93%</t>
  </si>
  <si>
    <t>5.2A: 9%
5.2B: 94%</t>
  </si>
  <si>
    <t>5.2A: 19%
5.2B: 95%</t>
  </si>
  <si>
    <t>5.2A&amp;B: 135,432</t>
  </si>
  <si>
    <t>Milestones are annual/additional</t>
  </si>
  <si>
    <t xml:space="preserve">• Preparedness interventions will help beneficiaries to prepare themselves in advance which will help them to reduce their damage and loss.
• The communities get effective/adequate and timely warning messages to respond to.
• The communities have capacity to take actions required according to the information provided.
• Natural disaster patterns/magnitude relatively similar to current ones.  
• Government approved BRAC's engagement in disaster response.
</t>
  </si>
  <si>
    <t xml:space="preserve">[BRAC LoagFrame]
Access to digitally enabled, high-quality RMNCHA and NCD services through outreach services would increase uptake of those services. That would enhance timely protection, prevention, and care of health risks, and thus increase Health security of people living in poverty and marginalized communities to a significant level.
[HNPP]
Engagement of BRAC’s community health resources for demand creation and affordable and accessible quality service provision to beneficiaries would increase uptake and use that might contribute to achieve the objective
A stable percentage of the population that constitutes pregnant women; 
A stable population growth of 1.3% over the period 2015 to 2020. </t>
  </si>
  <si>
    <t>Financial and organizational sustainability secured</t>
  </si>
  <si>
    <t>BRAC Monitoring Department AOP reports</t>
  </si>
  <si>
    <t>Successful pilots can be successfully scaled up in other Bangladeshi contexts and are sustainable over time</t>
  </si>
  <si>
    <t xml:space="preserve">Number of Modules of ERP rolled out and being used by 95% of target users
</t>
  </si>
  <si>
    <t xml:space="preserve">ERP system integration started </t>
  </si>
  <si>
    <t>1 (HRMS)</t>
  </si>
  <si>
    <t>Formation of PRL was proposed</t>
  </si>
  <si>
    <t>Report generated for and referred by PRL AOP reports</t>
  </si>
  <si>
    <t>Built strong pipeline of leaders who can lead BRAC in the future</t>
  </si>
  <si>
    <t>PLANNED ACTIVITIES FOR BRAC WIDE M&amp;E STRENGTHENING:</t>
  </si>
  <si>
    <t>SL</t>
  </si>
  <si>
    <t>Activity</t>
  </si>
  <si>
    <t>Timeline</t>
  </si>
  <si>
    <t>Responsible</t>
  </si>
  <si>
    <t>Status</t>
  </si>
  <si>
    <t>PHASE 1 (Aug’19 – Jan’20)</t>
  </si>
  <si>
    <t>The roadmap for the improved BRAC wide M&amp;E capacity and system suggested by international M&amp;E Advisor</t>
  </si>
  <si>
    <t>ED’s office</t>
  </si>
  <si>
    <t>Completed</t>
  </si>
  <si>
    <t>TOR &amp; RFP floated for Stocktake of existing M&amp;E system in BRAC (phase 1 of support taken)</t>
  </si>
  <si>
    <t>The plan for the improved BRAC wide M&amp;E capacity and system approved by BRAC management</t>
  </si>
  <si>
    <t>TOR prepared for M&amp;E Management Team (MEM[1]) to drive the whole process of improvement and approval taken from BRAC Management</t>
  </si>
  <si>
    <r>
      <t xml:space="preserve">BRAC Senior Leadership identifies the </t>
    </r>
    <r>
      <rPr>
        <sz val="11"/>
        <color rgb="FF0070C0"/>
        <rFont val="Calibri"/>
        <family val="2"/>
      </rPr>
      <t xml:space="preserve">Key Strategic &amp; Learning Questions </t>
    </r>
    <r>
      <rPr>
        <sz val="11"/>
        <color theme="1"/>
        <rFont val="Calibri"/>
        <family val="2"/>
      </rPr>
      <t>which matter to BRAC</t>
    </r>
  </si>
  <si>
    <t>Onboard senior directors/ directors of programs on the Key Strategic &amp; Learning Questions of BRAC and the need for a more coherent and BRAC-wide M&amp;E system.</t>
  </si>
  <si>
    <t>M&amp;E Management Team (MEM) is set up with 16 development programs’ heads[2] and BMD Head, through a launching workshop</t>
  </si>
  <si>
    <r>
      <t xml:space="preserve">Programs review </t>
    </r>
    <r>
      <rPr>
        <sz val="11"/>
        <color rgb="FF0070C0"/>
        <rFont val="Calibri"/>
        <family val="2"/>
      </rPr>
      <t>BRAC Strategy, Logframe, RF</t>
    </r>
    <r>
      <rPr>
        <sz val="11"/>
        <color theme="1"/>
        <rFont val="Calibri"/>
        <family val="2"/>
      </rPr>
      <t xml:space="preserve">, individual contribution to that and the Key Strategic &amp; Learning Questions for BRAC </t>
    </r>
  </si>
  <si>
    <t>24 Oct – 07 Nov 2019</t>
  </si>
  <si>
    <t>MEM</t>
  </si>
  <si>
    <t>Programs discuss inside program/function if their existing M&amp;E system answer/can answer the Key Strategic Questions for BRAC</t>
  </si>
  <si>
    <t>10-18 Nov 2019</t>
  </si>
  <si>
    <t xml:space="preserve">Programs share their status on being able to answer the Key Strategic Questions and the reasons behind the status </t>
  </si>
  <si>
    <t>Good communication and communication planning: talking with the whole staff to ensure ownership and understanding of the value of monitoring for learning and continuous improvement, and of the need for improvement in the existing system</t>
  </si>
  <si>
    <t>Nov-Dec 2019</t>
  </si>
  <si>
    <t>Ensure M&amp;E strengthening activities are incorporated in Annual Operating Plans (AOPs) in all progammes, as a part of strategic planning, budgeting, recruitment, programme cycle management, performance management.</t>
  </si>
  <si>
    <r>
      <t xml:space="preserve">Hired consultant (M&amp;E Support Team) starts working for stocktake of BRAC wide M&amp;E and action plan </t>
    </r>
    <r>
      <rPr>
        <b/>
        <sz val="11"/>
        <color theme="1"/>
        <rFont val="Calibri"/>
        <family val="2"/>
      </rPr>
      <t>(phase 1 of support)</t>
    </r>
  </si>
  <si>
    <t>Recommendations, action plans, timeline, resources required for each program’s M&amp;E system done (by hired consultant)</t>
  </si>
  <si>
    <t>PHASE 2 (Feb-Dec ’20)</t>
  </si>
  <si>
    <t>A series of workshops with BRAC programs/teams to communicate the results of the Stocktake to staff</t>
  </si>
  <si>
    <t>Feb-May 2020</t>
  </si>
  <si>
    <r>
      <t xml:space="preserve">Start </t>
    </r>
    <r>
      <rPr>
        <b/>
        <sz val="11"/>
        <color theme="1"/>
        <rFont val="Calibri"/>
        <family val="2"/>
      </rPr>
      <t>implementing the action plans</t>
    </r>
    <r>
      <rPr>
        <sz val="11"/>
        <color theme="1"/>
        <rFont val="Calibri"/>
        <family val="2"/>
      </rPr>
      <t xml:space="preserve"> and ensure good coaching and manager training on M&amp;E (Module, TOT, Roll out training)</t>
    </r>
  </si>
  <si>
    <t>Feb-Jun 2020</t>
  </si>
  <si>
    <t>Develop strong feedback loops on both internal and external challenges to implementing a comprehensive M&amp;E Framework; encouraging staff to talk about problems and providing rapid and focused responses</t>
  </si>
  <si>
    <t>Apr to May 2020</t>
  </si>
  <si>
    <r>
      <t>Recruiting / ‘buying in’ expert support (</t>
    </r>
    <r>
      <rPr>
        <b/>
        <sz val="11"/>
        <color theme="1"/>
        <rFont val="Calibri"/>
        <family val="2"/>
      </rPr>
      <t>phase 2 of support</t>
    </r>
    <r>
      <rPr>
        <sz val="11"/>
        <color theme="1"/>
        <rFont val="Calibri"/>
        <family val="2"/>
      </rPr>
      <t>) to prepare a M&amp;E strategy and work with BRAC staff to improve existing monitoring systems</t>
    </r>
  </si>
  <si>
    <t>Institute system of regular, organisation-wide review/discussion of critical information – for staff to learn how to understand and use emerging information and to see where their work fits into the ‘whole picture’.</t>
  </si>
  <si>
    <t>[1] MEM includes all 16 programs’ heads and BMD head in a steering committee, and all programs’ M&amp;E Focals and BMD’s focals in a working committee.</t>
  </si>
  <si>
    <t>[2] 16 development programs’ heads: 1) Education, 2) Health, Nutrition &amp; Population, 3) Communicable Diseases Control – TB, 4)  Communicable Diseases Control – Malaria, 5) WASH, 6) Microfinance, 7) Ultra Poor Graduation, 8) Urban Development, 9) Migration, 10) Skill Development, 11) Human Rights &amp; Legal Services, 12) Gender Justice &amp; Diversity, 13) Community Empowerment, 14) Integrated Development, 15) Climate Change, 16) Humanitarian Program. Also BMD Head.</t>
  </si>
  <si>
    <t>Weightage for Target/Progress Calculation</t>
  </si>
  <si>
    <t>Evidence of BRAC actively making programmes more effective in real time will be viewed positively by external organisation, and thus increase likelihood of them working more closely with BRAC</t>
  </si>
  <si>
    <t>% of action plan for M&amp;E system strengthening completed on time</t>
  </si>
  <si>
    <t>Improved business processes and strengthened programme support (back office) units</t>
  </si>
  <si>
    <t>5 modules of ERP rolled out and 95% of target users using the modules</t>
  </si>
  <si>
    <t>• All the modules and their integrated objectives can reduce silo-based module development
• Business owners will be supportive for change management</t>
  </si>
  <si>
    <r>
      <t xml:space="preserve">Number of people </t>
    </r>
    <r>
      <rPr>
        <sz val="11"/>
        <color theme="1"/>
        <rFont val="Arial"/>
        <family val="2"/>
      </rPr>
      <t>graduated from the leadership academy</t>
    </r>
  </si>
  <si>
    <t>1st batch of  20 selected leaders start "Leadership Journey"</t>
  </si>
  <si>
    <t xml:space="preserve"> -Sourcing quality will improve as we can adopt talent candidate with competitive salary package
-Trained staff will stay in BRAC in the relevant positions and have incentives to use their leadership skills</t>
  </si>
  <si>
    <t>Increased organisational knowledge and capacity on safeguarding issues at BRAC</t>
  </si>
  <si>
    <t xml:space="preserve"> % of BRAC safeguarding action plan completed on time</t>
  </si>
  <si>
    <t>OUTCOME 10</t>
  </si>
  <si>
    <t>To expand BRAC’s influence and leverage, both nationally and internationally, and to increase knowledge of SPA value add by 2020</t>
  </si>
  <si>
    <t>Status of inclusion of Graduation approach in GoB 8th 5 yr plan</t>
  </si>
  <si>
    <t>In 7th 5yr plan there is no approach on Graduation
approach</t>
  </si>
  <si>
    <t>No milestones</t>
  </si>
  <si>
    <t>GoB has resources and incentives to implement the Graduation Approach within the 8th five-year plan.</t>
  </si>
  <si>
    <t>Data collection method: GoB’s 8th five-year plan.
Use: GoB will use this as a roadmap to implement graduation approach.</t>
  </si>
  <si>
    <t>Source: Advocacy for Social Change / Communications Department</t>
  </si>
  <si>
    <t>Outcome Indicator 10.2</t>
  </si>
  <si>
    <t>Number of external organisation/stakeholders visiting BRAC for lessons learning from existing programmes and partnerships (Annual)</t>
  </si>
  <si>
    <t>48 visits</t>
  </si>
  <si>
    <t xml:space="preserve">45 visits
 ( Dec 2019)
</t>
  </si>
  <si>
    <t>55 visits (Dec 2020)</t>
  </si>
  <si>
    <t>Source: Visitors Unit, BRAC</t>
  </si>
  <si>
    <t>Outcome Indicator 10.3</t>
  </si>
  <si>
    <t>Baseline (2018)</t>
  </si>
  <si>
    <t>Number of formal partnerships between BRAC BD and external organisation (formal being those with signed MoU, etc) (Annual)</t>
  </si>
  <si>
    <t>2 signed MoU with Centre for Global Development, Havard University and National Human Rights Commission</t>
  </si>
  <si>
    <t>1 signed MoU ( Dec 2019 )</t>
  </si>
  <si>
    <t xml:space="preserve">1 signed MoU (Dec 2020) </t>
  </si>
  <si>
    <t>2 signed MoU (final target)</t>
  </si>
  <si>
    <t>Source: Advocacy for Social Change</t>
  </si>
  <si>
    <t>INTERMEDIATE OUTCOME 10.1</t>
  </si>
  <si>
    <t>Intermediate Outcome Indicator 10.1</t>
  </si>
  <si>
    <t># of consultation with the GoB in providing the inputs to the 8th 5 yr plan</t>
  </si>
  <si>
    <t xml:space="preserve">Currently no UPG advocacy event is planned.
Upcoming International Skills Summit in 2019.
</t>
  </si>
  <si>
    <t>At least 1 consultation during finalising the 8th 5 Yr plan</t>
  </si>
  <si>
    <t>That UPG is the appropriate focus for joint advocacy approach. Example
assumption - Government
officials/ministers reached by advocacy have sufficient resources and political space
to make changes to the relevant
polices in a time manner.</t>
  </si>
  <si>
    <t>Source: BRAC Advocacy for Social Change / UPG / Communications Department.</t>
  </si>
  <si>
    <t>OUTPUT 10.1.1</t>
  </si>
  <si>
    <t>Output Indicator 10.1.1</t>
  </si>
  <si>
    <t>Create awareness among government ministries/agencies about BRAC UPG approaches, particularly targeting and graduation in Bangladesh</t>
  </si>
  <si>
    <t>Status of policy brief on Graduation development and submission to the GoB 8th 5yr plan</t>
  </si>
  <si>
    <t>No policy
brief shared
with GoB by
SPAII</t>
  </si>
  <si>
    <t>1. Agreed policy brief by SPA II partners in UPG advocacy TWG (Oct’19)
2. BRAC submits policy brief to GoB (Nov’19)</t>
  </si>
  <si>
    <t>Output 10.1.2</t>
  </si>
  <si>
    <t>Output Indicator 10.1.2</t>
  </si>
  <si>
    <t xml:space="preserve">Promotion of BRAC good practice on inclusive skills development that to key stakeholders in Bangladesh </t>
  </si>
  <si>
    <t># of people reached in  events/ summits during the SPA II period arranged in collaboration between GoB and BRAC and with participation of other SPA partners</t>
  </si>
  <si>
    <t>0 people</t>
  </si>
  <si>
    <t>1000 people</t>
  </si>
  <si>
    <t>INTERMEDIATE OUTCOME 10.2</t>
  </si>
  <si>
    <t>Intermediate Outcome Indicator 10.2</t>
  </si>
  <si>
    <t># of strategic discussions had by SPA Steering Committee to identify concrete opportunities for collaboration</t>
  </si>
  <si>
    <t>No current joint advocacy work occurring.</t>
  </si>
  <si>
    <t>One area of collaboration advised by the Steering Committee for each year (Gender/UPG)</t>
  </si>
  <si>
    <t>One area of collaboration advised by the Steering Committee for each year (Disability)</t>
  </si>
  <si>
    <t>1 per year</t>
  </si>
  <si>
    <t>Members of SPA Steering Committee are involved with the international advocacy efforts of their respective organisations</t>
  </si>
  <si>
    <t>Source: Programme Development Resource Mobilization and Learning (PRL)</t>
  </si>
  <si>
    <t>Output 10.2.1</t>
  </si>
  <si>
    <t>Output Indicator 10.2.1</t>
  </si>
  <si>
    <t>Joint international promotion of lessons learning from effective BRAC programmes and partnerships.</t>
  </si>
  <si>
    <t>No international conference attended in SPA II</t>
  </si>
  <si>
    <t>INTERMEDIATE OUTCOME 10.3</t>
  </si>
  <si>
    <t>Intermediate Outcome Indicator 10.3</t>
  </si>
  <si>
    <t xml:space="preserve">Promotion of the SPA modality with other partners based on evidence of good value for money </t>
  </si>
  <si>
    <t>Preparation and dissemination of evidence-based analysis of the VfM and added value of the SPA approach</t>
  </si>
  <si>
    <t>No current baseline</t>
  </si>
  <si>
    <t>Meeting/Discussion with at least one development partner on the SPA approach and modality</t>
  </si>
  <si>
    <t>New partners are showing interest because of the innovative and cost saving modality by the SPA</t>
  </si>
  <si>
    <t>Source: BRAC Programme Development Resource Mobilization and Learning (PRL)/ Advocacy for Social Change / Communications Department</t>
  </si>
  <si>
    <t>Output 10.3.1</t>
  </si>
  <si>
    <t xml:space="preserve">Output Indicator 10.3.1 </t>
  </si>
  <si>
    <t>Improved evidence of value for money for SPA and the modality</t>
  </si>
  <si>
    <t>Status of usage of BRAC VfM framework</t>
  </si>
  <si>
    <t>DFID Annual
Reviews
No BRAC VfM framework</t>
  </si>
  <si>
    <r>
      <t xml:space="preserve">Agreed Vfm Framework produced by partners (by end of 2019)
</t>
    </r>
    <r>
      <rPr>
        <sz val="11"/>
        <color rgb="FFFF0000"/>
        <rFont val="Arial"/>
        <family val="2"/>
      </rPr>
      <t xml:space="preserve">
</t>
    </r>
  </si>
  <si>
    <t>2019: Define VFM framework, by having a better understanding of the programmes, identify what data is available (and in what form), and collect relevant documentation and reports, including any programme evaluations.
Agreed Methodology, develop tools. As framework is not defined yet, once the indicators are finalized we will be able to decide what can be reported in 2020.
2020-2021 - Programmes to break down the indicators to activities and incorporate in the reporting system for systematic data collection by the end of the year.
The pilot will formulate recommendations to improve programme monitoring systems, particularly the tracking of inputs and results over the time, so as to provide a stronger basis for future VFM analysis.
VFM reports produced based on data generated against identified benchmarks.</t>
  </si>
  <si>
    <t>Status of Evidence tracking</t>
  </si>
  <si>
    <t>Evidence
mapping and
tracking is
absent
No evidence
collected.</t>
  </si>
  <si>
    <t>Making a list of existing and pipeline (internal and external) research and evaluation on programmes including identification of evidence gaps for programmes or projects by February 2020.</t>
  </si>
  <si>
    <r>
      <t xml:space="preserve">
BRAC has the resources to carry out the Synthesis or have the required funds available to commission it.</t>
    </r>
    <r>
      <rPr>
        <b/>
        <sz val="11"/>
        <color theme="1"/>
        <rFont val="Arial"/>
        <family val="2"/>
      </rPr>
      <t xml:space="preserve">
</t>
    </r>
  </si>
  <si>
    <t>PROGRAMME 
(Pillar 1)</t>
  </si>
  <si>
    <t>Formal system is in place for building leadership and management capacity</t>
  </si>
  <si>
    <t>Leadership Academy established and fully functional</t>
  </si>
  <si>
    <t>The indicator counts only those modules of ERP, which have been officially rolled out in the reporting year and are already being used by 95% of the target users.
MOV: Module’s functional owners against timeline (feedback and process records)</t>
  </si>
  <si>
    <t>Decrease in adolescent fertility rate (age: 10-19), in line with SDG3</t>
  </si>
  <si>
    <t>Number of Modules of ERP rolled out and being used by 95% of target users</t>
  </si>
  <si>
    <t>Decrease in Infant Mortality Rate (IMR), in line with SDG3</t>
  </si>
  <si>
    <t>External organisations will adopt BRAC good practices within their own Programmes/advocacy/partnerships .</t>
  </si>
  <si>
    <t xml:space="preserve">GoB will include the policy brief recommendations for the development of the 8th 5 year plan. 
 </t>
  </si>
  <si>
    <t xml:space="preserve">GoB and other relevant stakeholders have the incentive and autonomy to include BRAC good practices within their programmes/partnerships. </t>
  </si>
  <si>
    <t>Apr-Sep 2020</t>
  </si>
  <si>
    <t>Oct 2020-Feb 2021</t>
  </si>
  <si>
    <t>System is in place for building leadership and management capacity</t>
  </si>
  <si>
    <t>Milestone 6
2021 (Jan-Mar)</t>
  </si>
  <si>
    <t>N/A</t>
  </si>
  <si>
    <t xml:space="preserve">Mar 2020 – graduation approach included as a social safety approach within the draft of GoB 8th 5 year plan 
Oct 2020 – graduation approach included as a social safety approach within the approved of GoB 8th 5 year plan
</t>
  </si>
  <si>
    <t>Output 8</t>
  </si>
  <si>
    <t>Output Indicator 8.1</t>
  </si>
  <si>
    <t>Output Indicator 8.2</t>
  </si>
  <si>
    <t>Evidence of value for money for SPA and the modality</t>
  </si>
  <si>
    <t>Agreement among partners on the VfM evidence to be produced.</t>
  </si>
  <si>
    <t>DFID Annual Reviews</t>
  </si>
  <si>
    <t>Output Indicator 10.3.1</t>
  </si>
  <si>
    <t>n/a</t>
  </si>
  <si>
    <t>Roll out competency framework</t>
  </si>
  <si>
    <t>Leadership academy launched</t>
  </si>
  <si>
    <t>Agreed VFM framework will be acceptable by other partners as an evidence to promote SPA modality</t>
  </si>
  <si>
    <t>VFM indicators included in SPA 2 end review by Jan 2021</t>
  </si>
  <si>
    <t xml:space="preserve">Evidence produced </t>
  </si>
  <si>
    <t xml:space="preserve">Assumptions </t>
  </si>
  <si>
    <t xml:space="preserve">Remarks </t>
  </si>
  <si>
    <t xml:space="preserve">2019: Define VFM framework, by having a better understanding of the programmes, identify what data is available (and in what form), and collect relevant documentation and reports, including any programme evaluations.
After framework is finalized in consultation with DFID , programmes will break down the indicators to activities and incorporate in the reporting system for systematic data collection by the end of the year.
2020-2021 - VFM reports produced based on data generated against identified benchmarks.
</t>
  </si>
  <si>
    <t xml:space="preserve">100 visits </t>
  </si>
  <si>
    <t xml:space="preserve">Policy brief submitted to GOB </t>
  </si>
  <si>
    <t>2000 people</t>
  </si>
  <si>
    <t xml:space="preserve">Agreed VFM framework produced </t>
  </si>
  <si>
    <t xml:space="preserve">Achieved </t>
  </si>
  <si>
    <t>Human Resources Learning Division Reports on Safeguarding</t>
  </si>
  <si>
    <t>i) 1st batch of 20 Transformational Leaders graduate
ii) Start the next batch of executive coaching for 20 Emerging Leaders</t>
  </si>
  <si>
    <t>6 monthly VfM Reports (at least on 4 programmes - Edu, Health, Skills and UPG) Shared with SPA II partners</t>
  </si>
  <si>
    <t>Source: BRAC Programme Development Resource Mobilization and Learning (PRL)</t>
  </si>
  <si>
    <t>Increased provision of quality health, education/skills
CLUSTER: Services</t>
  </si>
  <si>
    <t>Number of people graduated from the leadership academy</t>
  </si>
  <si>
    <r>
      <t xml:space="preserve">Revision done in Sep 2019
</t>
    </r>
    <r>
      <rPr>
        <sz val="11"/>
        <rFont val="Arial"/>
        <family val="2"/>
      </rPr>
      <t>(Also find the revision made in right most column)</t>
    </r>
  </si>
  <si>
    <t>UN</t>
  </si>
  <si>
    <r>
      <t xml:space="preserve">Milestones are annual/additional
</t>
    </r>
    <r>
      <rPr>
        <b/>
        <sz val="11"/>
        <rFont val="Arial"/>
        <family val="2"/>
      </rPr>
      <t>Regularly engaging</t>
    </r>
    <r>
      <rPr>
        <sz val="11"/>
        <rFont val="Arial"/>
        <family val="2"/>
      </rPr>
      <t xml:space="preserve"> - engaging urban poor women in planning of major city corporation projects. This differs for each City Corporation and is based on their individual budgets and  plans.  Essentially we will look to see if it is in their plan and measure their actual activity against it</t>
    </r>
  </si>
  <si>
    <t>Revision done in Sep 2019</t>
  </si>
  <si>
    <t>Baseline 
2015</t>
  </si>
  <si>
    <t>Baseline 
2017</t>
  </si>
  <si>
    <t>Baseline 
2018</t>
  </si>
  <si>
    <t>Baseline 
2019</t>
  </si>
  <si>
    <t>Total</t>
  </si>
  <si>
    <t xml:space="preserve">Baseline 
</t>
  </si>
  <si>
    <t>110 million people’s health, literacy, livelihood security, and social justice status enhanced, and contribute to Bangladesh’s progress towards SDG attainment.</t>
  </si>
  <si>
    <r>
      <rPr>
        <sz val="11"/>
        <rFont val="Arial"/>
        <family val="2"/>
      </rPr>
      <t>Reduce extreme poverty headcount ratio</t>
    </r>
    <r>
      <rPr>
        <sz val="11"/>
        <color rgb="FFFF0000"/>
        <rFont val="Arial"/>
        <family val="2"/>
      </rPr>
      <t xml:space="preserve"> </t>
    </r>
    <r>
      <rPr>
        <sz val="11"/>
        <color theme="1"/>
        <rFont val="Arial"/>
        <family val="2"/>
      </rPr>
      <t xml:space="preserve">to 8.9%, in line with SDG1 goal for 2030 and Government of Bangladesh’s Seventh five-year plan 
</t>
    </r>
  </si>
  <si>
    <t xml:space="preserve">20 million of the most underserved and disenfranchised women (including girls and the disabled) empowered in Bangladesh (to gain greater access to and control over resources, decisions and actions that affect their lives </t>
  </si>
  <si>
    <t xml:space="preserve">Number (and %) of enrolled households graduating from extreme poverty on the basis of specific graduation criteria between 2016 and 2020.
</t>
  </si>
  <si>
    <t>7.1A (rephrased): # of additional people including youth employed in gainful and decent workplaces including self-employment
7.1B: #of additional people aware of decent work practices</t>
  </si>
  <si>
    <t>% of programme expenditure financed by cost-recovery and programme enterprises activities receiving SPA-Funding</t>
  </si>
  <si>
    <t># of people reached in events/summits during the SPA II period arranged in collaboration between GoB and BRAC and with participation of other SPA partners</t>
  </si>
  <si>
    <t>Maintain a programme/project proposal win rates to 60% or higher</t>
  </si>
  <si>
    <t>Improved programme development quality and  grant management will attract new resources and partners, thereby ensuring ongoing funding to BRAC Programmes</t>
  </si>
  <si>
    <t>• Staffs will understand the benefits of use of information and will be motivated to arrange for that and use that.
• Staffs will feel free of the threats of negative progress disclosed to management, rather be motivated to demonstrate the use of negative information for programme benefits
• Leadership will use the information for programmatic and strategic decision making and appreciate such use at staff level too.
• Cost benefits analysis shows high benefit of using information for programmes and organization
• External organisations are more likely to work with organisations that have a robust M&amp;E system to improve programme effectiveness and learning</t>
  </si>
  <si>
    <t># of programmes initiating cost-recovery and enterprise pilots</t>
  </si>
  <si>
    <t>A common centrally-located programme development, learning, and resource mobilization team could serve the organization globally in an efficient and effective manner.
Resource gains due to efficiencies will be utilised on workstreams to attract additional funding streams.
External organisations will view the efficiency gains positively and contribute to their decisions to work more closely with BRAC Bangladesh</t>
  </si>
  <si>
    <t>[BRAC LogFrame]
Ultra poor graduation programme has the potential of acting as a locomotive to eradicate extreme poverty in Bangladesh and beyond (in alignment with SDG#1).
[UPGP]
New livelihood options, necessary capacity building, coaching and better association with community will help to unlock human potential and will encourage participants to practice better livelihood options and use newly acquired knowledge to improve their financial and social conditions.
‘’graduate’’ refers to households who lead an improved livelihood and brings significantly visible positive changes in their lives in terms of economic, social and aspirational aspects which allows them to connect with mainstream development services, further allowing them with continued access to financial and other support facilities for their longer term sustainability.</t>
  </si>
  <si>
    <t>Outcome Indicator 5.1 is DFID INDICATOR
Milestones are annual/additional
Needs to be reported 6 -monthly
Note for Outcome Statement:
HNPP has a health system approach to ensure services in the community. HNPP ensures access to quality service by working on 3 separate dimensions for the 100 million population. We ensure that our beneficiaries 
I. Have greater geographical access to health and nutrition services
II. Get health education to reduce information asymmetry and breaking cultural barrier 
III. Finally, make quality services available in the community at affordable prices.
Thus having “access to BRAC's comprehensive health services” is not just an outreach; rather it refers to the result/positive change in availability of those services in those communities.
Note for Outcome Indicator:
The TWG decided to drop the indicator on "Adopters" (or "additional users") of FP methods; because, the "Adopters" are already included in the "Total users" under the revised indicator. However, BRAC Health programme collects this information, and if needed, can provide the numbers.</t>
  </si>
  <si>
    <t>[BRAC LogFrame]
BRAC’s effort in integrating critical services provided by local government bodies, NGOs and private sector actors in urban slums would lead to attainment of goals and objectives set by each of the respective stakeholders, while creating synergistic Impact for Urban poor.
[UDP]
1. Comprehensive and reliable information on service providers will enable the urban poor to better place their demands for services and infrastructures
2. Service providers are well equipped with services and facilities suitable to address needs of the urban poor
3. There is no sudden-major change in focus or strategy of other BRAC programmes providing services in the selected slums
4. National policy, plan &amp; budget for urban development are -a. Pro-poor b. Address Urban CC issues.</t>
  </si>
  <si>
    <t>VAWC prevention reports of BRAC programmes (CEP, HRLS and GJD)</t>
  </si>
  <si>
    <t>• Unpredictable rapid or slow-onset intensified disaster may not jeopardize the programme operation to achieve its goal in due course. 
•  Internal and external political context remain calm and programme operation doesn’t face any disruptions or volatile conditions.</t>
  </si>
  <si>
    <t># of BRAC’s programme using “Real-time data” (including pilots) to make adjustments and re-adjustments on a monthly basis, at a minimum.</t>
  </si>
  <si>
    <t>Increased joint advocacy with Government of Bangladesh to improve pro-poor policies and programmes.</t>
  </si>
  <si>
    <t>Improved international advocacy on the effectiveness of and learning from BRAC’s programmes</t>
  </si>
  <si>
    <t xml:space="preserve"># of international conferences/events  with participation by 2 or more SPA partners to promote BRAC programmes </t>
  </si>
  <si>
    <t xml:space="preserve"># of international conferences/events with participation by 2 or more SPA partners to promote BRAC programmes </t>
  </si>
  <si>
    <t>One global conference participated by 2 partners in promoting BRAC programmes</t>
  </si>
  <si>
    <t>Two global conference participated by 2 partners in promoting BRAC programmes</t>
  </si>
  <si>
    <r>
      <rPr>
        <sz val="11"/>
        <rFont val="Arial"/>
        <family val="2"/>
      </rPr>
      <t>Reduce extreme poverty headcount ratio</t>
    </r>
    <r>
      <rPr>
        <sz val="11"/>
        <color rgb="FFFF0000"/>
        <rFont val="Arial"/>
        <family val="2"/>
      </rPr>
      <t xml:space="preserve"> </t>
    </r>
    <r>
      <rPr>
        <sz val="11"/>
        <color theme="1"/>
        <rFont val="Arial"/>
        <family val="2"/>
      </rPr>
      <t xml:space="preserve">to 8.9%, in line with SDG1 goal for 2030 and Government of Bangladesh’s Seventh five-year plan </t>
    </r>
  </si>
  <si>
    <t>Number (and %) of enrolled households graduating from extreme poverty on the basis of specific graduation criteria between 2016 and 2020.</t>
  </si>
  <si>
    <t>Indicator revised
Measurement of milestones and target changed accordingly
Milestone achievements added (as per March 2019 version)
Defined data source
Added assumptions
Notes added in the remarks</t>
  </si>
  <si>
    <t xml:space="preserve">Indicator revised
Specified data source
Revised milestones and Target (2020)
Added assumptions and risks
Notes added in the remarks
</t>
  </si>
  <si>
    <t xml:space="preserve">Indicator revised
Specified data source
Revised milestones and Target (2020)
Added achievements till 2018
Added assumptions and risks
Notes added in the remarks
</t>
  </si>
  <si>
    <t>Specified data source
Added assumptions and risks
Added notes in the remarks</t>
  </si>
  <si>
    <t>Revised Milestone targets
Added achievements from March 2019 version
Updated source
Added assumptions and risks
Revised the note in remarks</t>
  </si>
  <si>
    <t>DFID and DFAT</t>
  </si>
  <si>
    <t>Finance and Accounts MIS</t>
  </si>
  <si>
    <t>Click here to go to the Action Plan for MandE system strengthening
Measurement methodology:
In the action plan, each of the activities are assigned with a relative weight. Summing up these weights, for the planned or achieved activities for the reporting period, gives the corresponding target or achievement.</t>
  </si>
  <si>
    <t>2 (Procurement phase1 and e-Tender)</t>
  </si>
  <si>
    <t>2 (Inventory and PMS)</t>
  </si>
  <si>
    <t># of Programmes (proposals) developed with in-depth project management and technical support from PRL</t>
  </si>
  <si>
    <t xml:space="preserve">PRL formed (Mandate approved and staff hired and trained). </t>
  </si>
  <si>
    <t>Overall leadership development initiatives will help to Improve operational efficiency, value-for-money and organizational risk mitigation that will help attract new partnerships</t>
  </si>
  <si>
    <t># of BRAC’s programme using “Real-time data” (including pilots) to make adjustments and re-adjustments on a monthly basis, at a minimum</t>
  </si>
  <si>
    <t>ORGANISATIONAL CHANGE
(Pillar 2)</t>
  </si>
  <si>
    <t># of women aged 15-49 in BRAC supported households who make their own informed decisions regarding sexual relations, contraceptive use and reproductive health care (relational), aligned with SDG5</t>
  </si>
  <si>
    <t xml:space="preserve"># of women aged 15-49 in BRAC supported households who make their own informed decisions regarding sexual relations, contraceptive use and reproductive health care (relational), aligned with SDG5
</t>
  </si>
  <si>
    <t xml:space="preserve">#  of beneficiaries in Adolescent Development Programme (ADP) and Gonokendro in BRAC Education Programme (BEP) </t>
  </si>
  <si>
    <t>Total # of targeted urban people whose standard of living improved through one or more of following services - health, WASH, housing, disaster risk reduction, climate change, social safety-net, skills, employment, livelihoods, asset transfer, financial, and crisis management services</t>
  </si>
  <si>
    <t>Programme MIS data. BEP will contribute to this outcome</t>
  </si>
  <si>
    <t>Programme MIS data</t>
  </si>
  <si>
    <t>Programme MIS</t>
  </si>
  <si>
    <t>programme MIS</t>
  </si>
  <si>
    <t>Climate Change Programme (CCP) and Other partner programmes (BHP, BEP, IDP, UPG, UDP, WASH) - also former AFSP &amp; DMCC</t>
  </si>
  <si>
    <t>Corrected the % figure - from 8% to 8.9% and rephrased the indicator statement
Updated the URL in remarks
Added assumptions (from BRAC LogFrame)</t>
  </si>
  <si>
    <t>Corrected the indicator to aligned with data and source (which is Infant Mortality Rate, not Neonatal).
Added assumptions (from BRAC LogFrame)
Updated the URL in remarks
Added milestone targets from the source</t>
  </si>
  <si>
    <r>
      <t>Rephrased the Outcome statement
Rephrased the Outcome indicator
Updated source
Added achievements till Dec. 2018
Adjusted Milestones 4 and 5 target</t>
    </r>
    <r>
      <rPr>
        <b/>
        <sz val="11"/>
        <rFont val="Arial"/>
        <family val="2"/>
      </rPr>
      <t xml:space="preserve"> (Proposed)</t>
    </r>
    <r>
      <rPr>
        <sz val="11"/>
        <rFont val="Arial"/>
        <family val="2"/>
      </rPr>
      <t xml:space="preserve">
Added Milestones, Target (2020) and achievements in terms of "% of enrolled household"
Added assumptions
Updated remarks and added notes</t>
    </r>
  </si>
  <si>
    <r>
      <t xml:space="preserve">3.2A, includes </t>
    </r>
    <r>
      <rPr>
        <u/>
        <sz val="11"/>
        <rFont val="Arial"/>
        <family val="2"/>
      </rPr>
      <t>all girls in the BRAC education programme</t>
    </r>
    <r>
      <rPr>
        <sz val="11"/>
        <rFont val="Arial"/>
        <family val="2"/>
      </rPr>
      <t xml:space="preserve"> for the reporting year. Here, "BRAC education programme" refers to all the BEP activities involving children and adolescents - BRAC operated and supported (PACE) schools, ADPs and Gonokedro-s.
3.2B, includes </t>
    </r>
    <r>
      <rPr>
        <u/>
        <sz val="11"/>
        <rFont val="Arial"/>
        <family val="2"/>
      </rPr>
      <t>only BRAC operated schools and BRAC supported schools</t>
    </r>
    <r>
      <rPr>
        <sz val="11"/>
        <rFont val="Arial"/>
        <family val="2"/>
      </rPr>
      <t xml:space="preserve"> 
Calculation of the two percentages are done in the following way: 
3.2A % in a particular year = (number of girls enrolled in BRAC education programme divided by total children and adolescent in BRAC education programme) X 100.
3.2B % in a year particular = (number of girls graduated from BRAC operated and BRAC supported schools divided by total of graduates from BRAC operated and BRAC supported schools) X 100.
Target for both A and B is 50%</t>
    </r>
  </si>
  <si>
    <t>For 2016-17 : DMCC and AFSP - MIS
For 2018 : 7 CCP, IDP, BEP, WASH, UDP, UPGP and HP - MIS
For 2019-20 : BMD Annual Survey on SPA Outcome Indicator 4.1</t>
  </si>
  <si>
    <t xml:space="preserve">
111,526
(97%)
</t>
  </si>
  <si>
    <t>3.2A = 55.09%
3.2B = 53.69%</t>
  </si>
  <si>
    <t>5.2A: 9%
5.2B: 95%</t>
  </si>
  <si>
    <t>1.3A: 13,433,908
1.3B: 3,556,708</t>
  </si>
  <si>
    <t>1.4A : 16,914
1.4B: 24,896</t>
  </si>
  <si>
    <t xml:space="preserve">1.8A: 1,400
1.8B: 123,040 
1.8C: 880,372
1.8D: 74.72% 
1.8E: 65.78% </t>
  </si>
  <si>
    <t>1.9A: 31,545
1.9B: 19,681
1.9C: 21,523
1.9D: 107,513</t>
  </si>
  <si>
    <t>20,18,933</t>
  </si>
  <si>
    <t xml:space="preserve">2
(Procurement phase1 and e-Tender)
 </t>
  </si>
  <si>
    <t>1st batch of 20 selected transformational leaders started "Leadership Journey"</t>
  </si>
  <si>
    <t>VFM Framework produced for HNPP, UPG, BEP and SDP</t>
  </si>
  <si>
    <t>2 Signed MoU</t>
  </si>
  <si>
    <t>1 Consultation</t>
  </si>
  <si>
    <t xml:space="preserve">1. Policy Brief shared with SPA II partners in UPG advocacy
2. Policy Brief submitted to GoB
</t>
  </si>
  <si>
    <t>1 global conference held</t>
  </si>
  <si>
    <r>
      <t xml:space="preserve">Secondary Analysis only.  - Milestones and achievements will be updated based on availability of data from official sources
</t>
    </r>
    <r>
      <rPr>
        <b/>
        <sz val="11"/>
        <rFont val="Arial"/>
        <family val="2"/>
      </rPr>
      <t xml:space="preserve">Baseline: </t>
    </r>
    <r>
      <rPr>
        <sz val="11"/>
        <rFont val="Arial"/>
        <family val="2"/>
      </rPr>
      <t xml:space="preserve">7th 5 Year Plan, Page. 7, Table 1.4,Extreme Poor (Head Count with Lower Poverty Line (%)
</t>
    </r>
    <r>
      <rPr>
        <b/>
        <sz val="11"/>
        <rFont val="Arial"/>
        <family val="2"/>
      </rPr>
      <t>Target:</t>
    </r>
    <r>
      <rPr>
        <sz val="11"/>
        <rFont val="Arial"/>
        <family val="2"/>
      </rPr>
      <t xml:space="preserve"> 7th 5 Year Plan, Page 24,
</t>
    </r>
    <r>
      <rPr>
        <b/>
        <sz val="11"/>
        <rFont val="Arial"/>
        <family val="2"/>
      </rPr>
      <t>Source URL</t>
    </r>
    <r>
      <rPr>
        <sz val="11"/>
        <rFont val="Arial"/>
        <family val="2"/>
      </rPr>
      <t>: http://plancomm.portal.gov.bd/sites/default/files/files/plancomm.portal.gov.bd/files/aee61c03_3c11_4e89_9f30_d79639595c67/7th_FYP_18_02_2016.pdf</t>
    </r>
  </si>
  <si>
    <r>
      <t xml:space="preserve">Secondary analysis only - Milestones and achievements will be updated based on availability of data from official sources
</t>
    </r>
    <r>
      <rPr>
        <b/>
        <sz val="11"/>
        <rFont val="Arial"/>
        <family val="2"/>
      </rPr>
      <t>Baseline:</t>
    </r>
    <r>
      <rPr>
        <sz val="11"/>
        <rFont val="Arial"/>
        <family val="2"/>
      </rPr>
      <t xml:space="preserve"> 7th 5 Year Plan, Page: 504
</t>
    </r>
    <r>
      <rPr>
        <b/>
        <sz val="11"/>
        <rFont val="Arial"/>
        <family val="2"/>
      </rPr>
      <t>Target:</t>
    </r>
    <r>
      <rPr>
        <sz val="11"/>
        <rFont val="Arial"/>
        <family val="2"/>
      </rPr>
      <t xml:space="preserve"> Page: 24, Reduce proportion of underweight children among under-five children by 20%
</t>
    </r>
    <r>
      <rPr>
        <b/>
        <sz val="11"/>
        <rFont val="Arial"/>
        <family val="2"/>
      </rPr>
      <t>Source URL</t>
    </r>
    <r>
      <rPr>
        <sz val="11"/>
        <rFont val="Arial"/>
        <family val="2"/>
      </rPr>
      <t xml:space="preserve">: http://plancomm.portal.gov.bd/sites/default/files/files/plancomm.portal.gov.bd/files/aee61c03_3c11_4e89_9f30_d79639595c67/7th_FYP_18_02_2016.pdf
</t>
    </r>
    <r>
      <rPr>
        <b/>
        <u/>
        <sz val="11"/>
        <rFont val="Arial"/>
        <family val="2"/>
      </rPr>
      <t>Note for Endline Survey:</t>
    </r>
    <r>
      <rPr>
        <sz val="11"/>
        <rFont val="Arial"/>
        <family val="2"/>
      </rPr>
      <t xml:space="preserve">
In addition to this indicator, the SPA2 Endline survey will collect information to measure -</t>
    </r>
    <r>
      <rPr>
        <b/>
        <sz val="11"/>
        <rFont val="Arial"/>
        <family val="2"/>
      </rPr>
      <t>"Prevalence of moderate or severe food insecurity in the population, based on the food insecurity experience scale (FIES)"</t>
    </r>
    <r>
      <rPr>
        <sz val="11"/>
        <rFont val="Arial"/>
        <family val="2"/>
      </rPr>
      <t xml:space="preserve"> - which is another indicator for SDG2.
</t>
    </r>
    <r>
      <rPr>
        <b/>
        <u/>
        <sz val="11"/>
        <rFont val="Arial"/>
        <family val="2"/>
      </rPr>
      <t>Note of revision:</t>
    </r>
    <r>
      <rPr>
        <sz val="11"/>
        <rFont val="Arial"/>
        <family val="2"/>
      </rPr>
      <t xml:space="preserve">
The indicator was rephrased in Sep. 2019, as suggested by DFID, for clearly stating what is actually being measured.</t>
    </r>
  </si>
  <si>
    <r>
      <t xml:space="preserve">Secondary analysis only - Milestones and achievements will be updated based on availability of data from official sources
7th 5 Year Plan, Page 137, Proportion of stunting among under-five children (%) 36.1 </t>
    </r>
    <r>
      <rPr>
        <b/>
        <sz val="11"/>
        <rFont val="Arial"/>
        <family val="2"/>
      </rPr>
      <t xml:space="preserve">(NIPORT_BDHS 2014)
Milestones are annual
Source URL: </t>
    </r>
    <r>
      <rPr>
        <sz val="11"/>
        <rFont val="Arial"/>
        <family val="2"/>
      </rPr>
      <t>http://plancomm.portal.gov.bd/sites/default/files/files/plancomm.portal.gov.bd/files/aee61c03_3c11_4e89_9f30_d79639595c67/7th_FYP_18_02_2016.pdf</t>
    </r>
  </si>
  <si>
    <r>
      <t xml:space="preserve">Secondary analysis only - Milestones and achievements will be updated based on availability of data from official sources
</t>
    </r>
    <r>
      <rPr>
        <b/>
        <sz val="11"/>
        <rFont val="Arial"/>
        <family val="2"/>
      </rPr>
      <t xml:space="preserve">Baseline &amp; Target: </t>
    </r>
    <r>
      <rPr>
        <sz val="11"/>
        <rFont val="Arial"/>
        <family val="2"/>
      </rPr>
      <t xml:space="preserve">7th 5 Year Plan, Page: 137, Infant Mortality Rate (per 1,000 live births) </t>
    </r>
    <r>
      <rPr>
        <b/>
        <sz val="11"/>
        <rFont val="Arial"/>
        <family val="2"/>
      </rPr>
      <t xml:space="preserve">(NIPORT_BDHS)
</t>
    </r>
    <r>
      <rPr>
        <sz val="11"/>
        <rFont val="Arial"/>
        <family val="2"/>
      </rPr>
      <t xml:space="preserve">
</t>
    </r>
    <r>
      <rPr>
        <b/>
        <sz val="11"/>
        <rFont val="Arial"/>
        <family val="2"/>
      </rPr>
      <t xml:space="preserve">Source URL: </t>
    </r>
    <r>
      <rPr>
        <sz val="11"/>
        <rFont val="Arial"/>
        <family val="2"/>
      </rPr>
      <t xml:space="preserve">http://plancomm.portal.gov.bd/sites/default/files/files/plancomm.portal.gov.bd/files/aee61c03_3c11_4e89_9f30_d79639595c67/7th_FYP_18_02_2016.pdf
</t>
    </r>
    <r>
      <rPr>
        <b/>
        <sz val="11"/>
        <rFont val="Arial"/>
        <family val="2"/>
      </rPr>
      <t>Milestone achievements</t>
    </r>
    <r>
      <rPr>
        <sz val="11"/>
        <rFont val="Arial"/>
        <family val="2"/>
      </rPr>
      <t xml:space="preserve"> are from SVRS-2018 Report of BBS</t>
    </r>
  </si>
  <si>
    <r>
      <t xml:space="preserve">BARC schools stands for both  BRAC operated and BRAC supported schools at the outcome level where as output indicators to be separated for BRAC operated schools and BRAC supported schools
The indicator (outcome indicator 3.1) is a proxy one, for demonstrating greater competencies of the children and adolescents graduating through BRAC operated and BRAC supported schools.
</t>
    </r>
    <r>
      <rPr>
        <b/>
        <sz val="11"/>
        <rFont val="Arial"/>
        <family val="2"/>
      </rPr>
      <t>Target for the indicator</t>
    </r>
    <r>
      <rPr>
        <sz val="11"/>
        <rFont val="Arial"/>
        <family val="2"/>
      </rPr>
      <t xml:space="preserve"> is to be higher than the national and local standard, even by a small percentage point. That is because even a small % higher than the national or local pass rate reflects achieving results comparable/close to local/national average in standard exams, despite the fact that the children in BRAC Schools are from the disadvantaged and disfranchised segment of population and govt. secondary schools are selected from amongst poor performing school/poor capacity/outreach communities".
PECE, JSC, and SSC achievement data will be separately calculated in the following way
% difference = Pass rate of BRAC and BRAC supported schools (%) - National pass rate (%);
Disaggregation will be done by schools types- Primary (NFP, ESP, Shishu Niketan, etc.), secondary (BRAC and BRAC supported), and by gender
Frequency: Two times, 2016, and 2020 </t>
    </r>
  </si>
  <si>
    <r>
      <t xml:space="preserve">Outcome Indicator 4.4 is a DFID INDICATOR.  
</t>
    </r>
    <r>
      <rPr>
        <sz val="11"/>
        <rFont val="Arial"/>
        <family val="2"/>
      </rPr>
      <t xml:space="preserve">Outcome Indicator 4.4: This number refers to clients, does not include their households.
The numbers reported in 2017 column is from RED Baseline Survey 2017. This will be followed by an endline in 2020. As a result milestone and achievement data between 2017-2020 will not be recorded.
</t>
    </r>
  </si>
  <si>
    <r>
      <rPr>
        <b/>
        <sz val="11"/>
        <rFont val="Arial"/>
        <family val="2"/>
      </rPr>
      <t xml:space="preserve">
</t>
    </r>
    <r>
      <rPr>
        <sz val="11"/>
        <rFont val="Arial"/>
        <family val="2"/>
      </rPr>
      <t xml:space="preserve">
</t>
    </r>
    <r>
      <rPr>
        <b/>
        <sz val="10"/>
        <rFont val="Arial"/>
        <family val="2"/>
      </rPr>
      <t/>
    </r>
  </si>
  <si>
    <r>
      <rPr>
        <b/>
        <sz val="11"/>
        <rFont val="Arial"/>
        <family val="2"/>
      </rPr>
      <t>Output Indicator 1.3B is DFID INDICATOR</t>
    </r>
    <r>
      <rPr>
        <sz val="11"/>
        <color rgb="FF000000"/>
        <rFont val="Arial"/>
        <family val="2"/>
      </rPr>
      <t xml:space="preserve">
</t>
    </r>
    <r>
      <rPr>
        <b/>
        <sz val="11"/>
        <color rgb="FF000000"/>
        <rFont val="Arial"/>
        <family val="2"/>
      </rPr>
      <t xml:space="preserve">Output Indicator 1.3A </t>
    </r>
    <r>
      <rPr>
        <sz val="11"/>
        <color rgb="FF000000"/>
        <rFont val="Arial"/>
        <family val="2"/>
      </rPr>
      <t>i</t>
    </r>
    <r>
      <rPr>
        <b/>
        <sz val="11"/>
        <color rgb="FF000000"/>
        <rFont val="Arial"/>
        <family val="2"/>
      </rPr>
      <t>s a new indicator for SPA Results Framework (from 2018)  as per DFID's suggestion</t>
    </r>
    <r>
      <rPr>
        <sz val="11"/>
        <color rgb="FF000000"/>
        <rFont val="Arial"/>
        <family val="2"/>
      </rPr>
      <t xml:space="preserve">, including TB and malaria services. 
Needs to be reported 6 -monthly
Milestones are annual/additional
</t>
    </r>
    <r>
      <rPr>
        <b/>
        <sz val="11"/>
        <color rgb="FF000000"/>
        <rFont val="Arial"/>
        <family val="2"/>
      </rPr>
      <t>TARGET</t>
    </r>
    <r>
      <rPr>
        <b/>
        <sz val="11"/>
        <rFont val="Arial"/>
        <family val="2"/>
      </rPr>
      <t xml:space="preserve"> IS CUMULATIVE</t>
    </r>
    <r>
      <rPr>
        <sz val="11"/>
        <color rgb="FF000000"/>
        <rFont val="Arial"/>
        <family val="2"/>
      </rPr>
      <t xml:space="preserve">
2017 reported result of </t>
    </r>
    <r>
      <rPr>
        <b/>
        <u/>
        <sz val="11"/>
        <color rgb="FF000000"/>
        <rFont val="Arial"/>
        <family val="2"/>
      </rPr>
      <t>1.3B</t>
    </r>
    <r>
      <rPr>
        <sz val="11"/>
        <color rgb="FF000000"/>
        <rFont val="Arial"/>
        <family val="2"/>
      </rPr>
      <t>, adjusted from 3,766,151 to 3,527,571 based on verification exercise. This is a composite number of several indicators. Preliminary target for adolescent counselling was set to reach 60% of the total adolescent girls. Ultimately 72% (target population has increased since baseline) of the total adolescent girls were served through group forum in the community and school sessions.  Community acceptance of the services as well as service providing agents led to increased participation contributing to increased achievements.</t>
    </r>
  </si>
  <si>
    <r>
      <t xml:space="preserve">1.8A: 900
1.8E: 63.1% </t>
    </r>
    <r>
      <rPr>
        <sz val="11"/>
        <rFont val="Arial"/>
        <family val="2"/>
      </rPr>
      <t>(National, 2018 BANBEIS)</t>
    </r>
  </si>
  <si>
    <r>
      <t xml:space="preserve">
</t>
    </r>
    <r>
      <rPr>
        <b/>
        <sz val="11"/>
        <rFont val="Arial"/>
        <family val="2"/>
      </rPr>
      <t xml:space="preserve">
</t>
    </r>
  </si>
  <si>
    <r>
      <t xml:space="preserve">Output Indicator 2.1 is DFAT INDICATOR
NON-CUMULATIVE; committees sustain for multiple years--taking peak year as target number
Needs to be reported annually
Deleted the word "EQUALLY"
Management Committee: In CEP management committee refers to the # of Polli Shomaj (PS). PS is a  women led  community based platform comprised with average 54 women members in each PS. There are total 12,800 number of PS under the programme in 55 districts of Bangladesh.
</t>
    </r>
    <r>
      <rPr>
        <b/>
        <u/>
        <sz val="11"/>
        <rFont val="Arial"/>
        <family val="2"/>
      </rPr>
      <t>Note:</t>
    </r>
    <r>
      <rPr>
        <sz val="11"/>
        <rFont val="Arial"/>
        <family val="2"/>
      </rPr>
      <t xml:space="preserve">
The target for 2019 and 2020 reflects BEP SMC numbers only, excluding CEP's PSs. From 2019, CEP have no direct involvement with the PSs. Hence, the PS numbers used to be reported under this output, had to be excluded from Milestones 4 and 5.
</t>
    </r>
    <r>
      <rPr>
        <b/>
        <sz val="11"/>
        <rFont val="Arial"/>
        <family val="2"/>
      </rPr>
      <t xml:space="preserve">Remarks for 2019 achievement:
</t>
    </r>
    <r>
      <rPr>
        <sz val="11"/>
        <rFont val="Arial"/>
        <family val="2"/>
      </rPr>
      <t>Additional number of SMC members are from165 IDP schools which were incorporated in calculation after September 2019 , 400 BRIDGE  schools which were added after November 2019  and 666 second chance schools which were given back to BEP by the government to manage operations at the end of October 2019.</t>
    </r>
  </si>
  <si>
    <r>
      <t xml:space="preserve">Milestones and achievements are cumulative
2018 achievement includes - SDP, MF, UPG, HNPP, BEP, UDP, WASH, HR
</t>
    </r>
    <r>
      <rPr>
        <b/>
        <sz val="11"/>
        <rFont val="Arial"/>
        <family val="2"/>
      </rPr>
      <t xml:space="preserve">Remarks for 2019 achievement:
</t>
    </r>
    <r>
      <rPr>
        <sz val="11"/>
        <rFont val="Arial"/>
        <family val="2"/>
      </rPr>
      <t xml:space="preserve">BRAC leadership decided to include additional programmes/departments in 2019 which was not initially planned and Technology team was not sure whether they would be able to complete these activities by December 2019, therefore these additional programme/departments were not included in the target earlier .  
2019 programmes are : 
SDP, MF, UPG, HNPP, BEP, UDP, WASH, HR, HCMP, TB, Technology, Admin and Transport.
</t>
    </r>
  </si>
  <si>
    <t>39 visits</t>
  </si>
  <si>
    <t>1 meeting with Global Affairs Canada (GAC)</t>
  </si>
  <si>
    <r>
      <rPr>
        <b/>
        <sz val="11"/>
        <rFont val="Arial"/>
        <family val="2"/>
      </rPr>
      <t>Milestones are annual/additional</t>
    </r>
    <r>
      <rPr>
        <sz val="11"/>
        <rFont val="Arial"/>
        <family val="2"/>
      </rPr>
      <t xml:space="preserve">
2018 update: the proposed indicator has been changed from "number of urban households" to "number of urban individuals" 
Considering the urban context complexities this outcome kept separate. But there are no overlapping with other sectorial output indicators.
</t>
    </r>
    <r>
      <rPr>
        <b/>
        <u/>
        <sz val="11"/>
        <rFont val="Arial"/>
        <family val="2"/>
      </rPr>
      <t>Note (Sep. 2019):</t>
    </r>
    <r>
      <rPr>
        <sz val="11"/>
        <rFont val="Arial"/>
        <family val="2"/>
      </rPr>
      <t xml:space="preserve">
UDP have at least 9 major activities contributing to this outcome. The sectorial outputs cover some of the outputs; but not all. However, given the large size of the RF, the SPA WG decided not to include additional output indicators separately for UDP, at this stage of the SPA2.
</t>
    </r>
    <r>
      <rPr>
        <b/>
        <sz val="11"/>
        <rFont val="Arial"/>
        <family val="2"/>
      </rPr>
      <t>Remarks for 2019 achievement:</t>
    </r>
    <r>
      <rPr>
        <sz val="11"/>
        <rFont val="Arial"/>
        <family val="2"/>
      </rPr>
      <t xml:space="preserve">
Extensive city level advocacy and community mobilization for 50/50 contribution enabled UDP’s to construct more infrastructures than targeted with the additional support from municipalities/city corporations and communities towards the end of 2019. Livelihood support was also provided to more people.
The 2019 achievement number includes 4689 Persons with Disability (PWD)
Achievement breakdown:
Female: 495,071
Male: 344,142
Third Gender: 596</t>
    </r>
  </si>
  <si>
    <r>
      <t>It is not possible to set targets in absolute term, as the prevention of VAWC depends on incidence/likelihood of incidence also. And, if the incidence reduce significantly (which is also an expected result), the achievement can be lower than baseline, in terms of number. Thus no target was set for the indicator.
However,  BRAC will report the number of VAWC prevented for each year as the milestone achievements; adding which will give the total achievement for SPA2 in this regard.</t>
    </r>
    <r>
      <rPr>
        <sz val="11"/>
        <color rgb="FF0070C0"/>
        <rFont val="Arial"/>
        <family val="2"/>
      </rPr>
      <t xml:space="preserve">
</t>
    </r>
    <r>
      <rPr>
        <b/>
        <sz val="11"/>
        <rFont val="Arial"/>
        <family val="2"/>
      </rPr>
      <t xml:space="preserve">
Remarks for 2019 achievement:
</t>
    </r>
    <r>
      <rPr>
        <sz val="11"/>
        <rFont val="Arial"/>
        <family val="2"/>
      </rPr>
      <t>No target was set for this indicator as per RF. 
The 2018 achievement number was contributed by GJD only. As new MIS available, IDP, CEP and HRLS achievement included in 2019.
Achievement breakdown:
GJD: 1,124
HRLS: 2,254 
IDP: 2,171 
CEP: 26,133</t>
    </r>
  </si>
  <si>
    <r>
      <t xml:space="preserve">Output Indicator 1.1 is DFID INDICATOR
Needs to be reported 6 -monthly
2017 reported result adjusted from 43,714 to 50,708 based on verification exercise.
Milestones are annual/additional
THE TARGET IS CUMULATIVE 
The total target will be reached by end of 2019. No forecast for 2020 as that will be the closing year - it will be mainly for wrapping up operations and repayments from the clients. 
For the targets, male-female ratio 49:51 has been followed (Ref: as per Bangladesh Demographic Health Survey, Page 17). For achievements, actual male &amp; female numbers will be reported. 
The combined figure of Output 1.1 and 1.2  should be considered carefully, as there is possibility of overlapping among the water and sanitation  beneficiaries (since we don't have unique identifiers for each beneficiary).
</t>
    </r>
    <r>
      <rPr>
        <u/>
        <sz val="11"/>
        <rFont val="Arial"/>
        <family val="2"/>
      </rPr>
      <t xml:space="preserve">Limited Drinking water </t>
    </r>
    <r>
      <rPr>
        <sz val="11"/>
        <rFont val="Arial"/>
        <family val="2"/>
      </rPr>
      <t xml:space="preserve">from an improved source means where collection time exceeds 30 minutes for a round trip, including queuing. Improved sources include: piped water, boreholes or tube-wells, protected dug wells, protected springs and packaged or delivered water. BRAC WASH programme provides improved water source where some of the options are located on premises, some option's water collection time is not more than 30 minutes for a roundtrip including queuing and some options may exceeds 30 minutes.
An </t>
    </r>
    <r>
      <rPr>
        <u/>
        <sz val="11"/>
        <rFont val="Arial"/>
        <family val="2"/>
      </rPr>
      <t>improved drinking water source</t>
    </r>
    <r>
      <rPr>
        <sz val="11"/>
        <rFont val="Arial"/>
        <family val="2"/>
      </rPr>
      <t xml:space="preserve"> is one that, by the nature of its construction and when properly used, adequately protects the source from outside contamination, particularly fecal matter. Examples include: piped water into dwelling, piped water to yard/plot, public tap or standpipe, tube well or borehole, protected dug well, protected spring, rainwater.
</t>
    </r>
    <r>
      <rPr>
        <b/>
        <sz val="11"/>
        <rFont val="Arial"/>
        <family val="2"/>
      </rPr>
      <t xml:space="preserve">Remarks for 2019 achievement:
</t>
    </r>
    <r>
      <rPr>
        <sz val="11"/>
        <rFont val="Arial"/>
        <family val="2"/>
      </rPr>
      <t>The target was set as half of 2018 due to fund constraint. In the mid of 2019, WASH program allocated more revolving fund considering the need of people in coastal areas. Thus, the achievement was increased, almost near to the result of 2018. 
Achievement breakdown:
Female: 39,355
Male: 41,099</t>
    </r>
  </si>
  <si>
    <r>
      <t xml:space="preserve">Output Indicator 1.2 is DFID INDICATOR
Needs to be reported 6 -monthly
Milestones are annual/additional
THE TARGET IS CUMULATIVE 
Output Indicator 1.2:  Instead of simply “sanitation” BRAC’s WASH programme uses “hygienic sanitation.” RED baseline and endline will address as well as supplemented by MIS and DPHE yearly data
The total target will be reached by end of 2019. No forecast for 2020 as that will be the closing year - it will be mainly for wrapping up operations and repayments from the clients. 
For the targets, male-female ratio 49:51 has been followed (Ref: as per Bangladesh Demographic Health Survey, Page 17). For achievements, actual male &amp; female numbers will be reported. 
The combined figure of Output 1.1 and 1.2  should be considered carefully, as there is possibility of overlapping among the water and sanitation  beneficiaries (since we don't have unique identifiers for each beneficiary).
</t>
    </r>
    <r>
      <rPr>
        <b/>
        <sz val="11"/>
        <rFont val="Arial"/>
        <family val="2"/>
      </rPr>
      <t xml:space="preserve">Remarks for 2019 achievement:
</t>
    </r>
    <r>
      <rPr>
        <sz val="11"/>
        <rFont val="Arial"/>
        <family val="2"/>
      </rPr>
      <t xml:space="preserve">During the expansion of water interventions in the second half of 2019, WASH program also found the demand for sanitation support. So, they allocated more resources for sanitation, thus the coverage increased.
Achievement breakdown:
Female: 123,576
Male: 116,518 </t>
    </r>
  </si>
  <si>
    <r>
      <t xml:space="preserve">Output Indicator 1.5 is DFAT &amp; DFID INDICATOR
Needs to be reported annually. 
Milestones are annual/additional 
Can be disaggregated by school level and type (free vs. fee-based)
Students graduating from BRAC will have completed at least one year of school (usually more), therefore fulfilling DFID criteria for decent education.  If anything, this is an underestimation.
Cumulative (2016-2020) # of students graduated from BRAC operated schools (2016-2020) is unique.
Disaggregation will be provided by school types- Primary (NFP, ESP, Shishu Niketan, etc.) and BRAC operated secondary schools, and by gender
Similar factors as mentioned for indicator 1.6 (below). The number of children enrolled in 2018 also influenced the number of children who graduated from BRAC schools.
</t>
    </r>
    <r>
      <rPr>
        <i/>
        <sz val="11"/>
        <color theme="1"/>
        <rFont val="Arial"/>
        <family val="2"/>
      </rPr>
      <t xml:space="preserve">
</t>
    </r>
    <r>
      <rPr>
        <b/>
        <i/>
        <u/>
        <sz val="11"/>
        <color theme="1"/>
        <rFont val="Arial"/>
        <family val="2"/>
      </rPr>
      <t>Aug.2019</t>
    </r>
    <r>
      <rPr>
        <i/>
        <sz val="11"/>
        <color theme="1"/>
        <rFont val="Arial"/>
        <family val="2"/>
      </rPr>
      <t xml:space="preserve">
Edu TWG agreed to revise the total target number down to the actual achievements.</t>
    </r>
    <r>
      <rPr>
        <sz val="11"/>
        <color theme="1"/>
        <rFont val="Arial"/>
        <family val="2"/>
      </rPr>
      <t xml:space="preserve">        
</t>
    </r>
    <r>
      <rPr>
        <b/>
        <sz val="11"/>
        <color theme="1"/>
        <rFont val="Arial"/>
        <family val="2"/>
      </rPr>
      <t xml:space="preserve">
Remarks for 2019 achievement:</t>
    </r>
    <r>
      <rPr>
        <sz val="11"/>
        <color theme="1"/>
        <rFont val="Arial"/>
        <family val="2"/>
      </rPr>
      <t xml:space="preserve">
Achievement breakdown:
Female: 266,826
Male: 235,122
Pre-primary school: 487,252
Primary school: 14,326
BRAC Secondary School: 370
</t>
    </r>
  </si>
  <si>
    <r>
      <rPr>
        <b/>
        <sz val="11"/>
        <rFont val="Arial"/>
        <family val="2"/>
      </rPr>
      <t>Note:</t>
    </r>
    <r>
      <rPr>
        <sz val="11"/>
        <rFont val="Arial"/>
        <family val="2"/>
      </rPr>
      <t xml:space="preserve"> Most of the BRAC operated and BRAC supported schools are in HtR areas.
</t>
    </r>
    <r>
      <rPr>
        <b/>
        <sz val="11"/>
        <rFont val="Arial"/>
        <family val="2"/>
      </rPr>
      <t xml:space="preserve">Calculation: </t>
    </r>
    <r>
      <rPr>
        <sz val="11"/>
        <rFont val="Arial"/>
        <family val="2"/>
      </rPr>
      <t xml:space="preserve">
% children with disability enrolled in BRAC operated and BRAC supported schools in a reporting year = (number of children with disability  enrolled in  BRAC operated and BRAC supported schools in a reporting year  divided by the total enrolment for that year) X 100.
</t>
    </r>
    <r>
      <rPr>
        <b/>
        <sz val="11"/>
        <rFont val="Arial"/>
        <family val="2"/>
      </rPr>
      <t xml:space="preserve">Remarks for 2019 achievement:
</t>
    </r>
    <r>
      <rPr>
        <sz val="11"/>
        <rFont val="Arial"/>
        <family val="2"/>
      </rPr>
      <t>Achievement breakdown: BRAC operated 3.73% and BRAC supported 0.83%</t>
    </r>
  </si>
  <si>
    <r>
      <rPr>
        <b/>
        <sz val="11"/>
        <rFont val="Arial"/>
        <family val="2"/>
      </rPr>
      <t>Output Indicator 1.7 is DFAT INDICATOR</t>
    </r>
    <r>
      <rPr>
        <sz val="11"/>
        <rFont val="Arial"/>
        <family val="2"/>
      </rPr>
      <t xml:space="preserve">
</t>
    </r>
    <r>
      <rPr>
        <sz val="11"/>
        <color theme="1"/>
        <rFont val="Arial"/>
        <family val="2"/>
      </rPr>
      <t xml:space="preserve">
Needs to be reported annually
</t>
    </r>
    <r>
      <rPr>
        <b/>
        <sz val="11"/>
        <color theme="1"/>
        <rFont val="Arial"/>
        <family val="2"/>
      </rPr>
      <t xml:space="preserve">
DATA IS NON-CUMULATIVE</t>
    </r>
    <r>
      <rPr>
        <b/>
        <sz val="11"/>
        <color rgb="FFFF0000"/>
        <rFont val="Arial"/>
        <family val="2"/>
      </rPr>
      <t xml:space="preserve">
</t>
    </r>
    <r>
      <rPr>
        <sz val="11"/>
        <rFont val="Arial"/>
        <family val="2"/>
      </rPr>
      <t xml:space="preserve">
The milestones represents the total number of beneficiaries (members) of the reporting year. The cumulative 5 years number is unique. 
</t>
    </r>
    <r>
      <rPr>
        <b/>
        <sz val="11"/>
        <rFont val="Arial"/>
        <family val="2"/>
      </rPr>
      <t xml:space="preserve">Remarks for 2019 achievement:
</t>
    </r>
    <r>
      <rPr>
        <sz val="11"/>
        <rFont val="Arial"/>
        <family val="2"/>
      </rPr>
      <t xml:space="preserve">Achievement breakdown:
Female: 772,153
Male: 625,999
</t>
    </r>
  </si>
  <si>
    <r>
      <rPr>
        <b/>
        <sz val="11"/>
        <rFont val="Arial"/>
        <family val="2"/>
      </rPr>
      <t>Output Indicator 2.3  baseline data</t>
    </r>
    <r>
      <rPr>
        <sz val="11"/>
        <rFont val="Arial"/>
        <family val="2"/>
      </rPr>
      <t xml:space="preserve"> came from GJD’s previous work (SPA Phase 1 for 2012-2015); the work included programme’s different projects e.g. GQAL, MEJNIN, SNEHALOY, BRAC Maya, Organizational Development; 
Milestones are non cumulative; Target (2020) is cumulative of phase 1 result and the additional number reached in phase 2
</t>
    </r>
    <r>
      <rPr>
        <b/>
        <sz val="11"/>
        <rFont val="Arial"/>
        <family val="2"/>
      </rPr>
      <t xml:space="preserve">Remarks for 2019 achievement:
</t>
    </r>
    <r>
      <rPr>
        <sz val="11"/>
        <rFont val="Arial"/>
        <family val="2"/>
      </rPr>
      <t>Achievement breakdown:
Female: 17,38,270
Male: 2,80,663</t>
    </r>
  </si>
  <si>
    <r>
      <t xml:space="preserve">Output Indicator 3.1 is a DFID INDICATOR (specifically women)
(KPI-1)
Need to report 6-monthly
Milestones are annual/additional
</t>
    </r>
    <r>
      <rPr>
        <b/>
        <sz val="11"/>
        <rFont val="Arial"/>
        <family val="2"/>
      </rPr>
      <t>Till 2017</t>
    </r>
    <r>
      <rPr>
        <sz val="11"/>
        <rFont val="Arial"/>
        <family val="2"/>
      </rPr>
      <t xml:space="preserve">, data from BRAC AFSP, DMCC, TUP, IDP programmes contribute to the target and achievements. However, the 2017 number (Jan-Jun) does not include TUP, as the current cohort has not graduated yet.
As, AFSP has been shut down and DMCC been split into BRAC Humanitarian Programme and Climate Change Program, </t>
    </r>
    <r>
      <rPr>
        <b/>
        <sz val="11"/>
        <rFont val="Arial"/>
        <family val="2"/>
      </rPr>
      <t xml:space="preserve">from 2018, </t>
    </r>
    <r>
      <rPr>
        <sz val="11"/>
        <rFont val="Arial"/>
        <family val="2"/>
      </rPr>
      <t xml:space="preserve">the results are drawn from 7 (seven) BRAC Programmes - CCP, IDP, BEP, WASH, UDP, UPGP &amp; HP. The details are in the methodology notes shared in March 2019 and in August 2019.
</t>
    </r>
    <r>
      <rPr>
        <b/>
        <u/>
        <sz val="11"/>
        <rFont val="Arial"/>
        <family val="2"/>
      </rPr>
      <t>Note (Sep. 2019):</t>
    </r>
    <r>
      <rPr>
        <sz val="11"/>
        <rFont val="Arial"/>
        <family val="2"/>
      </rPr>
      <t xml:space="preserve">
Targets for 2019 &amp; 2020 is set under the new CC Resilience Framework of BRAC Climate Change Programme. However, since unique identification of beneficiary HHs is not yet possible for all interventions (especially for overlapping coverage of multiple programs contributing), it was decided that the target and achievement for the indicator will be segregated for each sector/areas of CC resilience. This is an interim measure (for the remaining period of SPA2) to avoid probable multiple-counting of beneficiary HHs receiving multiple intervention.
</t>
    </r>
    <r>
      <rPr>
        <b/>
        <sz val="11"/>
        <rFont val="Arial"/>
        <family val="2"/>
      </rPr>
      <t xml:space="preserve">Remarks for 2019 achievement:
</t>
    </r>
    <r>
      <rPr>
        <sz val="11"/>
        <rFont val="Arial"/>
        <family val="2"/>
      </rPr>
      <t xml:space="preserve">Humanitarian Programme disseminated early warning message before cyclone Fani and Bulbul through community radios in the coastal districts. As per agreed methodology, 10 percent of the people who listened to the messages were taken as benefited (Lomborg, 2013). BRAC Education program and WASH program had extended activities in the year which were not planned before setting the 2019 targets. Those also led to increased number of people receiving support to cope with the effects of climate change.
Achievement breakdown:
Female: 232,917
Male: 79,720
Third Gender: 39
Gender information not available: 361,154 </t>
    </r>
  </si>
  <si>
    <r>
      <t xml:space="preserve">Milestones are annual/additional
</t>
    </r>
    <r>
      <rPr>
        <b/>
        <sz val="11"/>
        <rFont val="Arial"/>
        <family val="2"/>
      </rPr>
      <t xml:space="preserve">Remarks for 2019 achievement:
</t>
    </r>
    <r>
      <rPr>
        <sz val="11"/>
        <rFont val="Arial"/>
        <family val="2"/>
      </rPr>
      <t xml:space="preserve">In AOP 2019, the initial target was to provide the training to only 200 BRAC’s Upazila Disaster Management Team (UDMT) (6 staff in each Upazila, total 1200) but considering the role of other staff at Upazila office during an emergency, the Humanitarian Programme (HP) planned to provide training to 100 UDMT and all other staff of those Upazila offices, where the total participants were 3,234.
In the 2nd half of the year, HP has also undertaken a new initiative to provide training to 50 Union Disaster Management Committees (UDMC) of local government, where the participants were 1,620. However, as this was a pilot initiative and some UDMCs  which are government structure  were not properly functional,  HP was not sure about the success of this pilot initiative, so they did not consider this activity while calculating the target. By December 2019. this activity was successfully completed which led to over achievement.
Achievement breakdown:
Female: 1,341
Male: 4,111
</t>
    </r>
  </si>
  <si>
    <r>
      <t xml:space="preserve">Targets and achievements are numbers of additional (new) programme proposals developed.
MOV: PRC approvals and Report generated for and referred by PRL AOP reports.
</t>
    </r>
    <r>
      <rPr>
        <b/>
        <sz val="11"/>
        <rFont val="Arial"/>
        <family val="2"/>
      </rPr>
      <t xml:space="preserve">Remarks for 2019 achievement:
</t>
    </r>
    <r>
      <rPr>
        <sz val="11"/>
        <rFont val="Arial"/>
        <family val="2"/>
      </rPr>
      <t>PRL established its role in the organisation by developing solid project proposals involving multiple programmes and successfully winning.
The programmes(proposals) are,
1. Improved empowerment of the most underserved &amp; disenfranchised women and girls in Bangladesh
2. Gender-responsive education and skills programme in the Chittagong Hill Tracts
3. Community-based girls schools for out of school children in South Sudan
4. Improving well-being of vulnerable communities in Cox’s Bazar through decent employment opportunities, protection services and humanitarian assistance
5. Disrupting human trafficking systems in Bangladesh
6. Ultra Poor Graduation (Outside Bangladesh)</t>
    </r>
  </si>
  <si>
    <r>
      <rPr>
        <b/>
        <sz val="11"/>
        <rFont val="Arial"/>
        <family val="2"/>
      </rPr>
      <t xml:space="preserve">Remarks for 2019 achievement:
</t>
    </r>
    <r>
      <rPr>
        <sz val="11"/>
        <rFont val="Arial"/>
        <family val="2"/>
      </rPr>
      <t xml:space="preserve">Existing research: 141 (Completed: 115, Ongoing: 26)
Pipeline: 35
</t>
    </r>
  </si>
  <si>
    <t xml:space="preserve">List compiled of existing and pipeline research and evaluation identification of evidence gaps for programmes </t>
  </si>
  <si>
    <r>
      <t xml:space="preserve">Data collection method: Visitor unit , Chairperson’s office , annually.
Use: Feedback to SPA SC, PRL and ASC to fine-tune approaches and develop further partnerships
Methodology note: 'external organization/stakeholders' means paid and unpaid international visitors excluding SPA Partners and BRAC affiliates.
</t>
    </r>
    <r>
      <rPr>
        <b/>
        <sz val="11"/>
        <color theme="1"/>
        <rFont val="Arial"/>
        <family val="2"/>
      </rPr>
      <t xml:space="preserve">Remarks for 2019 achievement:
</t>
    </r>
    <r>
      <rPr>
        <sz val="11"/>
        <color theme="1"/>
        <rFont val="Arial"/>
        <family val="2"/>
      </rPr>
      <t>The milestone 2019 was set depending on the number of visits from previous years. However it is difficult to plan how many visits will take place in a year.</t>
    </r>
  </si>
  <si>
    <r>
      <t xml:space="preserve">Data collection method: Advocacy for Social Change (ASC) annually.
Use: Feedback to SPA SC, PRL and ASC to fine-tune approaches and develop further partnerships 
</t>
    </r>
    <r>
      <rPr>
        <b/>
        <sz val="11"/>
        <color theme="1"/>
        <rFont val="Arial"/>
        <family val="2"/>
      </rPr>
      <t xml:space="preserve">Remarks for 2019 achievement:
</t>
    </r>
    <r>
      <rPr>
        <sz val="11"/>
        <color theme="1"/>
        <rFont val="Arial"/>
        <family val="2"/>
      </rPr>
      <t xml:space="preserve">1 MoU with BHUMIJO Limited to design and build disability inclusive Chittagong Railway Station.
1 MoU with  8 other organisations to formalise the Leave No One Behind (LNOB) Platform.
</t>
    </r>
  </si>
  <si>
    <r>
      <t xml:space="preserve">Data collection method: Partnership Engagement and Policy Dialogue Framework.
Use: Partnership Engagement and Policy Dialogue Framework will guide
advocacy staff in partner agencies to develop detailed campaign.
</t>
    </r>
    <r>
      <rPr>
        <b/>
        <sz val="11"/>
        <color theme="1"/>
        <rFont val="Arial"/>
        <family val="2"/>
      </rPr>
      <t xml:space="preserve">Remarks for 2019 achievement:
</t>
    </r>
    <r>
      <rPr>
        <sz val="11"/>
        <color theme="1"/>
        <rFont val="Arial"/>
        <family val="2"/>
      </rPr>
      <t xml:space="preserve">Consultation and field visit arranged on October 18, 2019 for GO-NGO Collaboration Platform on Social Safety Net where officials from Cabinet Division, including Secretary (Coordination and Reforms) and the Ministry of Social Welfare  were present. 
</t>
    </r>
  </si>
  <si>
    <r>
      <rPr>
        <b/>
        <sz val="11"/>
        <color theme="1"/>
        <rFont val="Arial"/>
        <family val="2"/>
      </rPr>
      <t>Remarks for 2019 achievement:</t>
    </r>
    <r>
      <rPr>
        <sz val="11"/>
        <color theme="1"/>
        <rFont val="Arial"/>
        <family val="2"/>
      </rPr>
      <t xml:space="preserve">
1. Draft shared with SPA II partners on November 4, 2019. Received feedback on December 9, 2019
2. Submitted recommendations to General Economic Division ( GED) Member (Sr. Secretary) on December 12, 2019.
</t>
    </r>
  </si>
  <si>
    <r>
      <rPr>
        <b/>
        <sz val="11"/>
        <color theme="1"/>
        <rFont val="Arial"/>
        <family val="2"/>
      </rPr>
      <t xml:space="preserve">Remarks for 2019 achievement:
</t>
    </r>
    <r>
      <rPr>
        <sz val="11"/>
        <color theme="1"/>
        <rFont val="Arial"/>
        <family val="2"/>
      </rPr>
      <t>These people were reached through the International Skills Conference held on March 9-10, 2019 and World Youth Skills Day Rally held on July 15, 2019 in 8 divisional cities in Bangladesh followed by World Youth Skills Day celebration at BRAC Centre Dhaka on July 23, 2019.</t>
    </r>
  </si>
  <si>
    <t>UPG Advocacy</t>
  </si>
  <si>
    <r>
      <t xml:space="preserve">Data collection method: Documentation of results of joint international advocacy efforts /Annually.
Use: To guide SPA partners in future efforts to promote BRAC approaches abroad.
</t>
    </r>
    <r>
      <rPr>
        <b/>
        <sz val="11"/>
        <color theme="1"/>
        <rFont val="Arial"/>
        <family val="2"/>
      </rPr>
      <t xml:space="preserve">Remarks for 2019 achievement:
</t>
    </r>
    <r>
      <rPr>
        <sz val="11"/>
        <color theme="1"/>
        <rFont val="Arial"/>
        <family val="2"/>
      </rPr>
      <t xml:space="preserve">UPG Advocacy was selected and agreed as the theme for joint advocacy by the SPA SC. A Technical Working Group for UPG Advocacy was formed to take this initiative forward. The UPG Advocacy TWG made an Action Plan with the objective to drive the advocacy to influence  initiative. In line with the objectives of the  action plan, the working group collaboratively provided inputs on the 8th Five-Year Plan and shared with General Economic Division (GED) and the Central Management Committee (CMC) of the Cabinet Division. In order to put stress on the adoption of Graduation approach in Government interventions, concerned focals from BRAC also plan to meet with Cabinet to develop a workplan. A curriculum based on Graduation model for Bangladesh Public Administration Training Centre (BPATC) has already been developed by the Cabinet, and as part of the TWG initiatives, BRAC team will review and support the improvement of this module.
</t>
    </r>
    <r>
      <rPr>
        <b/>
        <sz val="11"/>
        <color theme="1"/>
        <rFont val="Arial"/>
        <family val="2"/>
      </rPr>
      <t xml:space="preserve">
</t>
    </r>
  </si>
  <si>
    <r>
      <t xml:space="preserve">A list of events is provided
</t>
    </r>
    <r>
      <rPr>
        <b/>
        <sz val="11"/>
        <color theme="1"/>
        <rFont val="Arial"/>
        <family val="2"/>
      </rPr>
      <t xml:space="preserve">Remarks for 2019 achievement:
</t>
    </r>
    <r>
      <rPr>
        <sz val="11"/>
        <color theme="1"/>
        <rFont val="Arial"/>
        <family val="2"/>
      </rPr>
      <t xml:space="preserve">UPG, in collaboration with DFID, Save the Children, CARE, PKSF, Handicap International and World Vision, organised an interactive learning event entitled 'Breaking the Poverty Cycle: Lessons from Graduation Approaches' on June 24, 2019 at Dhaka. The event discussed different graduation approaches and their effectiveness in uplifting living conditions of the ultra-poor communities. The event also discussed policy recommendations to the government to incorporate the best practices of the graduation models.
</t>
    </r>
  </si>
  <si>
    <r>
      <t xml:space="preserve">Data collection method: The SPA Working Group.
Use: For dissemination of information on the SPA modality with other development partners and to inform planning for partnership post phase 2.
</t>
    </r>
    <r>
      <rPr>
        <b/>
        <sz val="11"/>
        <color theme="1"/>
        <rFont val="Arial"/>
        <family val="2"/>
      </rPr>
      <t xml:space="preserve">Remarks for 2019 achievement:
</t>
    </r>
    <r>
      <rPr>
        <sz val="11"/>
        <color theme="1"/>
        <rFont val="Arial"/>
        <family val="2"/>
      </rPr>
      <t xml:space="preserve">In 2019, BRAC worked extensively to onboard new partner Global Affairs Canada (GAC) into SPA after multiple meetings and a joint field visit with DFAT to BRAC programmes in haor. GAC has officially agreed to join the current SPA phase II in 2020.
GAC has participated in two high level meetings with SPA steering committee members in 2019.
</t>
    </r>
  </si>
  <si>
    <r>
      <rPr>
        <b/>
        <sz val="11"/>
        <color theme="1"/>
        <rFont val="Arial"/>
        <family val="2"/>
      </rPr>
      <t xml:space="preserve">Remarks for 2019 achievement:
</t>
    </r>
    <r>
      <rPr>
        <sz val="11"/>
        <color theme="1"/>
        <rFont val="Arial"/>
        <family val="2"/>
      </rPr>
      <t xml:space="preserve">As per DFID Annual Review recommendation, from 2019, BRAC has started to measure VFM for BEP, HNPP, SDP, UPG and GJD through respective VFM Framework under Strategic Partnership Agreement (SPA) with technical assistance from DFID.
BRAC selected these 5 programs based on their budget and right based aspect. Programs identified their good practices under four VFM pillars (4Es - Economy, Efficiency, Effectiveness and Equity). An initial meeting was arranged in August 2019 to bring BRAC leadership in a common understanding on VFM Framework and to find out possible way forward to ensure VFM for selected BRAC programmes. PRL facilitated discussion with programme focal and DFID Adviser to bring out the good practices around 4Es and a draft framework from each program (except GJD) was shared DFID for initial feedback. Meanwhile programs had their internal discussion to find out best and possible indicators. Finally, a workshop was organized in October 2019 to finalize the indicators and their methodologies. BRAC will monitor VFM bi-annually for these 4 programmes from 2020 as per proposed SPA 2 Result Framework.
</t>
    </r>
  </si>
  <si>
    <t xml:space="preserve">VfM was defined by DFID in August 2019 workshop.
VfM framework produced for UPG, SDP, HNPP and BEP
</t>
  </si>
  <si>
    <r>
      <t xml:space="preserve">The %s are calculated by dividing the cost recovery amounts by the total programme expenditures for those Programmes only which are SPA funded and also have any cost-recovery or enterprise activities (i.e. BEP, HNPP, HRLS, SDP and WASH).
</t>
    </r>
    <r>
      <rPr>
        <b/>
        <sz val="11"/>
        <rFont val="Arial"/>
        <family val="2"/>
      </rPr>
      <t xml:space="preserve">Remarks for 2019 achievement:
</t>
    </r>
    <r>
      <rPr>
        <sz val="11"/>
        <rFont val="Arial"/>
        <family val="2"/>
      </rPr>
      <t>This achievement includes data from BEP, HNPP, CEP, SDP and WASH.</t>
    </r>
  </si>
  <si>
    <r>
      <rPr>
        <b/>
        <sz val="11"/>
        <rFont val="Arial"/>
        <family val="2"/>
      </rPr>
      <t xml:space="preserve">Remarks for 2019 achievement:
</t>
    </r>
    <r>
      <rPr>
        <sz val="11"/>
        <rFont val="Arial"/>
        <family val="2"/>
      </rPr>
      <t xml:space="preserve">BRAC Leadership Academy has been launched to promote stronger leadership competencies among the second and third line of leaders across the organisation. 
</t>
    </r>
  </si>
  <si>
    <r>
      <t xml:space="preserve">BRAC has a detailed Action Plan regarding the Safeguarding issues; which is regularly updated and shared with the SPA Partners.
</t>
    </r>
    <r>
      <rPr>
        <b/>
        <sz val="11"/>
        <rFont val="Arial"/>
        <family val="2"/>
      </rPr>
      <t xml:space="preserve">
</t>
    </r>
    <r>
      <rPr>
        <b/>
        <u/>
        <sz val="11"/>
        <rFont val="Arial"/>
        <family val="2"/>
      </rPr>
      <t>Child Protection:</t>
    </r>
    <r>
      <rPr>
        <b/>
        <sz val="11"/>
        <rFont val="Arial"/>
        <family val="2"/>
      </rPr>
      <t xml:space="preserve"> BRAC Safeguarding Policy also includes/addresses Child Protection issues.</t>
    </r>
    <r>
      <rPr>
        <sz val="11"/>
        <rFont val="Arial"/>
        <family val="2"/>
      </rPr>
      <t xml:space="preserve">
</t>
    </r>
    <r>
      <rPr>
        <b/>
        <u/>
        <sz val="11"/>
        <rFont val="Arial"/>
        <family val="2"/>
      </rPr>
      <t>Measurement methodology:</t>
    </r>
    <r>
      <rPr>
        <b/>
        <sz val="11"/>
        <rFont val="Arial"/>
        <family val="2"/>
      </rPr>
      <t xml:space="preserve"> </t>
    </r>
    <r>
      <rPr>
        <sz val="11"/>
        <rFont val="Arial"/>
        <family val="2"/>
      </rPr>
      <t xml:space="preserve">In the Safeguarding Action Plan, each of the activities are assigned with equal weight. Hence, for a reporting period, corresponding target or achievement are the %s of total action points planned or completed. As per the "Revised Safeguarding Action plan- 26.08.19" shared with the partners, there are 60 action items. By Sep. 2019, 18 (30%) of those activities has been completed and 24 (40%) are in process/progress.
</t>
    </r>
    <r>
      <rPr>
        <b/>
        <u/>
        <sz val="11"/>
        <rFont val="Arial"/>
        <family val="2"/>
      </rPr>
      <t xml:space="preserve">Note: </t>
    </r>
    <r>
      <rPr>
        <sz val="11"/>
        <rFont val="Arial"/>
        <family val="2"/>
      </rPr>
      <t xml:space="preserve">
-The remaining 13% of the Safeguarding Action Plan is to be done in the year 2021.
</t>
    </r>
    <r>
      <rPr>
        <b/>
        <sz val="11"/>
        <rFont val="Arial"/>
        <family val="2"/>
      </rPr>
      <t>Remarks for 2019 achievement:</t>
    </r>
    <r>
      <rPr>
        <sz val="11"/>
        <rFont val="Arial"/>
        <family val="2"/>
      </rPr>
      <t xml:space="preserve">
The approved October RF has 60 action items in the Joint Safeguarding Action plan and milestone 2019 was 67%. Then the action plan was revised and approved by DFID in November 2019 with 58 action items. The revised calculation will be incorporated in the RF after SC approval. 
The 2019 achievement is 53%. Development and implementation of communications roll-out plan cannot be completed due to time limitation. 
According to the revised number of action items, the 2019 achievement is 55%.</t>
    </r>
  </si>
  <si>
    <r>
      <rPr>
        <b/>
        <sz val="11"/>
        <rFont val="Arial"/>
        <family val="2"/>
      </rPr>
      <t xml:space="preserve">Remarks for 2019 achievement:
</t>
    </r>
    <r>
      <rPr>
        <sz val="11"/>
        <rFont val="Arial"/>
        <family val="2"/>
      </rPr>
      <t>Incorporating M&amp;E strengthening activities AOPs was not completed as they were already finalized before Nov 2019. This activity will be completed in July 2020 during Mid year review of AOPs.</t>
    </r>
  </si>
  <si>
    <t xml:space="preserve">Milestones and achievements are additional (new) programmes
Till Dec 2019: Seven (7) programmes initiated cost-recovery and enterprise pilots - BEP, HNPP, WASH, SDP, HRLS, Migration and CEP.
</t>
  </si>
  <si>
    <t>DEVELOPMENT PROGRAMME 
(Pillar 1)</t>
  </si>
  <si>
    <t>ADVOCACY FOR INFLUENCE 
(Pillar 3)</t>
  </si>
  <si>
    <r>
      <t xml:space="preserve">Aligned with DFID ICF Methodology KPI-4
Milestones are annual/additional
Till 2017, the indicator counted results from the AFSP and DMCC programmes of BRAC 
As, AFSP has been shut down and DMCC been split into BRAC Humanitarian programme and Climate Change programme, from 2018, the results are drawn from 7 (seven) BRAC programmes - CCP, IDP, BEP, WASH, UDP, UPGP &amp; HP. The details are in the methodology notes shared in March 2019 and in August 2019.
As of Sep. 2019, out of the 41 districts -
-CCP is directly in: 11 (SPA funded)+ 4 (UNDP funded) districts
-Other BRAC programmes are already in all 41 districts
-CCP plans to extend direct interventions in additional 10 districts in 2020.
Note (Sep. 2019):
Targets for 2019 and 2020 are set under the new CC Resilience Framework of BRAC Climate Change programme. However, since unique identification of beneficiary HHs is not yet possible for all interventions (especially for overlapping coverage of multiple programmes contributing), it was decided that the target and achievement for the indicator will be segregated for each sector/area of CC resilience. This is an interim measure (for the remaining period of SPA2) to avoid probable multiple-counting of beneficiary HHs receiving multiple intervention.
</t>
    </r>
    <r>
      <rPr>
        <b/>
        <sz val="11"/>
        <color theme="1"/>
        <rFont val="Arial"/>
        <family val="2"/>
      </rPr>
      <t>Remarks for 2019 achievement:</t>
    </r>
    <r>
      <rPr>
        <sz val="11"/>
        <color theme="1"/>
        <rFont val="Arial"/>
        <family val="2"/>
      </rPr>
      <t xml:space="preserve">
The target was under achieved as outcome from UDP (training, seed/sapling distribution and climate resilient infrastructure support) and BEP (climate change and environment related message) activities are not reported here. It requires more time to measure outcome for these  activities and  will be measured during the endline survey later this year.
Achievement breakdown:
UPG: 75,911
CCP: 44,441
WASH: 10,795
HP: 47,565
IDP: 27,482
</t>
    </r>
    <r>
      <rPr>
        <b/>
        <sz val="11"/>
        <color rgb="FF0070C0"/>
        <rFont val="Arial"/>
        <family val="2"/>
      </rPr>
      <t/>
    </r>
  </si>
  <si>
    <t>Revised Milestone 5 2020</t>
  </si>
  <si>
    <t>Revised Target (2020)</t>
  </si>
  <si>
    <t xml:space="preserve">No revision </t>
  </si>
  <si>
    <t>1.9A: 25,598
1.9B: 16,919
1.9C: 12,960
1.9D: 52,873</t>
  </si>
  <si>
    <r>
      <t xml:space="preserve">Output Indicator 1.9 is DFAT &amp; DFID INDICATOR
Needs to be reported annually
Milestones are annual/additional
Data will be disaggregated by gender, age, people with disabilities, location etc.
</t>
    </r>
    <r>
      <rPr>
        <b/>
        <u/>
        <sz val="11"/>
        <rFont val="Arial"/>
        <family val="2"/>
      </rPr>
      <t>Note:</t>
    </r>
    <r>
      <rPr>
        <sz val="11"/>
        <rFont val="Arial"/>
        <family val="2"/>
      </rPr>
      <t xml:space="preserve">
</t>
    </r>
    <r>
      <rPr>
        <b/>
        <sz val="11"/>
        <rFont val="Arial"/>
        <family val="2"/>
      </rPr>
      <t xml:space="preserve">Remarks for 2019 achievement:
</t>
    </r>
    <r>
      <rPr>
        <sz val="11"/>
        <rFont val="Arial"/>
        <family val="2"/>
      </rPr>
      <t>The target was underachieved because of two specific challenges faced in implementing the cost recovery model. Since the recruitment of staff for apprenticeship based training was prolonged, staff capacity building was delayed. This reduced time available for the implementation of the project. Moreover, due to the vast availability of free training from other TVET institutions, SDP's Institute based training project had difficulty in reaching the target number of learners. 
SDP will be able to achieve the annual target of 2020 because capacity building for cost recovery project staff is already done. Moreover, extensive research is being conducted to find out learners’ willingness to pay to participate in training based on their financial ability in different geographical locations. Learners will be approached according to the findings of the research so that the training enrolment is maximized.</t>
    </r>
    <r>
      <rPr>
        <b/>
        <sz val="11"/>
        <rFont val="Arial"/>
        <family val="2"/>
      </rPr>
      <t xml:space="preserve">
</t>
    </r>
    <r>
      <rPr>
        <sz val="11"/>
        <rFont val="Arial"/>
        <family val="2"/>
      </rPr>
      <t xml:space="preserve">Achievement breakdown:
1.9A: 1,284  PWD, 16,650 Female, 14841 Male, 54 Third Gender
1.9B: 1,274 PWD, 9,850 Female, 9,792 Male, 39 Third Gender
1.9C: 19 PWD, 7,740 Female and 13,783 Male
1.9D: 12,824 Female and 94,689 Male
The job placement indicator for youth fell short of 28.62%. The numbers were captured in December 2019 for a number of projects where the training phases had just ended hence the indicators did not show a high number. It is expected that 1873 graduate learners will be placed in jobs in the next few weeks and there is a high chance that the numbers will go up in March 2020. Moreover, the "Cost Recovery" initiatives did not have an initial target for job placement, however, past data has shown that the graduate learners opt for self-employment. A follow-up on the ‘cost recovery’ (PROSPER, BRAC IT etc.) learners in Nov 2019 by SDP found that 40% of those learners were self-employed, which may amount to 1080.
This Output Indicator 1.9C relates to people receiving employability and entrepreneurship skills training overshot by 26.49%. Appreciating SDP’s quality of training, during Nov-Dec 2019, SDP was approached by the partnering Industries (Beximco, and Fakir Fashions) to provide training to additional 2860 factory workers (which were planned for 2020). Valuing SDP’s existing relationship with the Industries, SDP agreed to provide training for more workers than the initially agreed target set in 2019.
Even though this year we have achieved more than the target number, the next year it is going to stay within the overall target.
</t>
    </r>
  </si>
  <si>
    <t>1.9A: 95,328
1.9B: 71,108
1.9C: 47,357
1.9D: 181,362</t>
  </si>
  <si>
    <t>Revised indicators
Added targets and achievements accordingly
Specified data source
Added assumptions
Revised the note in remarks
Revised milestone 2020 and Target 2020</t>
  </si>
  <si>
    <t>Added new indicator
Added Target
Added Data source
Added assumptions and risks
Revised milestone 2020 and Target 2020</t>
  </si>
  <si>
    <t>1.3A: 6,931,798
1.3B: 1,789,453</t>
  </si>
  <si>
    <t>1.3A: N/A
1.3B: 3,866,127</t>
  </si>
  <si>
    <t>1.3A: N/A
1.3B: 2,957,456</t>
  </si>
  <si>
    <t>1.3A: 31,772,002
1.3B: 15,633,651</t>
  </si>
  <si>
    <t>Revised the indicator
Revised the target accordingly
Replaced notes in remarks
Revised milestone 2020 and Target 2020</t>
  </si>
  <si>
    <t>1.4A: 15,999
1.4B: 29,300</t>
  </si>
  <si>
    <t>1.4A: 14,941
1.4B: 23,850</t>
  </si>
  <si>
    <t>1.4A: 9,804
1.4B: 29,590</t>
  </si>
  <si>
    <t>1.4A: 12,172
1.4B:N/A</t>
  </si>
  <si>
    <t>1.4A: 7,416
1.4B: N/A</t>
  </si>
  <si>
    <t>1.4A: 6,747
1.4B: 26,635</t>
  </si>
  <si>
    <t>1.4A: 40,154
1.4B: 40,154</t>
  </si>
  <si>
    <t>Indicator added
Specified data source
Milestones and Target (2020) revised -(as per Jan 2019 proposal for 1.4A and as per recent revision note from BEP for 1.4B)
Added achievement till 2018
Added assumptions &amp; risks
Notes added in remarks
Revised milestone 2020 and Target 2020</t>
  </si>
  <si>
    <t>7.2mil</t>
  </si>
  <si>
    <t>Specified data source
Added achievement till 2018
Added assumptions and risks
Added note in the remarks
Revised milestone 2020 and Target 2020
Discounted Target 2020 by 4% for program overlapping</t>
  </si>
  <si>
    <t>Specified data source
Revised Milestones, Target (2020) &amp; achievements (as per March 2019 version)
Added assumptions and risks
Updated remarks
Revised milestone 2020 and Target 2020</t>
  </si>
  <si>
    <t>0.96mil</t>
  </si>
  <si>
    <t>Rephrased the Outcome-6 statement
Revised the indicator
Updated Milestones &amp; Target (2020) accordingly
Updated data source
Added achievements till 2018
Added assumptions
Revised remarks
Revised milestone 2020 and Target 2020</t>
  </si>
  <si>
    <r>
      <t xml:space="preserve">Outcome Indicator 1.4 is DFAT INDICATOR
Needs to be reported annually. 
Milestones are annual/additional
2017 reported result adjusted from  1,261,615 to 45,373 based on verification exercise.
Numbers represent fresh intakes into TUP programme for each year.
Based on achievements till 2018, UPGP proposed to adjust the 2019 &amp; 2020 milestones, without any change implication on SPA2 Target (2020). 2018-19 cohort intake was almost 15% higher than planned. So, 2019 &amp; 2020 milestones don't need to be as high as initially planned to achieve the Target (2020).
</t>
    </r>
    <r>
      <rPr>
        <b/>
        <u/>
        <sz val="11"/>
        <rFont val="Arial"/>
        <family val="2"/>
      </rPr>
      <t xml:space="preserve">Note: </t>
    </r>
    <r>
      <rPr>
        <sz val="11"/>
        <rFont val="Arial"/>
        <family val="2"/>
      </rPr>
      <t xml:space="preserve">
-Revised SPA2 Target is the sum of Milestone 1-3 achievements and adjusted target for milestone 4 &amp; 5, minus the number of UPG members (approximately 67,900) of previous years receiving cash support for COIV-19
-% achievements for Milestone 4 &amp; 5 should be calculated taking the adjusted targets, not the initial ones.
</t>
    </r>
    <r>
      <rPr>
        <b/>
        <sz val="11"/>
        <rFont val="Arial"/>
        <family val="2"/>
      </rPr>
      <t xml:space="preserve">Remarks for 2019 achievement:
</t>
    </r>
    <r>
      <rPr>
        <sz val="11"/>
        <rFont val="Arial"/>
        <family val="2"/>
      </rPr>
      <t>All beneficiaries are female</t>
    </r>
  </si>
  <si>
    <t>Updated data source
Added achievements till Dec. 2018
Adjusted Milestone 4 and 5 target (Proposed)
Added assumptions and risks
Updated remarks and added notes
Revised milestone 2020 and Target 2020
Revised note on SPA2 target calculation in the remarks
Added data source for COID-19 Response numbers</t>
  </si>
  <si>
    <t>Branch Manager Asset Transfer Reports, UPG programme
COVID-19 Response Data from BHP</t>
  </si>
  <si>
    <t>2020 (Revised Target)</t>
  </si>
  <si>
    <t>Revised 2019-2020 Total</t>
  </si>
  <si>
    <t>Please see the worksheet named SectorTarget_CCindicators for the revisions</t>
  </si>
  <si>
    <t>Rephrased the indicator
Revised Milestone 3-5 and Target (2020)
Added assumptions
Revised the note in remarks
Revised milestone 2020 and Target 2020</t>
  </si>
  <si>
    <t>Revised Milestone 5 
2020</t>
  </si>
  <si>
    <t>5 (PMS, Microfinance, Finance &amp; Accounts, Fixed Assets, and Budget)</t>
  </si>
  <si>
    <t>8 modules of ERP rolled out and 95% of target users using the modules</t>
  </si>
  <si>
    <t>BMD</t>
  </si>
  <si>
    <t>All 16 Programs’ Heads, BMD Head</t>
  </si>
  <si>
    <t>15 visits (Dec 2020)</t>
  </si>
  <si>
    <t xml:space="preserve">60 visits </t>
  </si>
  <si>
    <t>20% (to be confirmed  by F&amp;A by 27-Sep-20)</t>
  </si>
  <si>
    <t>Output C10.4.1</t>
  </si>
  <si>
    <t>Output Indicator C10.4.1</t>
  </si>
  <si>
    <t xml:space="preserve">Number of policy advocacy tools delivered to the GoB, regarding timely/appropriate actions for national COVID-19 response  </t>
  </si>
  <si>
    <t>Source: Event reports and policy papers</t>
  </si>
  <si>
    <t>6 advocacy tools deployed by BRAC</t>
  </si>
  <si>
    <t>Representatives from GoB, CSOs, NGOs are willing to collaborate with BRAC</t>
  </si>
  <si>
    <t>The target is for March to Dec 2020</t>
  </si>
  <si>
    <t>OUTCOME-C1</t>
  </si>
  <si>
    <t>Increased community adherence to COVID-19 preventative measures and decreased indirect effects of COVID-19 at community levels</t>
  </si>
  <si>
    <t>Outcome Indicator C1.1</t>
  </si>
  <si>
    <t>1. The GoB does not revoke the permission granted to the BRAC staff to mobilize themselves in the field to select participants and distribute the cash.
2. The funding and partnership support from the GOB, institutional donors, and private sector are adequate to continue the operations, and the project and funding release related approval from the NGO Affairs bureau are received within due time, if needed.
3. No resistance from communities are experienced by the BRAC staff in the field, and the project participants cooperate in the field-matching and implementation of the project activities.
4. The employees of BRAC are willing to volunteer in the cause; their families extend their support while remaining well, and their capacity and system are not overwhelmed.
5. No new and bigger disaster takes over the attention to mitigate the COVID-19 pandemic.
6. Operations in the field will be free from imposition and influence from the local influential and elites, especially with regards to selecting beneficiaries.
7. Both the political situation and weather of the country remain stable.</t>
  </si>
  <si>
    <t>Outcome Indicator C1.2</t>
  </si>
  <si>
    <t>% of households impacted by the COVID-19 outbreak have increased their income by at least 25% as a result of BRAC support</t>
  </si>
  <si>
    <t>Supported Community Survey by BRAC</t>
  </si>
  <si>
    <t>OUTPUT C1</t>
  </si>
  <si>
    <t>Output Indicator C1.1</t>
  </si>
  <si>
    <t>Output Indicator C1.2</t>
  </si>
  <si>
    <t>Increased support to individuals to better understand COVID-19 preventative measures and deal with the effects of COVID-19, including access to essentials services and new services responding to COVID-19</t>
  </si>
  <si>
    <t>75mil</t>
  </si>
  <si>
    <t>BRAC COVID-19 Response Activity Reports</t>
  </si>
  <si>
    <t>Output Indicator C1.3</t>
  </si>
  <si>
    <t>Output Indicator C1.4</t>
  </si>
  <si>
    <t>Output Indicator C1.5</t>
  </si>
  <si>
    <t>Output Indicator C1.6</t>
  </si>
  <si>
    <t>Output Indicator C1.7</t>
  </si>
  <si>
    <t>Output Indicator C1.8</t>
  </si>
  <si>
    <t>MIS Report</t>
  </si>
  <si>
    <t>Risks</t>
  </si>
  <si>
    <t xml:space="preserve">1. Pre-committed activities and other projects are adversely affected and schedule of those activities are disrupted
2. The national and global economy see a downturn or recession
3. Overlapping within different programme beneficiaries /activities/events in the same location like cash support or message dissemination/awareness activities
4. Political influence in selecting of the vulnerable groups
5. The staff are diagnosed with COVID-19
6. Mental health of the staff/volunteers is harmed
7. Projected number of participants/beneficiaries to be reached may differ in reality
8. High-quality personal protective equipment for all staff/volunteer who will work with the people suspected/quarantined cannot be sourced and procured
</t>
  </si>
  <si>
    <t>Number of calls responded/ served through the COVID-19 tele-medicine help lines supported by BRAC</t>
  </si>
  <si>
    <t xml:space="preserve">Number of people reached with COVID-19 prevention and protection information through BRAC support </t>
  </si>
  <si>
    <t>% of the children enrolled in all BRAC operated and all BRAC supported schools are children with disabilities</t>
  </si>
  <si>
    <t># of women survivors of violence receiving services such as counselling, medical treatment, referral linkages for rehabilitation and reintegration, ADR and case support in court</t>
  </si>
  <si>
    <t>a. Households’ income among BRAC programme participants increased by 5% per year
b. Proportion of people in BRAC programme areas, especially women and girls, who demonstrate capability to read, write and make decisions for their lives, increased by 5% above the national average
c. 5% increase in selected agricultural crop productivity per year among BRAC supported farmers. 
d) # of people with increased food and nutrition security.</t>
  </si>
  <si>
    <t>a) The number reported in 2017 column is from RED Baseline Survey 2017. This will be followed by an endline in 2020. As a result milestone and achievement data between 2017-2020 will not be recorded. Also, the 2020 target is in terms of real income, compared to base year 2017.
b) National average is the baseline for the indicator. SPA2 Endline Survey will provide estimates for both National average and BRAC Participant average.
c) SPA2 Endline Survey will provide estimates for both baseline and endline.
d) The result for the indicator will be calculated based on "Prevalence of moderate or severe food insecurity in the population, based on the food insecurity experience scale (FIES)"
For all, disaggregated data by locality, sex and disability will be reported from the End-line survey</t>
  </si>
  <si>
    <t>Household Survey on SPA RF Indicators by BRAC Research &amp; Evaluation Division (RED)</t>
  </si>
  <si>
    <t xml:space="preserve"># of women in BRAC-supported households demonstrating ability to control how their own income and family resources are used increased by 5% per year (agency level changes)—capability, competence, confidence
</t>
  </si>
  <si>
    <t>Household Survey on SPA RF Indicators by BRAC Research and Evaluation Division (RED)</t>
  </si>
  <si>
    <t xml:space="preserve">RED survey (baseline and endline) will address this issues as well as supplemented by MIS. BRAC microfinance program will contribute to this outcome. Further, TUP households will also increase in use of financial services </t>
  </si>
  <si>
    <t>Students from BRAC and BRAC supported schools, maintain a higher pass rate than the national average</t>
  </si>
  <si>
    <t>baseline (2017) and endline (2021) will address outcome indicator 7. This indicator will also be supplemented by MIS</t>
  </si>
  <si>
    <t>baseline (2017) and endline (2021) will address outcome indicator 4,5 and 6. Outcome indicator will also be supplemented by BDHS</t>
  </si>
  <si>
    <r>
      <t xml:space="preserve">Indicator definition updated as part of 2018 SPA RF Updates. See memo on updates for details.
The percentages are calculated based on number of cases detected from the previous year as the denominator.
The 2015 number is the case load of that year; which is the base for both the %s for A &amp; B in the year 2016
</t>
    </r>
    <r>
      <rPr>
        <b/>
        <u/>
        <sz val="11"/>
        <rFont val="Arial"/>
        <family val="2"/>
      </rPr>
      <t>Note (Sep. 2019):</t>
    </r>
    <r>
      <rPr>
        <sz val="11"/>
        <rFont val="Arial"/>
        <family val="2"/>
      </rPr>
      <t xml:space="preserve">
For 2018, the % detection increased due to some new and improved interventions. Afterwards, this might not increase as much as it did in 2018. 
</t>
    </r>
    <r>
      <rPr>
        <b/>
        <sz val="11"/>
        <rFont val="Arial"/>
        <family val="2"/>
      </rPr>
      <t xml:space="preserve">Remarks for 2019 achievement:
</t>
    </r>
    <r>
      <rPr>
        <sz val="11"/>
        <rFont val="Arial"/>
        <family val="2"/>
      </rPr>
      <t xml:space="preserve">Intense community-based approach, organizing sputum collection at field level, providing social support to patients and Introducing new technology (LED microscopy, Gene Xpert, Digital X-ray etc) have helped the programme to achieve higher than the target.
The RF calculate Outcome 5.2A through the following equation,
% increase of TB case detection in reporting year = # of case detection achieved in the reporting year / # of case detection achieved in previous year
Whereas revised calculation as suggested by TB programme for  Outcome 5.2A is -
% increase of TB case detection in reporting year = # of case detection achieved in the reporting year / # of case detection targeted in the reporting year
The 2018 and 2019 achievement for Outcome 5.2A according to the new methodology are 23% and 28%.
However the calculation method does not affect the target 2020.
</t>
    </r>
    <r>
      <rPr>
        <b/>
        <sz val="11"/>
        <color rgb="FF0070C0"/>
        <rFont val="Arial"/>
        <family val="2"/>
      </rPr>
      <t>The revised achievement numbers may be updated in the RF after BRAC management and SPA SC approval.</t>
    </r>
  </si>
  <si>
    <t>Real time monitoring system collected by UDP field staff and inputted into Taro Works &amp; Salesforce; Household Survey on SPA RF Indicators by BRAC Research &amp; Evaluation Division (RED) for baseline and endline</t>
  </si>
  <si>
    <t xml:space="preserve">Mayor, councillors and city officials are supportive to include CDO leaders in WLCC, TLCC and to participate in decision making. </t>
  </si>
  <si>
    <r>
      <rPr>
        <b/>
        <sz val="11"/>
        <rFont val="Arial"/>
        <family val="2"/>
      </rPr>
      <t>Output Indicator 1.4 is DFAT INDICATOR</t>
    </r>
    <r>
      <rPr>
        <sz val="11"/>
        <rFont val="Arial"/>
        <family val="2"/>
      </rPr>
      <t xml:space="preserve">
</t>
    </r>
    <r>
      <rPr>
        <sz val="11"/>
        <color theme="1"/>
        <rFont val="Arial"/>
        <family val="2"/>
      </rPr>
      <t xml:space="preserve">Needs to be reported annually
1.4A milestones are annual/additional; but 1.4B milestones are additional plus carry-forwarded from previous year
Output Indicator 1.4A:
Teachers who completed foundational training are measured in numbers combining ECD to Primary interventions. Foundational training is usually of 1 week to 2 weeks duration (1 week for ECD-Pre-primary teachers, and 2 weeks for Primary teachers). Foundational training is applicable and mandatory for newly recruited teachers, who never received this training before. Thus the number is unique. 
Target: Output Indicator 1.4 targets, as it was in the approved RF
Output Indicator 1.4B:
This indicator is measured by counting BEP teachers who received monthly refresher trainings. Each year, every teacher of ECD to Primary, receives multiple refresher trainings as per schedule. So for a single year the number means that X number of teachers have received one or more refresher trainings in that year. Thus the number is unique for the reporting year. 
However, this also means that the milestones can not be summed up to get the SPA2 total target or achievement. Because, the same teacher might undergo the refresher training process in multiple years, over the period 2016-20. Hence the SPA2 Target (2020) given here is not sum of the milestone targets, rather it is the unique number of teachers who ever receive refresher trainings between 2016-20; which again is the number of total teachers counted under 1.4A.
Target: Milestone 4 &amp; 5 numbers are of teacher in schools running for 2019 and 2020. However, as all BEP teacher receive refreshers the total Target (2020) and achievement for 1.4A is also applicable for 1.4B.
</t>
    </r>
    <r>
      <rPr>
        <b/>
        <sz val="11"/>
        <color theme="1"/>
        <rFont val="Arial"/>
        <family val="2"/>
      </rPr>
      <t xml:space="preserve">Remarks for 2019 achievement:
</t>
    </r>
    <r>
      <rPr>
        <sz val="11"/>
        <color theme="1"/>
        <rFont val="Arial"/>
        <family val="2"/>
      </rPr>
      <t xml:space="preserve">These additional teachers were from 165 IDP schools which were incorporated after September 2019, 400 BRIDGE schools were added after November 2019 and there was a 1.27% teacher dropout which led to over achievement.
Achievement breakdown:
1.4(A): Female: 16,911; Male: 3
1.4(B): Female: 24,877; Male: 19
</t>
    </r>
  </si>
  <si>
    <r>
      <t xml:space="preserve">BEP MIS as well as BRAC monitoring data
</t>
    </r>
    <r>
      <rPr>
        <sz val="10"/>
        <color rgb="FFFF0000"/>
        <rFont val="Arial"/>
        <family val="2"/>
      </rPr>
      <t/>
    </r>
  </si>
  <si>
    <t>RED survey (baseline and endline) will address this issue.</t>
  </si>
  <si>
    <r>
      <t xml:space="preserve">Output Indicator 1.6 is DFAT INDICATOR
Needs to be reported annually
Milestones are additional plus the carry-forwarded number of students from the previous year
This indicator shows the number of children who enrolled to different types of BRAC operated schools in a particular year. 
The milestones are overlapping, as the indicator shows yearly stock. Meaning, new intake and carry forwarded children number are added together. 
The 2016-2020 cumulative number is unique. That is the sum of new intake each year and number of children carry forwarded from 2015 to the base year, 2016. 
Data will be disaggregated by schools type- Primary (NFP, ESP, Shishu Niketan, etc.), BRAC supported secondary schools, and by gender. 
In 2018, BEP did not open as many new schools as planned with SPA funds. Instead, the programme focused on incorporating learning from 2016 and 2017 to revamp the curriculums in several programmes, make adjustments to the cost recovery models, and create a new model of school.
Edu TWG agreed to revise the total target number down to the actual achievements
</t>
    </r>
    <r>
      <rPr>
        <b/>
        <sz val="11"/>
        <rFont val="Arial"/>
        <family val="2"/>
      </rPr>
      <t xml:space="preserve">Remarks for 2019 achievement:
</t>
    </r>
    <r>
      <rPr>
        <sz val="11"/>
        <rFont val="Arial"/>
        <family val="2"/>
      </rPr>
      <t xml:space="preserve">Achievement breakdown:
Female: 377,290
Male: 332,870
ECD: 2,307
Pre-primary School: 487,252
Primary School:  218,058
BRAC Secondary School: 2,543
</t>
    </r>
  </si>
  <si>
    <t xml:space="preserve">1. All existing strategies and policies including BRAC and national are in place and favourable to operate schools and centres of BRAC. 
2. Any change in strategies, policies will not affect BRAC education activities and budget flow.
3. Human transition and economic transition in Bangladesh happen as per projection. 
4. Staff has enough capacity and support to deal with changes in attitude of teachers, parents, and community </t>
  </si>
  <si>
    <r>
      <rPr>
        <b/>
        <sz val="11"/>
        <rFont val="Arial"/>
        <family val="2"/>
      </rPr>
      <t>Output Indicator 1.8A is DFAT INDICATOR</t>
    </r>
    <r>
      <rPr>
        <sz val="11"/>
        <rFont val="Arial"/>
        <family val="2"/>
      </rPr>
      <t xml:space="preserve">
</t>
    </r>
    <r>
      <rPr>
        <sz val="11"/>
        <color theme="1"/>
        <rFont val="Arial"/>
        <family val="2"/>
      </rPr>
      <t xml:space="preserve">
Needs to be reported annually.  Data is non-cumulative.  Target reflects that BEP plans to transition within this time to 370 new schools without increasing its total coverage.
1.8A: The yearly (milestone) number is the PACE schools supported in that reporting year. However, the 20</t>
    </r>
    <r>
      <rPr>
        <sz val="11"/>
        <rFont val="Arial"/>
        <family val="2"/>
      </rPr>
      <t>16-2020 target is unique, as it is the total number of PACE schools ever supported by BEP with in SPA2 (2016-20)</t>
    </r>
    <r>
      <rPr>
        <sz val="11"/>
        <color theme="1"/>
        <rFont val="Arial"/>
        <family val="2"/>
      </rPr>
      <t xml:space="preserve">
1.8B # of students graduated from BRAC supported schools is counted/measured yearly with gender disaggregation.   
1.8C # of students enrolled in BRAC supported school is counted/measured yearly with gender disaggregation.   
1.8D Attendance rate is the number of attendees out of total number of students observed on sample basis.
1.8E Retention rate  is the number of graduates out of cohort enrolment.
</t>
    </r>
    <r>
      <rPr>
        <b/>
        <sz val="11"/>
        <color theme="1"/>
        <rFont val="Arial"/>
        <family val="2"/>
      </rPr>
      <t xml:space="preserve">Remarks for 2019 achievement:
</t>
    </r>
    <r>
      <rPr>
        <sz val="11"/>
        <color theme="1"/>
        <rFont val="Arial"/>
        <family val="2"/>
      </rPr>
      <t>Achievement breakdown:
1.8B: Female 68,706 and Male 54,334
1.8C: Female 495,244 and Male 385,128
1.8D: Female 79.86% and Male 69.51%
1.8E: Female 64.23% and Male 67.67%
The target for Output 1.8C was set with respect to BEP’s field experience working with secondary schools. The final enrolment data were reported/published by school name from the secondary supported schools which seem to be inflated according to first-hand experience.</t>
    </r>
  </si>
  <si>
    <t>MIS and Monitoring data</t>
  </si>
  <si>
    <t>1. Graduates are willing to take on the challenges to demonstrate those skills in the market.
2. People participate in employability and entrepreneurship training will demonstrate the techniques and skills to improve workplace conditions as well as to boost productivity.
3. Targeted people participating or getting exposure to different sensitization/decent work training activities or content/material will be able to promote delivered agenda of  decent workplace and  employment. They will be able to disseminate the knowledge to their colleagues or acquaintances resulting knowledge spill over effect</t>
  </si>
  <si>
    <r>
      <rPr>
        <b/>
        <sz val="11"/>
        <rFont val="Arial"/>
        <family val="2"/>
      </rPr>
      <t>Output Indicator 2.2 is DFAT INDICATOR</t>
    </r>
    <r>
      <rPr>
        <sz val="11"/>
        <rFont val="Arial"/>
        <family val="2"/>
      </rPr>
      <t xml:space="preserve">
</t>
    </r>
    <r>
      <rPr>
        <sz val="11"/>
        <color theme="1"/>
        <rFont val="Arial"/>
        <family val="2"/>
      </rPr>
      <t>Needs to be reported annually
Milestones are annual/additional</t>
    </r>
    <r>
      <rPr>
        <sz val="11"/>
        <rFont val="Arial"/>
        <family val="2"/>
      </rPr>
      <t xml:space="preserve">
</t>
    </r>
    <r>
      <rPr>
        <b/>
        <sz val="11"/>
        <rFont val="Arial"/>
        <family val="2"/>
      </rPr>
      <t xml:space="preserve">
DATA IS CUMULATIVE
</t>
    </r>
    <r>
      <rPr>
        <sz val="11"/>
        <rFont val="Arial"/>
        <family val="2"/>
      </rPr>
      <t xml:space="preserve">2017 reported result adjusted from 14,146  to 10,434  based on verification exercise.
Milestones and Target revised in 2018; Target (2020) is sum of 2016-17 achievements and targets for 2018-20.
The range of services include (but is not limited to) treatment support, legal aid support, psychological counselling by psychologist,  psychosocial counselling by Monobondhu, rehabilitation support, social reintegration, support through referral linkage.
</t>
    </r>
    <r>
      <rPr>
        <b/>
        <sz val="11"/>
        <rFont val="Arial"/>
        <family val="2"/>
      </rPr>
      <t xml:space="preserve">
Remarks for 2019 achievement:</t>
    </r>
    <r>
      <rPr>
        <sz val="11"/>
        <rFont val="Arial"/>
        <family val="2"/>
      </rPr>
      <t xml:space="preserve">
Due to increased awareness among mass people, BRAC received more requests for legal services to survivors. Also new activities were included like Alternate Dispute Resolution (ADR) and providing legal assistance to court cases, etc. for the survivors which led to increased number of survivors receiving services from BRAC.
Achievement breakdown:
HRLS: 26,097
CEP: 4,566</t>
    </r>
  </si>
  <si>
    <t>1. Socio-political situation remains favourable
2. Programmes &amp; enterprises senior management are supportive and gender mainstreaming partnerships remain functional</t>
  </si>
  <si>
    <t># of women in BRAC-supported households demonstrating ability to control how their own income and family resources are used increased by 5% per year (agency level changes)—capability, competence, confidence</t>
  </si>
  <si>
    <t>Human Resource and Leaning Division  MIS</t>
  </si>
  <si>
    <r>
      <t xml:space="preserve">Achievement for this indicator depends on number of leaders assessed and found appropriate for talent management programme. Moreover, to be counted as a " transformational leaders graduated" the selected participants have to complete the entire leadership journey designed for the Academy successfully with a post behavioural assessment.
"Leadership Journey" refers to the course designed for the participants of the Leadership Academy, where they go through a series of interventions.
</t>
    </r>
    <r>
      <rPr>
        <b/>
        <sz val="11"/>
        <rFont val="Arial"/>
        <family val="2"/>
      </rPr>
      <t xml:space="preserve">Remarks for 2019 achievement:
</t>
    </r>
    <r>
      <rPr>
        <sz val="11"/>
        <rFont val="Arial"/>
        <family val="2"/>
      </rPr>
      <t>BRAC’s Executive Management Committee (EMC) has endorsed the Leadership Competency Framework and 20 transformational leaders have started their grooming in 2019. Moreover identification of emerging leaders in BRAC has been completed, and they will receive training in 2020.</t>
    </r>
  </si>
  <si>
    <t>Human Resource and Learning Division  MIS</t>
  </si>
  <si>
    <t>• External partners are more likely to work with organisations with a robust safeguarding policies as this reduces their exposure to reputational, delivery and operational risks
• Safeguarding empowers and encourages employees to cultivate a safe working environment; which increases their efficiency</t>
  </si>
  <si>
    <t xml:space="preserve">VFM reports produced as per frameworks (4 programmes) </t>
  </si>
  <si>
    <t>Cumulative VfM assessment of the period 2016 - 2020</t>
  </si>
  <si>
    <r>
      <t xml:space="preserve">
External organisations are willing to use BRAC VfM evidence to steer their own partnerships and programmes</t>
    </r>
    <r>
      <rPr>
        <b/>
        <sz val="11"/>
        <color theme="1"/>
        <rFont val="Arial"/>
        <family val="2"/>
      </rPr>
      <t xml:space="preserve">
</t>
    </r>
    <r>
      <rPr>
        <sz val="11"/>
        <color theme="1"/>
        <rFont val="Arial"/>
        <family val="2"/>
      </rPr>
      <t>VFM framework will be reported by data availability</t>
    </r>
    <r>
      <rPr>
        <b/>
        <sz val="11"/>
        <color theme="1"/>
        <rFont val="Arial"/>
        <family val="2"/>
      </rPr>
      <t xml:space="preserve">
</t>
    </r>
    <r>
      <rPr>
        <sz val="11"/>
        <color theme="1"/>
        <rFont val="Arial"/>
        <family val="2"/>
      </rPr>
      <t>BRAC has the resources to carry out the VfM reporting.
Technical advice from DFID will be available to guide the preparation of the report.</t>
    </r>
    <r>
      <rPr>
        <b/>
        <sz val="11"/>
        <color theme="1"/>
        <rFont val="Arial"/>
        <family val="2"/>
      </rPr>
      <t xml:space="preserve">
</t>
    </r>
  </si>
  <si>
    <t>External organisations are willing to use BRAC VfM evidence to steer their own partnerships and programmes
VFM framework will be reported by data availability
BRAC has the resources to carry out the VfM reporting.
Technical advice from DFID will be available to guide the preparation of the report.</t>
  </si>
  <si>
    <t>Synthesis of existing (internal and external) research on  Programmes by June 2020. 
Review and assessment on additionality of the modality for BRAC by June 2020</t>
  </si>
  <si>
    <t xml:space="preserve">BRAC has the resources  to carry out the synthesis or have the required funds to commission it </t>
  </si>
  <si>
    <t>Graduation Approach included in GOB 8th 5 year plan</t>
  </si>
  <si>
    <t>External organisations will adopt BRAC good practices within their own Programmes/advocacy/partnerships.
The # of visits will increase in 2020 as BRAC's international exposure will improve.</t>
  </si>
  <si>
    <t>At least 1 consultation with the relevant stakeholders of the Gob on the policy brief</t>
  </si>
  <si>
    <t>Two consultation with the relevant stakeholders of the Gob on the policy brief</t>
  </si>
  <si>
    <t>Source: Skills Development Programme</t>
  </si>
  <si>
    <t xml:space="preserve">DFID and DFAT promotes BRAC’s achievements and lessons in these events ; 
DFID and DFAT provides access for BRAC to present in global events.                   Relevant stakeholders attend and they have the resources/means and space to take up BRAC good practices. 
</t>
  </si>
  <si>
    <t>Two Development Partners approach the existing 3 SPA  partners and show interest to be a part of the SPA for the current and possible next phase</t>
  </si>
  <si>
    <t xml:space="preserve">Define vfm for SPA by partners (workshop in 2019).  
Vfm Framework  produced for 4 programmes with technical advise from DFID by Oct 2019 </t>
  </si>
  <si>
    <t>% of supported community members using masks at public places (like market, masjid and public transport)
[(All programmes, ICT, Comms) BPRP pillar 9]</t>
  </si>
  <si>
    <r>
      <rPr>
        <b/>
        <sz val="11"/>
        <rFont val="Arial"/>
        <family val="2"/>
      </rPr>
      <t xml:space="preserve">Outcome Indicator 1.1 is DFAT &amp; DFID INDICATOR
Milestones are annual/additional
DFAT INDICATOR: </t>
    </r>
    <r>
      <rPr>
        <sz val="11"/>
        <rFont val="Arial"/>
        <family val="2"/>
      </rPr>
      <t xml:space="preserve"># of ultra-poor people graduating from BRAC's programme
Needs to be reported annually.  
2017 reported result adjusted from 75,506 to 72,804 based on verification exercise.
</t>
    </r>
    <r>
      <rPr>
        <b/>
        <sz val="11"/>
        <rFont val="Arial"/>
        <family val="2"/>
      </rPr>
      <t>Note (Sep.2019):
-</t>
    </r>
    <r>
      <rPr>
        <sz val="11"/>
        <rFont val="Arial"/>
        <family val="2"/>
      </rPr>
      <t xml:space="preserve">First 2 years of data 2016-17 reflect graduates from the older T+N46UP model. 2016 data includes participants who began the graduation programme in 2015.
-Based on achievements till 2018, UPGP proposed to adjust the 2019 &amp; 2020 milestones, without any change implication on SPA2 Target (2020). 2018-19 cohort intake was almost 15% higher than planned. So, 2019 graduate number will be higher than target as well, Which, again means that 2020 milestone don't need to be as high as initially planned to achieve the Target (2020)
-While calculating SPA2 Target one have to sum Milestone 1-3 achievements and adjusted target for milestones 4 and 5, to add up to the Target (2020)
-% achievement for Milestones 4 and 5 should be calculated taking the adjusted targets, not the initial ones.
</t>
    </r>
    <r>
      <rPr>
        <b/>
        <u/>
        <sz val="11"/>
        <rFont val="Arial"/>
        <family val="2"/>
      </rPr>
      <t xml:space="preserve">
Note of revision:</t>
    </r>
    <r>
      <rPr>
        <sz val="11"/>
        <rFont val="Arial"/>
        <family val="2"/>
      </rPr>
      <t xml:space="preserve">
The outcome statement and indicator was rephrased in Sep. 2019, as proposed by BRAC (and UPG TWG agreed), for clearly stating what is actually being measured.
</t>
    </r>
    <r>
      <rPr>
        <b/>
        <sz val="11"/>
        <rFont val="Arial"/>
        <family val="2"/>
      </rPr>
      <t xml:space="preserve">Remarks for 2019 achievement:
</t>
    </r>
    <r>
      <rPr>
        <sz val="11"/>
        <rFont val="Arial"/>
        <family val="2"/>
      </rPr>
      <t>Achievement breakdown: 
Rural:100,448; Urban: 3,298; IDP: 4,864; Cox’s Bazar: 2,916.</t>
    </r>
  </si>
  <si>
    <r>
      <t xml:space="preserve">The previous Disaster Management Climate Change (DMCC) Programme has been divided into two programmes: Humanitarian Programme and Climate Change Programme focusing on the strategic vision of BRAC. BRAC Humanitarian Programme (BHP) started its journey since January 2019 and the majority of its interventions are being implemented in line with the ‘Outcome Indicator 4.2’ of the SPA Results Framework. Under this changing environment, BHP is working in alignment with Sendai Framework for Disaster Risk Reduction and Sustainable Development Goals, and focusing more to address the challenges and needs of most vulnerable communities through disaster risk reduction and preparedness support. In coming years, BHP will strategically continue to promote disaster resilience and sustainable development. 
</t>
    </r>
    <r>
      <rPr>
        <b/>
        <sz val="11"/>
        <rFont val="Arial"/>
        <family val="2"/>
      </rPr>
      <t>Measurement Methodology:</t>
    </r>
    <r>
      <rPr>
        <sz val="11"/>
        <rFont val="Arial"/>
        <family val="2"/>
      </rPr>
      <t xml:space="preserve">
•  % of vulnerable HHs better prepared will be calculated from the BRAC  reached total number of HHs through DRR and preparedness initiative.
• </t>
    </r>
    <r>
      <rPr>
        <b/>
        <sz val="11"/>
        <rFont val="Arial"/>
        <family val="2"/>
      </rPr>
      <t>Better prepared</t>
    </r>
    <r>
      <rPr>
        <sz val="11"/>
        <rFont val="Arial"/>
        <family val="2"/>
      </rPr>
      <t xml:space="preserve"> means that through awareness raising and DRR initiatives targeted vulnerable households are able to reduce the loss and damage in any experienced disaster. For measurement, when asked targeted population will report - 
 They have gained knowledge on DRR through community awareness and training session  
 They know where to source early warning information 
 What preparation to take following a disaster warning
 Their preparation on any inbound disaster helped them to reduce the loss and damage of their life and livelihood
 That the loss &amp; damage are lower/reduced now than before
For Milestones 4 and 5, target is set at 60%. However, the results/achievements will be measured only once, through the SPA2 Endline Survey. The Endline survey will draw representative samples from supported HHs from both the years and assess if they are "better prepared" based on the above mentioned measurement methodology.</t>
    </r>
  </si>
  <si>
    <t>Number of people who received protective products from BRAC for COVID-19 prevention and protection</t>
  </si>
  <si>
    <t>Number of community members tested for COVID-19 by BRAC and who have received their lab test results</t>
  </si>
  <si>
    <t>Number of individuals with COVID-19 symptoms who received food support from BRAC to maintain 14 days’ isolation and quarantine</t>
  </si>
  <si>
    <t>Number of students who continued their education through distance learning platforms developed or supported by BRAC</t>
  </si>
  <si>
    <t xml:space="preserve">Number of people who lost employment or income, supported to have better access to income through BRAC's livelihood/IGA/microfinance interventions </t>
  </si>
  <si>
    <t>Number of returnee migrants without employment or income, received social reintegration supports through BRAC</t>
  </si>
  <si>
    <t>Number of people who lost employment or income, supported to have better access to income through BRAC's livelihood/IGA/microfinance interventions</t>
  </si>
  <si>
    <t>Increased access to good policy practices for an effective and timely COVID-19 planning and response in Bangladesh</t>
  </si>
  <si>
    <t>BRAC Programmes</t>
  </si>
  <si>
    <t>Research and Evaluation reports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</si>
</sst>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69" x14ac:knownFonts="1">
    <font>
      <sz val="10"/>
      <name val="Arial"/>
    </font>
    <font>
      <b/>
      <sz val="12"/>
      <name val="Arial"/>
      <family val="2"/>
    </font>
    <font>
      <sz val="10"/>
      <name val="Arial"/>
      <family val="2"/>
    </font>
    <font>
      <b/>
      <sz val="10"/>
      <name val="Arial"/>
      <family val="2"/>
    </font>
    <font>
      <u/>
      <sz val="10"/>
      <color theme="10"/>
      <name val="Arial"/>
      <family val="2"/>
    </font>
    <font>
      <b/>
      <sz val="14"/>
      <name val="Arial"/>
      <family val="2"/>
    </font>
    <font>
      <sz val="14"/>
      <name val="Wingdings"/>
      <charset val="2"/>
    </font>
    <font>
      <b/>
      <sz val="11"/>
      <name val="Arial"/>
      <family val="2"/>
    </font>
    <font>
      <sz val="8"/>
      <name val="Wingdings"/>
      <charset val="2"/>
    </font>
    <font>
      <sz val="9.5"/>
      <color rgb="FF000000"/>
      <name val="Arial"/>
      <family val="2"/>
    </font>
    <font>
      <u/>
      <sz val="9.5"/>
      <color rgb="FF000000"/>
      <name val="Arial"/>
      <family val="2"/>
    </font>
    <font>
      <i/>
      <sz val="9.5"/>
      <color rgb="FF000000"/>
      <name val="Arial"/>
      <family val="2"/>
    </font>
    <font>
      <sz val="28"/>
      <color rgb="FF000000"/>
      <name val="Arial"/>
      <family val="2"/>
    </font>
    <font>
      <b/>
      <sz val="10"/>
      <color rgb="FF000000"/>
      <name val="Arial"/>
      <family val="2"/>
    </font>
    <font>
      <sz val="10"/>
      <color rgb="FF000000"/>
      <name val="Arial"/>
      <family val="2"/>
    </font>
    <font>
      <sz val="24"/>
      <name val="Arial"/>
      <family val="2"/>
    </font>
    <font>
      <b/>
      <sz val="9.5"/>
      <color rgb="FF000000"/>
      <name val="Arial"/>
      <family val="2"/>
    </font>
    <font>
      <sz val="12"/>
      <color rgb="FF000000"/>
      <name val="Arial"/>
      <family val="2"/>
    </font>
    <font>
      <sz val="10"/>
      <color rgb="FF0070C0"/>
      <name val="Arial"/>
      <family val="2"/>
    </font>
    <font>
      <sz val="11"/>
      <color rgb="FF4F81BD"/>
      <name val="Calibri"/>
      <family val="2"/>
    </font>
    <font>
      <sz val="11"/>
      <color rgb="FFFF0000"/>
      <name val="Calibri"/>
      <family val="2"/>
    </font>
    <font>
      <i/>
      <sz val="10"/>
      <name val="Arial"/>
      <family val="2"/>
    </font>
    <font>
      <b/>
      <sz val="10"/>
      <color rgb="FFFF0000"/>
      <name val="Arial"/>
      <family val="2"/>
    </font>
    <font>
      <u/>
      <sz val="10"/>
      <color theme="11"/>
      <name val="Arial"/>
      <family val="2"/>
    </font>
    <font>
      <b/>
      <sz val="16"/>
      <name val="Arial"/>
      <family val="2"/>
    </font>
    <font>
      <b/>
      <sz val="11"/>
      <color theme="1"/>
      <name val="Calibri"/>
      <family val="2"/>
      <scheme val="minor"/>
    </font>
    <font>
      <sz val="11"/>
      <name val="Calibri"/>
      <family val="2"/>
      <scheme val="minor"/>
    </font>
    <font>
      <b/>
      <sz val="16"/>
      <color theme="1"/>
      <name val="Calibri"/>
      <family val="2"/>
      <scheme val="minor"/>
    </font>
    <font>
      <b/>
      <sz val="18"/>
      <color theme="1"/>
      <name val="Calibri"/>
      <family val="2"/>
      <scheme val="minor"/>
    </font>
    <font>
      <sz val="10"/>
      <name val="Arial"/>
      <family val="2"/>
    </font>
    <font>
      <sz val="16"/>
      <color theme="1"/>
      <name val="Calibri"/>
      <family val="2"/>
      <scheme val="minor"/>
    </font>
    <font>
      <sz val="12"/>
      <color theme="1"/>
      <name val="Arial"/>
      <family val="2"/>
    </font>
    <font>
      <sz val="10"/>
      <color rgb="FFFF0000"/>
      <name val="Arial"/>
      <family val="2"/>
    </font>
    <font>
      <sz val="11"/>
      <name val="Arial"/>
      <family val="2"/>
    </font>
    <font>
      <sz val="10"/>
      <name val="Arial"/>
      <family val="2"/>
    </font>
    <font>
      <b/>
      <sz val="11"/>
      <name val="Arial"/>
      <family val="2"/>
    </font>
    <font>
      <sz val="11"/>
      <name val="Arial"/>
      <family val="2"/>
    </font>
    <font>
      <u/>
      <sz val="11"/>
      <name val="Arial"/>
      <family val="2"/>
    </font>
    <font>
      <b/>
      <sz val="16"/>
      <name val="Arial"/>
      <family val="2"/>
    </font>
    <font>
      <sz val="11"/>
      <color theme="1"/>
      <name val="Arial"/>
      <family val="2"/>
    </font>
    <font>
      <b/>
      <sz val="11"/>
      <color theme="1"/>
      <name val="Arial"/>
      <family val="2"/>
    </font>
    <font>
      <sz val="11"/>
      <color rgb="FFFF0000"/>
      <name val="Arial"/>
      <family val="2"/>
    </font>
    <font>
      <b/>
      <sz val="11"/>
      <color rgb="FFFF0000"/>
      <name val="Arial"/>
      <family val="2"/>
    </font>
    <font>
      <u/>
      <sz val="11"/>
      <color theme="10"/>
      <name val="Arial"/>
      <family val="2"/>
    </font>
    <font>
      <sz val="11"/>
      <color rgb="FF000000"/>
      <name val="Arial"/>
      <family val="2"/>
    </font>
    <font>
      <sz val="11"/>
      <color rgb="FF222222"/>
      <name val="Arial"/>
      <family val="2"/>
    </font>
    <font>
      <sz val="11"/>
      <color rgb="FFFF0000"/>
      <name val="Calibri"/>
      <family val="2"/>
      <scheme val="minor"/>
    </font>
    <font>
      <i/>
      <sz val="11"/>
      <color theme="1"/>
      <name val="Calibri"/>
      <family val="2"/>
      <scheme val="minor"/>
    </font>
    <font>
      <u/>
      <sz val="10"/>
      <name val="Arial"/>
      <family val="2"/>
    </font>
    <font>
      <b/>
      <u/>
      <sz val="10"/>
      <name val="Arial"/>
      <family val="2"/>
    </font>
    <font>
      <b/>
      <sz val="11"/>
      <name val="Calibri"/>
      <family val="2"/>
      <scheme val="minor"/>
    </font>
    <font>
      <b/>
      <u/>
      <sz val="11"/>
      <name val="Arial"/>
      <family val="2"/>
    </font>
    <font>
      <b/>
      <sz val="16"/>
      <color theme="5"/>
      <name val="Arial"/>
      <family val="2"/>
    </font>
    <font>
      <b/>
      <sz val="11"/>
      <color rgb="FF000000"/>
      <name val="Arial"/>
      <family val="2"/>
    </font>
    <font>
      <b/>
      <u/>
      <sz val="11"/>
      <color theme="1"/>
      <name val="Calibri"/>
      <family val="2"/>
      <scheme val="minor"/>
    </font>
    <font>
      <b/>
      <sz val="11"/>
      <color theme="1"/>
      <name val="Calibri"/>
      <family val="2"/>
    </font>
    <font>
      <sz val="12"/>
      <color theme="1"/>
      <name val="Calibri"/>
      <family val="2"/>
    </font>
    <font>
      <b/>
      <sz val="12"/>
      <color theme="1"/>
      <name val="Calibri"/>
      <family val="2"/>
    </font>
    <font>
      <sz val="11"/>
      <color theme="1"/>
      <name val="Calibri"/>
      <family val="2"/>
    </font>
    <font>
      <sz val="11"/>
      <color rgb="FF0070C0"/>
      <name val="Calibri"/>
      <family val="2"/>
    </font>
    <font>
      <u/>
      <sz val="11"/>
      <color theme="1"/>
      <name val="Arial"/>
      <family val="2"/>
    </font>
    <font>
      <b/>
      <sz val="11"/>
      <color theme="0"/>
      <name val="Arial"/>
      <family val="2"/>
    </font>
    <font>
      <sz val="11"/>
      <color theme="0"/>
      <name val="Arial"/>
      <family val="2"/>
    </font>
    <font>
      <sz val="11"/>
      <color theme="7"/>
      <name val="Arial"/>
      <family val="2"/>
    </font>
    <font>
      <i/>
      <sz val="11"/>
      <color theme="1"/>
      <name val="Arial"/>
      <family val="2"/>
    </font>
    <font>
      <b/>
      <i/>
      <u/>
      <sz val="11"/>
      <color theme="1"/>
      <name val="Arial"/>
      <family val="2"/>
    </font>
    <font>
      <b/>
      <sz val="11"/>
      <color rgb="FF0070C0"/>
      <name val="Arial"/>
      <family val="2"/>
    </font>
    <font>
      <sz val="11"/>
      <color rgb="FF0070C0"/>
      <name val="Arial"/>
      <family val="2"/>
    </font>
    <font>
      <b/>
      <u/>
      <sz val="11"/>
      <color rgb="FF000000"/>
      <name val="Arial"/>
      <family val="2"/>
    </font>
  </fonts>
  <fills count="35">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indexed="47"/>
        <bgColor indexed="64"/>
      </patternFill>
    </fill>
    <fill>
      <patternFill patternType="solid">
        <fgColor rgb="FFD9D9D9"/>
        <bgColor indexed="64"/>
      </patternFill>
    </fill>
    <fill>
      <patternFill patternType="solid">
        <fgColor rgb="FFF2F2F2"/>
        <bgColor indexed="64"/>
      </patternFill>
    </fill>
    <fill>
      <patternFill patternType="solid">
        <fgColor theme="0"/>
        <bgColor indexed="64"/>
      </patternFill>
    </fill>
    <fill>
      <patternFill patternType="solid">
        <fgColor theme="6"/>
        <bgColor indexed="64"/>
      </patternFill>
    </fill>
    <fill>
      <patternFill patternType="solid">
        <fgColor theme="9"/>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FF0000"/>
        <bgColor indexed="64"/>
      </patternFill>
    </fill>
    <fill>
      <patternFill patternType="solid">
        <fgColor theme="9" tint="0.39997558519241921"/>
        <bgColor indexed="64"/>
      </patternFill>
    </fill>
    <fill>
      <patternFill patternType="solid">
        <fgColor rgb="FFFFC000"/>
        <bgColor indexed="64"/>
      </patternFill>
    </fill>
    <fill>
      <patternFill patternType="solid">
        <fgColor theme="5" tint="0.59999389629810485"/>
        <bgColor indexed="64"/>
      </patternFill>
    </fill>
    <fill>
      <patternFill patternType="solid">
        <fgColor rgb="FFFF33CC"/>
        <bgColor indexed="64"/>
      </patternFill>
    </fill>
    <fill>
      <patternFill patternType="solid">
        <fgColor rgb="FFFFFFFF"/>
        <bgColor indexed="64"/>
      </patternFill>
    </fill>
    <fill>
      <patternFill patternType="solid">
        <fgColor rgb="FFFFFFFF"/>
        <bgColor rgb="FFFFFFFF"/>
      </patternFill>
    </fill>
    <fill>
      <patternFill patternType="solid">
        <fgColor rgb="FFFFFF0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9" tint="0.59999389629810485"/>
        <bgColor rgb="FFFFFFFF"/>
      </patternFill>
    </fill>
    <fill>
      <patternFill patternType="solid">
        <fgColor theme="9" tint="0.59999389629810485"/>
        <bgColor rgb="FFFFD966"/>
      </patternFill>
    </fill>
    <fill>
      <patternFill patternType="solid">
        <fgColor theme="9" tint="0.59999389629810485"/>
        <bgColor rgb="FF000000"/>
      </patternFill>
    </fill>
    <fill>
      <patternFill patternType="solid">
        <fgColor rgb="FFBDD6EE"/>
        <bgColor indexed="64"/>
      </patternFill>
    </fill>
    <fill>
      <patternFill patternType="solid">
        <fgColor rgb="FFB4C6E7"/>
        <bgColor indexed="64"/>
      </patternFill>
    </fill>
    <fill>
      <patternFill patternType="solid">
        <fgColor rgb="FFFFFF99"/>
        <bgColor indexed="64"/>
      </patternFill>
    </fill>
    <fill>
      <patternFill patternType="solid">
        <fgColor theme="0" tint="-0.14999847407452621"/>
        <bgColor indexed="64"/>
      </patternFill>
    </fill>
  </fills>
  <borders count="85">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bottom/>
      <diagonal/>
    </border>
    <border>
      <left style="medium">
        <color auto="1"/>
      </left>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bottom style="medium">
        <color auto="1"/>
      </bottom>
      <diagonal/>
    </border>
    <border>
      <left/>
      <right style="medium">
        <color auto="1"/>
      </right>
      <top/>
      <bottom/>
      <diagonal/>
    </border>
    <border>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right/>
      <top style="medium">
        <color auto="1"/>
      </top>
      <bottom style="medium">
        <color auto="1"/>
      </bottom>
      <diagonal/>
    </border>
    <border>
      <left/>
      <right style="thick">
        <color rgb="FFFFFFFF"/>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style="thin">
        <color indexed="64"/>
      </left>
      <right/>
      <top/>
      <bottom/>
      <diagonal/>
    </border>
    <border>
      <left style="medium">
        <color rgb="FF000000"/>
      </left>
      <right style="medium">
        <color rgb="FF000000"/>
      </right>
      <top/>
      <bottom/>
      <diagonal/>
    </border>
    <border>
      <left style="medium">
        <color rgb="FF000000"/>
      </left>
      <right style="medium">
        <color rgb="FF000000"/>
      </right>
      <top style="medium">
        <color rgb="FF000000"/>
      </top>
      <bottom style="medium">
        <color rgb="FF000000"/>
      </bottom>
      <diagonal/>
    </border>
    <border>
      <left style="thin">
        <color indexed="64"/>
      </left>
      <right/>
      <top style="thin">
        <color indexed="64"/>
      </top>
      <bottom style="thin">
        <color indexed="64"/>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top style="medium">
        <color rgb="FF000000"/>
      </top>
      <bottom style="medium">
        <color rgb="FF000000"/>
      </bottom>
      <diagonal/>
    </border>
    <border>
      <left style="medium">
        <color rgb="FF000000"/>
      </left>
      <right/>
      <top/>
      <bottom/>
      <diagonal/>
    </border>
    <border>
      <left style="medium">
        <color rgb="FF000000"/>
      </left>
      <right/>
      <top style="medium">
        <color rgb="FF000000"/>
      </top>
      <bottom style="medium">
        <color rgb="FF000000"/>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medium">
        <color rgb="FF000000"/>
      </right>
      <top style="medium">
        <color rgb="FF000000"/>
      </top>
      <bottom style="medium">
        <color rgb="FF000000"/>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rgb="FF000000"/>
      </bottom>
      <diagonal/>
    </border>
    <border>
      <left/>
      <right/>
      <top style="thin">
        <color rgb="FF000000"/>
      </top>
      <bottom style="thin">
        <color rgb="FF000000"/>
      </bottom>
      <diagonal/>
    </border>
    <border>
      <left style="medium">
        <color auto="1"/>
      </left>
      <right style="medium">
        <color rgb="FF000000"/>
      </right>
      <top style="medium">
        <color auto="1"/>
      </top>
      <bottom/>
      <diagonal/>
    </border>
    <border>
      <left style="medium">
        <color auto="1"/>
      </left>
      <right style="medium">
        <color rgb="FF00000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rgb="FFBFBFBF"/>
      </left>
      <right style="medium">
        <color rgb="FFBFBFBF"/>
      </right>
      <top style="medium">
        <color rgb="FFBFBFBF"/>
      </top>
      <bottom style="medium">
        <color rgb="FFBFBFBF"/>
      </bottom>
      <diagonal/>
    </border>
    <border>
      <left/>
      <right style="medium">
        <color rgb="FFBFBFBF"/>
      </right>
      <top style="medium">
        <color rgb="FFBFBFBF"/>
      </top>
      <bottom style="medium">
        <color rgb="FFBFBFBF"/>
      </bottom>
      <diagonal/>
    </border>
    <border>
      <left style="medium">
        <color rgb="FFBFBFBF"/>
      </left>
      <right style="medium">
        <color rgb="FFBFBFBF"/>
      </right>
      <top/>
      <bottom style="medium">
        <color rgb="FFBFBFBF"/>
      </bottom>
      <diagonal/>
    </border>
    <border>
      <left/>
      <right style="medium">
        <color rgb="FFBFBFBF"/>
      </right>
      <top/>
      <bottom style="medium">
        <color rgb="FFBFBFBF"/>
      </bottom>
      <diagonal/>
    </border>
    <border>
      <left style="medium">
        <color rgb="FFBFBFBF"/>
      </left>
      <right style="medium">
        <color rgb="FFBFBFBF"/>
      </right>
      <top style="medium">
        <color rgb="FFBFBFBF"/>
      </top>
      <bottom/>
      <diagonal/>
    </border>
    <border>
      <left/>
      <right style="medium">
        <color rgb="FF000000"/>
      </right>
      <top/>
      <bottom/>
      <diagonal/>
    </border>
    <border>
      <left/>
      <right style="medium">
        <color rgb="FF000000"/>
      </right>
      <top/>
      <bottom style="medium">
        <color rgb="FF000000"/>
      </bottom>
      <diagonal/>
    </border>
    <border>
      <left/>
      <right style="medium">
        <color indexed="64"/>
      </right>
      <top style="medium">
        <color rgb="FF000000"/>
      </top>
      <bottom/>
      <diagonal/>
    </border>
    <border>
      <left style="medium">
        <color rgb="FF000000"/>
      </left>
      <right style="medium">
        <color indexed="64"/>
      </right>
      <top/>
      <bottom/>
      <diagonal/>
    </border>
    <border>
      <left/>
      <right/>
      <top style="medium">
        <color rgb="FF000000"/>
      </top>
      <bottom/>
      <diagonal/>
    </border>
    <border>
      <left style="medium">
        <color rgb="FF000000"/>
      </left>
      <right style="medium">
        <color indexed="64"/>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diagonal/>
    </border>
    <border>
      <left/>
      <right/>
      <top/>
      <bottom style="medium">
        <color rgb="FF000000"/>
      </bottom>
      <diagonal/>
    </border>
    <border>
      <left style="medium">
        <color rgb="FF000000"/>
      </left>
      <right/>
      <top/>
      <bottom style="medium">
        <color rgb="FF000000"/>
      </bottom>
      <diagonal/>
    </border>
    <border>
      <left style="medium">
        <color rgb="FF000000"/>
      </left>
      <right style="medium">
        <color indexed="64"/>
      </right>
      <top style="medium">
        <color rgb="FF000000"/>
      </top>
      <bottom style="medium">
        <color rgb="FF000000"/>
      </bottom>
      <diagonal/>
    </border>
    <border>
      <left style="medium">
        <color indexed="64"/>
      </left>
      <right style="medium">
        <color rgb="FF000000"/>
      </right>
      <top style="medium">
        <color rgb="FF000000"/>
      </top>
      <bottom/>
      <diagonal/>
    </border>
    <border>
      <left/>
      <right/>
      <top style="medium">
        <color rgb="FF000000"/>
      </top>
      <bottom style="medium">
        <color indexed="64"/>
      </bottom>
      <diagonal/>
    </border>
    <border>
      <left style="medium">
        <color indexed="64"/>
      </left>
      <right style="medium">
        <color rgb="FF000000"/>
      </right>
      <top style="medium">
        <color indexed="64"/>
      </top>
      <bottom style="medium">
        <color indexed="64"/>
      </bottom>
      <diagonal/>
    </border>
    <border>
      <left style="medium">
        <color rgb="FF000000"/>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right style="medium">
        <color rgb="FF000000"/>
      </right>
      <top style="medium">
        <color indexed="64"/>
      </top>
      <bottom style="medium">
        <color auto="1"/>
      </bottom>
      <diagonal/>
    </border>
    <border>
      <left style="medium">
        <color rgb="FF000000"/>
      </left>
      <right/>
      <top/>
      <bottom style="medium">
        <color auto="1"/>
      </bottom>
      <diagonal/>
    </border>
    <border>
      <left/>
      <right style="medium">
        <color rgb="FF000000"/>
      </right>
      <top/>
      <bottom style="medium">
        <color auto="1"/>
      </bottom>
      <diagonal/>
    </border>
    <border>
      <left style="medium">
        <color auto="1"/>
      </left>
      <right style="medium">
        <color auto="1"/>
      </right>
      <top/>
      <bottom style="medium">
        <color rgb="FF000000"/>
      </bottom>
      <diagonal/>
    </border>
    <border>
      <left style="medium">
        <color auto="1"/>
      </left>
      <right style="medium">
        <color auto="1"/>
      </right>
      <top style="medium">
        <color rgb="FF000000"/>
      </top>
      <bottom/>
      <diagonal/>
    </border>
  </borders>
  <cellStyleXfs count="10">
    <xf numFmtId="0" fontId="0" fillId="0" borderId="0"/>
    <xf numFmtId="0" fontId="4"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29" fillId="0" borderId="0" applyFont="0" applyFill="0" applyBorder="0" applyAlignment="0" applyProtection="0"/>
    <xf numFmtId="9" fontId="34" fillId="0" borderId="0" applyFont="0" applyFill="0" applyBorder="0" applyAlignment="0" applyProtection="0"/>
  </cellStyleXfs>
  <cellXfs count="1149">
    <xf numFmtId="0" fontId="0" fillId="0" borderId="0" xfId="0"/>
    <xf numFmtId="0" fontId="2" fillId="9" borderId="0" xfId="0" applyFont="1" applyFill="1" applyBorder="1" applyAlignment="1">
      <alignment horizontal="left" vertical="center" wrapText="1"/>
    </xf>
    <xf numFmtId="0" fontId="0" fillId="0" borderId="0" xfId="0" applyAlignment="1">
      <alignment horizontal="left"/>
    </xf>
    <xf numFmtId="0" fontId="5" fillId="0" borderId="0" xfId="0" applyFont="1" applyAlignment="1">
      <alignment horizontal="left"/>
    </xf>
    <xf numFmtId="0" fontId="2" fillId="0" borderId="0" xfId="0" applyFont="1" applyAlignment="1">
      <alignment horizontal="left" vertical="center"/>
    </xf>
    <xf numFmtId="0" fontId="3" fillId="9" borderId="0" xfId="0" applyFont="1" applyFill="1" applyBorder="1" applyAlignment="1">
      <alignment horizontal="left" vertical="center" wrapText="1"/>
    </xf>
    <xf numFmtId="0" fontId="6" fillId="9" borderId="0" xfId="0" applyFont="1" applyFill="1" applyBorder="1" applyAlignment="1">
      <alignment horizontal="left" vertical="center"/>
    </xf>
    <xf numFmtId="0" fontId="2" fillId="9" borderId="0" xfId="0" applyFont="1" applyFill="1" applyBorder="1" applyAlignment="1">
      <alignment horizontal="left" vertical="center"/>
    </xf>
    <xf numFmtId="0" fontId="2" fillId="9" borderId="0" xfId="0" applyFont="1" applyFill="1" applyBorder="1" applyAlignment="1">
      <alignment horizontal="center" vertical="center" wrapText="1"/>
    </xf>
    <xf numFmtId="0" fontId="8" fillId="9" borderId="0" xfId="0" applyFont="1" applyFill="1" applyBorder="1" applyAlignment="1">
      <alignment horizontal="right" vertical="center" wrapText="1"/>
    </xf>
    <xf numFmtId="0" fontId="9" fillId="0" borderId="0" xfId="0" applyFont="1"/>
    <xf numFmtId="0" fontId="9" fillId="0" borderId="0" xfId="0" applyFont="1" applyAlignment="1">
      <alignment horizontal="left" vertical="center"/>
    </xf>
    <xf numFmtId="0" fontId="2" fillId="0" borderId="0" xfId="0" applyFont="1" applyAlignment="1">
      <alignment horizontal="left" vertical="center" indent="1" readingOrder="1"/>
    </xf>
    <xf numFmtId="0" fontId="14" fillId="9" borderId="0" xfId="0" applyFont="1" applyFill="1" applyBorder="1" applyAlignment="1">
      <alignment horizontal="left" vertical="center" wrapText="1"/>
    </xf>
    <xf numFmtId="0" fontId="0" fillId="0" borderId="0" xfId="0" applyFill="1"/>
    <xf numFmtId="0" fontId="2" fillId="0" borderId="0" xfId="0" applyFont="1" applyFill="1"/>
    <xf numFmtId="0" fontId="2" fillId="0" borderId="0" xfId="0" applyFont="1" applyFill="1" applyAlignment="1">
      <alignment horizontal="left" vertical="center" indent="1" readingOrder="1"/>
    </xf>
    <xf numFmtId="0" fontId="17" fillId="0" borderId="0" xfId="0" applyFont="1" applyFill="1" applyAlignment="1">
      <alignment horizontal="left" vertical="center" readingOrder="1"/>
    </xf>
    <xf numFmtId="0" fontId="12" fillId="0" borderId="0" xfId="0" applyFont="1" applyFill="1" applyAlignment="1">
      <alignment horizontal="left" vertical="center" readingOrder="1"/>
    </xf>
    <xf numFmtId="0" fontId="15" fillId="0" borderId="0" xfId="0" applyFont="1" applyFill="1" applyAlignment="1">
      <alignment horizontal="left" vertical="center" indent="4" readingOrder="1"/>
    </xf>
    <xf numFmtId="0" fontId="2" fillId="0" borderId="0" xfId="0" applyFont="1" applyFill="1" applyBorder="1" applyAlignment="1">
      <alignment horizontal="left" vertical="center" wrapText="1"/>
    </xf>
    <xf numFmtId="0" fontId="14" fillId="0" borderId="0" xfId="0" applyFont="1"/>
    <xf numFmtId="0" fontId="2" fillId="0" borderId="0" xfId="0" applyFont="1" applyAlignment="1">
      <alignment horizontal="center" vertical="center" readingOrder="1"/>
    </xf>
    <xf numFmtId="0" fontId="18" fillId="0" borderId="0" xfId="0" applyFont="1" applyFill="1"/>
    <xf numFmtId="0" fontId="18" fillId="0" borderId="0" xfId="0" applyFont="1"/>
    <xf numFmtId="0" fontId="19" fillId="0" borderId="0" xfId="0" applyFont="1" applyAlignment="1">
      <alignment horizontal="justify" vertical="center"/>
    </xf>
    <xf numFmtId="0" fontId="20" fillId="0" borderId="0" xfId="0" applyFont="1" applyAlignment="1">
      <alignment horizontal="left" vertical="center" indent="2"/>
    </xf>
    <xf numFmtId="0" fontId="3" fillId="0" borderId="0" xfId="0" applyFont="1"/>
    <xf numFmtId="0" fontId="0" fillId="0" borderId="0" xfId="0" applyAlignment="1">
      <alignment wrapText="1"/>
    </xf>
    <xf numFmtId="0" fontId="0" fillId="0" borderId="17" xfId="0" applyBorder="1" applyAlignment="1">
      <alignment horizontal="center" vertical="center"/>
    </xf>
    <xf numFmtId="0" fontId="0" fillId="0" borderId="18" xfId="0" applyFill="1" applyBorder="1" applyAlignment="1">
      <alignment horizontal="center" vertical="center" wrapText="1"/>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wrapText="1"/>
    </xf>
    <xf numFmtId="0" fontId="0" fillId="0" borderId="18" xfId="0" applyBorder="1" applyAlignment="1">
      <alignment horizontal="center" vertical="center" wrapText="1"/>
    </xf>
    <xf numFmtId="0" fontId="0" fillId="10" borderId="20" xfId="0" applyFill="1" applyBorder="1" applyAlignment="1">
      <alignment horizontal="center" vertical="center" wrapText="1"/>
    </xf>
    <xf numFmtId="0" fontId="25" fillId="20" borderId="17" xfId="0" applyFont="1" applyFill="1" applyBorder="1" applyAlignment="1">
      <alignment horizontal="center" vertical="center" wrapText="1"/>
    </xf>
    <xf numFmtId="0" fontId="27" fillId="12" borderId="24" xfId="0" applyFont="1" applyFill="1" applyBorder="1" applyAlignment="1">
      <alignment horizontal="center"/>
    </xf>
    <xf numFmtId="0" fontId="0" fillId="0" borderId="0" xfId="0" applyFill="1" applyBorder="1" applyAlignment="1">
      <alignment horizontal="center" vertical="center"/>
    </xf>
    <xf numFmtId="0" fontId="27" fillId="12" borderId="24" xfId="0" applyFont="1" applyFill="1" applyBorder="1"/>
    <xf numFmtId="0" fontId="27" fillId="0" borderId="0" xfId="0" applyFont="1"/>
    <xf numFmtId="0" fontId="0" fillId="0" borderId="20" xfId="0" applyBorder="1" applyAlignment="1">
      <alignment vertical="center" wrapText="1"/>
    </xf>
    <xf numFmtId="0" fontId="0" fillId="10" borderId="20" xfId="0" applyFill="1" applyBorder="1" applyAlignment="1">
      <alignment vertical="center" wrapText="1"/>
    </xf>
    <xf numFmtId="0" fontId="0" fillId="0" borderId="26" xfId="0" applyBorder="1" applyAlignment="1">
      <alignment horizontal="center" vertical="center"/>
    </xf>
    <xf numFmtId="0" fontId="0" fillId="0" borderId="0" xfId="0" applyBorder="1" applyAlignment="1">
      <alignment vertical="center" wrapText="1"/>
    </xf>
    <xf numFmtId="0" fontId="28" fillId="19" borderId="28" xfId="0" applyFont="1" applyFill="1" applyBorder="1" applyAlignment="1">
      <alignment horizontal="center"/>
    </xf>
    <xf numFmtId="0" fontId="35" fillId="0" borderId="0" xfId="0" applyNumberFormat="1" applyFont="1" applyAlignment="1">
      <alignment horizontal="left" vertical="center"/>
    </xf>
    <xf numFmtId="0" fontId="36" fillId="0" borderId="0" xfId="0" applyNumberFormat="1" applyFont="1" applyAlignment="1">
      <alignment horizontal="left" vertical="center"/>
    </xf>
    <xf numFmtId="0" fontId="36" fillId="0" borderId="0" xfId="0" applyNumberFormat="1" applyFont="1" applyFill="1" applyBorder="1" applyAlignment="1">
      <alignment horizontal="left" vertical="center"/>
    </xf>
    <xf numFmtId="0" fontId="37" fillId="0" borderId="0" xfId="1" applyNumberFormat="1" applyFont="1" applyAlignment="1">
      <alignment horizontal="left" vertical="center"/>
    </xf>
    <xf numFmtId="0" fontId="36" fillId="0" borderId="0" xfId="0" applyFont="1" applyAlignment="1">
      <alignment horizontal="left" vertical="center"/>
    </xf>
    <xf numFmtId="0" fontId="36" fillId="0" borderId="0" xfId="0" applyFont="1" applyFill="1" applyBorder="1" applyAlignment="1">
      <alignment horizontal="left" vertical="center"/>
    </xf>
    <xf numFmtId="0" fontId="35" fillId="0" borderId="4" xfId="0" applyNumberFormat="1" applyFont="1" applyBorder="1" applyAlignment="1">
      <alignment horizontal="left" vertical="center" wrapText="1"/>
    </xf>
    <xf numFmtId="0" fontId="35" fillId="0" borderId="12" xfId="0" applyNumberFormat="1" applyFont="1" applyBorder="1" applyAlignment="1">
      <alignment horizontal="left" vertical="center"/>
    </xf>
    <xf numFmtId="0" fontId="35" fillId="0" borderId="8" xfId="0" applyNumberFormat="1" applyFont="1" applyFill="1" applyBorder="1" applyAlignment="1">
      <alignment horizontal="left" vertical="center" wrapText="1"/>
    </xf>
    <xf numFmtId="0" fontId="35" fillId="13" borderId="1" xfId="0" applyNumberFormat="1" applyFont="1" applyFill="1" applyBorder="1" applyAlignment="1">
      <alignment horizontal="left" vertical="center" wrapText="1"/>
    </xf>
    <xf numFmtId="0" fontId="35" fillId="15" borderId="1" xfId="0" applyNumberFormat="1" applyFont="1" applyFill="1" applyBorder="1" applyAlignment="1">
      <alignment horizontal="left" vertical="center" wrapText="1"/>
    </xf>
    <xf numFmtId="0" fontId="35" fillId="14" borderId="1" xfId="0" applyNumberFormat="1" applyFont="1" applyFill="1" applyBorder="1" applyAlignment="1">
      <alignment horizontal="left" vertical="center" wrapText="1"/>
    </xf>
    <xf numFmtId="0" fontId="35" fillId="0" borderId="1" xfId="0" applyNumberFormat="1" applyFont="1" applyFill="1" applyBorder="1" applyAlignment="1">
      <alignment horizontal="left" vertical="center" wrapText="1"/>
    </xf>
    <xf numFmtId="0" fontId="36" fillId="18" borderId="9" xfId="0" applyNumberFormat="1" applyFont="1" applyFill="1" applyBorder="1" applyAlignment="1">
      <alignment horizontal="left" vertical="center"/>
    </xf>
    <xf numFmtId="0" fontId="36" fillId="0" borderId="0" xfId="0" applyNumberFormat="1" applyFont="1" applyFill="1" applyAlignment="1">
      <alignment horizontal="left" vertical="center"/>
    </xf>
    <xf numFmtId="0" fontId="35" fillId="0" borderId="0" xfId="0" applyNumberFormat="1" applyFont="1" applyFill="1" applyBorder="1" applyAlignment="1">
      <alignment horizontal="left" vertical="center" wrapText="1"/>
    </xf>
    <xf numFmtId="0" fontId="38" fillId="22" borderId="1" xfId="0" applyNumberFormat="1" applyFont="1" applyFill="1" applyBorder="1" applyAlignment="1">
      <alignment horizontal="left" vertical="center" wrapText="1"/>
    </xf>
    <xf numFmtId="0" fontId="38" fillId="0" borderId="0" xfId="0" applyNumberFormat="1" applyFont="1" applyFill="1" applyBorder="1" applyAlignment="1">
      <alignment horizontal="left" vertical="center" wrapText="1"/>
    </xf>
    <xf numFmtId="0" fontId="35" fillId="0" borderId="10" xfId="0" applyNumberFormat="1" applyFont="1" applyBorder="1" applyAlignment="1">
      <alignment horizontal="left" vertical="center" wrapText="1"/>
    </xf>
    <xf numFmtId="0" fontId="36" fillId="0" borderId="10" xfId="0" applyNumberFormat="1" applyFont="1" applyBorder="1" applyAlignment="1">
      <alignment horizontal="left" vertical="center" wrapText="1"/>
    </xf>
    <xf numFmtId="0" fontId="36" fillId="0" borderId="10" xfId="0" applyNumberFormat="1" applyFont="1" applyBorder="1" applyAlignment="1">
      <alignment horizontal="left" vertical="center"/>
    </xf>
    <xf numFmtId="0" fontId="36" fillId="0" borderId="0" xfId="0" applyNumberFormat="1" applyFont="1" applyBorder="1" applyAlignment="1">
      <alignment horizontal="left" vertical="center" wrapText="1"/>
    </xf>
    <xf numFmtId="0" fontId="40" fillId="2" borderId="11" xfId="0" applyNumberFormat="1" applyFont="1" applyFill="1" applyBorder="1" applyAlignment="1">
      <alignment horizontal="left" vertical="center" wrapText="1"/>
    </xf>
    <xf numFmtId="0" fontId="39" fillId="10" borderId="12" xfId="0" applyNumberFormat="1" applyFont="1" applyFill="1" applyBorder="1" applyAlignment="1">
      <alignment horizontal="left" vertical="center" wrapText="1"/>
    </xf>
    <xf numFmtId="0" fontId="41" fillId="10" borderId="1" xfId="0" applyNumberFormat="1" applyFont="1" applyFill="1" applyBorder="1" applyAlignment="1">
      <alignment horizontal="right" vertical="center"/>
    </xf>
    <xf numFmtId="0" fontId="41" fillId="10" borderId="1" xfId="0" applyNumberFormat="1" applyFont="1" applyFill="1" applyBorder="1" applyAlignment="1">
      <alignment horizontal="right" vertical="center" wrapText="1"/>
    </xf>
    <xf numFmtId="0" fontId="41" fillId="10" borderId="8" xfId="0" applyNumberFormat="1" applyFont="1" applyFill="1" applyBorder="1" applyAlignment="1">
      <alignment horizontal="right" vertical="center" wrapText="1"/>
    </xf>
    <xf numFmtId="0" fontId="42" fillId="10" borderId="1" xfId="0" applyNumberFormat="1" applyFont="1" applyFill="1" applyBorder="1" applyAlignment="1">
      <alignment horizontal="right" vertical="center" wrapText="1"/>
    </xf>
    <xf numFmtId="0" fontId="40" fillId="2" borderId="9" xfId="0" applyNumberFormat="1" applyFont="1" applyFill="1" applyBorder="1" applyAlignment="1">
      <alignment horizontal="left" vertical="center" wrapText="1"/>
    </xf>
    <xf numFmtId="0" fontId="39" fillId="10" borderId="11" xfId="0" applyNumberFormat="1" applyFont="1" applyFill="1" applyBorder="1" applyAlignment="1">
      <alignment horizontal="left" vertical="center" wrapText="1"/>
    </xf>
    <xf numFmtId="0" fontId="39" fillId="10" borderId="11" xfId="0" applyNumberFormat="1" applyFont="1" applyFill="1" applyBorder="1" applyAlignment="1">
      <alignment horizontal="left" vertical="center"/>
    </xf>
    <xf numFmtId="0" fontId="39" fillId="10" borderId="3" xfId="0" applyNumberFormat="1" applyFont="1" applyFill="1" applyBorder="1" applyAlignment="1">
      <alignment horizontal="left" vertical="center" wrapText="1"/>
    </xf>
    <xf numFmtId="0" fontId="36" fillId="0" borderId="0" xfId="0" applyNumberFormat="1" applyFont="1" applyFill="1" applyBorder="1" applyAlignment="1">
      <alignment horizontal="left" vertical="center" wrapText="1"/>
    </xf>
    <xf numFmtId="0" fontId="36" fillId="0" borderId="0" xfId="0" applyNumberFormat="1" applyFont="1" applyBorder="1" applyAlignment="1">
      <alignment horizontal="left" vertical="center"/>
    </xf>
    <xf numFmtId="164" fontId="39" fillId="0" borderId="3" xfId="8" applyNumberFormat="1" applyFont="1" applyFill="1" applyBorder="1" applyAlignment="1">
      <alignment horizontal="left" vertical="center" wrapText="1"/>
    </xf>
    <xf numFmtId="164" fontId="42" fillId="0" borderId="4" xfId="8" applyNumberFormat="1" applyFont="1" applyFill="1" applyBorder="1" applyAlignment="1">
      <alignment horizontal="left" vertical="center" wrapText="1"/>
    </xf>
    <xf numFmtId="0" fontId="36" fillId="10" borderId="0" xfId="0" applyNumberFormat="1" applyFont="1" applyFill="1" applyBorder="1" applyAlignment="1">
      <alignment horizontal="left" vertical="center" wrapText="1"/>
    </xf>
    <xf numFmtId="0" fontId="42" fillId="0" borderId="3" xfId="0" applyNumberFormat="1" applyFont="1" applyFill="1" applyBorder="1" applyAlignment="1">
      <alignment horizontal="right" vertical="center" wrapText="1"/>
    </xf>
    <xf numFmtId="10" fontId="42" fillId="0" borderId="4" xfId="0" applyNumberFormat="1" applyFont="1" applyFill="1" applyBorder="1" applyAlignment="1">
      <alignment horizontal="right" vertical="center" wrapText="1"/>
    </xf>
    <xf numFmtId="0" fontId="43" fillId="0" borderId="11" xfId="1" applyNumberFormat="1" applyFont="1" applyBorder="1" applyAlignment="1">
      <alignment horizontal="left" vertical="center"/>
    </xf>
    <xf numFmtId="164" fontId="42" fillId="0" borderId="1" xfId="8" applyNumberFormat="1" applyFont="1" applyFill="1" applyBorder="1" applyAlignment="1">
      <alignment horizontal="left" vertical="center"/>
    </xf>
    <xf numFmtId="0" fontId="43" fillId="0" borderId="5" xfId="1" applyNumberFormat="1" applyFont="1" applyBorder="1" applyAlignment="1">
      <alignment horizontal="left" vertical="center"/>
    </xf>
    <xf numFmtId="164" fontId="39" fillId="0" borderId="3" xfId="8" applyNumberFormat="1" applyFont="1" applyBorder="1" applyAlignment="1">
      <alignment horizontal="left" vertical="center" wrapText="1"/>
    </xf>
    <xf numFmtId="164" fontId="39" fillId="10" borderId="1" xfId="8" applyNumberFormat="1" applyFont="1" applyFill="1" applyBorder="1" applyAlignment="1">
      <alignment horizontal="left" vertical="center"/>
    </xf>
    <xf numFmtId="3" fontId="39" fillId="0" borderId="1" xfId="0" applyNumberFormat="1" applyFont="1" applyBorder="1" applyAlignment="1">
      <alignment horizontal="right" vertical="center"/>
    </xf>
    <xf numFmtId="0" fontId="43" fillId="10" borderId="5" xfId="1" applyNumberFormat="1" applyFont="1" applyFill="1" applyBorder="1" applyAlignment="1">
      <alignment horizontal="left" vertical="center"/>
    </xf>
    <xf numFmtId="0" fontId="45" fillId="0" borderId="0" xfId="0" applyFont="1" applyAlignment="1">
      <alignment horizontal="left" vertical="center"/>
    </xf>
    <xf numFmtId="3" fontId="42" fillId="0" borderId="1" xfId="0" applyNumberFormat="1" applyFont="1" applyFill="1" applyBorder="1" applyAlignment="1">
      <alignment horizontal="right" vertical="center" wrapText="1"/>
    </xf>
    <xf numFmtId="0" fontId="42" fillId="0" borderId="4" xfId="0" applyNumberFormat="1" applyFont="1" applyBorder="1" applyAlignment="1">
      <alignment horizontal="left" vertical="center" wrapText="1"/>
    </xf>
    <xf numFmtId="0" fontId="42" fillId="0" borderId="1" xfId="0" applyNumberFormat="1" applyFont="1" applyFill="1" applyBorder="1" applyAlignment="1">
      <alignment horizontal="right" vertical="center" wrapText="1"/>
    </xf>
    <xf numFmtId="0" fontId="33" fillId="0" borderId="5" xfId="0" applyNumberFormat="1" applyFont="1" applyBorder="1" applyAlignment="1">
      <alignment horizontal="left" vertical="center" wrapText="1"/>
    </xf>
    <xf numFmtId="0" fontId="7" fillId="0" borderId="4" xfId="0" applyNumberFormat="1" applyFont="1" applyFill="1" applyBorder="1" applyAlignment="1">
      <alignment horizontal="right" vertical="center" wrapText="1"/>
    </xf>
    <xf numFmtId="0" fontId="7" fillId="0" borderId="3" xfId="0" applyNumberFormat="1" applyFont="1" applyFill="1" applyBorder="1" applyAlignment="1">
      <alignment horizontal="right" vertical="center" wrapText="1"/>
    </xf>
    <xf numFmtId="164" fontId="33" fillId="0" borderId="3" xfId="8" applyNumberFormat="1" applyFont="1" applyFill="1" applyBorder="1" applyAlignment="1">
      <alignment horizontal="left" vertical="center" wrapText="1"/>
    </xf>
    <xf numFmtId="0" fontId="33" fillId="0" borderId="0" xfId="0" applyNumberFormat="1" applyFont="1" applyAlignment="1">
      <alignment horizontal="left" vertical="center" wrapText="1"/>
    </xf>
    <xf numFmtId="164" fontId="7" fillId="24" borderId="30" xfId="0" applyNumberFormat="1" applyFont="1" applyFill="1" applyBorder="1" applyAlignment="1">
      <alignment horizontal="left" vertical="center"/>
    </xf>
    <xf numFmtId="164" fontId="7" fillId="24" borderId="31" xfId="0" applyNumberFormat="1" applyFont="1" applyFill="1" applyBorder="1" applyAlignment="1">
      <alignment horizontal="right" vertical="center" wrapText="1"/>
    </xf>
    <xf numFmtId="0" fontId="33" fillId="0" borderId="0" xfId="0" applyNumberFormat="1" applyFont="1" applyFill="1" applyBorder="1" applyAlignment="1">
      <alignment horizontal="left" vertical="center" wrapText="1"/>
    </xf>
    <xf numFmtId="0" fontId="0" fillId="0" borderId="17" xfId="0" applyBorder="1" applyAlignment="1">
      <alignment vertical="top" wrapText="1"/>
    </xf>
    <xf numFmtId="0" fontId="0" fillId="0" borderId="17" xfId="0" applyFill="1" applyBorder="1" applyAlignment="1">
      <alignment vertical="top" wrapText="1"/>
    </xf>
    <xf numFmtId="0" fontId="0" fillId="0" borderId="17" xfId="0" applyFill="1" applyBorder="1" applyAlignment="1">
      <alignment vertical="top"/>
    </xf>
    <xf numFmtId="0" fontId="0" fillId="0" borderId="29" xfId="0" applyFill="1" applyBorder="1" applyAlignment="1">
      <alignment vertical="top" wrapText="1"/>
    </xf>
    <xf numFmtId="0" fontId="0" fillId="0" borderId="17" xfId="0" applyBorder="1" applyAlignment="1">
      <alignment horizontal="left" vertical="top" wrapText="1"/>
    </xf>
    <xf numFmtId="0" fontId="2" fillId="0" borderId="32" xfId="0" applyFont="1" applyBorder="1" applyAlignment="1">
      <alignment vertical="top" wrapText="1"/>
    </xf>
    <xf numFmtId="0" fontId="0" fillId="0" borderId="32" xfId="0" applyBorder="1" applyAlignment="1">
      <alignment vertical="top" wrapText="1"/>
    </xf>
    <xf numFmtId="0" fontId="2" fillId="0" borderId="17" xfId="0" applyFont="1" applyBorder="1" applyAlignment="1">
      <alignment vertical="top" wrapText="1"/>
    </xf>
    <xf numFmtId="0" fontId="7" fillId="2" borderId="3" xfId="0" applyNumberFormat="1" applyFont="1" applyFill="1" applyBorder="1" applyAlignment="1">
      <alignment horizontal="left" vertical="center" wrapText="1"/>
    </xf>
    <xf numFmtId="0" fontId="7" fillId="2" borderId="1" xfId="0" applyNumberFormat="1" applyFont="1" applyFill="1" applyBorder="1" applyAlignment="1">
      <alignment horizontal="left" vertical="center" wrapText="1"/>
    </xf>
    <xf numFmtId="0" fontId="0" fillId="0" borderId="17" xfId="0" applyBorder="1"/>
    <xf numFmtId="0" fontId="7" fillId="0" borderId="1" xfId="0" applyNumberFormat="1" applyFont="1" applyBorder="1" applyAlignment="1">
      <alignment horizontal="right" vertical="center" wrapText="1"/>
    </xf>
    <xf numFmtId="0" fontId="0" fillId="0" borderId="17" xfId="0" applyFont="1" applyBorder="1" applyAlignment="1">
      <alignment vertical="top" wrapText="1"/>
    </xf>
    <xf numFmtId="0" fontId="0" fillId="0" borderId="40" xfId="0" applyBorder="1" applyAlignment="1">
      <alignment vertical="top" wrapText="1"/>
    </xf>
    <xf numFmtId="0" fontId="0" fillId="0" borderId="32" xfId="0" applyFill="1" applyBorder="1" applyAlignment="1">
      <alignment vertical="top" wrapText="1"/>
    </xf>
    <xf numFmtId="0" fontId="0" fillId="0" borderId="32" xfId="0" applyFill="1" applyBorder="1" applyAlignment="1">
      <alignment horizontal="left" vertical="top" wrapText="1"/>
    </xf>
    <xf numFmtId="0" fontId="2" fillId="0" borderId="32" xfId="0" quotePrefix="1" applyFont="1" applyBorder="1" applyAlignment="1">
      <alignment vertical="top" wrapText="1"/>
    </xf>
    <xf numFmtId="0" fontId="2" fillId="0" borderId="32" xfId="0" applyFont="1" applyBorder="1" applyAlignment="1">
      <alignment horizontal="left" vertical="top" wrapText="1"/>
    </xf>
    <xf numFmtId="0" fontId="2" fillId="0" borderId="32" xfId="0" applyFont="1" applyFill="1" applyBorder="1" applyAlignment="1">
      <alignment vertical="top" wrapText="1"/>
    </xf>
    <xf numFmtId="0" fontId="2" fillId="0" borderId="32" xfId="0" applyFont="1" applyBorder="1" applyAlignment="1">
      <alignment wrapText="1"/>
    </xf>
    <xf numFmtId="0" fontId="2" fillId="0" borderId="32" xfId="0" applyFont="1" applyFill="1" applyBorder="1" applyAlignment="1">
      <alignment horizontal="left" vertical="top" wrapText="1"/>
    </xf>
    <xf numFmtId="0" fontId="2" fillId="0" borderId="32" xfId="0" applyFont="1" applyBorder="1" applyAlignment="1">
      <alignment vertical="top"/>
    </xf>
    <xf numFmtId="0" fontId="25" fillId="0" borderId="41" xfId="0" applyFont="1" applyBorder="1" applyAlignment="1">
      <alignment vertical="top" wrapText="1"/>
    </xf>
    <xf numFmtId="0" fontId="25" fillId="0" borderId="20" xfId="0" applyFont="1" applyBorder="1" applyAlignment="1">
      <alignment vertical="top" wrapText="1"/>
    </xf>
    <xf numFmtId="0" fontId="25" fillId="0" borderId="20" xfId="0" applyFont="1" applyFill="1" applyBorder="1" applyAlignment="1">
      <alignment vertical="top" wrapText="1"/>
    </xf>
    <xf numFmtId="0" fontId="25" fillId="0" borderId="39" xfId="0" applyFont="1" applyFill="1" applyBorder="1" applyAlignment="1">
      <alignment vertical="top" wrapText="1"/>
    </xf>
    <xf numFmtId="0" fontId="0" fillId="0" borderId="42" xfId="0" applyBorder="1" applyAlignment="1">
      <alignment vertical="top" wrapText="1"/>
    </xf>
    <xf numFmtId="0" fontId="0" fillId="0" borderId="18" xfId="0" applyBorder="1" applyAlignment="1">
      <alignment vertical="top" wrapText="1"/>
    </xf>
    <xf numFmtId="0" fontId="0" fillId="0" borderId="18" xfId="0" applyFill="1" applyBorder="1" applyAlignment="1">
      <alignment vertical="top" wrapText="1"/>
    </xf>
    <xf numFmtId="0" fontId="2" fillId="0" borderId="38" xfId="0" applyFont="1" applyBorder="1" applyAlignment="1">
      <alignment vertical="top"/>
    </xf>
    <xf numFmtId="0" fontId="36" fillId="0" borderId="0" xfId="0" applyNumberFormat="1" applyFont="1" applyAlignment="1">
      <alignment horizontal="left" vertical="center"/>
    </xf>
    <xf numFmtId="0" fontId="2" fillId="0" borderId="32" xfId="0" applyFont="1" applyBorder="1" applyAlignment="1">
      <alignment horizontal="left" vertical="center" wrapText="1"/>
    </xf>
    <xf numFmtId="164" fontId="7" fillId="0" borderId="4" xfId="8" applyNumberFormat="1" applyFont="1" applyFill="1" applyBorder="1" applyAlignment="1">
      <alignment horizontal="left" vertical="center" wrapText="1"/>
    </xf>
    <xf numFmtId="3" fontId="7" fillId="6" borderId="1" xfId="0" applyNumberFormat="1" applyFont="1" applyFill="1" applyBorder="1" applyAlignment="1">
      <alignment horizontal="right" vertical="center" wrapText="1"/>
    </xf>
    <xf numFmtId="0" fontId="33" fillId="0" borderId="6" xfId="0" applyNumberFormat="1" applyFont="1" applyBorder="1" applyAlignment="1">
      <alignment horizontal="left" vertical="center" wrapText="1"/>
    </xf>
    <xf numFmtId="0" fontId="33" fillId="0" borderId="0" xfId="0" applyNumberFormat="1" applyFont="1" applyAlignment="1">
      <alignment horizontal="left" vertical="center"/>
    </xf>
    <xf numFmtId="164" fontId="7" fillId="10" borderId="5" xfId="8" applyNumberFormat="1" applyFont="1" applyFill="1" applyBorder="1" applyAlignment="1">
      <alignment horizontal="left" vertical="center" wrapText="1"/>
    </xf>
    <xf numFmtId="164" fontId="7" fillId="10" borderId="1" xfId="0" applyNumberFormat="1" applyFont="1" applyFill="1" applyBorder="1" applyAlignment="1">
      <alignment horizontal="left" vertical="center" wrapText="1"/>
    </xf>
    <xf numFmtId="0" fontId="7" fillId="4" borderId="1" xfId="0" applyNumberFormat="1" applyFont="1" applyFill="1" applyBorder="1" applyAlignment="1">
      <alignment horizontal="left" vertical="center" wrapText="1"/>
    </xf>
    <xf numFmtId="0" fontId="7" fillId="2" borderId="9" xfId="0" applyNumberFormat="1" applyFont="1" applyFill="1" applyBorder="1" applyAlignment="1">
      <alignment horizontal="left" vertical="center" wrapText="1"/>
    </xf>
    <xf numFmtId="3" fontId="33" fillId="10" borderId="32" xfId="0" applyNumberFormat="1" applyFont="1" applyFill="1" applyBorder="1" applyAlignment="1">
      <alignment horizontal="left" vertical="center" wrapText="1"/>
    </xf>
    <xf numFmtId="3" fontId="33" fillId="10" borderId="44" xfId="0" applyNumberFormat="1" applyFont="1" applyFill="1" applyBorder="1" applyAlignment="1">
      <alignment horizontal="right" vertical="center" wrapText="1"/>
    </xf>
    <xf numFmtId="3" fontId="33" fillId="10" borderId="45" xfId="0" applyNumberFormat="1" applyFont="1" applyFill="1" applyBorder="1" applyAlignment="1">
      <alignment horizontal="right" vertical="center" wrapText="1"/>
    </xf>
    <xf numFmtId="0" fontId="52" fillId="0" borderId="0" xfId="0" applyNumberFormat="1" applyFont="1" applyFill="1" applyAlignment="1">
      <alignment horizontal="right" vertical="center"/>
    </xf>
    <xf numFmtId="0" fontId="52" fillId="0" borderId="0" xfId="0" applyNumberFormat="1" applyFont="1" applyFill="1" applyAlignment="1">
      <alignment horizontal="left" vertical="center"/>
    </xf>
    <xf numFmtId="0" fontId="33" fillId="15" borderId="12" xfId="0" applyNumberFormat="1" applyFont="1" applyFill="1" applyBorder="1" applyAlignment="1">
      <alignment horizontal="left" vertical="center" wrapText="1"/>
    </xf>
    <xf numFmtId="0" fontId="2" fillId="25" borderId="32" xfId="0" applyFont="1" applyFill="1" applyBorder="1" applyAlignment="1">
      <alignment horizontal="left" vertical="top" wrapText="1"/>
    </xf>
    <xf numFmtId="0" fontId="39" fillId="27" borderId="12" xfId="0" applyNumberFormat="1" applyFont="1" applyFill="1" applyBorder="1" applyAlignment="1">
      <alignment horizontal="left" vertical="center" wrapText="1"/>
    </xf>
    <xf numFmtId="0" fontId="7" fillId="27" borderId="3" xfId="0" applyNumberFormat="1" applyFont="1" applyFill="1" applyBorder="1" applyAlignment="1">
      <alignment horizontal="left" vertical="center" wrapText="1"/>
    </xf>
    <xf numFmtId="10" fontId="7" fillId="27" borderId="1" xfId="0" applyNumberFormat="1" applyFont="1" applyFill="1" applyBorder="1" applyAlignment="1">
      <alignment horizontal="left" vertical="center" wrapText="1"/>
    </xf>
    <xf numFmtId="0" fontId="7" fillId="27" borderId="3" xfId="0" applyNumberFormat="1" applyFont="1" applyFill="1" applyBorder="1" applyAlignment="1">
      <alignment horizontal="right" vertical="center" wrapText="1"/>
    </xf>
    <xf numFmtId="0" fontId="33" fillId="27" borderId="0" xfId="0" applyNumberFormat="1" applyFont="1" applyFill="1" applyBorder="1" applyAlignment="1">
      <alignment horizontal="left" vertical="center" wrapText="1"/>
    </xf>
    <xf numFmtId="164" fontId="33" fillId="27" borderId="3" xfId="8" applyNumberFormat="1" applyFont="1" applyFill="1" applyBorder="1" applyAlignment="1">
      <alignment horizontal="right" vertical="center" wrapText="1"/>
    </xf>
    <xf numFmtId="164" fontId="7" fillId="27" borderId="4" xfId="8" applyNumberFormat="1" applyFont="1" applyFill="1" applyBorder="1" applyAlignment="1">
      <alignment horizontal="right" vertical="center" wrapText="1"/>
    </xf>
    <xf numFmtId="164" fontId="7" fillId="27" borderId="6" xfId="8" applyNumberFormat="1" applyFont="1" applyFill="1" applyBorder="1" applyAlignment="1">
      <alignment horizontal="right" vertical="center" wrapText="1"/>
    </xf>
    <xf numFmtId="0" fontId="33" fillId="27" borderId="0" xfId="0" applyNumberFormat="1" applyFont="1" applyFill="1" applyAlignment="1">
      <alignment horizontal="left" vertical="center" wrapText="1"/>
    </xf>
    <xf numFmtId="0" fontId="7" fillId="27" borderId="1" xfId="0" applyNumberFormat="1" applyFont="1" applyFill="1" applyBorder="1" applyAlignment="1">
      <alignment horizontal="right" vertical="center" wrapText="1"/>
    </xf>
    <xf numFmtId="165" fontId="7" fillId="27" borderId="4" xfId="0" applyNumberFormat="1" applyFont="1" applyFill="1" applyBorder="1" applyAlignment="1">
      <alignment horizontal="right" vertical="center" wrapText="1"/>
    </xf>
    <xf numFmtId="0" fontId="33" fillId="27" borderId="6" xfId="0" applyNumberFormat="1" applyFont="1" applyFill="1" applyBorder="1" applyAlignment="1">
      <alignment horizontal="left" vertical="center" wrapText="1"/>
    </xf>
    <xf numFmtId="9" fontId="7" fillId="27" borderId="4" xfId="0" applyNumberFormat="1" applyFont="1" applyFill="1" applyBorder="1" applyAlignment="1">
      <alignment horizontal="right" vertical="center" wrapText="1"/>
    </xf>
    <xf numFmtId="165" fontId="7" fillId="27" borderId="26" xfId="9" applyNumberFormat="1" applyFont="1" applyFill="1" applyBorder="1" applyAlignment="1">
      <alignment horizontal="right" vertical="center"/>
    </xf>
    <xf numFmtId="164" fontId="7" fillId="27" borderId="4" xfId="8" applyNumberFormat="1" applyFont="1" applyFill="1" applyBorder="1" applyAlignment="1">
      <alignment horizontal="left" vertical="center" wrapText="1"/>
    </xf>
    <xf numFmtId="9" fontId="7" fillId="27" borderId="1" xfId="0" applyNumberFormat="1" applyFont="1" applyFill="1" applyBorder="1" applyAlignment="1">
      <alignment horizontal="right" vertical="center" wrapText="1"/>
    </xf>
    <xf numFmtId="0" fontId="7" fillId="27" borderId="5" xfId="0" applyNumberFormat="1" applyFont="1" applyFill="1" applyBorder="1" applyAlignment="1">
      <alignment horizontal="left" vertical="center" wrapText="1"/>
    </xf>
    <xf numFmtId="0" fontId="7" fillId="27" borderId="9" xfId="0" applyNumberFormat="1" applyFont="1" applyFill="1" applyBorder="1" applyAlignment="1">
      <alignment horizontal="right" vertical="center" wrapText="1"/>
    </xf>
    <xf numFmtId="3" fontId="33" fillId="29" borderId="31" xfId="0" applyNumberFormat="1" applyFont="1" applyFill="1" applyBorder="1" applyAlignment="1">
      <alignment horizontal="right" vertical="center" wrapText="1"/>
    </xf>
    <xf numFmtId="3" fontId="33" fillId="27" borderId="31" xfId="0" applyNumberFormat="1" applyFont="1" applyFill="1" applyBorder="1" applyAlignment="1">
      <alignment horizontal="right" vertical="center" wrapText="1"/>
    </xf>
    <xf numFmtId="164" fontId="33" fillId="27" borderId="1" xfId="8" applyNumberFormat="1" applyFont="1" applyFill="1" applyBorder="1" applyAlignment="1">
      <alignment horizontal="right" vertical="center" wrapText="1"/>
    </xf>
    <xf numFmtId="164" fontId="44" fillId="30" borderId="1" xfId="8" applyNumberFormat="1" applyFont="1" applyFill="1" applyBorder="1" applyAlignment="1">
      <alignment horizontal="right" vertical="center" wrapText="1"/>
    </xf>
    <xf numFmtId="3" fontId="33" fillId="27" borderId="15" xfId="0" applyNumberFormat="1" applyFont="1" applyFill="1" applyBorder="1" applyAlignment="1">
      <alignment horizontal="right" vertical="center" wrapText="1"/>
    </xf>
    <xf numFmtId="3" fontId="7" fillId="27" borderId="5" xfId="0" applyNumberFormat="1" applyFont="1" applyFill="1" applyBorder="1" applyAlignment="1">
      <alignment horizontal="right" vertical="center" wrapText="1"/>
    </xf>
    <xf numFmtId="0" fontId="33" fillId="27" borderId="36" xfId="0" applyFont="1" applyFill="1" applyBorder="1" applyAlignment="1">
      <alignment horizontal="left" vertical="center" wrapText="1"/>
    </xf>
    <xf numFmtId="164" fontId="7" fillId="27" borderId="1" xfId="8" applyNumberFormat="1" applyFont="1" applyFill="1" applyBorder="1" applyAlignment="1">
      <alignment horizontal="left" vertical="center"/>
    </xf>
    <xf numFmtId="164" fontId="7" fillId="27" borderId="8" xfId="8" applyNumberFormat="1" applyFont="1" applyFill="1" applyBorder="1" applyAlignment="1">
      <alignment horizontal="left" vertical="center"/>
    </xf>
    <xf numFmtId="3" fontId="33" fillId="29" borderId="46" xfId="0" applyNumberFormat="1" applyFont="1" applyFill="1" applyBorder="1" applyAlignment="1">
      <alignment horizontal="right" vertical="center" wrapText="1"/>
    </xf>
    <xf numFmtId="3" fontId="33" fillId="28" borderId="47" xfId="0" applyNumberFormat="1" applyFont="1" applyFill="1" applyBorder="1" applyAlignment="1">
      <alignment horizontal="right" vertical="center" wrapText="1"/>
    </xf>
    <xf numFmtId="3" fontId="7" fillId="27" borderId="40" xfId="0" applyNumberFormat="1" applyFont="1" applyFill="1" applyBorder="1" applyAlignment="1">
      <alignment horizontal="right" vertical="center" wrapText="1"/>
    </xf>
    <xf numFmtId="3" fontId="39" fillId="27" borderId="1" xfId="0" applyNumberFormat="1" applyFont="1" applyFill="1" applyBorder="1" applyAlignment="1">
      <alignment horizontal="right" vertical="center"/>
    </xf>
    <xf numFmtId="164" fontId="33" fillId="28" borderId="31" xfId="0" applyNumberFormat="1" applyFont="1" applyFill="1" applyBorder="1" applyAlignment="1">
      <alignment horizontal="left" vertical="center" wrapText="1"/>
    </xf>
    <xf numFmtId="164" fontId="33" fillId="28" borderId="31" xfId="0" applyNumberFormat="1" applyFont="1" applyFill="1" applyBorder="1" applyAlignment="1">
      <alignment horizontal="left" vertical="center"/>
    </xf>
    <xf numFmtId="3" fontId="7" fillId="27" borderId="1" xfId="0" applyNumberFormat="1" applyFont="1" applyFill="1" applyBorder="1" applyAlignment="1">
      <alignment horizontal="right" vertical="center" wrapText="1"/>
    </xf>
    <xf numFmtId="3" fontId="7" fillId="27" borderId="8" xfId="0" applyNumberFormat="1" applyFont="1" applyFill="1" applyBorder="1" applyAlignment="1">
      <alignment horizontal="right" vertical="center" wrapText="1"/>
    </xf>
    <xf numFmtId="164" fontId="33" fillId="27" borderId="9" xfId="0" applyNumberFormat="1" applyFont="1" applyFill="1" applyBorder="1" applyAlignment="1">
      <alignment horizontal="left" vertical="center" wrapText="1"/>
    </xf>
    <xf numFmtId="0" fontId="33" fillId="27" borderId="2" xfId="0" applyNumberFormat="1" applyFont="1" applyFill="1" applyBorder="1" applyAlignment="1">
      <alignment horizontal="left" vertical="center" wrapText="1"/>
    </xf>
    <xf numFmtId="164" fontId="39" fillId="27" borderId="3" xfId="8" applyNumberFormat="1" applyFont="1" applyFill="1" applyBorder="1" applyAlignment="1">
      <alignment horizontal="right" vertical="center" wrapText="1"/>
    </xf>
    <xf numFmtId="164" fontId="7" fillId="27" borderId="31" xfId="0" applyNumberFormat="1" applyFont="1" applyFill="1" applyBorder="1" applyAlignment="1">
      <alignment horizontal="left" vertical="center" wrapText="1"/>
    </xf>
    <xf numFmtId="164" fontId="7" fillId="27" borderId="1" xfId="8" applyNumberFormat="1" applyFont="1" applyFill="1" applyBorder="1" applyAlignment="1">
      <alignment horizontal="right" vertical="center" wrapText="1"/>
    </xf>
    <xf numFmtId="0" fontId="7" fillId="27" borderId="8" xfId="0" applyNumberFormat="1" applyFont="1" applyFill="1" applyBorder="1" applyAlignment="1">
      <alignment horizontal="right" vertical="center" wrapText="1"/>
    </xf>
    <xf numFmtId="164" fontId="7" fillId="28" borderId="31" xfId="0" applyNumberFormat="1" applyFont="1" applyFill="1" applyBorder="1" applyAlignment="1">
      <alignment horizontal="right" vertical="center" wrapText="1"/>
    </xf>
    <xf numFmtId="164" fontId="7" fillId="27" borderId="13" xfId="8" applyNumberFormat="1" applyFont="1" applyFill="1" applyBorder="1" applyAlignment="1">
      <alignment horizontal="left" vertical="center" wrapText="1"/>
    </xf>
    <xf numFmtId="0" fontId="33" fillId="27" borderId="1" xfId="0" applyNumberFormat="1" applyFont="1" applyFill="1" applyBorder="1" applyAlignment="1">
      <alignment horizontal="left" vertical="center" wrapText="1"/>
    </xf>
    <xf numFmtId="0" fontId="33" fillId="5" borderId="4" xfId="0" applyNumberFormat="1" applyFont="1" applyFill="1" applyBorder="1" applyAlignment="1">
      <alignment horizontal="left" vertical="center" wrapText="1"/>
    </xf>
    <xf numFmtId="0" fontId="33" fillId="0" borderId="12" xfId="0" applyNumberFormat="1" applyFont="1" applyBorder="1" applyAlignment="1">
      <alignment horizontal="left" vertical="center" wrapText="1"/>
    </xf>
    <xf numFmtId="0" fontId="33" fillId="10" borderId="6" xfId="0" applyNumberFormat="1" applyFont="1" applyFill="1" applyBorder="1" applyAlignment="1">
      <alignment horizontal="left" vertical="center" wrapText="1"/>
    </xf>
    <xf numFmtId="0" fontId="33" fillId="14" borderId="0" xfId="0" applyNumberFormat="1" applyFont="1" applyFill="1" applyAlignment="1">
      <alignment horizontal="left" vertical="center" wrapText="1"/>
    </xf>
    <xf numFmtId="0" fontId="33" fillId="15" borderId="0" xfId="0" applyNumberFormat="1" applyFont="1" applyFill="1" applyAlignment="1">
      <alignment horizontal="left" vertical="center" wrapText="1"/>
    </xf>
    <xf numFmtId="164" fontId="7" fillId="27" borderId="8" xfId="8" applyNumberFormat="1" applyFont="1" applyFill="1" applyBorder="1" applyAlignment="1">
      <alignment horizontal="right" vertical="center" wrapText="1"/>
    </xf>
    <xf numFmtId="3" fontId="7" fillId="27" borderId="3" xfId="0" applyNumberFormat="1" applyFont="1" applyFill="1" applyBorder="1" applyAlignment="1">
      <alignment horizontal="right" vertical="center" wrapText="1"/>
    </xf>
    <xf numFmtId="0" fontId="2" fillId="0" borderId="0" xfId="0" applyNumberFormat="1" applyFont="1" applyAlignment="1">
      <alignment horizontal="left" vertical="center" wrapText="1"/>
    </xf>
    <xf numFmtId="0" fontId="33" fillId="27" borderId="5" xfId="0" applyNumberFormat="1" applyFont="1" applyFill="1" applyBorder="1" applyAlignment="1">
      <alignment horizontal="left" vertical="center" wrapText="1"/>
    </xf>
    <xf numFmtId="0" fontId="33" fillId="27" borderId="4" xfId="0" applyNumberFormat="1" applyFont="1" applyFill="1" applyBorder="1" applyAlignment="1">
      <alignment horizontal="left" vertical="center" wrapText="1"/>
    </xf>
    <xf numFmtId="0" fontId="7" fillId="0" borderId="9" xfId="0" applyNumberFormat="1" applyFont="1" applyFill="1" applyBorder="1" applyAlignment="1">
      <alignment horizontal="right" vertical="center" wrapText="1"/>
    </xf>
    <xf numFmtId="0" fontId="33" fillId="27" borderId="3" xfId="0" applyNumberFormat="1" applyFont="1" applyFill="1" applyBorder="1" applyAlignment="1">
      <alignment horizontal="left" vertical="center" wrapText="1"/>
    </xf>
    <xf numFmtId="3" fontId="33" fillId="28" borderId="46" xfId="0" applyNumberFormat="1" applyFont="1" applyFill="1" applyBorder="1" applyAlignment="1">
      <alignment horizontal="right" vertical="center" wrapText="1"/>
    </xf>
    <xf numFmtId="0" fontId="33" fillId="10" borderId="1" xfId="0" applyNumberFormat="1" applyFont="1" applyFill="1" applyBorder="1" applyAlignment="1">
      <alignment horizontal="right" vertical="center" wrapText="1"/>
    </xf>
    <xf numFmtId="0" fontId="33" fillId="10" borderId="1" xfId="0" applyNumberFormat="1" applyFont="1" applyFill="1" applyBorder="1" applyAlignment="1">
      <alignment horizontal="right" vertical="center"/>
    </xf>
    <xf numFmtId="164" fontId="7" fillId="0" borderId="1" xfId="8" applyNumberFormat="1" applyFont="1" applyFill="1" applyBorder="1" applyAlignment="1">
      <alignment horizontal="left" vertical="center"/>
    </xf>
    <xf numFmtId="164" fontId="33" fillId="0" borderId="3" xfId="8" applyNumberFormat="1" applyFont="1" applyBorder="1" applyAlignment="1">
      <alignment horizontal="right" vertical="center" wrapText="1"/>
    </xf>
    <xf numFmtId="164" fontId="7" fillId="27" borderId="10" xfId="8" applyNumberFormat="1" applyFont="1" applyFill="1" applyBorder="1" applyAlignment="1">
      <alignment horizontal="right" vertical="center" wrapText="1"/>
    </xf>
    <xf numFmtId="164" fontId="7" fillId="6" borderId="1" xfId="8" applyNumberFormat="1" applyFont="1" applyFill="1" applyBorder="1" applyAlignment="1">
      <alignment horizontal="left" vertical="center" wrapText="1"/>
    </xf>
    <xf numFmtId="164" fontId="7" fillId="0" borderId="1" xfId="8" applyNumberFormat="1" applyFont="1" applyFill="1" applyBorder="1" applyAlignment="1">
      <alignment horizontal="left" vertical="center" wrapText="1"/>
    </xf>
    <xf numFmtId="0" fontId="7" fillId="0" borderId="0" xfId="0" applyNumberFormat="1" applyFont="1" applyAlignment="1">
      <alignment horizontal="left" vertical="center"/>
    </xf>
    <xf numFmtId="0" fontId="33" fillId="0" borderId="0" xfId="0" applyNumberFormat="1" applyFont="1" applyFill="1" applyBorder="1" applyAlignment="1">
      <alignment horizontal="left" vertical="center"/>
    </xf>
    <xf numFmtId="0" fontId="33" fillId="0" borderId="0" xfId="0" applyFont="1" applyAlignment="1">
      <alignment horizontal="left" vertical="center"/>
    </xf>
    <xf numFmtId="0" fontId="7" fillId="0" borderId="4" xfId="0" applyNumberFormat="1" applyFont="1" applyBorder="1" applyAlignment="1">
      <alignment horizontal="left" vertical="center" wrapText="1"/>
    </xf>
    <xf numFmtId="0" fontId="7" fillId="0" borderId="12" xfId="0" applyNumberFormat="1" applyFont="1" applyBorder="1" applyAlignment="1">
      <alignment horizontal="left" vertical="center"/>
    </xf>
    <xf numFmtId="0" fontId="7" fillId="0" borderId="8" xfId="0" applyNumberFormat="1" applyFont="1" applyFill="1" applyBorder="1" applyAlignment="1">
      <alignment horizontal="left" vertical="center" wrapText="1"/>
    </xf>
    <xf numFmtId="0" fontId="7" fillId="13" borderId="1" xfId="0" applyNumberFormat="1" applyFont="1" applyFill="1" applyBorder="1" applyAlignment="1">
      <alignment horizontal="left" vertical="center" wrapText="1"/>
    </xf>
    <xf numFmtId="0" fontId="7" fillId="15" borderId="1" xfId="0" applyNumberFormat="1" applyFont="1" applyFill="1" applyBorder="1" applyAlignment="1">
      <alignment horizontal="left" vertical="center" wrapText="1"/>
    </xf>
    <xf numFmtId="0" fontId="7" fillId="14" borderId="1" xfId="0" applyNumberFormat="1" applyFont="1" applyFill="1" applyBorder="1" applyAlignment="1">
      <alignment horizontal="left" vertical="center" wrapText="1"/>
    </xf>
    <xf numFmtId="0" fontId="7" fillId="0" borderId="1" xfId="0" applyNumberFormat="1" applyFont="1" applyFill="1" applyBorder="1" applyAlignment="1">
      <alignment horizontal="left" vertical="center" wrapText="1"/>
    </xf>
    <xf numFmtId="0" fontId="33" fillId="18" borderId="9" xfId="0" applyNumberFormat="1" applyFont="1" applyFill="1" applyBorder="1" applyAlignment="1">
      <alignment horizontal="left" vertical="center"/>
    </xf>
    <xf numFmtId="0" fontId="33" fillId="0" borderId="0" xfId="0" applyNumberFormat="1" applyFont="1" applyFill="1" applyAlignment="1">
      <alignment horizontal="left" vertical="center"/>
    </xf>
    <xf numFmtId="0" fontId="7" fillId="0" borderId="0" xfId="0" applyNumberFormat="1" applyFont="1" applyFill="1" applyBorder="1" applyAlignment="1">
      <alignment horizontal="left" vertical="center" wrapText="1"/>
    </xf>
    <xf numFmtId="0" fontId="24" fillId="22" borderId="1" xfId="0" applyNumberFormat="1" applyFont="1" applyFill="1" applyBorder="1" applyAlignment="1">
      <alignment horizontal="left" vertical="center" wrapText="1"/>
    </xf>
    <xf numFmtId="0" fontId="7" fillId="4" borderId="9" xfId="0" applyNumberFormat="1" applyFont="1" applyFill="1" applyBorder="1" applyAlignment="1">
      <alignment horizontal="left" vertical="center" wrapText="1"/>
    </xf>
    <xf numFmtId="0" fontId="7" fillId="7" borderId="8" xfId="0" applyNumberFormat="1" applyFont="1" applyFill="1" applyBorder="1" applyAlignment="1">
      <alignment horizontal="left" vertical="center" wrapText="1"/>
    </xf>
    <xf numFmtId="0" fontId="7" fillId="11" borderId="1" xfId="0" applyNumberFormat="1" applyFont="1" applyFill="1" applyBorder="1" applyAlignment="1">
      <alignment horizontal="left" vertical="center" wrapText="1"/>
    </xf>
    <xf numFmtId="0" fontId="7" fillId="21" borderId="1" xfId="0" applyNumberFormat="1" applyFont="1" applyFill="1" applyBorder="1" applyAlignment="1">
      <alignment horizontal="left" vertical="center" wrapText="1"/>
    </xf>
    <xf numFmtId="0" fontId="7" fillId="12" borderId="1" xfId="0" applyNumberFormat="1" applyFont="1" applyFill="1" applyBorder="1" applyAlignment="1">
      <alignment horizontal="left" vertical="center" wrapText="1"/>
    </xf>
    <xf numFmtId="0" fontId="7" fillId="3" borderId="1" xfId="0" applyNumberFormat="1" applyFont="1" applyFill="1" applyBorder="1" applyAlignment="1">
      <alignment horizontal="left" vertical="center" wrapText="1"/>
    </xf>
    <xf numFmtId="0" fontId="7" fillId="7" borderId="1" xfId="0" applyNumberFormat="1" applyFont="1" applyFill="1" applyBorder="1" applyAlignment="1">
      <alignment horizontal="left" vertical="center" wrapText="1"/>
    </xf>
    <xf numFmtId="0" fontId="33" fillId="0" borderId="1" xfId="0" applyNumberFormat="1" applyFont="1" applyBorder="1" applyAlignment="1">
      <alignment horizontal="right" vertical="center"/>
    </xf>
    <xf numFmtId="0" fontId="33" fillId="0" borderId="0" xfId="0" applyNumberFormat="1" applyFont="1" applyAlignment="1">
      <alignment horizontal="right" vertical="center"/>
    </xf>
    <xf numFmtId="0" fontId="33" fillId="0" borderId="5" xfId="0" applyNumberFormat="1" applyFont="1" applyBorder="1" applyAlignment="1">
      <alignment horizontal="left" vertical="center"/>
    </xf>
    <xf numFmtId="0" fontId="7" fillId="0" borderId="3" xfId="0" applyNumberFormat="1" applyFont="1" applyBorder="1" applyAlignment="1">
      <alignment horizontal="left" vertical="center" wrapText="1"/>
    </xf>
    <xf numFmtId="0" fontId="33" fillId="0" borderId="1" xfId="0" applyNumberFormat="1" applyFont="1" applyFill="1" applyBorder="1" applyAlignment="1">
      <alignment horizontal="right" vertical="center" wrapText="1"/>
    </xf>
    <xf numFmtId="0" fontId="33" fillId="0" borderId="8" xfId="0" applyNumberFormat="1" applyFont="1" applyFill="1" applyBorder="1" applyAlignment="1">
      <alignment horizontal="right" vertical="center" wrapText="1"/>
    </xf>
    <xf numFmtId="0" fontId="7" fillId="10" borderId="1" xfId="0" applyNumberFormat="1" applyFont="1" applyFill="1" applyBorder="1" applyAlignment="1">
      <alignment horizontal="right" vertical="center" wrapText="1"/>
    </xf>
    <xf numFmtId="0" fontId="7" fillId="4" borderId="8" xfId="0" applyNumberFormat="1" applyFont="1" applyFill="1" applyBorder="1" applyAlignment="1">
      <alignment horizontal="left" vertical="center" wrapText="1"/>
    </xf>
    <xf numFmtId="0" fontId="7" fillId="4" borderId="15" xfId="0" applyNumberFormat="1" applyFont="1" applyFill="1" applyBorder="1" applyAlignment="1">
      <alignment horizontal="left" vertical="center" wrapText="1"/>
    </xf>
    <xf numFmtId="0" fontId="33" fillId="0" borderId="2" xfId="0" applyNumberFormat="1" applyFont="1" applyBorder="1" applyAlignment="1">
      <alignment horizontal="left" vertical="center"/>
    </xf>
    <xf numFmtId="0" fontId="7" fillId="4" borderId="3" xfId="0" applyNumberFormat="1" applyFont="1" applyFill="1" applyBorder="1" applyAlignment="1">
      <alignment horizontal="left" vertical="center" wrapText="1"/>
    </xf>
    <xf numFmtId="0" fontId="7" fillId="10" borderId="1" xfId="0" applyNumberFormat="1" applyFont="1" applyFill="1" applyBorder="1" applyAlignment="1">
      <alignment horizontal="left" vertical="center" wrapText="1"/>
    </xf>
    <xf numFmtId="0" fontId="7" fillId="4" borderId="2" xfId="0" applyNumberFormat="1" applyFont="1" applyFill="1" applyBorder="1" applyAlignment="1">
      <alignment horizontal="left" vertical="center" wrapText="1"/>
    </xf>
    <xf numFmtId="0" fontId="33" fillId="10" borderId="3" xfId="0" applyNumberFormat="1" applyFont="1" applyFill="1" applyBorder="1" applyAlignment="1">
      <alignment horizontal="right" vertical="center" wrapText="1"/>
    </xf>
    <xf numFmtId="0" fontId="33" fillId="0" borderId="3" xfId="0" applyNumberFormat="1" applyFont="1" applyBorder="1" applyAlignment="1">
      <alignment horizontal="right" vertical="center" wrapText="1"/>
    </xf>
    <xf numFmtId="0" fontId="33" fillId="0" borderId="1" xfId="0" applyNumberFormat="1" applyFont="1" applyBorder="1" applyAlignment="1">
      <alignment horizontal="right" vertical="center" wrapText="1"/>
    </xf>
    <xf numFmtId="0" fontId="7" fillId="6" borderId="1" xfId="0" applyNumberFormat="1" applyFont="1" applyFill="1" applyBorder="1" applyAlignment="1">
      <alignment horizontal="right" vertical="center" wrapText="1"/>
    </xf>
    <xf numFmtId="0" fontId="33" fillId="5" borderId="5" xfId="0" applyNumberFormat="1" applyFont="1" applyFill="1" applyBorder="1" applyAlignment="1">
      <alignment horizontal="left" vertical="center" wrapText="1"/>
    </xf>
    <xf numFmtId="0" fontId="7" fillId="0" borderId="11" xfId="0" applyNumberFormat="1" applyFont="1" applyBorder="1" applyAlignment="1">
      <alignment horizontal="left" vertical="center" wrapText="1"/>
    </xf>
    <xf numFmtId="9" fontId="7" fillId="0" borderId="1" xfId="0" applyNumberFormat="1" applyFont="1" applyBorder="1" applyAlignment="1">
      <alignment horizontal="right" vertical="center" wrapText="1"/>
    </xf>
    <xf numFmtId="0" fontId="33" fillId="0" borderId="0" xfId="0" applyNumberFormat="1" applyFont="1" applyBorder="1" applyAlignment="1">
      <alignment horizontal="left" vertical="center"/>
    </xf>
    <xf numFmtId="0" fontId="7" fillId="6" borderId="4" xfId="0" applyNumberFormat="1" applyFont="1" applyFill="1" applyBorder="1" applyAlignment="1">
      <alignment horizontal="right" vertical="center" wrapText="1"/>
    </xf>
    <xf numFmtId="0" fontId="33" fillId="0" borderId="6" xfId="0" applyNumberFormat="1" applyFont="1" applyBorder="1" applyAlignment="1">
      <alignment horizontal="left" vertical="center"/>
    </xf>
    <xf numFmtId="0" fontId="7" fillId="0" borderId="1" xfId="0" applyNumberFormat="1" applyFont="1" applyFill="1" applyBorder="1" applyAlignment="1">
      <alignment horizontal="right" vertical="center" wrapText="1"/>
    </xf>
    <xf numFmtId="0" fontId="7" fillId="0" borderId="1" xfId="0" applyNumberFormat="1" applyFont="1" applyBorder="1" applyAlignment="1">
      <alignment horizontal="left" vertical="center" wrapText="1"/>
    </xf>
    <xf numFmtId="0" fontId="7" fillId="0" borderId="5" xfId="0" applyNumberFormat="1" applyFont="1" applyBorder="1" applyAlignment="1">
      <alignment horizontal="left" vertical="center" wrapText="1"/>
    </xf>
    <xf numFmtId="0" fontId="7" fillId="10" borderId="5" xfId="0" applyNumberFormat="1" applyFont="1" applyFill="1" applyBorder="1" applyAlignment="1">
      <alignment horizontal="right" vertical="center" wrapText="1"/>
    </xf>
    <xf numFmtId="0" fontId="7" fillId="0" borderId="15" xfId="0" applyNumberFormat="1" applyFont="1" applyBorder="1" applyAlignment="1">
      <alignment horizontal="left" vertical="center" wrapText="1"/>
    </xf>
    <xf numFmtId="0" fontId="33" fillId="0" borderId="1" xfId="0" applyNumberFormat="1" applyFont="1" applyBorder="1" applyAlignment="1">
      <alignment horizontal="left" vertical="center"/>
    </xf>
    <xf numFmtId="0" fontId="7" fillId="0" borderId="2" xfId="0" applyNumberFormat="1" applyFont="1" applyBorder="1" applyAlignment="1">
      <alignment horizontal="left" vertical="center" wrapText="1"/>
    </xf>
    <xf numFmtId="0" fontId="33" fillId="10" borderId="0" xfId="0" applyNumberFormat="1" applyFont="1" applyFill="1" applyAlignment="1">
      <alignment horizontal="left" vertical="center"/>
    </xf>
    <xf numFmtId="0" fontId="33" fillId="0" borderId="15" xfId="0" applyNumberFormat="1" applyFont="1" applyBorder="1" applyAlignment="1">
      <alignment horizontal="right" vertical="center"/>
    </xf>
    <xf numFmtId="0" fontId="7" fillId="3" borderId="4" xfId="0" applyNumberFormat="1" applyFont="1" applyFill="1" applyBorder="1" applyAlignment="1">
      <alignment horizontal="left" vertical="center" wrapText="1"/>
    </xf>
    <xf numFmtId="0" fontId="33" fillId="5" borderId="5" xfId="0" applyNumberFormat="1" applyFont="1" applyFill="1" applyBorder="1" applyAlignment="1">
      <alignment horizontal="left" vertical="center"/>
    </xf>
    <xf numFmtId="0" fontId="7" fillId="0" borderId="8" xfId="0" applyNumberFormat="1" applyFont="1" applyBorder="1" applyAlignment="1">
      <alignment horizontal="left" vertical="center"/>
    </xf>
    <xf numFmtId="0" fontId="33" fillId="0" borderId="13" xfId="0" applyNumberFormat="1" applyFont="1" applyBorder="1" applyAlignment="1">
      <alignment horizontal="left" vertical="center" wrapText="1"/>
    </xf>
    <xf numFmtId="0" fontId="33" fillId="0" borderId="7" xfId="0" applyNumberFormat="1" applyFont="1" applyBorder="1" applyAlignment="1">
      <alignment horizontal="left" vertical="center" wrapText="1"/>
    </xf>
    <xf numFmtId="0" fontId="7" fillId="0" borderId="15" xfId="0" applyNumberFormat="1" applyFont="1" applyBorder="1" applyAlignment="1">
      <alignment horizontal="left" vertical="center"/>
    </xf>
    <xf numFmtId="0" fontId="33" fillId="0" borderId="2" xfId="0" applyNumberFormat="1" applyFont="1" applyBorder="1" applyAlignment="1">
      <alignment horizontal="left" vertical="center" wrapText="1"/>
    </xf>
    <xf numFmtId="0" fontId="7" fillId="7" borderId="14" xfId="0" applyNumberFormat="1" applyFont="1" applyFill="1" applyBorder="1" applyAlignment="1">
      <alignment horizontal="left" vertical="center" wrapText="1"/>
    </xf>
    <xf numFmtId="0" fontId="33" fillId="27" borderId="0" xfId="0" applyNumberFormat="1" applyFont="1" applyFill="1" applyAlignment="1">
      <alignment horizontal="left" vertical="center"/>
    </xf>
    <xf numFmtId="9" fontId="33" fillId="27" borderId="31" xfId="0" applyNumberFormat="1" applyFont="1" applyFill="1" applyBorder="1" applyAlignment="1">
      <alignment horizontal="right" vertical="center"/>
    </xf>
    <xf numFmtId="0" fontId="7" fillId="4" borderId="15" xfId="0" applyNumberFormat="1" applyFont="1" applyFill="1" applyBorder="1" applyAlignment="1">
      <alignment vertical="center" wrapText="1"/>
    </xf>
    <xf numFmtId="0" fontId="7" fillId="4" borderId="9" xfId="0" applyNumberFormat="1" applyFont="1" applyFill="1" applyBorder="1" applyAlignment="1">
      <alignment vertical="center" wrapText="1"/>
    </xf>
    <xf numFmtId="0" fontId="33" fillId="6" borderId="1" xfId="0" applyNumberFormat="1" applyFont="1" applyFill="1" applyBorder="1" applyAlignment="1">
      <alignment horizontal="right" vertical="center" wrapText="1"/>
    </xf>
    <xf numFmtId="0" fontId="33" fillId="27" borderId="3" xfId="0" applyNumberFormat="1" applyFont="1" applyFill="1" applyBorder="1" applyAlignment="1">
      <alignment horizontal="right" vertical="center" wrapText="1"/>
    </xf>
    <xf numFmtId="0" fontId="7" fillId="27" borderId="10" xfId="0" applyNumberFormat="1" applyFont="1" applyFill="1" applyBorder="1" applyAlignment="1">
      <alignment horizontal="right" vertical="center" wrapText="1"/>
    </xf>
    <xf numFmtId="0" fontId="7" fillId="27" borderId="4" xfId="0" applyNumberFormat="1" applyFont="1" applyFill="1" applyBorder="1" applyAlignment="1">
      <alignment horizontal="right" vertical="center" wrapText="1"/>
    </xf>
    <xf numFmtId="0" fontId="7" fillId="27" borderId="13" xfId="0" applyNumberFormat="1" applyFont="1" applyFill="1" applyBorder="1" applyAlignment="1">
      <alignment horizontal="right" vertical="center" wrapText="1"/>
    </xf>
    <xf numFmtId="0" fontId="33" fillId="27" borderId="4" xfId="0" applyNumberFormat="1" applyFont="1" applyFill="1" applyBorder="1" applyAlignment="1">
      <alignment horizontal="left" vertical="center"/>
    </xf>
    <xf numFmtId="0" fontId="7" fillId="11" borderId="2" xfId="0" applyNumberFormat="1" applyFont="1" applyFill="1" applyBorder="1" applyAlignment="1">
      <alignment horizontal="left" vertical="center" wrapText="1"/>
    </xf>
    <xf numFmtId="0" fontId="7" fillId="2" borderId="2" xfId="0" applyNumberFormat="1" applyFont="1" applyFill="1" applyBorder="1" applyAlignment="1">
      <alignment horizontal="left" vertical="center" wrapText="1"/>
    </xf>
    <xf numFmtId="0" fontId="33" fillId="27" borderId="1" xfId="0" applyNumberFormat="1" applyFont="1" applyFill="1" applyBorder="1" applyAlignment="1">
      <alignment horizontal="right" vertical="center" wrapText="1"/>
    </xf>
    <xf numFmtId="0" fontId="33" fillId="27" borderId="15" xfId="0" applyNumberFormat="1" applyFont="1" applyFill="1" applyBorder="1" applyAlignment="1">
      <alignment horizontal="right" vertical="center" wrapText="1"/>
    </xf>
    <xf numFmtId="0" fontId="33" fillId="0" borderId="8" xfId="0" applyNumberFormat="1" applyFont="1" applyBorder="1" applyAlignment="1">
      <alignment horizontal="left" vertical="center"/>
    </xf>
    <xf numFmtId="0" fontId="33" fillId="27" borderId="5" xfId="0" applyNumberFormat="1" applyFont="1" applyFill="1" applyBorder="1" applyAlignment="1">
      <alignment horizontal="left" vertical="center"/>
    </xf>
    <xf numFmtId="9" fontId="33" fillId="0" borderId="1" xfId="9" applyFont="1" applyFill="1" applyBorder="1" applyAlignment="1">
      <alignment horizontal="right" vertical="center" wrapText="1"/>
    </xf>
    <xf numFmtId="0" fontId="33" fillId="27" borderId="2" xfId="0" applyNumberFormat="1" applyFont="1" applyFill="1" applyBorder="1" applyAlignment="1">
      <alignment horizontal="right" vertical="center" wrapText="1"/>
    </xf>
    <xf numFmtId="0" fontId="7" fillId="27" borderId="2" xfId="0" applyNumberFormat="1" applyFont="1" applyFill="1" applyBorder="1" applyAlignment="1">
      <alignment horizontal="right" vertical="center" wrapText="1"/>
    </xf>
    <xf numFmtId="0" fontId="33" fillId="0" borderId="10" xfId="0" applyNumberFormat="1" applyFont="1" applyBorder="1" applyAlignment="1">
      <alignment horizontal="right" vertical="center"/>
    </xf>
    <xf numFmtId="0" fontId="54" fillId="0" borderId="0" xfId="0" applyFont="1" applyAlignment="1">
      <alignment vertical="center"/>
    </xf>
    <xf numFmtId="0" fontId="55" fillId="0" borderId="57" xfId="0" applyFont="1" applyBorder="1" applyAlignment="1">
      <alignment horizontal="center" vertical="center" wrapText="1"/>
    </xf>
    <xf numFmtId="0" fontId="55" fillId="0" borderId="58" xfId="0" applyFont="1" applyBorder="1" applyAlignment="1">
      <alignment horizontal="center" vertical="center" wrapText="1"/>
    </xf>
    <xf numFmtId="0" fontId="56" fillId="31" borderId="59" xfId="0" applyFont="1" applyFill="1" applyBorder="1" applyAlignment="1">
      <alignment vertical="center" wrapText="1"/>
    </xf>
    <xf numFmtId="0" fontId="57" fillId="31" borderId="60" xfId="0" applyFont="1" applyFill="1" applyBorder="1" applyAlignment="1">
      <alignment vertical="center" wrapText="1"/>
    </xf>
    <xf numFmtId="0" fontId="58" fillId="0" borderId="60" xfId="0" applyFont="1" applyBorder="1" applyAlignment="1">
      <alignment vertical="center" wrapText="1"/>
    </xf>
    <xf numFmtId="15" fontId="58" fillId="0" borderId="60" xfId="0" applyNumberFormat="1" applyFont="1" applyBorder="1" applyAlignment="1">
      <alignment horizontal="center" vertical="center" wrapText="1"/>
    </xf>
    <xf numFmtId="0" fontId="58" fillId="0" borderId="60" xfId="0" applyFont="1" applyBorder="1" applyAlignment="1">
      <alignment horizontal="center" vertical="center" wrapText="1"/>
    </xf>
    <xf numFmtId="9" fontId="58" fillId="0" borderId="60" xfId="0" applyNumberFormat="1" applyFont="1" applyBorder="1" applyAlignment="1">
      <alignment horizontal="center" vertical="center" wrapText="1"/>
    </xf>
    <xf numFmtId="0" fontId="58" fillId="9" borderId="59" xfId="0" applyFont="1" applyFill="1" applyBorder="1" applyAlignment="1">
      <alignment horizontal="center" vertical="center" wrapText="1"/>
    </xf>
    <xf numFmtId="0" fontId="58" fillId="9" borderId="60" xfId="0" applyFont="1" applyFill="1" applyBorder="1" applyAlignment="1">
      <alignment vertical="center" wrapText="1"/>
    </xf>
    <xf numFmtId="15" fontId="58" fillId="9" borderId="60" xfId="0" applyNumberFormat="1" applyFont="1" applyFill="1" applyBorder="1" applyAlignment="1">
      <alignment horizontal="center" vertical="center" wrapText="1"/>
    </xf>
    <xf numFmtId="0" fontId="58" fillId="9" borderId="60" xfId="0" applyFont="1" applyFill="1" applyBorder="1" applyAlignment="1">
      <alignment horizontal="center" vertical="center" wrapText="1"/>
    </xf>
    <xf numFmtId="9" fontId="58" fillId="9" borderId="60" xfId="0" applyNumberFormat="1" applyFont="1" applyFill="1" applyBorder="1" applyAlignment="1">
      <alignment horizontal="center" vertical="center" wrapText="1"/>
    </xf>
    <xf numFmtId="0" fontId="4" fillId="9" borderId="60" xfId="1" applyFill="1" applyBorder="1" applyAlignment="1">
      <alignment vertical="center" wrapText="1"/>
    </xf>
    <xf numFmtId="0" fontId="4" fillId="0" borderId="60" xfId="1" applyBorder="1" applyAlignment="1">
      <alignment vertical="center" wrapText="1"/>
    </xf>
    <xf numFmtId="17" fontId="58" fillId="9" borderId="60" xfId="0" applyNumberFormat="1" applyFont="1" applyFill="1" applyBorder="1" applyAlignment="1">
      <alignment horizontal="center" vertical="center" wrapText="1"/>
    </xf>
    <xf numFmtId="17" fontId="58" fillId="0" borderId="60" xfId="0" applyNumberFormat="1" applyFont="1" applyBorder="1" applyAlignment="1">
      <alignment horizontal="center" vertical="center" wrapText="1"/>
    </xf>
    <xf numFmtId="0" fontId="56" fillId="32" borderId="59" xfId="0" applyFont="1" applyFill="1" applyBorder="1" applyAlignment="1">
      <alignment horizontal="center" vertical="center" wrapText="1"/>
    </xf>
    <xf numFmtId="0" fontId="57" fillId="32" borderId="60" xfId="0" applyFont="1" applyFill="1" applyBorder="1" applyAlignment="1">
      <alignment vertical="center" wrapText="1"/>
    </xf>
    <xf numFmtId="0" fontId="57" fillId="32" borderId="60" xfId="0" applyFont="1" applyFill="1" applyBorder="1" applyAlignment="1">
      <alignment horizontal="center" vertical="center" wrapText="1"/>
    </xf>
    <xf numFmtId="9" fontId="33" fillId="27" borderId="3" xfId="0" applyNumberFormat="1" applyFont="1" applyFill="1" applyBorder="1" applyAlignment="1">
      <alignment horizontal="right" vertical="center" wrapText="1"/>
    </xf>
    <xf numFmtId="9" fontId="33" fillId="27" borderId="1" xfId="0" applyNumberFormat="1" applyFont="1" applyFill="1" applyBorder="1" applyAlignment="1">
      <alignment horizontal="right" vertical="center" wrapText="1"/>
    </xf>
    <xf numFmtId="9" fontId="33" fillId="27" borderId="15" xfId="0" applyNumberFormat="1" applyFont="1" applyFill="1" applyBorder="1" applyAlignment="1">
      <alignment horizontal="right" vertical="center"/>
    </xf>
    <xf numFmtId="9" fontId="7" fillId="27" borderId="1" xfId="0" applyNumberFormat="1" applyFont="1" applyFill="1" applyBorder="1" applyAlignment="1">
      <alignment horizontal="right" vertical="center"/>
    </xf>
    <xf numFmtId="0" fontId="33" fillId="27" borderId="4" xfId="0" applyNumberFormat="1" applyFont="1" applyFill="1" applyBorder="1" applyAlignment="1">
      <alignment vertical="center" wrapText="1"/>
    </xf>
    <xf numFmtId="9" fontId="33" fillId="27" borderId="3" xfId="9" applyFont="1" applyFill="1" applyBorder="1" applyAlignment="1">
      <alignment horizontal="right" vertical="center" wrapText="1"/>
    </xf>
    <xf numFmtId="0" fontId="33" fillId="27" borderId="5" xfId="0" applyNumberFormat="1" applyFont="1" applyFill="1" applyBorder="1" applyAlignment="1">
      <alignment vertical="center" wrapText="1"/>
    </xf>
    <xf numFmtId="0" fontId="33" fillId="27" borderId="2" xfId="0" applyNumberFormat="1" applyFont="1" applyFill="1" applyBorder="1" applyAlignment="1">
      <alignment vertical="center" wrapText="1"/>
    </xf>
    <xf numFmtId="0" fontId="39" fillId="27" borderId="4" xfId="0" applyNumberFormat="1" applyFont="1" applyFill="1" applyBorder="1" applyAlignment="1">
      <alignment vertical="center" wrapText="1"/>
    </xf>
    <xf numFmtId="0" fontId="39" fillId="27" borderId="5" xfId="0" applyNumberFormat="1" applyFont="1" applyFill="1" applyBorder="1" applyAlignment="1">
      <alignment vertical="center" wrapText="1"/>
    </xf>
    <xf numFmtId="0" fontId="7" fillId="27" borderId="1" xfId="0" applyNumberFormat="1" applyFont="1" applyFill="1" applyBorder="1" applyAlignment="1">
      <alignment horizontal="left" vertical="center" wrapText="1"/>
    </xf>
    <xf numFmtId="0" fontId="39" fillId="27" borderId="2" xfId="0" applyNumberFormat="1" applyFont="1" applyFill="1" applyBorder="1" applyAlignment="1">
      <alignment vertical="center" wrapText="1"/>
    </xf>
    <xf numFmtId="9" fontId="7" fillId="27" borderId="3" xfId="0" applyNumberFormat="1" applyFont="1" applyFill="1" applyBorder="1" applyAlignment="1">
      <alignment horizontal="right" vertical="center" wrapText="1"/>
    </xf>
    <xf numFmtId="0" fontId="39" fillId="0" borderId="0" xfId="0" applyFont="1" applyAlignment="1">
      <alignment horizontal="left" vertical="center"/>
    </xf>
    <xf numFmtId="0" fontId="40" fillId="0" borderId="4" xfId="0" applyFont="1" applyFill="1" applyBorder="1" applyAlignment="1">
      <alignment horizontal="left" vertical="center" wrapText="1"/>
    </xf>
    <xf numFmtId="0" fontId="40" fillId="0" borderId="1" xfId="0" applyFont="1" applyFill="1" applyBorder="1" applyAlignment="1">
      <alignment horizontal="left" vertical="center" wrapText="1"/>
    </xf>
    <xf numFmtId="0" fontId="39" fillId="0" borderId="4" xfId="0" applyFont="1" applyFill="1" applyBorder="1" applyAlignment="1">
      <alignment vertical="center" wrapText="1"/>
    </xf>
    <xf numFmtId="0" fontId="39" fillId="0" borderId="62" xfId="0" applyFont="1" applyFill="1" applyBorder="1" applyAlignment="1">
      <alignment horizontal="left" vertical="center" wrapText="1"/>
    </xf>
    <xf numFmtId="0" fontId="40" fillId="0" borderId="31" xfId="0" applyFont="1" applyFill="1" applyBorder="1" applyAlignment="1">
      <alignment horizontal="left" vertical="center" wrapText="1"/>
    </xf>
    <xf numFmtId="0" fontId="39" fillId="0" borderId="63" xfId="0" applyFont="1" applyFill="1" applyBorder="1" applyAlignment="1">
      <alignment horizontal="left" vertical="center" wrapText="1"/>
    </xf>
    <xf numFmtId="0" fontId="40" fillId="0" borderId="63" xfId="0" applyFont="1" applyFill="1" applyBorder="1" applyAlignment="1">
      <alignment horizontal="left" vertical="center" wrapText="1"/>
    </xf>
    <xf numFmtId="0" fontId="40" fillId="0" borderId="43" xfId="0" applyFont="1" applyFill="1" applyBorder="1" applyAlignment="1">
      <alignment horizontal="left" vertical="center" wrapText="1"/>
    </xf>
    <xf numFmtId="0" fontId="39" fillId="0" borderId="35" xfId="0" applyFont="1" applyFill="1" applyBorder="1" applyAlignment="1">
      <alignment horizontal="left" vertical="center" wrapText="1"/>
    </xf>
    <xf numFmtId="1" fontId="39" fillId="0" borderId="37" xfId="0" applyNumberFormat="1" applyFont="1" applyFill="1" applyBorder="1" applyAlignment="1">
      <alignment horizontal="left" vertical="center" wrapText="1"/>
    </xf>
    <xf numFmtId="0" fontId="39" fillId="0" borderId="1" xfId="0" applyFont="1" applyFill="1" applyBorder="1" applyAlignment="1">
      <alignment horizontal="left" vertical="center" wrapText="1"/>
    </xf>
    <xf numFmtId="0" fontId="39" fillId="0" borderId="64" xfId="0" applyFont="1" applyFill="1" applyBorder="1" applyAlignment="1">
      <alignment horizontal="left" vertical="center" wrapText="1"/>
    </xf>
    <xf numFmtId="0" fontId="39" fillId="0" borderId="5" xfId="0" applyFont="1" applyFill="1" applyBorder="1" applyAlignment="1">
      <alignment vertical="center" wrapText="1"/>
    </xf>
    <xf numFmtId="0" fontId="40" fillId="0" borderId="0" xfId="0" applyFont="1" applyFill="1" applyBorder="1" applyAlignment="1">
      <alignment horizontal="left" vertical="center"/>
    </xf>
    <xf numFmtId="0" fontId="40" fillId="0" borderId="34" xfId="0" applyFont="1" applyFill="1" applyBorder="1" applyAlignment="1">
      <alignment horizontal="left" vertical="center" wrapText="1"/>
    </xf>
    <xf numFmtId="0" fontId="40" fillId="0" borderId="33" xfId="0" applyFont="1" applyFill="1" applyBorder="1" applyAlignment="1">
      <alignment horizontal="left" vertical="center" wrapText="1"/>
    </xf>
    <xf numFmtId="10" fontId="40" fillId="0" borderId="33" xfId="0" applyNumberFormat="1" applyFont="1" applyFill="1" applyBorder="1" applyAlignment="1">
      <alignment horizontal="left" vertical="center" wrapText="1"/>
    </xf>
    <xf numFmtId="0" fontId="40" fillId="0" borderId="36" xfId="0" applyFont="1" applyFill="1" applyBorder="1" applyAlignment="1">
      <alignment horizontal="left" vertical="center" wrapText="1"/>
    </xf>
    <xf numFmtId="0" fontId="40" fillId="0" borderId="30" xfId="0" applyFont="1" applyFill="1" applyBorder="1" applyAlignment="1">
      <alignment horizontal="left" vertical="center" wrapText="1"/>
    </xf>
    <xf numFmtId="0" fontId="40" fillId="0" borderId="37" xfId="0" applyFont="1" applyFill="1" applyBorder="1" applyAlignment="1">
      <alignment horizontal="left" vertical="center"/>
    </xf>
    <xf numFmtId="0" fontId="39" fillId="0" borderId="1" xfId="0" applyFont="1" applyFill="1" applyBorder="1" applyAlignment="1">
      <alignment horizontal="left" vertical="center"/>
    </xf>
    <xf numFmtId="0" fontId="39" fillId="0" borderId="11" xfId="0" applyFont="1" applyFill="1" applyBorder="1" applyAlignment="1">
      <alignment horizontal="left" vertical="center"/>
    </xf>
    <xf numFmtId="0" fontId="40" fillId="0" borderId="35" xfId="0" applyFont="1" applyFill="1" applyBorder="1" applyAlignment="1">
      <alignment horizontal="left" vertical="center" wrapText="1"/>
    </xf>
    <xf numFmtId="0" fontId="39" fillId="0" borderId="65" xfId="0" applyFont="1" applyFill="1" applyBorder="1" applyAlignment="1">
      <alignment horizontal="left" vertical="center"/>
    </xf>
    <xf numFmtId="0" fontId="40" fillId="0" borderId="66" xfId="0" applyFont="1" applyFill="1" applyBorder="1" applyAlignment="1">
      <alignment horizontal="left" vertical="center" wrapText="1"/>
    </xf>
    <xf numFmtId="1" fontId="39" fillId="0" borderId="63" xfId="0" applyNumberFormat="1" applyFont="1" applyFill="1" applyBorder="1" applyAlignment="1">
      <alignment horizontal="left" vertical="center" wrapText="1"/>
    </xf>
    <xf numFmtId="1" fontId="39" fillId="0" borderId="62" xfId="0" applyNumberFormat="1" applyFont="1" applyFill="1" applyBorder="1" applyAlignment="1">
      <alignment horizontal="left" vertical="center" wrapText="1"/>
    </xf>
    <xf numFmtId="1" fontId="39" fillId="0" borderId="0" xfId="0" applyNumberFormat="1" applyFont="1" applyFill="1" applyBorder="1" applyAlignment="1">
      <alignment horizontal="left" vertical="center" wrapText="1"/>
    </xf>
    <xf numFmtId="1" fontId="39" fillId="0" borderId="1" xfId="0" applyNumberFormat="1" applyFont="1" applyFill="1" applyBorder="1" applyAlignment="1">
      <alignment horizontal="left" vertical="center" wrapText="1"/>
    </xf>
    <xf numFmtId="0" fontId="39" fillId="0" borderId="69" xfId="0" applyFont="1" applyFill="1" applyBorder="1" applyAlignment="1">
      <alignment horizontal="left" vertical="center" wrapText="1"/>
    </xf>
    <xf numFmtId="0" fontId="39" fillId="0" borderId="4" xfId="0" applyFont="1" applyFill="1" applyBorder="1" applyAlignment="1">
      <alignment horizontal="left" vertical="center" wrapText="1"/>
    </xf>
    <xf numFmtId="9" fontId="40" fillId="0" borderId="31" xfId="0" applyNumberFormat="1" applyFont="1" applyFill="1" applyBorder="1" applyAlignment="1">
      <alignment horizontal="left" vertical="center" wrapText="1"/>
    </xf>
    <xf numFmtId="9" fontId="39" fillId="0" borderId="37" xfId="0" applyNumberFormat="1" applyFont="1" applyFill="1" applyBorder="1" applyAlignment="1">
      <alignment horizontal="left" vertical="center" wrapText="1"/>
    </xf>
    <xf numFmtId="0" fontId="39" fillId="0" borderId="70" xfId="0" applyFont="1" applyFill="1" applyBorder="1" applyAlignment="1">
      <alignment horizontal="left" vertical="center"/>
    </xf>
    <xf numFmtId="0" fontId="39" fillId="0" borderId="0" xfId="0" applyFont="1" applyFill="1" applyBorder="1" applyAlignment="1">
      <alignment horizontal="left" vertical="center" wrapText="1"/>
    </xf>
    <xf numFmtId="0" fontId="39" fillId="0" borderId="5" xfId="0" applyFont="1" applyFill="1" applyBorder="1" applyAlignment="1">
      <alignment horizontal="left" vertical="center"/>
    </xf>
    <xf numFmtId="0" fontId="39" fillId="0" borderId="36" xfId="0" applyFont="1" applyFill="1" applyBorder="1" applyAlignment="1">
      <alignment horizontal="left" vertical="center" wrapText="1"/>
    </xf>
    <xf numFmtId="0" fontId="39" fillId="0" borderId="2" xfId="0" applyFont="1" applyFill="1" applyBorder="1" applyAlignment="1">
      <alignment horizontal="left" vertical="center"/>
    </xf>
    <xf numFmtId="9" fontId="39" fillId="0" borderId="62" xfId="0" applyNumberFormat="1" applyFont="1" applyFill="1" applyBorder="1" applyAlignment="1">
      <alignment horizontal="left" vertical="center" wrapText="1"/>
    </xf>
    <xf numFmtId="0" fontId="39" fillId="0" borderId="31" xfId="0" applyFont="1" applyFill="1" applyBorder="1" applyAlignment="1">
      <alignment horizontal="left" vertical="center" wrapText="1"/>
    </xf>
    <xf numFmtId="9" fontId="39" fillId="0" borderId="1" xfId="0" applyNumberFormat="1" applyFont="1" applyFill="1" applyBorder="1" applyAlignment="1">
      <alignment horizontal="left" vertical="center" wrapText="1"/>
    </xf>
    <xf numFmtId="0" fontId="39" fillId="0" borderId="66" xfId="0" applyFont="1" applyFill="1" applyBorder="1" applyAlignment="1">
      <alignment horizontal="left" vertical="center" wrapText="1"/>
    </xf>
    <xf numFmtId="0" fontId="39" fillId="0" borderId="65" xfId="0" applyFont="1" applyFill="1" applyBorder="1" applyAlignment="1">
      <alignment horizontal="left" vertical="center" wrapText="1"/>
    </xf>
    <xf numFmtId="0" fontId="39" fillId="0" borderId="35" xfId="0" applyFont="1" applyFill="1" applyBorder="1" applyAlignment="1">
      <alignment horizontal="left" vertical="center"/>
    </xf>
    <xf numFmtId="0" fontId="40" fillId="0" borderId="72" xfId="0" applyFont="1" applyFill="1" applyBorder="1" applyAlignment="1">
      <alignment horizontal="left" vertical="center" wrapText="1"/>
    </xf>
    <xf numFmtId="0" fontId="39" fillId="0" borderId="49" xfId="0" applyFont="1" applyFill="1" applyBorder="1" applyAlignment="1">
      <alignment horizontal="left" vertical="center" wrapText="1"/>
    </xf>
    <xf numFmtId="0" fontId="39" fillId="0" borderId="68" xfId="0" applyFont="1" applyFill="1" applyBorder="1" applyAlignment="1">
      <alignment horizontal="left" vertical="center" wrapText="1"/>
    </xf>
    <xf numFmtId="164" fontId="39" fillId="0" borderId="63" xfId="0" applyNumberFormat="1" applyFont="1" applyFill="1" applyBorder="1" applyAlignment="1">
      <alignment horizontal="left" vertical="center" wrapText="1"/>
    </xf>
    <xf numFmtId="164" fontId="39" fillId="0" borderId="37" xfId="0" applyNumberFormat="1" applyFont="1" applyFill="1" applyBorder="1" applyAlignment="1">
      <alignment horizontal="left" vertical="center" wrapText="1"/>
    </xf>
    <xf numFmtId="164" fontId="39" fillId="0" borderId="1" xfId="0" applyNumberFormat="1" applyFont="1" applyFill="1" applyBorder="1" applyAlignment="1">
      <alignment horizontal="left" vertical="center"/>
    </xf>
    <xf numFmtId="164" fontId="39" fillId="0" borderId="8" xfId="0" applyNumberFormat="1" applyFont="1" applyFill="1" applyBorder="1" applyAlignment="1">
      <alignment horizontal="left" vertical="center"/>
    </xf>
    <xf numFmtId="0" fontId="40" fillId="0" borderId="49" xfId="0" applyFont="1" applyFill="1" applyBorder="1" applyAlignment="1">
      <alignment horizontal="left" vertical="center" wrapText="1"/>
    </xf>
    <xf numFmtId="164" fontId="40" fillId="0" borderId="33" xfId="0" applyNumberFormat="1" applyFont="1" applyFill="1" applyBorder="1" applyAlignment="1">
      <alignment horizontal="left" vertical="center" wrapText="1"/>
    </xf>
    <xf numFmtId="164" fontId="39" fillId="0" borderId="69" xfId="0" applyNumberFormat="1" applyFont="1" applyFill="1" applyBorder="1" applyAlignment="1">
      <alignment horizontal="left" vertical="center" wrapText="1"/>
    </xf>
    <xf numFmtId="164" fontId="40" fillId="0" borderId="30" xfId="0" applyNumberFormat="1" applyFont="1" applyFill="1" applyBorder="1" applyAlignment="1">
      <alignment horizontal="left" vertical="center" wrapText="1"/>
    </xf>
    <xf numFmtId="0" fontId="39" fillId="0" borderId="5" xfId="0" applyFont="1" applyFill="1" applyBorder="1" applyAlignment="1">
      <alignment horizontal="left" vertical="center" wrapText="1"/>
    </xf>
    <xf numFmtId="0" fontId="60" fillId="0" borderId="11" xfId="0" applyFont="1" applyFill="1" applyBorder="1" applyAlignment="1">
      <alignment horizontal="left" vertical="center"/>
    </xf>
    <xf numFmtId="0" fontId="39" fillId="0" borderId="2" xfId="0" applyFont="1" applyFill="1" applyBorder="1" applyAlignment="1">
      <alignment horizontal="left" vertical="center" wrapText="1"/>
    </xf>
    <xf numFmtId="0" fontId="40" fillId="0" borderId="73" xfId="0" applyFont="1" applyFill="1" applyBorder="1" applyAlignment="1">
      <alignment horizontal="left" vertical="center" wrapText="1"/>
    </xf>
    <xf numFmtId="0" fontId="40" fillId="0" borderId="68" xfId="0" applyFont="1" applyFill="1" applyBorder="1" applyAlignment="1">
      <alignment horizontal="left" vertical="center" wrapText="1"/>
    </xf>
    <xf numFmtId="0" fontId="39" fillId="0" borderId="13" xfId="0" applyFont="1" applyBorder="1" applyAlignment="1">
      <alignment horizontal="left" vertical="center" wrapText="1"/>
    </xf>
    <xf numFmtId="0" fontId="33" fillId="0" borderId="4" xfId="0" applyFont="1" applyFill="1" applyBorder="1" applyAlignment="1">
      <alignment horizontal="left" vertical="center" wrapText="1"/>
    </xf>
    <xf numFmtId="164" fontId="39" fillId="0" borderId="31" xfId="0" applyNumberFormat="1" applyFont="1" applyFill="1" applyBorder="1" applyAlignment="1">
      <alignment horizontal="left" vertical="center" wrapText="1"/>
    </xf>
    <xf numFmtId="164" fontId="39" fillId="0" borderId="8" xfId="0" applyNumberFormat="1" applyFont="1" applyFill="1" applyBorder="1" applyAlignment="1">
      <alignment horizontal="left" vertical="center" wrapText="1"/>
    </xf>
    <xf numFmtId="0" fontId="40" fillId="0" borderId="6" xfId="0" applyFont="1" applyFill="1" applyBorder="1" applyAlignment="1">
      <alignment horizontal="left" vertical="center" wrapText="1"/>
    </xf>
    <xf numFmtId="0" fontId="40" fillId="0" borderId="62" xfId="0" applyFont="1" applyFill="1" applyBorder="1" applyAlignment="1">
      <alignment horizontal="left" vertical="center" wrapText="1"/>
    </xf>
    <xf numFmtId="164" fontId="39" fillId="0" borderId="31" xfId="0" applyNumberFormat="1" applyFont="1" applyFill="1" applyBorder="1" applyAlignment="1">
      <alignment horizontal="left" vertical="center"/>
    </xf>
    <xf numFmtId="0" fontId="39" fillId="0" borderId="7" xfId="0" applyFont="1" applyFill="1" applyBorder="1" applyAlignment="1">
      <alignment horizontal="left" vertical="center" wrapText="1"/>
    </xf>
    <xf numFmtId="0" fontId="39" fillId="0" borderId="43" xfId="0" applyFont="1" applyBorder="1" applyAlignment="1">
      <alignment vertical="center" wrapText="1"/>
    </xf>
    <xf numFmtId="0" fontId="39" fillId="0" borderId="35" xfId="0" applyFont="1" applyBorder="1" applyAlignment="1">
      <alignment vertical="center" wrapText="1"/>
    </xf>
    <xf numFmtId="0" fontId="39" fillId="0" borderId="1" xfId="0" applyFont="1" applyBorder="1" applyAlignment="1">
      <alignment vertical="center" wrapText="1"/>
    </xf>
    <xf numFmtId="0" fontId="39" fillId="0" borderId="4" xfId="0" applyFont="1" applyBorder="1" applyAlignment="1">
      <alignment horizontal="left" vertical="center" wrapText="1"/>
    </xf>
    <xf numFmtId="0" fontId="40" fillId="0" borderId="5" xfId="0" applyFont="1" applyFill="1" applyBorder="1" applyAlignment="1">
      <alignment horizontal="left" vertical="center" wrapText="1"/>
    </xf>
    <xf numFmtId="0" fontId="39" fillId="0" borderId="62" xfId="0" applyFont="1" applyFill="1" applyBorder="1" applyAlignment="1">
      <alignment horizontal="left" vertical="center"/>
    </xf>
    <xf numFmtId="0" fontId="39" fillId="0" borderId="0" xfId="0" applyFont="1" applyAlignment="1">
      <alignment horizontal="left" vertical="center" wrapText="1"/>
    </xf>
    <xf numFmtId="0" fontId="39" fillId="23" borderId="6" xfId="0" applyFont="1" applyFill="1" applyBorder="1" applyAlignment="1">
      <alignment vertical="center" wrapText="1"/>
    </xf>
    <xf numFmtId="0" fontId="39" fillId="23" borderId="5" xfId="0" applyFont="1" applyFill="1" applyBorder="1" applyAlignment="1">
      <alignment vertical="center" wrapText="1"/>
    </xf>
    <xf numFmtId="0" fontId="39" fillId="0" borderId="67" xfId="0" applyFont="1" applyFill="1" applyBorder="1" applyAlignment="1">
      <alignment horizontal="left" vertical="center" wrapText="1"/>
    </xf>
    <xf numFmtId="0" fontId="60" fillId="0" borderId="65" xfId="0" applyFont="1" applyFill="1" applyBorder="1" applyAlignment="1">
      <alignment horizontal="left" vertical="center"/>
    </xf>
    <xf numFmtId="0" fontId="39" fillId="0" borderId="30" xfId="0" applyFont="1" applyFill="1" applyBorder="1" applyAlignment="1">
      <alignment horizontal="left" vertical="center" wrapText="1"/>
    </xf>
    <xf numFmtId="0" fontId="60" fillId="0" borderId="5" xfId="0" applyFont="1" applyFill="1" applyBorder="1" applyAlignment="1">
      <alignment horizontal="left" vertical="center"/>
    </xf>
    <xf numFmtId="0" fontId="40" fillId="0" borderId="74" xfId="0" applyFont="1" applyFill="1" applyBorder="1" applyAlignment="1">
      <alignment horizontal="left" vertical="center" wrapText="1"/>
    </xf>
    <xf numFmtId="0" fontId="40" fillId="0" borderId="10" xfId="0" applyFont="1" applyFill="1" applyBorder="1" applyAlignment="1">
      <alignment horizontal="left" vertical="center" wrapText="1"/>
    </xf>
    <xf numFmtId="0" fontId="24" fillId="22" borderId="4" xfId="0" applyNumberFormat="1" applyFont="1" applyFill="1" applyBorder="1" applyAlignment="1">
      <alignment horizontal="left" vertical="center" wrapText="1"/>
    </xf>
    <xf numFmtId="0" fontId="7" fillId="4" borderId="15" xfId="0" applyNumberFormat="1" applyFont="1" applyFill="1" applyBorder="1" applyAlignment="1">
      <alignment horizontal="left" vertical="center" wrapText="1"/>
    </xf>
    <xf numFmtId="0" fontId="58" fillId="0" borderId="59" xfId="0" applyFont="1" applyBorder="1" applyAlignment="1">
      <alignment horizontal="center" vertical="center" wrapText="1"/>
    </xf>
    <xf numFmtId="0" fontId="33" fillId="0" borderId="5" xfId="0" applyNumberFormat="1" applyFont="1" applyBorder="1" applyAlignment="1">
      <alignment horizontal="right" vertical="center"/>
    </xf>
    <xf numFmtId="9" fontId="7" fillId="0" borderId="4" xfId="0" applyNumberFormat="1" applyFont="1" applyBorder="1" applyAlignment="1">
      <alignment horizontal="right" vertical="center" wrapText="1"/>
    </xf>
    <xf numFmtId="0" fontId="33" fillId="0" borderId="8" xfId="0" applyNumberFormat="1" applyFont="1" applyBorder="1" applyAlignment="1">
      <alignment horizontal="right" vertical="center"/>
    </xf>
    <xf numFmtId="0" fontId="33" fillId="0" borderId="11" xfId="0" applyNumberFormat="1" applyFont="1" applyBorder="1" applyAlignment="1">
      <alignment horizontal="left" vertical="center" wrapText="1"/>
    </xf>
    <xf numFmtId="0" fontId="7" fillId="0" borderId="1" xfId="0" applyNumberFormat="1" applyFont="1" applyBorder="1" applyAlignment="1">
      <alignment horizontal="left" vertical="center"/>
    </xf>
    <xf numFmtId="9" fontId="4" fillId="27" borderId="3" xfId="1" applyNumberFormat="1" applyFill="1" applyBorder="1" applyAlignment="1">
      <alignment horizontal="right" vertical="center" wrapText="1"/>
    </xf>
    <xf numFmtId="9" fontId="4" fillId="27" borderId="10" xfId="1" applyNumberFormat="1" applyFill="1" applyBorder="1" applyAlignment="1">
      <alignment horizontal="right" vertical="center" wrapText="1"/>
    </xf>
    <xf numFmtId="9" fontId="4" fillId="27" borderId="1" xfId="1" applyNumberFormat="1" applyFill="1" applyBorder="1" applyAlignment="1">
      <alignment horizontal="right" vertical="center" wrapText="1"/>
    </xf>
    <xf numFmtId="0" fontId="33" fillId="0" borderId="4" xfId="0" applyFont="1" applyBorder="1" applyAlignment="1">
      <alignment vertical="center" wrapText="1"/>
    </xf>
    <xf numFmtId="0" fontId="7" fillId="4" borderId="9" xfId="0" applyNumberFormat="1" applyFont="1" applyFill="1" applyBorder="1" applyAlignment="1">
      <alignment horizontal="left" vertical="center" wrapText="1"/>
    </xf>
    <xf numFmtId="0" fontId="39" fillId="27" borderId="68" xfId="0" applyFont="1" applyFill="1" applyBorder="1" applyAlignment="1">
      <alignment horizontal="left" vertical="center" wrapText="1"/>
    </xf>
    <xf numFmtId="0" fontId="40" fillId="27" borderId="31" xfId="0" applyFont="1" applyFill="1" applyBorder="1" applyAlignment="1">
      <alignment horizontal="left" vertical="center" wrapText="1"/>
    </xf>
    <xf numFmtId="0" fontId="39" fillId="27" borderId="63" xfId="0" applyFont="1" applyFill="1" applyBorder="1" applyAlignment="1">
      <alignment horizontal="left" vertical="center" wrapText="1"/>
    </xf>
    <xf numFmtId="164" fontId="39" fillId="27" borderId="63" xfId="0" applyNumberFormat="1" applyFont="1" applyFill="1" applyBorder="1" applyAlignment="1">
      <alignment horizontal="left" vertical="center" wrapText="1"/>
    </xf>
    <xf numFmtId="164" fontId="39" fillId="27" borderId="31" xfId="0" applyNumberFormat="1" applyFont="1" applyFill="1" applyBorder="1" applyAlignment="1">
      <alignment horizontal="left" vertical="center" wrapText="1"/>
    </xf>
    <xf numFmtId="164" fontId="33" fillId="27" borderId="31" xfId="0" applyNumberFormat="1" applyFont="1" applyFill="1" applyBorder="1" applyAlignment="1">
      <alignment horizontal="left" vertical="center" wrapText="1"/>
    </xf>
    <xf numFmtId="164" fontId="39" fillId="27" borderId="1" xfId="0" applyNumberFormat="1" applyFont="1" applyFill="1" applyBorder="1" applyAlignment="1">
      <alignment horizontal="left" vertical="center" wrapText="1"/>
    </xf>
    <xf numFmtId="0" fontId="39" fillId="27" borderId="4" xfId="0" applyFont="1" applyFill="1" applyBorder="1" applyAlignment="1">
      <alignment horizontal="left" vertical="center" wrapText="1"/>
    </xf>
    <xf numFmtId="0" fontId="40" fillId="27" borderId="43" xfId="0" applyFont="1" applyFill="1" applyBorder="1" applyAlignment="1">
      <alignment horizontal="left" vertical="center" wrapText="1"/>
    </xf>
    <xf numFmtId="0" fontId="7" fillId="4" borderId="9" xfId="0" applyNumberFormat="1" applyFont="1" applyFill="1" applyBorder="1" applyAlignment="1">
      <alignment horizontal="left" vertical="center" wrapText="1"/>
    </xf>
    <xf numFmtId="0" fontId="39" fillId="0" borderId="0" xfId="0" applyNumberFormat="1" applyFont="1" applyFill="1" applyBorder="1" applyAlignment="1">
      <alignment vertical="center" wrapText="1"/>
    </xf>
    <xf numFmtId="0" fontId="33" fillId="27" borderId="6" xfId="0" applyNumberFormat="1" applyFont="1" applyFill="1" applyBorder="1" applyAlignment="1">
      <alignment horizontal="left" vertical="center"/>
    </xf>
    <xf numFmtId="0" fontId="7" fillId="21" borderId="4" xfId="0" applyNumberFormat="1" applyFont="1" applyFill="1" applyBorder="1" applyAlignment="1">
      <alignment horizontal="left" vertical="center" wrapText="1"/>
    </xf>
    <xf numFmtId="9" fontId="39" fillId="0" borderId="0" xfId="0" applyNumberFormat="1" applyFont="1" applyFill="1" applyBorder="1" applyAlignment="1">
      <alignment horizontal="left" vertical="center" wrapText="1"/>
    </xf>
    <xf numFmtId="164" fontId="39" fillId="0" borderId="1" xfId="0" applyNumberFormat="1" applyFont="1" applyFill="1" applyBorder="1" applyAlignment="1">
      <alignment horizontal="left" vertical="center" wrapText="1"/>
    </xf>
    <xf numFmtId="0" fontId="33" fillId="0" borderId="12" xfId="0" applyFont="1" applyBorder="1" applyAlignment="1">
      <alignment horizontal="left" vertical="center" wrapText="1"/>
    </xf>
    <xf numFmtId="0" fontId="39" fillId="0" borderId="12" xfId="0" applyFont="1" applyBorder="1" applyAlignment="1">
      <alignment vertical="center" wrapText="1"/>
    </xf>
    <xf numFmtId="0" fontId="40" fillId="0" borderId="75" xfId="0" applyFont="1" applyFill="1" applyBorder="1" applyAlignment="1">
      <alignment horizontal="left" vertical="center" wrapText="1"/>
    </xf>
    <xf numFmtId="0" fontId="40" fillId="0" borderId="76" xfId="0" applyFont="1" applyFill="1" applyBorder="1" applyAlignment="1">
      <alignment horizontal="left" vertical="center" wrapText="1"/>
    </xf>
    <xf numFmtId="9" fontId="40" fillId="0" borderId="76" xfId="0" applyNumberFormat="1" applyFont="1" applyFill="1" applyBorder="1" applyAlignment="1">
      <alignment horizontal="left" vertical="center" wrapText="1"/>
    </xf>
    <xf numFmtId="9" fontId="39" fillId="0" borderId="77" xfId="0" applyNumberFormat="1" applyFont="1" applyFill="1" applyBorder="1" applyAlignment="1">
      <alignment horizontal="left" vertical="center" wrapText="1"/>
    </xf>
    <xf numFmtId="0" fontId="39" fillId="0" borderId="1" xfId="0" applyFont="1" applyBorder="1" applyAlignment="1">
      <alignment horizontal="left" vertical="center"/>
    </xf>
    <xf numFmtId="164" fontId="39" fillId="0" borderId="62" xfId="0" applyNumberFormat="1" applyFont="1" applyFill="1" applyBorder="1" applyAlignment="1">
      <alignment horizontal="left" vertical="center" wrapText="1"/>
    </xf>
    <xf numFmtId="164" fontId="39" fillId="0" borderId="33" xfId="0" applyNumberFormat="1" applyFont="1" applyFill="1" applyBorder="1" applyAlignment="1">
      <alignment horizontal="left" vertical="center" wrapText="1"/>
    </xf>
    <xf numFmtId="164" fontId="40" fillId="0" borderId="76" xfId="0" applyNumberFormat="1" applyFont="1" applyFill="1" applyBorder="1" applyAlignment="1">
      <alignment horizontal="left" vertical="center" wrapText="1"/>
    </xf>
    <xf numFmtId="164" fontId="39" fillId="0" borderId="77" xfId="0" applyNumberFormat="1" applyFont="1" applyFill="1" applyBorder="1" applyAlignment="1">
      <alignment horizontal="left" vertical="center" wrapText="1"/>
    </xf>
    <xf numFmtId="0" fontId="7" fillId="0" borderId="8" xfId="0" applyNumberFormat="1" applyFont="1" applyFill="1" applyBorder="1" applyAlignment="1">
      <alignment horizontal="left" vertical="center"/>
    </xf>
    <xf numFmtId="0" fontId="33" fillId="27" borderId="5" xfId="0" applyNumberFormat="1" applyFont="1" applyFill="1" applyBorder="1" applyAlignment="1">
      <alignment horizontal="left" vertical="center" wrapText="1"/>
    </xf>
    <xf numFmtId="0" fontId="7" fillId="4" borderId="9" xfId="0" applyNumberFormat="1" applyFont="1" applyFill="1" applyBorder="1" applyAlignment="1">
      <alignment horizontal="left" vertical="center" wrapText="1"/>
    </xf>
    <xf numFmtId="0" fontId="7" fillId="0" borderId="9" xfId="0" applyNumberFormat="1" applyFont="1" applyBorder="1" applyAlignment="1">
      <alignment horizontal="left" vertical="center" wrapText="1"/>
    </xf>
    <xf numFmtId="0" fontId="40" fillId="0" borderId="70" xfId="0" applyFont="1" applyFill="1" applyBorder="1" applyAlignment="1">
      <alignment horizontal="left" vertical="center" wrapText="1"/>
    </xf>
    <xf numFmtId="0" fontId="24" fillId="0" borderId="0" xfId="0" applyNumberFormat="1" applyFont="1" applyFill="1" applyBorder="1" applyAlignment="1">
      <alignment horizontal="left" vertical="center" wrapText="1"/>
    </xf>
    <xf numFmtId="0" fontId="24" fillId="22" borderId="1" xfId="0" applyNumberFormat="1" applyFont="1" applyFill="1" applyBorder="1" applyAlignment="1">
      <alignment vertical="top" wrapText="1"/>
    </xf>
    <xf numFmtId="0" fontId="7" fillId="3" borderId="50" xfId="0" applyNumberFormat="1" applyFont="1" applyFill="1" applyBorder="1" applyAlignment="1">
      <alignment horizontal="left" vertical="center" wrapText="1"/>
    </xf>
    <xf numFmtId="0" fontId="7" fillId="2" borderId="51" xfId="0" applyNumberFormat="1" applyFont="1" applyFill="1" applyBorder="1" applyAlignment="1">
      <alignment horizontal="left" vertical="center" wrapText="1"/>
    </xf>
    <xf numFmtId="0" fontId="39" fillId="0" borderId="53" xfId="0" applyNumberFormat="1" applyFont="1" applyFill="1" applyBorder="1" applyAlignment="1">
      <alignment horizontal="left" vertical="center" wrapText="1"/>
    </xf>
    <xf numFmtId="0" fontId="40" fillId="2" borderId="53" xfId="0" applyNumberFormat="1" applyFont="1" applyFill="1" applyBorder="1" applyAlignment="1">
      <alignment horizontal="left" vertical="center" wrapText="1"/>
    </xf>
    <xf numFmtId="0" fontId="39" fillId="10" borderId="53" xfId="0" applyNumberFormat="1" applyFont="1" applyFill="1" applyBorder="1" applyAlignment="1">
      <alignment horizontal="left" vertical="center" wrapText="1"/>
    </xf>
    <xf numFmtId="0" fontId="7" fillId="3" borderId="52" xfId="0" applyNumberFormat="1" applyFont="1" applyFill="1" applyBorder="1" applyAlignment="1">
      <alignment horizontal="left" vertical="center" wrapText="1"/>
    </xf>
    <xf numFmtId="0" fontId="7" fillId="2" borderId="53" xfId="0" applyNumberFormat="1" applyFont="1" applyFill="1" applyBorder="1" applyAlignment="1">
      <alignment horizontal="left" vertical="center" wrapText="1"/>
    </xf>
    <xf numFmtId="0" fontId="33" fillId="0" borderId="53" xfId="0" applyNumberFormat="1" applyFont="1" applyFill="1" applyBorder="1" applyAlignment="1">
      <alignment horizontal="left" vertical="center" wrapText="1"/>
    </xf>
    <xf numFmtId="0" fontId="33" fillId="10" borderId="53" xfId="0" applyNumberFormat="1" applyFont="1" applyFill="1" applyBorder="1" applyAlignment="1">
      <alignment horizontal="left" vertical="center" wrapText="1"/>
    </xf>
    <xf numFmtId="0" fontId="33" fillId="0" borderId="53" xfId="0" applyNumberFormat="1" applyFont="1" applyBorder="1" applyAlignment="1">
      <alignment horizontal="left" vertical="center" wrapText="1"/>
    </xf>
    <xf numFmtId="0" fontId="33" fillId="10" borderId="52" xfId="0" applyNumberFormat="1" applyFont="1" applyFill="1" applyBorder="1" applyAlignment="1">
      <alignment horizontal="left" vertical="center" wrapText="1"/>
    </xf>
    <xf numFmtId="0" fontId="33" fillId="0" borderId="53" xfId="0" applyFont="1" applyFill="1" applyBorder="1" applyAlignment="1">
      <alignment horizontal="left" vertical="center" wrapText="1"/>
    </xf>
    <xf numFmtId="0" fontId="33" fillId="0" borderId="52" xfId="0" applyNumberFormat="1" applyFont="1" applyFill="1" applyBorder="1" applyAlignment="1">
      <alignment horizontal="left" vertical="center" wrapText="1"/>
    </xf>
    <xf numFmtId="0" fontId="33" fillId="5" borderId="53" xfId="0" applyNumberFormat="1" applyFont="1" applyFill="1" applyBorder="1" applyAlignment="1">
      <alignment horizontal="left" vertical="center" wrapText="1"/>
    </xf>
    <xf numFmtId="0" fontId="33" fillId="0" borderId="53" xfId="0" applyNumberFormat="1" applyFont="1" applyFill="1" applyBorder="1" applyAlignment="1">
      <alignment vertical="center" wrapText="1"/>
    </xf>
    <xf numFmtId="0" fontId="39" fillId="0" borderId="53" xfId="0" applyNumberFormat="1" applyFont="1" applyFill="1" applyBorder="1" applyAlignment="1">
      <alignment vertical="center" wrapText="1"/>
    </xf>
    <xf numFmtId="0" fontId="39" fillId="0" borderId="55" xfId="0" applyNumberFormat="1" applyFont="1" applyFill="1" applyBorder="1" applyAlignment="1">
      <alignment vertical="center" wrapText="1"/>
    </xf>
    <xf numFmtId="0" fontId="39" fillId="0" borderId="53" xfId="0" applyFont="1" applyFill="1" applyBorder="1" applyAlignment="1">
      <alignment horizontal="left" vertical="center" wrapText="1"/>
    </xf>
    <xf numFmtId="0" fontId="39" fillId="0" borderId="52" xfId="0" applyFont="1" applyFill="1" applyBorder="1" applyAlignment="1">
      <alignment vertical="center" wrapText="1"/>
    </xf>
    <xf numFmtId="0" fontId="39" fillId="0" borderId="52" xfId="0" applyFont="1" applyFill="1" applyBorder="1" applyAlignment="1">
      <alignment horizontal="left" vertical="center" wrapText="1"/>
    </xf>
    <xf numFmtId="0" fontId="39" fillId="0" borderId="52" xfId="0" applyFont="1" applyBorder="1" applyAlignment="1">
      <alignment horizontal="left" vertical="center" wrapText="1"/>
    </xf>
    <xf numFmtId="0" fontId="39" fillId="0" borderId="53" xfId="0" applyFont="1" applyBorder="1" applyAlignment="1">
      <alignment horizontal="left" vertical="center" wrapText="1"/>
    </xf>
    <xf numFmtId="0" fontId="38" fillId="22" borderId="1" xfId="0" applyNumberFormat="1" applyFont="1" applyFill="1" applyBorder="1" applyAlignment="1">
      <alignment vertical="top" wrapText="1"/>
    </xf>
    <xf numFmtId="0" fontId="36" fillId="27" borderId="1" xfId="0" applyNumberFormat="1" applyFont="1" applyFill="1" applyBorder="1" applyAlignment="1">
      <alignment horizontal="left" vertical="center"/>
    </xf>
    <xf numFmtId="0" fontId="39" fillId="27" borderId="11" xfId="0" applyNumberFormat="1" applyFont="1" applyFill="1" applyBorder="1" applyAlignment="1">
      <alignment horizontal="left" vertical="center" wrapText="1"/>
    </xf>
    <xf numFmtId="0" fontId="39" fillId="27" borderId="11" xfId="0" applyNumberFormat="1" applyFont="1" applyFill="1" applyBorder="1" applyAlignment="1">
      <alignment horizontal="left" vertical="center"/>
    </xf>
    <xf numFmtId="3" fontId="61" fillId="26" borderId="9" xfId="0" applyNumberFormat="1" applyFont="1" applyFill="1" applyBorder="1" applyAlignment="1">
      <alignment horizontal="right" vertical="center" wrapText="1"/>
    </xf>
    <xf numFmtId="164" fontId="62" fillId="26" borderId="1" xfId="0" applyNumberFormat="1" applyFont="1" applyFill="1" applyBorder="1" applyAlignment="1">
      <alignment horizontal="left" vertical="center" wrapText="1"/>
    </xf>
    <xf numFmtId="164" fontId="62" fillId="26" borderId="9" xfId="0" applyNumberFormat="1" applyFont="1" applyFill="1" applyBorder="1" applyAlignment="1">
      <alignment horizontal="left" vertical="center" wrapText="1"/>
    </xf>
    <xf numFmtId="0" fontId="7" fillId="0" borderId="4" xfId="0" applyNumberFormat="1" applyFont="1" applyFill="1" applyBorder="1" applyAlignment="1">
      <alignment horizontal="left" vertical="center" wrapText="1"/>
    </xf>
    <xf numFmtId="9" fontId="7" fillId="27" borderId="1" xfId="0" applyNumberFormat="1" applyFont="1" applyFill="1" applyBorder="1" applyAlignment="1">
      <alignment horizontal="left" vertical="center" wrapText="1"/>
    </xf>
    <xf numFmtId="0" fontId="33" fillId="10" borderId="4" xfId="0" quotePrefix="1" applyNumberFormat="1" applyFont="1" applyFill="1" applyBorder="1" applyAlignment="1">
      <alignment horizontal="left" vertical="center" wrapText="1"/>
    </xf>
    <xf numFmtId="0" fontId="43" fillId="27" borderId="5" xfId="1" applyNumberFormat="1" applyFont="1" applyFill="1" applyBorder="1" applyAlignment="1">
      <alignment horizontal="left" vertical="center"/>
    </xf>
    <xf numFmtId="0" fontId="43" fillId="0" borderId="6" xfId="1" applyNumberFormat="1" applyFont="1" applyBorder="1" applyAlignment="1">
      <alignment horizontal="left" vertical="center"/>
    </xf>
    <xf numFmtId="0" fontId="43" fillId="27" borderId="2" xfId="1" applyNumberFormat="1" applyFont="1" applyFill="1" applyBorder="1" applyAlignment="1">
      <alignment horizontal="left" vertical="center"/>
    </xf>
    <xf numFmtId="0" fontId="7" fillId="2" borderId="12" xfId="0" applyNumberFormat="1" applyFont="1" applyFill="1" applyBorder="1" applyAlignment="1">
      <alignment horizontal="left" vertical="center" wrapText="1"/>
    </xf>
    <xf numFmtId="0" fontId="33" fillId="15" borderId="4" xfId="0" applyNumberFormat="1" applyFont="1" applyFill="1" applyBorder="1" applyAlignment="1">
      <alignment horizontal="left" vertical="center" wrapText="1"/>
    </xf>
    <xf numFmtId="0" fontId="7" fillId="27" borderId="2" xfId="0" applyNumberFormat="1" applyFont="1" applyFill="1" applyBorder="1" applyAlignment="1">
      <alignment horizontal="left" vertical="center" wrapText="1"/>
    </xf>
    <xf numFmtId="0" fontId="33" fillId="27" borderId="13" xfId="0" applyNumberFormat="1" applyFont="1" applyFill="1" applyBorder="1" applyAlignment="1">
      <alignment horizontal="left" vertical="center" wrapText="1"/>
    </xf>
    <xf numFmtId="0" fontId="7" fillId="27" borderId="6" xfId="0" applyNumberFormat="1" applyFont="1" applyFill="1" applyBorder="1" applyAlignment="1">
      <alignment horizontal="left" vertical="center" wrapText="1"/>
    </xf>
    <xf numFmtId="0" fontId="33" fillId="27" borderId="4" xfId="0" applyFont="1" applyFill="1" applyBorder="1" applyAlignment="1">
      <alignment horizontal="left" vertical="center" wrapText="1"/>
    </xf>
    <xf numFmtId="0" fontId="7" fillId="27" borderId="7" xfId="0" applyNumberFormat="1" applyFont="1" applyFill="1" applyBorder="1" applyAlignment="1">
      <alignment horizontal="left" vertical="center" wrapText="1"/>
    </xf>
    <xf numFmtId="0" fontId="7" fillId="10" borderId="9" xfId="0" applyNumberFormat="1" applyFont="1" applyFill="1" applyBorder="1" applyAlignment="1">
      <alignment horizontal="left" vertical="center" wrapText="1"/>
    </xf>
    <xf numFmtId="0" fontId="7" fillId="2" borderId="11" xfId="0" applyNumberFormat="1" applyFont="1" applyFill="1" applyBorder="1" applyAlignment="1">
      <alignment horizontal="left" vertical="center" wrapText="1"/>
    </xf>
    <xf numFmtId="0" fontId="33" fillId="27" borderId="2" xfId="0" applyNumberFormat="1" applyFont="1" applyFill="1" applyBorder="1" applyAlignment="1">
      <alignment horizontal="right" vertical="center"/>
    </xf>
    <xf numFmtId="9" fontId="7" fillId="0" borderId="2" xfId="0" applyNumberFormat="1" applyFont="1" applyBorder="1" applyAlignment="1">
      <alignment horizontal="right" vertical="center" wrapText="1"/>
    </xf>
    <xf numFmtId="0" fontId="33" fillId="27" borderId="2" xfId="0" applyNumberFormat="1" applyFont="1" applyFill="1" applyBorder="1" applyAlignment="1">
      <alignment horizontal="left" vertical="center"/>
    </xf>
    <xf numFmtId="0" fontId="39" fillId="27" borderId="62" xfId="0" applyFont="1" applyFill="1" applyBorder="1" applyAlignment="1">
      <alignment horizontal="left" vertical="center"/>
    </xf>
    <xf numFmtId="0" fontId="39" fillId="27" borderId="62" xfId="0" applyFont="1" applyFill="1" applyBorder="1" applyAlignment="1">
      <alignment horizontal="left" vertical="center" wrapText="1"/>
    </xf>
    <xf numFmtId="0" fontId="39" fillId="27" borderId="5" xfId="0" applyFont="1" applyFill="1" applyBorder="1" applyAlignment="1">
      <alignment horizontal="left" vertical="center"/>
    </xf>
    <xf numFmtId="0" fontId="39" fillId="27" borderId="2" xfId="0" applyFont="1" applyFill="1" applyBorder="1" applyAlignment="1">
      <alignment horizontal="left" vertical="center" wrapText="1"/>
    </xf>
    <xf numFmtId="0" fontId="7" fillId="27" borderId="4" xfId="0" applyNumberFormat="1" applyFont="1" applyFill="1" applyBorder="1" applyAlignment="1">
      <alignment horizontal="left" vertical="center" wrapText="1"/>
    </xf>
    <xf numFmtId="0" fontId="40" fillId="0" borderId="33" xfId="0" applyFont="1" applyFill="1" applyBorder="1" applyAlignment="1">
      <alignment horizontal="left" vertical="center"/>
    </xf>
    <xf numFmtId="0" fontId="40" fillId="0" borderId="69" xfId="0" applyFont="1" applyFill="1" applyBorder="1" applyAlignment="1">
      <alignment horizontal="left" vertical="center"/>
    </xf>
    <xf numFmtId="0" fontId="40" fillId="0" borderId="13" xfId="0" applyFont="1" applyFill="1" applyBorder="1" applyAlignment="1">
      <alignment horizontal="left" vertical="center"/>
    </xf>
    <xf numFmtId="164" fontId="39" fillId="0" borderId="30" xfId="0" applyNumberFormat="1" applyFont="1" applyFill="1" applyBorder="1" applyAlignment="1">
      <alignment horizontal="left" vertical="center"/>
    </xf>
    <xf numFmtId="164" fontId="39" fillId="0" borderId="13" xfId="0" applyNumberFormat="1" applyFont="1" applyFill="1" applyBorder="1" applyAlignment="1">
      <alignment horizontal="left" vertical="center"/>
    </xf>
    <xf numFmtId="164" fontId="39" fillId="0" borderId="33" xfId="0" applyNumberFormat="1" applyFont="1" applyFill="1" applyBorder="1" applyAlignment="1">
      <alignment horizontal="left" vertical="center"/>
    </xf>
    <xf numFmtId="164" fontId="39" fillId="0" borderId="5" xfId="0" applyNumberFormat="1" applyFont="1" applyFill="1" applyBorder="1" applyAlignment="1">
      <alignment horizontal="left" vertical="center"/>
    </xf>
    <xf numFmtId="164" fontId="39" fillId="0" borderId="6" xfId="0" applyNumberFormat="1" applyFont="1" applyFill="1" applyBorder="1" applyAlignment="1">
      <alignment horizontal="left" vertical="center"/>
    </xf>
    <xf numFmtId="0" fontId="44" fillId="0" borderId="1" xfId="0" applyFont="1" applyBorder="1" applyAlignment="1">
      <alignment vertical="center" wrapText="1"/>
    </xf>
    <xf numFmtId="0" fontId="39" fillId="0" borderId="1" xfId="0" applyFont="1" applyBorder="1" applyAlignment="1">
      <alignment horizontal="left" vertical="center" wrapText="1"/>
    </xf>
    <xf numFmtId="0" fontId="40" fillId="0" borderId="1" xfId="0" applyFont="1" applyBorder="1" applyAlignment="1">
      <alignment horizontal="left" vertical="center"/>
    </xf>
    <xf numFmtId="0" fontId="33" fillId="27" borderId="4" xfId="0" applyNumberFormat="1" applyFont="1" applyFill="1" applyBorder="1" applyAlignment="1">
      <alignment horizontal="left" vertical="center" wrapText="1"/>
    </xf>
    <xf numFmtId="0" fontId="33" fillId="27" borderId="5" xfId="0" applyNumberFormat="1" applyFont="1" applyFill="1" applyBorder="1" applyAlignment="1">
      <alignment horizontal="left" vertical="center" wrapText="1"/>
    </xf>
    <xf numFmtId="0" fontId="33" fillId="27" borderId="2" xfId="0" applyNumberFormat="1" applyFont="1" applyFill="1" applyBorder="1" applyAlignment="1">
      <alignment horizontal="left" vertical="center" wrapText="1"/>
    </xf>
    <xf numFmtId="0" fontId="7" fillId="10" borderId="8" xfId="0" applyNumberFormat="1" applyFont="1" applyFill="1" applyBorder="1" applyAlignment="1">
      <alignment horizontal="left" vertical="center" wrapText="1"/>
    </xf>
    <xf numFmtId="0" fontId="33" fillId="0" borderId="4" xfId="0" applyNumberFormat="1" applyFont="1" applyBorder="1" applyAlignment="1">
      <alignment horizontal="left" vertical="center" wrapText="1"/>
    </xf>
    <xf numFmtId="0" fontId="33" fillId="0" borderId="5" xfId="0" applyNumberFormat="1" applyFont="1" applyBorder="1" applyAlignment="1">
      <alignment horizontal="left" vertical="center" wrapText="1"/>
    </xf>
    <xf numFmtId="0" fontId="33" fillId="0" borderId="2" xfId="0" applyNumberFormat="1" applyFont="1" applyBorder="1" applyAlignment="1">
      <alignment horizontal="left" vertical="center" wrapText="1"/>
    </xf>
    <xf numFmtId="0" fontId="33" fillId="10" borderId="5" xfId="0" applyNumberFormat="1" applyFont="1" applyFill="1" applyBorder="1" applyAlignment="1">
      <alignment horizontal="left" vertical="center" wrapText="1"/>
    </xf>
    <xf numFmtId="0" fontId="33" fillId="10" borderId="2" xfId="0" applyNumberFormat="1" applyFont="1" applyFill="1" applyBorder="1" applyAlignment="1">
      <alignment horizontal="left" vertical="center" wrapText="1"/>
    </xf>
    <xf numFmtId="0" fontId="33" fillId="27" borderId="12" xfId="0" applyNumberFormat="1" applyFont="1" applyFill="1" applyBorder="1" applyAlignment="1">
      <alignment horizontal="left" vertical="center" wrapText="1"/>
    </xf>
    <xf numFmtId="0" fontId="33" fillId="27" borderId="11" xfId="0" applyNumberFormat="1" applyFont="1" applyFill="1" applyBorder="1" applyAlignment="1">
      <alignment horizontal="left" vertical="center" wrapText="1"/>
    </xf>
    <xf numFmtId="0" fontId="33" fillId="27" borderId="3" xfId="0" applyNumberFormat="1" applyFont="1" applyFill="1" applyBorder="1" applyAlignment="1">
      <alignment horizontal="left" vertical="center" wrapText="1"/>
    </xf>
    <xf numFmtId="0" fontId="33" fillId="5" borderId="4" xfId="0" applyNumberFormat="1" applyFont="1" applyFill="1" applyBorder="1" applyAlignment="1">
      <alignment horizontal="left" vertical="center" wrapText="1"/>
    </xf>
    <xf numFmtId="0" fontId="33" fillId="5" borderId="5" xfId="0" applyNumberFormat="1" applyFont="1" applyFill="1" applyBorder="1" applyAlignment="1">
      <alignment horizontal="left" vertical="center" wrapText="1"/>
    </xf>
    <xf numFmtId="0" fontId="33" fillId="5" borderId="2" xfId="0" applyNumberFormat="1" applyFont="1" applyFill="1" applyBorder="1" applyAlignment="1">
      <alignment horizontal="left" vertical="center" wrapText="1"/>
    </xf>
    <xf numFmtId="0" fontId="7" fillId="0" borderId="9" xfId="0" applyNumberFormat="1" applyFont="1" applyBorder="1" applyAlignment="1">
      <alignment horizontal="left" vertical="center" wrapText="1"/>
    </xf>
    <xf numFmtId="0" fontId="7" fillId="4" borderId="10" xfId="0" applyNumberFormat="1" applyFont="1" applyFill="1" applyBorder="1" applyAlignment="1">
      <alignment horizontal="left" vertical="center" wrapText="1"/>
    </xf>
    <xf numFmtId="0" fontId="7" fillId="4" borderId="3" xfId="0" applyNumberFormat="1" applyFont="1" applyFill="1" applyBorder="1" applyAlignment="1">
      <alignment horizontal="left" vertical="center" wrapText="1"/>
    </xf>
    <xf numFmtId="0" fontId="7" fillId="4" borderId="8" xfId="0" applyNumberFormat="1" applyFont="1" applyFill="1" applyBorder="1" applyAlignment="1">
      <alignment horizontal="left" vertical="center" wrapText="1"/>
    </xf>
    <xf numFmtId="0" fontId="7" fillId="4" borderId="9" xfId="0" applyNumberFormat="1" applyFont="1" applyFill="1" applyBorder="1" applyAlignment="1">
      <alignment horizontal="left" vertical="center" wrapText="1"/>
    </xf>
    <xf numFmtId="0" fontId="7" fillId="27" borderId="8" xfId="0" applyNumberFormat="1" applyFont="1" applyFill="1" applyBorder="1" applyAlignment="1">
      <alignment horizontal="left" vertical="center"/>
    </xf>
    <xf numFmtId="0" fontId="7" fillId="27" borderId="15" xfId="0" applyNumberFormat="1" applyFont="1" applyFill="1" applyBorder="1" applyAlignment="1">
      <alignment horizontal="left" vertical="center"/>
    </xf>
    <xf numFmtId="0" fontId="7" fillId="27" borderId="9" xfId="0" applyNumberFormat="1" applyFont="1" applyFill="1" applyBorder="1" applyAlignment="1">
      <alignment horizontal="left" vertical="center"/>
    </xf>
    <xf numFmtId="0" fontId="33" fillId="0" borderId="4" xfId="0" applyFont="1" applyBorder="1" applyAlignment="1">
      <alignment horizontal="left" vertical="center" wrapText="1"/>
    </xf>
    <xf numFmtId="164" fontId="7" fillId="0" borderId="5" xfId="8" applyNumberFormat="1" applyFont="1" applyFill="1" applyBorder="1" applyAlignment="1">
      <alignment horizontal="right" vertical="center" wrapText="1"/>
    </xf>
    <xf numFmtId="10" fontId="7" fillId="0" borderId="5" xfId="0" applyNumberFormat="1" applyFont="1" applyFill="1" applyBorder="1" applyAlignment="1">
      <alignment horizontal="right" vertical="center" wrapText="1"/>
    </xf>
    <xf numFmtId="3" fontId="7" fillId="0" borderId="5" xfId="0" applyNumberFormat="1" applyFont="1" applyFill="1" applyBorder="1" applyAlignment="1">
      <alignment horizontal="right" vertical="center" wrapText="1"/>
    </xf>
    <xf numFmtId="0" fontId="53" fillId="0" borderId="1" xfId="0" applyFont="1" applyBorder="1"/>
    <xf numFmtId="3" fontId="40" fillId="0" borderId="1" xfId="0" applyNumberFormat="1" applyFont="1" applyBorder="1"/>
    <xf numFmtId="3" fontId="40" fillId="0" borderId="1" xfId="0" applyNumberFormat="1" applyFont="1" applyBorder="1" applyAlignment="1">
      <alignment horizontal="right" vertical="center"/>
    </xf>
    <xf numFmtId="164" fontId="44" fillId="27" borderId="33" xfId="0" applyNumberFormat="1" applyFont="1" applyFill="1" applyBorder="1" applyAlignment="1">
      <alignment horizontal="left" vertical="center" wrapText="1"/>
    </xf>
    <xf numFmtId="164" fontId="33" fillId="28" borderId="68" xfId="0" applyNumberFormat="1" applyFont="1" applyFill="1" applyBorder="1" applyAlignment="1">
      <alignment horizontal="left" vertical="center" wrapText="1"/>
    </xf>
    <xf numFmtId="3" fontId="7" fillId="10" borderId="1" xfId="0" applyNumberFormat="1" applyFont="1" applyFill="1" applyBorder="1" applyAlignment="1">
      <alignment horizontal="right" vertical="center" wrapText="1"/>
    </xf>
    <xf numFmtId="164" fontId="7" fillId="24" borderId="37" xfId="0" applyNumberFormat="1" applyFont="1" applyFill="1" applyBorder="1" applyAlignment="1">
      <alignment horizontal="right" vertical="center" wrapText="1"/>
    </xf>
    <xf numFmtId="0" fontId="7" fillId="10" borderId="2" xfId="0" applyNumberFormat="1" applyFont="1" applyFill="1" applyBorder="1" applyAlignment="1">
      <alignment horizontal="left" vertical="center" wrapText="1"/>
    </xf>
    <xf numFmtId="9" fontId="7" fillId="10" borderId="1" xfId="0" applyNumberFormat="1" applyFont="1" applyFill="1" applyBorder="1" applyAlignment="1">
      <alignment horizontal="left" vertical="center" wrapText="1"/>
    </xf>
    <xf numFmtId="0" fontId="33" fillId="27" borderId="6" xfId="0" applyNumberFormat="1" applyFont="1" applyFill="1" applyBorder="1" applyAlignment="1">
      <alignment horizontal="left" vertical="center" wrapText="1"/>
    </xf>
    <xf numFmtId="0" fontId="33" fillId="0" borderId="7" xfId="0" applyNumberFormat="1" applyFont="1" applyBorder="1" applyAlignment="1">
      <alignment horizontal="left" vertical="center"/>
    </xf>
    <xf numFmtId="0" fontId="33" fillId="27" borderId="7" xfId="0" applyNumberFormat="1" applyFont="1" applyFill="1" applyBorder="1" applyAlignment="1">
      <alignment horizontal="left" vertical="center"/>
    </xf>
    <xf numFmtId="0" fontId="33" fillId="0" borderId="14" xfId="0" applyNumberFormat="1" applyFont="1" applyBorder="1" applyAlignment="1">
      <alignment horizontal="left" vertical="center" wrapText="1"/>
    </xf>
    <xf numFmtId="0" fontId="33" fillId="0" borderId="0" xfId="0" applyNumberFormat="1" applyFont="1" applyBorder="1" applyAlignment="1">
      <alignment horizontal="left" vertical="center" wrapText="1"/>
    </xf>
    <xf numFmtId="0" fontId="33" fillId="0" borderId="10" xfId="0" applyNumberFormat="1" applyFont="1" applyBorder="1" applyAlignment="1">
      <alignment horizontal="left" vertical="center" wrapText="1"/>
    </xf>
    <xf numFmtId="0" fontId="33" fillId="10" borderId="1" xfId="0" applyNumberFormat="1" applyFont="1" applyFill="1" applyBorder="1" applyAlignment="1">
      <alignment horizontal="left" vertical="center"/>
    </xf>
    <xf numFmtId="9" fontId="53" fillId="0" borderId="0" xfId="0" applyNumberFormat="1" applyFont="1"/>
    <xf numFmtId="0" fontId="33" fillId="0" borderId="4" xfId="0" applyNumberFormat="1" applyFont="1" applyFill="1" applyBorder="1" applyAlignment="1">
      <alignment horizontal="left" vertical="center" wrapText="1"/>
    </xf>
    <xf numFmtId="10" fontId="33" fillId="0" borderId="3" xfId="0" applyNumberFormat="1" applyFont="1" applyBorder="1" applyAlignment="1">
      <alignment horizontal="right" vertical="center" wrapText="1"/>
    </xf>
    <xf numFmtId="10" fontId="7" fillId="0" borderId="1" xfId="0" applyNumberFormat="1" applyFont="1" applyBorder="1" applyAlignment="1">
      <alignment horizontal="right" vertical="center" wrapText="1"/>
    </xf>
    <xf numFmtId="10" fontId="7" fillId="6" borderId="1" xfId="0" applyNumberFormat="1" applyFont="1" applyFill="1" applyBorder="1" applyAlignment="1">
      <alignment horizontal="right" vertical="center" wrapText="1"/>
    </xf>
    <xf numFmtId="0" fontId="33" fillId="0" borderId="5" xfId="0" applyNumberFormat="1" applyFont="1" applyFill="1" applyBorder="1" applyAlignment="1">
      <alignment horizontal="left" vertical="center"/>
    </xf>
    <xf numFmtId="0" fontId="7" fillId="10" borderId="5" xfId="0" applyNumberFormat="1" applyFont="1" applyFill="1" applyBorder="1" applyAlignment="1">
      <alignment horizontal="left" vertical="center" wrapText="1"/>
    </xf>
    <xf numFmtId="9" fontId="7" fillId="10" borderId="1" xfId="0" applyNumberFormat="1" applyFont="1" applyFill="1" applyBorder="1" applyAlignment="1">
      <alignment horizontal="right" vertical="center"/>
    </xf>
    <xf numFmtId="0" fontId="7" fillId="16" borderId="1" xfId="0" applyNumberFormat="1" applyFont="1" applyFill="1" applyBorder="1" applyAlignment="1">
      <alignment horizontal="right" vertical="center" wrapText="1"/>
    </xf>
    <xf numFmtId="10" fontId="33" fillId="10" borderId="3" xfId="0" applyNumberFormat="1" applyFont="1" applyFill="1" applyBorder="1" applyAlignment="1">
      <alignment horizontal="right" vertical="center" wrapText="1"/>
    </xf>
    <xf numFmtId="10" fontId="33" fillId="10" borderId="1" xfId="0" applyNumberFormat="1" applyFont="1" applyFill="1" applyBorder="1" applyAlignment="1">
      <alignment horizontal="right" vertical="center" wrapText="1"/>
    </xf>
    <xf numFmtId="9" fontId="33" fillId="10" borderId="1" xfId="0" applyNumberFormat="1" applyFont="1" applyFill="1" applyBorder="1" applyAlignment="1">
      <alignment horizontal="right" vertical="center"/>
    </xf>
    <xf numFmtId="9" fontId="7" fillId="10" borderId="1" xfId="0" applyNumberFormat="1" applyFont="1" applyFill="1" applyBorder="1" applyAlignment="1">
      <alignment horizontal="right" vertical="center" wrapText="1"/>
    </xf>
    <xf numFmtId="0" fontId="7" fillId="10" borderId="3" xfId="0" applyNumberFormat="1" applyFont="1" applyFill="1" applyBorder="1" applyAlignment="1">
      <alignment horizontal="left" vertical="center" wrapText="1"/>
    </xf>
    <xf numFmtId="10" fontId="7" fillId="16" borderId="1" xfId="0" applyNumberFormat="1" applyFont="1" applyFill="1" applyBorder="1" applyAlignment="1">
      <alignment horizontal="right" vertical="center" wrapText="1"/>
    </xf>
    <xf numFmtId="0" fontId="33" fillId="10" borderId="8" xfId="0" applyNumberFormat="1" applyFont="1" applyFill="1" applyBorder="1" applyAlignment="1">
      <alignment horizontal="right" vertical="center" wrapText="1"/>
    </xf>
    <xf numFmtId="164" fontId="33" fillId="27" borderId="1" xfId="8" applyNumberFormat="1" applyFont="1" applyFill="1" applyBorder="1" applyAlignment="1">
      <alignment horizontal="right" vertical="center"/>
    </xf>
    <xf numFmtId="164" fontId="7" fillId="0" borderId="1" xfId="8" applyNumberFormat="1" applyFont="1" applyBorder="1" applyAlignment="1">
      <alignment horizontal="right" vertical="center" wrapText="1"/>
    </xf>
    <xf numFmtId="164" fontId="7" fillId="16" borderId="3" xfId="8" applyNumberFormat="1" applyFont="1" applyFill="1" applyBorder="1" applyAlignment="1">
      <alignment horizontal="right" vertical="center" wrapText="1"/>
    </xf>
    <xf numFmtId="0" fontId="33" fillId="27" borderId="8" xfId="0" applyNumberFormat="1" applyFont="1" applyFill="1" applyBorder="1" applyAlignment="1">
      <alignment horizontal="right" vertical="center" wrapText="1"/>
    </xf>
    <xf numFmtId="0" fontId="7" fillId="2" borderId="4" xfId="0" applyNumberFormat="1" applyFont="1" applyFill="1" applyBorder="1" applyAlignment="1">
      <alignment horizontal="left" vertical="center" wrapText="1"/>
    </xf>
    <xf numFmtId="0" fontId="7" fillId="12" borderId="4" xfId="0" applyNumberFormat="1" applyFont="1" applyFill="1" applyBorder="1" applyAlignment="1">
      <alignment horizontal="left" vertical="center" wrapText="1"/>
    </xf>
    <xf numFmtId="0" fontId="33" fillId="0" borderId="13" xfId="0" applyNumberFormat="1" applyFont="1" applyBorder="1" applyAlignment="1">
      <alignment horizontal="left" vertical="center"/>
    </xf>
    <xf numFmtId="10" fontId="7" fillId="6" borderId="4" xfId="0" applyNumberFormat="1" applyFont="1" applyFill="1" applyBorder="1" applyAlignment="1">
      <alignment horizontal="right" vertical="center" wrapText="1"/>
    </xf>
    <xf numFmtId="0" fontId="33" fillId="0" borderId="4" xfId="0" applyNumberFormat="1" applyFont="1" applyFill="1" applyBorder="1" applyAlignment="1">
      <alignment horizontal="right" vertical="center" wrapText="1"/>
    </xf>
    <xf numFmtId="0" fontId="33" fillId="0" borderId="13" xfId="0" applyNumberFormat="1" applyFont="1" applyFill="1" applyBorder="1" applyAlignment="1">
      <alignment horizontal="right" vertical="center" wrapText="1"/>
    </xf>
    <xf numFmtId="0" fontId="7" fillId="10" borderId="4" xfId="0" applyNumberFormat="1" applyFont="1" applyFill="1" applyBorder="1" applyAlignment="1">
      <alignment horizontal="right" vertical="center" wrapText="1"/>
    </xf>
    <xf numFmtId="0" fontId="33" fillId="0" borderId="4" xfId="0" applyNumberFormat="1" applyFont="1" applyBorder="1" applyAlignment="1">
      <alignment horizontal="right" vertical="center"/>
    </xf>
    <xf numFmtId="0" fontId="7" fillId="21" borderId="2" xfId="0" applyNumberFormat="1" applyFont="1" applyFill="1" applyBorder="1" applyAlignment="1">
      <alignment horizontal="left" vertical="center" wrapText="1"/>
    </xf>
    <xf numFmtId="0" fontId="7" fillId="12" borderId="2" xfId="0" applyNumberFormat="1" applyFont="1" applyFill="1" applyBorder="1" applyAlignment="1">
      <alignment horizontal="left" vertical="center" wrapText="1"/>
    </xf>
    <xf numFmtId="0" fontId="33" fillId="0" borderId="4" xfId="0" applyNumberFormat="1" applyFont="1" applyBorder="1" applyAlignment="1">
      <alignment horizontal="left" vertical="center"/>
    </xf>
    <xf numFmtId="9" fontId="7" fillId="6" borderId="1" xfId="0" applyNumberFormat="1" applyFont="1" applyFill="1" applyBorder="1" applyAlignment="1">
      <alignment horizontal="right" vertical="center" wrapText="1"/>
    </xf>
    <xf numFmtId="0" fontId="7" fillId="0" borderId="2" xfId="0" applyNumberFormat="1" applyFont="1" applyBorder="1" applyAlignment="1">
      <alignment horizontal="left" vertical="center"/>
    </xf>
    <xf numFmtId="0" fontId="7" fillId="0" borderId="3" xfId="0" applyNumberFormat="1" applyFont="1" applyFill="1" applyBorder="1" applyAlignment="1">
      <alignment horizontal="left" vertical="center" wrapText="1"/>
    </xf>
    <xf numFmtId="0" fontId="7" fillId="27" borderId="6" xfId="0" applyNumberFormat="1" applyFont="1" applyFill="1" applyBorder="1" applyAlignment="1">
      <alignment horizontal="left" vertical="center"/>
    </xf>
    <xf numFmtId="0" fontId="7" fillId="17" borderId="11" xfId="0" applyNumberFormat="1" applyFont="1" applyFill="1" applyBorder="1" applyAlignment="1">
      <alignment horizontal="left" vertical="center" wrapText="1"/>
    </xf>
    <xf numFmtId="0" fontId="7" fillId="0" borderId="2" xfId="0" applyNumberFormat="1" applyFont="1" applyFill="1" applyBorder="1" applyAlignment="1">
      <alignment horizontal="left" vertical="center" wrapText="1"/>
    </xf>
    <xf numFmtId="0" fontId="7" fillId="17" borderId="0" xfId="0" applyNumberFormat="1" applyFont="1" applyFill="1" applyBorder="1" applyAlignment="1">
      <alignment horizontal="left" vertical="center"/>
    </xf>
    <xf numFmtId="0" fontId="7" fillId="0" borderId="6" xfId="0" applyNumberFormat="1" applyFont="1" applyBorder="1" applyAlignment="1">
      <alignment horizontal="left" vertical="center"/>
    </xf>
    <xf numFmtId="0" fontId="7" fillId="17" borderId="3" xfId="0" applyNumberFormat="1" applyFont="1" applyFill="1" applyBorder="1" applyAlignment="1">
      <alignment horizontal="left" vertical="center" wrapText="1"/>
    </xf>
    <xf numFmtId="0" fontId="7" fillId="0" borderId="7" xfId="0" applyNumberFormat="1" applyFont="1" applyBorder="1" applyAlignment="1">
      <alignment horizontal="left" vertical="center"/>
    </xf>
    <xf numFmtId="0" fontId="7" fillId="0" borderId="15" xfId="0" applyNumberFormat="1" applyFont="1" applyFill="1" applyBorder="1" applyAlignment="1">
      <alignment horizontal="right" vertical="center"/>
    </xf>
    <xf numFmtId="0" fontId="7" fillId="0" borderId="6" xfId="0" applyNumberFormat="1" applyFont="1" applyFill="1" applyBorder="1" applyAlignment="1">
      <alignment horizontal="right" vertical="center" wrapText="1"/>
    </xf>
    <xf numFmtId="0" fontId="7" fillId="0" borderId="5" xfId="0" applyNumberFormat="1" applyFont="1" applyFill="1" applyBorder="1" applyAlignment="1">
      <alignment horizontal="right" vertical="center" wrapText="1"/>
    </xf>
    <xf numFmtId="0" fontId="7" fillId="0" borderId="1" xfId="0" applyNumberFormat="1" applyFont="1" applyFill="1" applyBorder="1" applyAlignment="1">
      <alignment horizontal="right" vertical="center"/>
    </xf>
    <xf numFmtId="0" fontId="7" fillId="10" borderId="6" xfId="0" applyNumberFormat="1" applyFont="1" applyFill="1" applyBorder="1" applyAlignment="1">
      <alignment horizontal="left" vertical="center" wrapText="1"/>
    </xf>
    <xf numFmtId="0" fontId="7" fillId="10" borderId="6" xfId="0" applyNumberFormat="1" applyFont="1" applyFill="1" applyBorder="1" applyAlignment="1">
      <alignment horizontal="left" vertical="center"/>
    </xf>
    <xf numFmtId="9" fontId="7" fillId="0" borderId="3" xfId="0" applyNumberFormat="1" applyFont="1" applyFill="1" applyBorder="1" applyAlignment="1">
      <alignment horizontal="right" vertical="center" wrapText="1"/>
    </xf>
    <xf numFmtId="0" fontId="7" fillId="0" borderId="5" xfId="0" applyNumberFormat="1" applyFont="1" applyBorder="1" applyAlignment="1">
      <alignment horizontal="left" vertical="center"/>
    </xf>
    <xf numFmtId="0" fontId="7" fillId="0" borderId="1" xfId="0" applyNumberFormat="1" applyFont="1" applyFill="1" applyBorder="1" applyAlignment="1">
      <alignment horizontal="left" vertical="center"/>
    </xf>
    <xf numFmtId="164" fontId="33" fillId="0" borderId="3" xfId="8" applyNumberFormat="1" applyFont="1" applyBorder="1" applyAlignment="1">
      <alignment horizontal="left" vertical="center" wrapText="1"/>
    </xf>
    <xf numFmtId="164" fontId="33" fillId="27" borderId="3" xfId="8" applyNumberFormat="1" applyFont="1" applyFill="1" applyBorder="1" applyAlignment="1">
      <alignment horizontal="left" vertical="center" wrapText="1"/>
    </xf>
    <xf numFmtId="0" fontId="7" fillId="10" borderId="3" xfId="0" applyNumberFormat="1" applyFont="1" applyFill="1" applyBorder="1" applyAlignment="1">
      <alignment horizontal="right" vertical="center" wrapText="1"/>
    </xf>
    <xf numFmtId="9" fontId="7" fillId="0" borderId="9" xfId="0" applyNumberFormat="1" applyFont="1" applyFill="1" applyBorder="1" applyAlignment="1">
      <alignment horizontal="right" vertical="center" wrapText="1"/>
    </xf>
    <xf numFmtId="9" fontId="7" fillId="0" borderId="15" xfId="0" applyNumberFormat="1" applyFont="1" applyFill="1" applyBorder="1" applyAlignment="1">
      <alignment horizontal="right" vertical="center"/>
    </xf>
    <xf numFmtId="0" fontId="33" fillId="27" borderId="5" xfId="0" applyFont="1" applyFill="1" applyBorder="1" applyAlignment="1">
      <alignment horizontal="left" vertical="center" wrapText="1"/>
    </xf>
    <xf numFmtId="0" fontId="33" fillId="0" borderId="9" xfId="0" applyNumberFormat="1" applyFont="1" applyBorder="1" applyAlignment="1">
      <alignment horizontal="right" vertical="center" wrapText="1"/>
    </xf>
    <xf numFmtId="0" fontId="7" fillId="0" borderId="9" xfId="0" applyNumberFormat="1" applyFont="1" applyBorder="1" applyAlignment="1">
      <alignment horizontal="right" vertical="center" wrapText="1"/>
    </xf>
    <xf numFmtId="0" fontId="33" fillId="14" borderId="11" xfId="0" applyNumberFormat="1" applyFont="1" applyFill="1" applyBorder="1" applyAlignment="1">
      <alignment horizontal="left" vertical="center" wrapText="1"/>
    </xf>
    <xf numFmtId="0" fontId="33" fillId="6" borderId="2" xfId="0" applyNumberFormat="1" applyFont="1" applyFill="1" applyBorder="1" applyAlignment="1">
      <alignment horizontal="right" vertical="center" wrapText="1"/>
    </xf>
    <xf numFmtId="0" fontId="33" fillId="0" borderId="2" xfId="0" applyNumberFormat="1" applyFont="1" applyFill="1" applyBorder="1" applyAlignment="1">
      <alignment horizontal="right" vertical="center" wrapText="1"/>
    </xf>
    <xf numFmtId="0" fontId="33" fillId="0" borderId="7" xfId="0" applyNumberFormat="1" applyFont="1" applyFill="1" applyBorder="1" applyAlignment="1">
      <alignment horizontal="right" vertical="center" wrapText="1"/>
    </xf>
    <xf numFmtId="0" fontId="33" fillId="0" borderId="9" xfId="0" applyNumberFormat="1" applyFont="1" applyBorder="1" applyAlignment="1">
      <alignment horizontal="right" vertical="center"/>
    </xf>
    <xf numFmtId="0" fontId="33" fillId="14" borderId="0" xfId="0" applyNumberFormat="1" applyFont="1" applyFill="1" applyAlignment="1">
      <alignment horizontal="left" vertical="center"/>
    </xf>
    <xf numFmtId="0" fontId="33" fillId="14" borderId="3" xfId="0" applyNumberFormat="1" applyFont="1" applyFill="1" applyBorder="1" applyAlignment="1">
      <alignment horizontal="left" vertical="center" wrapText="1"/>
    </xf>
    <xf numFmtId="0" fontId="7" fillId="27" borderId="8" xfId="0" applyNumberFormat="1" applyFont="1" applyFill="1" applyBorder="1" applyAlignment="1">
      <alignment vertical="center"/>
    </xf>
    <xf numFmtId="0" fontId="7" fillId="27" borderId="15" xfId="0" applyNumberFormat="1" applyFont="1" applyFill="1" applyBorder="1" applyAlignment="1">
      <alignment vertical="center"/>
    </xf>
    <xf numFmtId="0" fontId="7" fillId="27" borderId="9" xfId="0" applyNumberFormat="1" applyFont="1" applyFill="1" applyBorder="1" applyAlignment="1">
      <alignment vertical="center"/>
    </xf>
    <xf numFmtId="0" fontId="33" fillId="10" borderId="3" xfId="0" applyNumberFormat="1" applyFont="1" applyFill="1" applyBorder="1" applyAlignment="1">
      <alignment horizontal="left" vertical="center" wrapText="1"/>
    </xf>
    <xf numFmtId="164" fontId="7" fillId="27" borderId="3" xfId="8" applyNumberFormat="1" applyFont="1" applyFill="1" applyBorder="1" applyAlignment="1">
      <alignment horizontal="left" vertical="center" wrapText="1"/>
    </xf>
    <xf numFmtId="0" fontId="33" fillId="27" borderId="0" xfId="0" applyFont="1" applyFill="1" applyAlignment="1">
      <alignment horizontal="left" vertical="center" wrapText="1"/>
    </xf>
    <xf numFmtId="0" fontId="33" fillId="14" borderId="11" xfId="0" applyNumberFormat="1" applyFont="1" applyFill="1" applyBorder="1" applyAlignment="1">
      <alignment horizontal="left" vertical="center"/>
    </xf>
    <xf numFmtId="0" fontId="7" fillId="10" borderId="5" xfId="0" applyNumberFormat="1" applyFont="1" applyFill="1" applyBorder="1" applyAlignment="1">
      <alignment horizontal="left" vertical="center"/>
    </xf>
    <xf numFmtId="0" fontId="33" fillId="10" borderId="4" xfId="0" applyNumberFormat="1" applyFont="1" applyFill="1" applyBorder="1" applyAlignment="1">
      <alignment horizontal="left" vertical="center"/>
    </xf>
    <xf numFmtId="0" fontId="33" fillId="0" borderId="11" xfId="0" applyNumberFormat="1" applyFont="1" applyBorder="1" applyAlignment="1">
      <alignment horizontal="left" vertical="center"/>
    </xf>
    <xf numFmtId="0" fontId="7" fillId="0" borderId="2" xfId="0" applyNumberFormat="1" applyFont="1" applyFill="1" applyBorder="1" applyAlignment="1">
      <alignment horizontal="right" vertical="center"/>
    </xf>
    <xf numFmtId="3" fontId="7" fillId="27" borderId="9" xfId="0" applyNumberFormat="1" applyFont="1" applyFill="1" applyBorder="1" applyAlignment="1">
      <alignment horizontal="right" vertical="center" wrapText="1"/>
    </xf>
    <xf numFmtId="3" fontId="7" fillId="27" borderId="15" xfId="0" applyNumberFormat="1" applyFont="1" applyFill="1" applyBorder="1" applyAlignment="1">
      <alignment horizontal="right" vertical="center"/>
    </xf>
    <xf numFmtId="0" fontId="7" fillId="27" borderId="5" xfId="0" applyNumberFormat="1" applyFont="1" applyFill="1" applyBorder="1" applyAlignment="1">
      <alignment horizontal="left" vertical="center"/>
    </xf>
    <xf numFmtId="0" fontId="7" fillId="16" borderId="4" xfId="0" applyNumberFormat="1" applyFont="1" applyFill="1" applyBorder="1" applyAlignment="1">
      <alignment horizontal="right" vertical="center" wrapText="1"/>
    </xf>
    <xf numFmtId="3" fontId="7" fillId="27" borderId="4" xfId="0" applyNumberFormat="1" applyFont="1" applyFill="1" applyBorder="1" applyAlignment="1">
      <alignment horizontal="right" vertical="center" wrapText="1"/>
    </xf>
    <xf numFmtId="3" fontId="7" fillId="27" borderId="6" xfId="0" applyNumberFormat="1" applyFont="1" applyFill="1" applyBorder="1" applyAlignment="1">
      <alignment horizontal="right" vertical="center" wrapText="1"/>
    </xf>
    <xf numFmtId="0" fontId="7" fillId="27" borderId="6" xfId="0" applyNumberFormat="1" applyFont="1" applyFill="1" applyBorder="1" applyAlignment="1">
      <alignment horizontal="right" vertical="center" wrapText="1"/>
    </xf>
    <xf numFmtId="0" fontId="33" fillId="16" borderId="4" xfId="0" applyNumberFormat="1" applyFont="1" applyFill="1" applyBorder="1" applyAlignment="1">
      <alignment horizontal="right" vertical="center" wrapText="1"/>
    </xf>
    <xf numFmtId="164" fontId="7" fillId="27" borderId="1" xfId="8" applyNumberFormat="1" applyFont="1" applyFill="1" applyBorder="1" applyAlignment="1">
      <alignment horizontal="left" vertical="center" wrapText="1"/>
    </xf>
    <xf numFmtId="0" fontId="7" fillId="0" borderId="4" xfId="0" applyNumberFormat="1" applyFont="1" applyBorder="1" applyAlignment="1">
      <alignment horizontal="left" vertical="center"/>
    </xf>
    <xf numFmtId="164" fontId="43" fillId="27" borderId="3" xfId="1" applyNumberFormat="1" applyFont="1" applyFill="1" applyBorder="1" applyAlignment="1">
      <alignment horizontal="center" vertical="center" wrapText="1"/>
    </xf>
    <xf numFmtId="3" fontId="43" fillId="27" borderId="9" xfId="1" applyNumberFormat="1" applyFont="1" applyFill="1" applyBorder="1" applyAlignment="1">
      <alignment horizontal="right" vertical="center" wrapText="1"/>
    </xf>
    <xf numFmtId="0" fontId="7" fillId="0" borderId="9" xfId="0" applyNumberFormat="1" applyFont="1" applyFill="1" applyBorder="1" applyAlignment="1">
      <alignment horizontal="left" vertical="center" wrapText="1"/>
    </xf>
    <xf numFmtId="0" fontId="33" fillId="0" borderId="3" xfId="0" applyNumberFormat="1" applyFont="1" applyBorder="1" applyAlignment="1">
      <alignment horizontal="left" vertical="center" wrapText="1"/>
    </xf>
    <xf numFmtId="164" fontId="33" fillId="0" borderId="11" xfId="8" applyNumberFormat="1" applyFont="1" applyBorder="1" applyAlignment="1">
      <alignment horizontal="left" vertical="center" wrapText="1"/>
    </xf>
    <xf numFmtId="164" fontId="33" fillId="27" borderId="11" xfId="8" applyNumberFormat="1" applyFont="1" applyFill="1" applyBorder="1" applyAlignment="1">
      <alignment horizontal="left" vertical="center" wrapText="1"/>
    </xf>
    <xf numFmtId="164" fontId="33" fillId="10" borderId="1" xfId="8" applyNumberFormat="1" applyFont="1" applyFill="1" applyBorder="1" applyAlignment="1">
      <alignment horizontal="left" vertical="center"/>
    </xf>
    <xf numFmtId="0" fontId="7" fillId="6" borderId="1" xfId="0" applyNumberFormat="1" applyFont="1" applyFill="1" applyBorder="1" applyAlignment="1">
      <alignment horizontal="right" vertical="center"/>
    </xf>
    <xf numFmtId="164" fontId="33" fillId="0" borderId="1" xfId="8" applyNumberFormat="1" applyFont="1" applyBorder="1" applyAlignment="1">
      <alignment horizontal="left" vertical="center"/>
    </xf>
    <xf numFmtId="0" fontId="33" fillId="10" borderId="5" xfId="0" applyNumberFormat="1" applyFont="1" applyFill="1" applyBorder="1" applyAlignment="1">
      <alignment horizontal="left" vertical="center"/>
    </xf>
    <xf numFmtId="0" fontId="7" fillId="10" borderId="12" xfId="0" applyNumberFormat="1" applyFont="1" applyFill="1" applyBorder="1" applyAlignment="1">
      <alignment vertical="center" wrapText="1"/>
    </xf>
    <xf numFmtId="0" fontId="33" fillId="14" borderId="5" xfId="0" applyNumberFormat="1" applyFont="1" applyFill="1" applyBorder="1" applyAlignment="1">
      <alignment vertical="center" wrapText="1"/>
    </xf>
    <xf numFmtId="0" fontId="33" fillId="14" borderId="2" xfId="0" applyNumberFormat="1" applyFont="1" applyFill="1" applyBorder="1" applyAlignment="1">
      <alignment vertical="center" wrapText="1"/>
    </xf>
    <xf numFmtId="0" fontId="33" fillId="15" borderId="11" xfId="0" applyNumberFormat="1" applyFont="1" applyFill="1" applyBorder="1" applyAlignment="1">
      <alignment horizontal="left" vertical="center"/>
    </xf>
    <xf numFmtId="0" fontId="7" fillId="0" borderId="12" xfId="0" applyNumberFormat="1" applyFont="1" applyBorder="1" applyAlignment="1">
      <alignment horizontal="left" vertical="center" wrapText="1"/>
    </xf>
    <xf numFmtId="164" fontId="7" fillId="6" borderId="4" xfId="8" applyNumberFormat="1" applyFont="1" applyFill="1" applyBorder="1" applyAlignment="1">
      <alignment horizontal="left" vertical="center" wrapText="1"/>
    </xf>
    <xf numFmtId="0" fontId="33" fillId="15" borderId="11" xfId="0" applyNumberFormat="1" applyFont="1" applyFill="1" applyBorder="1" applyAlignment="1">
      <alignment horizontal="left" vertical="center" wrapText="1"/>
    </xf>
    <xf numFmtId="0" fontId="33" fillId="10" borderId="6" xfId="0" applyNumberFormat="1" applyFont="1" applyFill="1" applyBorder="1" applyAlignment="1">
      <alignment horizontal="left" vertical="center"/>
    </xf>
    <xf numFmtId="0" fontId="33" fillId="15" borderId="3" xfId="0" applyNumberFormat="1" applyFont="1" applyFill="1" applyBorder="1" applyAlignment="1">
      <alignment horizontal="left" vertical="center" wrapText="1"/>
    </xf>
    <xf numFmtId="0" fontId="7" fillId="10" borderId="4" xfId="0" applyNumberFormat="1" applyFont="1" applyFill="1" applyBorder="1" applyAlignment="1">
      <alignment horizontal="left" vertical="center"/>
    </xf>
    <xf numFmtId="0" fontId="7" fillId="16" borderId="4" xfId="0" applyNumberFormat="1" applyFont="1" applyFill="1" applyBorder="1" applyAlignment="1">
      <alignment horizontal="right" vertical="center"/>
    </xf>
    <xf numFmtId="3" fontId="7" fillId="10" borderId="5" xfId="0" applyNumberFormat="1" applyFont="1" applyFill="1" applyBorder="1" applyAlignment="1">
      <alignment horizontal="right" vertical="center"/>
    </xf>
    <xf numFmtId="0" fontId="33" fillId="10" borderId="2" xfId="0" applyNumberFormat="1" applyFont="1" applyFill="1" applyBorder="1" applyAlignment="1">
      <alignment horizontal="left" vertical="center"/>
    </xf>
    <xf numFmtId="0" fontId="7" fillId="10" borderId="11" xfId="0" applyNumberFormat="1" applyFont="1" applyFill="1" applyBorder="1" applyAlignment="1">
      <alignment horizontal="left" vertical="center" wrapText="1"/>
    </xf>
    <xf numFmtId="0" fontId="33" fillId="10" borderId="1" xfId="0" applyNumberFormat="1" applyFont="1" applyFill="1" applyBorder="1" applyAlignment="1">
      <alignment horizontal="left" vertical="center" wrapText="1"/>
    </xf>
    <xf numFmtId="164" fontId="33" fillId="10" borderId="9" xfId="0" applyNumberFormat="1" applyFont="1" applyFill="1" applyBorder="1" applyAlignment="1">
      <alignment horizontal="left" vertical="center" wrapText="1"/>
    </xf>
    <xf numFmtId="164" fontId="7" fillId="27" borderId="6" xfId="0" applyNumberFormat="1" applyFont="1" applyFill="1" applyBorder="1" applyAlignment="1">
      <alignment horizontal="left" vertical="center" wrapText="1"/>
    </xf>
    <xf numFmtId="0" fontId="33" fillId="10" borderId="10" xfId="0" applyNumberFormat="1" applyFont="1" applyFill="1" applyBorder="1" applyAlignment="1">
      <alignment horizontal="left" vertical="center"/>
    </xf>
    <xf numFmtId="164" fontId="33" fillId="10" borderId="1" xfId="0" applyNumberFormat="1" applyFont="1" applyFill="1" applyBorder="1" applyAlignment="1">
      <alignment horizontal="left" vertical="center" wrapText="1"/>
    </xf>
    <xf numFmtId="164" fontId="33" fillId="10" borderId="1" xfId="0" applyNumberFormat="1" applyFont="1" applyFill="1" applyBorder="1" applyAlignment="1">
      <alignment horizontal="left" vertical="center"/>
    </xf>
    <xf numFmtId="0" fontId="33" fillId="0" borderId="1" xfId="0" applyNumberFormat="1" applyFont="1" applyFill="1" applyBorder="1" applyAlignment="1">
      <alignment horizontal="center" vertical="center" wrapText="1"/>
    </xf>
    <xf numFmtId="0" fontId="7" fillId="16" borderId="0" xfId="0" applyNumberFormat="1" applyFont="1" applyFill="1" applyAlignment="1">
      <alignment horizontal="right" vertical="center"/>
    </xf>
    <xf numFmtId="0" fontId="7" fillId="4" borderId="12" xfId="0" applyNumberFormat="1" applyFont="1" applyFill="1" applyBorder="1" applyAlignment="1">
      <alignment horizontal="left" vertical="center" wrapText="1"/>
    </xf>
    <xf numFmtId="0" fontId="7" fillId="4" borderId="4" xfId="0" applyNumberFormat="1" applyFont="1" applyFill="1" applyBorder="1" applyAlignment="1">
      <alignment horizontal="left" vertical="center" wrapText="1"/>
    </xf>
    <xf numFmtId="0" fontId="7" fillId="0" borderId="12" xfId="0" applyNumberFormat="1" applyFont="1" applyFill="1" applyBorder="1" applyAlignment="1">
      <alignment horizontal="center" vertical="center" wrapText="1"/>
    </xf>
    <xf numFmtId="0" fontId="33" fillId="0" borderId="13" xfId="0" applyNumberFormat="1" applyFont="1" applyFill="1" applyBorder="1" applyAlignment="1">
      <alignment horizontal="center" vertical="center" wrapText="1"/>
    </xf>
    <xf numFmtId="164" fontId="33" fillId="10" borderId="1" xfId="0" applyNumberFormat="1" applyFont="1" applyFill="1" applyBorder="1" applyAlignment="1">
      <alignment vertical="center" wrapText="1"/>
    </xf>
    <xf numFmtId="164" fontId="33" fillId="27" borderId="4" xfId="8" applyNumberFormat="1" applyFont="1" applyFill="1" applyBorder="1" applyAlignment="1">
      <alignment vertical="center" wrapText="1"/>
    </xf>
    <xf numFmtId="164" fontId="61" fillId="26" borderId="4" xfId="8" applyNumberFormat="1" applyFont="1" applyFill="1" applyBorder="1" applyAlignment="1">
      <alignment vertical="center" wrapText="1"/>
    </xf>
    <xf numFmtId="164" fontId="7" fillId="0" borderId="2" xfId="8" applyNumberFormat="1" applyFont="1" applyFill="1" applyBorder="1" applyAlignment="1">
      <alignment horizontal="left" vertical="center" wrapText="1"/>
    </xf>
    <xf numFmtId="0" fontId="33" fillId="10" borderId="0" xfId="0" applyNumberFormat="1" applyFont="1" applyFill="1" applyAlignment="1">
      <alignment horizontal="left" vertical="center" wrapText="1"/>
    </xf>
    <xf numFmtId="0" fontId="7" fillId="10" borderId="15" xfId="0" applyNumberFormat="1" applyFont="1" applyFill="1" applyBorder="1" applyAlignment="1">
      <alignment horizontal="left" vertical="center" wrapText="1"/>
    </xf>
    <xf numFmtId="0" fontId="33" fillId="15" borderId="5" xfId="0" applyNumberFormat="1" applyFont="1" applyFill="1" applyBorder="1" applyAlignment="1">
      <alignment horizontal="left" vertical="center" wrapText="1"/>
    </xf>
    <xf numFmtId="3" fontId="7" fillId="0" borderId="4" xfId="0" applyNumberFormat="1" applyFont="1" applyFill="1" applyBorder="1" applyAlignment="1">
      <alignment horizontal="right" vertical="center" wrapText="1"/>
    </xf>
    <xf numFmtId="0" fontId="33" fillId="15" borderId="2" xfId="0" applyNumberFormat="1" applyFont="1" applyFill="1" applyBorder="1" applyAlignment="1">
      <alignment horizontal="left" vertical="center" wrapText="1"/>
    </xf>
    <xf numFmtId="164" fontId="33" fillId="27" borderId="1" xfId="8" applyNumberFormat="1" applyFont="1" applyFill="1" applyBorder="1" applyAlignment="1">
      <alignment horizontal="left" vertical="center" wrapText="1"/>
    </xf>
    <xf numFmtId="0" fontId="33" fillId="15" borderId="0" xfId="0" applyNumberFormat="1" applyFont="1" applyFill="1" applyAlignment="1">
      <alignment horizontal="left" vertical="center"/>
    </xf>
    <xf numFmtId="0" fontId="33" fillId="0" borderId="9" xfId="0" applyNumberFormat="1" applyFont="1" applyBorder="1" applyAlignment="1">
      <alignment horizontal="left" vertical="center"/>
    </xf>
    <xf numFmtId="0" fontId="33" fillId="15" borderId="3" xfId="0" applyNumberFormat="1" applyFont="1" applyFill="1" applyBorder="1" applyAlignment="1">
      <alignment horizontal="left" vertical="center"/>
    </xf>
    <xf numFmtId="164" fontId="33" fillId="10" borderId="3" xfId="8" applyNumberFormat="1" applyFont="1" applyFill="1" applyBorder="1" applyAlignment="1">
      <alignment horizontal="right" vertical="center" wrapText="1"/>
    </xf>
    <xf numFmtId="0" fontId="7" fillId="6" borderId="1" xfId="0" applyNumberFormat="1" applyFont="1" applyFill="1" applyBorder="1" applyAlignment="1">
      <alignment horizontal="right"/>
    </xf>
    <xf numFmtId="3" fontId="33" fillId="0" borderId="3" xfId="0" applyNumberFormat="1" applyFont="1" applyBorder="1" applyAlignment="1">
      <alignment horizontal="left" vertical="center" wrapText="1"/>
    </xf>
    <xf numFmtId="3" fontId="33" fillId="0" borderId="11" xfId="0" applyNumberFormat="1" applyFont="1" applyBorder="1" applyAlignment="1">
      <alignment horizontal="right" vertical="center" wrapText="1"/>
    </xf>
    <xf numFmtId="3" fontId="33" fillId="0" borderId="0" xfId="0" applyNumberFormat="1" applyFont="1" applyAlignment="1">
      <alignment horizontal="right" vertical="center"/>
    </xf>
    <xf numFmtId="0" fontId="33" fillId="14" borderId="12" xfId="0" applyNumberFormat="1" applyFont="1" applyFill="1" applyBorder="1" applyAlignment="1">
      <alignment horizontal="left" vertical="center" wrapText="1"/>
    </xf>
    <xf numFmtId="164" fontId="33" fillId="0" borderId="1" xfId="8" applyNumberFormat="1" applyFont="1" applyBorder="1" applyAlignment="1">
      <alignment horizontal="left" vertical="center" wrapText="1"/>
    </xf>
    <xf numFmtId="164" fontId="33" fillId="0" borderId="4" xfId="8" applyNumberFormat="1" applyFont="1" applyFill="1" applyBorder="1" applyAlignment="1">
      <alignment horizontal="left" vertical="center" wrapText="1"/>
    </xf>
    <xf numFmtId="164" fontId="33" fillId="0" borderId="13" xfId="8" applyNumberFormat="1" applyFont="1" applyFill="1" applyBorder="1" applyAlignment="1">
      <alignment horizontal="left" vertical="center" wrapText="1"/>
    </xf>
    <xf numFmtId="0" fontId="43" fillId="0" borderId="5" xfId="1" applyFont="1" applyBorder="1"/>
    <xf numFmtId="0" fontId="33" fillId="0" borderId="4" xfId="0" applyNumberFormat="1" applyFont="1" applyBorder="1" applyAlignment="1">
      <alignment vertical="center" wrapText="1"/>
    </xf>
    <xf numFmtId="0" fontId="33" fillId="0" borderId="5" xfId="0" applyNumberFormat="1" applyFont="1" applyBorder="1" applyAlignment="1">
      <alignment vertical="center" wrapText="1"/>
    </xf>
    <xf numFmtId="0" fontId="33" fillId="0" borderId="2" xfId="0" applyNumberFormat="1" applyFont="1" applyBorder="1" applyAlignment="1">
      <alignment vertical="center" wrapText="1"/>
    </xf>
    <xf numFmtId="0" fontId="33" fillId="0" borderId="1" xfId="0" applyNumberFormat="1" applyFont="1" applyFill="1" applyBorder="1" applyAlignment="1">
      <alignment horizontal="left" vertical="center"/>
    </xf>
    <xf numFmtId="0" fontId="33" fillId="0" borderId="4" xfId="0" applyNumberFormat="1" applyFont="1" applyFill="1" applyBorder="1" applyAlignment="1">
      <alignment vertical="center" wrapText="1"/>
    </xf>
    <xf numFmtId="0" fontId="33" fillId="0" borderId="5" xfId="0" applyNumberFormat="1" applyFont="1" applyFill="1" applyBorder="1" applyAlignment="1">
      <alignment vertical="center" wrapText="1"/>
    </xf>
    <xf numFmtId="0" fontId="33" fillId="0" borderId="2" xfId="0" applyNumberFormat="1" applyFont="1" applyFill="1" applyBorder="1" applyAlignment="1">
      <alignment vertical="center" wrapText="1"/>
    </xf>
    <xf numFmtId="9" fontId="53" fillId="0" borderId="1" xfId="0" applyNumberFormat="1" applyFont="1" applyBorder="1"/>
    <xf numFmtId="0" fontId="7" fillId="27" borderId="13" xfId="0" applyNumberFormat="1" applyFont="1" applyFill="1" applyBorder="1" applyAlignment="1">
      <alignment vertical="center"/>
    </xf>
    <xf numFmtId="0" fontId="7" fillId="27" borderId="14" xfId="0" applyNumberFormat="1" applyFont="1" applyFill="1" applyBorder="1" applyAlignment="1">
      <alignment vertical="center"/>
    </xf>
    <xf numFmtId="0" fontId="7" fillId="27" borderId="12" xfId="0" applyNumberFormat="1" applyFont="1" applyFill="1" applyBorder="1" applyAlignment="1">
      <alignment vertical="center"/>
    </xf>
    <xf numFmtId="0" fontId="7" fillId="27" borderId="7" xfId="0" applyNumberFormat="1" applyFont="1" applyFill="1" applyBorder="1" applyAlignment="1">
      <alignment vertical="center"/>
    </xf>
    <xf numFmtId="0" fontId="7" fillId="27" borderId="10" xfId="0" applyNumberFormat="1" applyFont="1" applyFill="1" applyBorder="1" applyAlignment="1">
      <alignment vertical="center"/>
    </xf>
    <xf numFmtId="0" fontId="7" fillId="27" borderId="3" xfId="0" applyNumberFormat="1" applyFont="1" applyFill="1" applyBorder="1" applyAlignment="1">
      <alignment vertical="center"/>
    </xf>
    <xf numFmtId="0" fontId="7" fillId="21" borderId="8" xfId="0" applyNumberFormat="1" applyFont="1" applyFill="1" applyBorder="1" applyAlignment="1">
      <alignment horizontal="left" vertical="center" wrapText="1"/>
    </xf>
    <xf numFmtId="0" fontId="41" fillId="0" borderId="6" xfId="0" applyNumberFormat="1" applyFont="1" applyBorder="1" applyAlignment="1">
      <alignment horizontal="left" vertical="center"/>
    </xf>
    <xf numFmtId="0" fontId="7" fillId="21" borderId="13" xfId="0" applyNumberFormat="1" applyFont="1" applyFill="1" applyBorder="1" applyAlignment="1">
      <alignment horizontal="left" vertical="center" wrapText="1"/>
    </xf>
    <xf numFmtId="0" fontId="7" fillId="0" borderId="4" xfId="0" applyNumberFormat="1" applyFont="1" applyBorder="1" applyAlignment="1">
      <alignment vertical="center" wrapText="1"/>
    </xf>
    <xf numFmtId="0" fontId="7" fillId="0" borderId="5" xfId="0" applyNumberFormat="1" applyFont="1" applyBorder="1" applyAlignment="1">
      <alignment vertical="center" wrapText="1"/>
    </xf>
    <xf numFmtId="0" fontId="7" fillId="0" borderId="2" xfId="0" applyNumberFormat="1" applyFont="1" applyBorder="1" applyAlignment="1">
      <alignment vertical="center" wrapText="1"/>
    </xf>
    <xf numFmtId="164" fontId="39" fillId="0" borderId="80" xfId="0" applyNumberFormat="1" applyFont="1" applyFill="1" applyBorder="1" applyAlignment="1">
      <alignment horizontal="left" vertical="center"/>
    </xf>
    <xf numFmtId="164" fontId="40" fillId="0" borderId="1" xfId="0" applyNumberFormat="1" applyFont="1" applyFill="1" applyBorder="1" applyAlignment="1">
      <alignment horizontal="left" vertical="center" wrapText="1"/>
    </xf>
    <xf numFmtId="0" fontId="40" fillId="0" borderId="1" xfId="0" applyFont="1" applyBorder="1" applyAlignment="1">
      <alignment horizontal="left" vertical="top" wrapText="1"/>
    </xf>
    <xf numFmtId="0" fontId="33" fillId="27" borderId="1" xfId="1" applyNumberFormat="1" applyFont="1" applyFill="1" applyBorder="1" applyAlignment="1">
      <alignment horizontal="left" vertical="center" wrapText="1"/>
    </xf>
    <xf numFmtId="0" fontId="7" fillId="4" borderId="10" xfId="0" applyNumberFormat="1" applyFont="1" applyFill="1" applyBorder="1" applyAlignment="1">
      <alignment horizontal="left" vertical="center" wrapText="1"/>
    </xf>
    <xf numFmtId="0" fontId="7" fillId="33" borderId="1" xfId="0" applyNumberFormat="1" applyFont="1" applyFill="1" applyBorder="1" applyAlignment="1">
      <alignment horizontal="left" vertical="center" wrapText="1"/>
    </xf>
    <xf numFmtId="0" fontId="33" fillId="33" borderId="1" xfId="0" applyNumberFormat="1" applyFont="1" applyFill="1" applyBorder="1" applyAlignment="1">
      <alignment horizontal="right" vertical="center"/>
    </xf>
    <xf numFmtId="0" fontId="7" fillId="33" borderId="15" xfId="0" applyNumberFormat="1" applyFont="1" applyFill="1" applyBorder="1" applyAlignment="1">
      <alignment horizontal="left" vertical="center" wrapText="1"/>
    </xf>
    <xf numFmtId="0" fontId="41" fillId="33" borderId="1" xfId="0" applyNumberFormat="1" applyFont="1" applyFill="1" applyBorder="1" applyAlignment="1">
      <alignment horizontal="right" vertical="center"/>
    </xf>
    <xf numFmtId="0" fontId="33" fillId="33" borderId="1" xfId="0" applyNumberFormat="1" applyFont="1" applyFill="1" applyBorder="1" applyAlignment="1">
      <alignment horizontal="right" vertical="center" wrapText="1"/>
    </xf>
    <xf numFmtId="0" fontId="33" fillId="33" borderId="4" xfId="0" applyNumberFormat="1" applyFont="1" applyFill="1" applyBorder="1" applyAlignment="1">
      <alignment horizontal="right" vertical="center"/>
    </xf>
    <xf numFmtId="164" fontId="7" fillId="33" borderId="1" xfId="8" applyNumberFormat="1" applyFont="1" applyFill="1" applyBorder="1" applyAlignment="1">
      <alignment horizontal="left" vertical="center"/>
    </xf>
    <xf numFmtId="0" fontId="7" fillId="33" borderId="1" xfId="0" applyNumberFormat="1" applyFont="1" applyFill="1" applyBorder="1" applyAlignment="1">
      <alignment horizontal="right" vertical="center"/>
    </xf>
    <xf numFmtId="0" fontId="7" fillId="33" borderId="1" xfId="0" applyNumberFormat="1" applyFont="1" applyFill="1" applyBorder="1" applyAlignment="1">
      <alignment horizontal="left" vertical="center"/>
    </xf>
    <xf numFmtId="0" fontId="33" fillId="33" borderId="1" xfId="0" applyNumberFormat="1" applyFont="1" applyFill="1" applyBorder="1" applyAlignment="1">
      <alignment horizontal="left" vertical="center"/>
    </xf>
    <xf numFmtId="0" fontId="7" fillId="33" borderId="9" xfId="0" applyNumberFormat="1" applyFont="1" applyFill="1" applyBorder="1" applyAlignment="1">
      <alignment horizontal="left" vertical="center" wrapText="1"/>
    </xf>
    <xf numFmtId="0" fontId="33" fillId="33" borderId="9" xfId="0" applyNumberFormat="1" applyFont="1" applyFill="1" applyBorder="1" applyAlignment="1">
      <alignment horizontal="right" vertical="center"/>
    </xf>
    <xf numFmtId="0" fontId="7" fillId="33" borderId="0" xfId="0" applyFont="1" applyFill="1" applyBorder="1" applyAlignment="1">
      <alignment horizontal="left" vertical="center" wrapText="1"/>
    </xf>
    <xf numFmtId="0" fontId="7" fillId="33" borderId="2" xfId="0" applyNumberFormat="1" applyFont="1" applyFill="1" applyBorder="1" applyAlignment="1">
      <alignment horizontal="right" vertical="center"/>
    </xf>
    <xf numFmtId="164" fontId="33" fillId="33" borderId="1" xfId="8" applyNumberFormat="1" applyFont="1" applyFill="1" applyBorder="1" applyAlignment="1">
      <alignment horizontal="left" vertical="center"/>
    </xf>
    <xf numFmtId="164" fontId="33" fillId="33" borderId="0" xfId="8" applyNumberFormat="1" applyFont="1" applyFill="1" applyBorder="1" applyAlignment="1">
      <alignment horizontal="left" vertical="center"/>
    </xf>
    <xf numFmtId="0" fontId="33" fillId="33" borderId="0" xfId="0" applyNumberFormat="1" applyFont="1" applyFill="1" applyBorder="1" applyAlignment="1">
      <alignment horizontal="left" vertical="center"/>
    </xf>
    <xf numFmtId="0" fontId="33" fillId="33" borderId="9" xfId="0" applyNumberFormat="1" applyFont="1" applyFill="1" applyBorder="1" applyAlignment="1">
      <alignment horizontal="left" vertical="center"/>
    </xf>
    <xf numFmtId="0" fontId="7" fillId="33" borderId="9" xfId="0" applyNumberFormat="1" applyFont="1" applyFill="1" applyBorder="1" applyAlignment="1">
      <alignment horizontal="right" vertical="center" wrapText="1"/>
    </xf>
    <xf numFmtId="0" fontId="33" fillId="33" borderId="0" xfId="0" applyNumberFormat="1" applyFont="1" applyFill="1" applyBorder="1" applyAlignment="1">
      <alignment horizontal="right" vertical="center"/>
    </xf>
    <xf numFmtId="0" fontId="7" fillId="33" borderId="0" xfId="0" applyNumberFormat="1" applyFont="1" applyFill="1" applyBorder="1" applyAlignment="1">
      <alignment horizontal="left" vertical="center" wrapText="1"/>
    </xf>
    <xf numFmtId="0" fontId="7" fillId="33" borderId="10" xfId="0" applyNumberFormat="1" applyFont="1" applyFill="1" applyBorder="1" applyAlignment="1">
      <alignment horizontal="left" vertical="center" wrapText="1"/>
    </xf>
    <xf numFmtId="0" fontId="7" fillId="33" borderId="8" xfId="0" applyNumberFormat="1" applyFont="1" applyFill="1" applyBorder="1" applyAlignment="1">
      <alignment horizontal="left" vertical="center" wrapText="1"/>
    </xf>
    <xf numFmtId="164" fontId="7" fillId="33" borderId="0" xfId="8" applyNumberFormat="1" applyFont="1" applyFill="1" applyBorder="1" applyAlignment="1">
      <alignment horizontal="left" vertical="center"/>
    </xf>
    <xf numFmtId="0" fontId="7" fillId="33" borderId="0" xfId="0" applyNumberFormat="1" applyFont="1" applyFill="1" applyBorder="1" applyAlignment="1">
      <alignment horizontal="right" vertical="center"/>
    </xf>
    <xf numFmtId="0" fontId="33" fillId="33" borderId="6" xfId="0" applyNumberFormat="1" applyFont="1" applyFill="1" applyBorder="1" applyAlignment="1">
      <alignment horizontal="right" vertical="center"/>
    </xf>
    <xf numFmtId="0" fontId="7" fillId="33" borderId="0" xfId="0" applyNumberFormat="1" applyFont="1" applyFill="1" applyBorder="1" applyAlignment="1">
      <alignment horizontal="left" vertical="center"/>
    </xf>
    <xf numFmtId="0" fontId="33" fillId="33" borderId="6" xfId="0" applyNumberFormat="1" applyFont="1" applyFill="1" applyBorder="1" applyAlignment="1">
      <alignment horizontal="left" vertical="center"/>
    </xf>
    <xf numFmtId="0" fontId="33" fillId="33" borderId="5" xfId="0" applyNumberFormat="1" applyFont="1" applyFill="1" applyBorder="1" applyAlignment="1">
      <alignment horizontal="left" vertical="center"/>
    </xf>
    <xf numFmtId="0" fontId="7" fillId="33" borderId="5" xfId="0" applyNumberFormat="1" applyFont="1" applyFill="1" applyBorder="1" applyAlignment="1">
      <alignment horizontal="right" vertical="center"/>
    </xf>
    <xf numFmtId="164" fontId="33" fillId="33" borderId="5" xfId="8" applyNumberFormat="1" applyFont="1" applyFill="1" applyBorder="1" applyAlignment="1">
      <alignment horizontal="left" vertical="center"/>
    </xf>
    <xf numFmtId="0" fontId="33" fillId="33" borderId="11" xfId="0" applyNumberFormat="1" applyFont="1" applyFill="1" applyBorder="1" applyAlignment="1">
      <alignment horizontal="right" vertical="center"/>
    </xf>
    <xf numFmtId="164" fontId="33" fillId="33" borderId="0" xfId="8" applyNumberFormat="1" applyFont="1" applyFill="1" applyAlignment="1">
      <alignment horizontal="left" vertical="center"/>
    </xf>
    <xf numFmtId="0" fontId="33" fillId="33" borderId="0" xfId="0" applyNumberFormat="1" applyFont="1" applyFill="1" applyAlignment="1">
      <alignment horizontal="left" vertical="center"/>
    </xf>
    <xf numFmtId="0" fontId="33" fillId="33" borderId="11" xfId="0" applyNumberFormat="1" applyFont="1" applyFill="1" applyBorder="1" applyAlignment="1">
      <alignment horizontal="left" vertical="center"/>
    </xf>
    <xf numFmtId="0" fontId="7" fillId="33" borderId="11" xfId="0" applyNumberFormat="1" applyFont="1" applyFill="1" applyBorder="1" applyAlignment="1">
      <alignment horizontal="left" vertical="center"/>
    </xf>
    <xf numFmtId="9" fontId="53" fillId="33" borderId="0" xfId="0" applyNumberFormat="1" applyFont="1" applyFill="1" applyBorder="1"/>
    <xf numFmtId="0" fontId="33" fillId="33" borderId="8" xfId="0" applyNumberFormat="1" applyFont="1" applyFill="1" applyBorder="1" applyAlignment="1">
      <alignment horizontal="right" vertical="center"/>
    </xf>
    <xf numFmtId="164" fontId="39" fillId="33" borderId="0" xfId="0" applyNumberFormat="1" applyFont="1" applyFill="1" applyBorder="1" applyAlignment="1">
      <alignment horizontal="left" vertical="center"/>
    </xf>
    <xf numFmtId="0" fontId="33" fillId="33" borderId="5" xfId="0" applyNumberFormat="1" applyFont="1" applyFill="1" applyBorder="1" applyAlignment="1">
      <alignment horizontal="right" vertical="center"/>
    </xf>
    <xf numFmtId="0" fontId="33" fillId="33" borderId="0" xfId="0" applyNumberFormat="1" applyFont="1" applyFill="1" applyAlignment="1">
      <alignment horizontal="right" vertical="center"/>
    </xf>
    <xf numFmtId="9" fontId="33" fillId="27" borderId="37" xfId="0" applyNumberFormat="1" applyFont="1" applyFill="1" applyBorder="1" applyAlignment="1">
      <alignment horizontal="right" vertical="center"/>
    </xf>
    <xf numFmtId="9" fontId="33" fillId="33" borderId="1" xfId="0" applyNumberFormat="1" applyFont="1" applyFill="1" applyBorder="1" applyAlignment="1">
      <alignment horizontal="right" vertical="center"/>
    </xf>
    <xf numFmtId="0" fontId="40" fillId="33" borderId="69" xfId="0" applyFont="1" applyFill="1" applyBorder="1" applyAlignment="1">
      <alignment horizontal="left" vertical="center"/>
    </xf>
    <xf numFmtId="0" fontId="39" fillId="33" borderId="15" xfId="0" applyFont="1" applyFill="1" applyBorder="1" applyAlignment="1">
      <alignment horizontal="left" vertical="center"/>
    </xf>
    <xf numFmtId="164" fontId="39" fillId="33" borderId="1" xfId="0" applyNumberFormat="1" applyFont="1" applyFill="1" applyBorder="1" applyAlignment="1">
      <alignment horizontal="left" vertical="center"/>
    </xf>
    <xf numFmtId="164" fontId="39" fillId="33" borderId="15" xfId="0" applyNumberFormat="1" applyFont="1" applyFill="1" applyBorder="1" applyAlignment="1">
      <alignment horizontal="left" vertical="center"/>
    </xf>
    <xf numFmtId="0" fontId="39" fillId="33" borderId="1" xfId="0" applyFont="1" applyFill="1" applyBorder="1" applyAlignment="1">
      <alignment horizontal="left" vertical="center"/>
    </xf>
    <xf numFmtId="0" fontId="7" fillId="0" borderId="5" xfId="0" applyNumberFormat="1" applyFont="1" applyFill="1" applyBorder="1" applyAlignment="1">
      <alignment horizontal="left" vertical="center" wrapText="1"/>
    </xf>
    <xf numFmtId="0" fontId="7" fillId="0" borderId="6" xfId="0" applyNumberFormat="1" applyFont="1" applyFill="1" applyBorder="1" applyAlignment="1">
      <alignment horizontal="left" vertical="center"/>
    </xf>
    <xf numFmtId="0" fontId="7" fillId="34" borderId="9" xfId="0" applyNumberFormat="1" applyFont="1" applyFill="1" applyBorder="1" applyAlignment="1">
      <alignment horizontal="left" vertical="center" wrapText="1"/>
    </xf>
    <xf numFmtId="0" fontId="7" fillId="34" borderId="1" xfId="0" applyNumberFormat="1" applyFont="1" applyFill="1" applyBorder="1" applyAlignment="1">
      <alignment horizontal="left" vertical="center" wrapText="1"/>
    </xf>
    <xf numFmtId="0" fontId="7" fillId="34" borderId="4" xfId="0" applyNumberFormat="1" applyFont="1" applyFill="1" applyBorder="1" applyAlignment="1">
      <alignment horizontal="right" vertical="center" wrapText="1"/>
    </xf>
    <xf numFmtId="0" fontId="33" fillId="0" borderId="11" xfId="0" applyNumberFormat="1" applyFont="1" applyFill="1" applyBorder="1" applyAlignment="1">
      <alignment horizontal="left" vertical="center" wrapText="1"/>
    </xf>
    <xf numFmtId="0" fontId="33" fillId="0" borderId="3" xfId="0" applyNumberFormat="1" applyFont="1" applyFill="1" applyBorder="1" applyAlignment="1">
      <alignment horizontal="left" vertical="center"/>
    </xf>
    <xf numFmtId="0" fontId="33" fillId="0" borderId="3" xfId="0" applyNumberFormat="1" applyFont="1" applyFill="1" applyBorder="1" applyAlignment="1">
      <alignment horizontal="left" vertical="center" wrapText="1"/>
    </xf>
    <xf numFmtId="0" fontId="33" fillId="0" borderId="0" xfId="0" applyNumberFormat="1" applyFont="1" applyFill="1" applyAlignment="1">
      <alignment horizontal="left" vertical="top" wrapText="1"/>
    </xf>
    <xf numFmtId="0" fontId="33" fillId="0" borderId="52" xfId="0" applyNumberFormat="1" applyFont="1" applyFill="1" applyBorder="1" applyAlignment="1">
      <alignment horizontal="left" vertical="top" wrapText="1"/>
    </xf>
    <xf numFmtId="0" fontId="33" fillId="10" borderId="52" xfId="0" applyFont="1" applyFill="1" applyBorder="1" applyAlignment="1">
      <alignment horizontal="left" vertical="center" wrapText="1"/>
    </xf>
    <xf numFmtId="0" fontId="44" fillId="0" borderId="53" xfId="0" applyFont="1" applyBorder="1" applyAlignment="1">
      <alignment vertical="center" wrapText="1"/>
    </xf>
    <xf numFmtId="0" fontId="33" fillId="5" borderId="0" xfId="0" applyNumberFormat="1" applyFont="1" applyFill="1" applyBorder="1" applyAlignment="1">
      <alignment horizontal="left" vertical="top" wrapText="1"/>
    </xf>
    <xf numFmtId="0" fontId="41" fillId="0" borderId="0" xfId="0" applyNumberFormat="1" applyFont="1" applyAlignment="1">
      <alignment horizontal="left" vertical="center"/>
    </xf>
    <xf numFmtId="0" fontId="41" fillId="0" borderId="0" xfId="0" applyNumberFormat="1" applyFont="1" applyBorder="1" applyAlignment="1">
      <alignment horizontal="left" vertical="center" wrapText="1"/>
    </xf>
    <xf numFmtId="0" fontId="41" fillId="0" borderId="0" xfId="0" applyNumberFormat="1" applyFont="1" applyBorder="1" applyAlignment="1">
      <alignment horizontal="left" vertical="center"/>
    </xf>
    <xf numFmtId="0" fontId="41" fillId="0" borderId="0" xfId="0" applyFont="1" applyAlignment="1">
      <alignment horizontal="left" vertical="center"/>
    </xf>
    <xf numFmtId="0" fontId="7" fillId="0" borderId="15" xfId="0" applyNumberFormat="1" applyFont="1" applyFill="1" applyBorder="1" applyAlignment="1">
      <alignment horizontal="left" vertical="center" wrapText="1"/>
    </xf>
    <xf numFmtId="0" fontId="7" fillId="0" borderId="9" xfId="0" applyNumberFormat="1" applyFont="1" applyFill="1" applyBorder="1" applyAlignment="1">
      <alignment horizontal="left" vertical="center" wrapText="1"/>
    </xf>
    <xf numFmtId="0" fontId="33" fillId="0" borderId="4" xfId="0" applyNumberFormat="1" applyFont="1" applyFill="1" applyBorder="1" applyAlignment="1">
      <alignment horizontal="left" vertical="top" wrapText="1"/>
    </xf>
    <xf numFmtId="0" fontId="33" fillId="0" borderId="4" xfId="0" applyNumberFormat="1" applyFont="1" applyBorder="1" applyAlignment="1">
      <alignment horizontal="left" vertical="center" wrapText="1"/>
    </xf>
    <xf numFmtId="0" fontId="33" fillId="0" borderId="5" xfId="0" applyNumberFormat="1" applyFont="1" applyBorder="1" applyAlignment="1">
      <alignment horizontal="left" vertical="center" wrapText="1"/>
    </xf>
    <xf numFmtId="0" fontId="33" fillId="27" borderId="4" xfId="0" applyNumberFormat="1" applyFont="1" applyFill="1" applyBorder="1" applyAlignment="1">
      <alignment horizontal="left" vertical="center" wrapText="1"/>
    </xf>
    <xf numFmtId="0" fontId="33" fillId="27" borderId="5" xfId="0" applyNumberFormat="1" applyFont="1" applyFill="1" applyBorder="1" applyAlignment="1">
      <alignment horizontal="left" vertical="center" wrapText="1"/>
    </xf>
    <xf numFmtId="0" fontId="7" fillId="0" borderId="15" xfId="0" applyNumberFormat="1" applyFont="1" applyBorder="1" applyAlignment="1">
      <alignment horizontal="left" vertical="center" wrapText="1"/>
    </xf>
    <xf numFmtId="0" fontId="7" fillId="0" borderId="9" xfId="0" applyNumberFormat="1" applyFont="1" applyBorder="1" applyAlignment="1">
      <alignment horizontal="left" vertical="center" wrapText="1"/>
    </xf>
    <xf numFmtId="0" fontId="7" fillId="10" borderId="9" xfId="0" applyNumberFormat="1" applyFont="1" applyFill="1" applyBorder="1" applyAlignment="1">
      <alignment horizontal="left" vertical="center" wrapText="1"/>
    </xf>
    <xf numFmtId="0" fontId="7" fillId="4" borderId="8" xfId="0" applyNumberFormat="1" applyFont="1" applyFill="1" applyBorder="1" applyAlignment="1">
      <alignment horizontal="left" vertical="center" wrapText="1"/>
    </xf>
    <xf numFmtId="0" fontId="7" fillId="4" borderId="15" xfId="0" applyNumberFormat="1" applyFont="1" applyFill="1" applyBorder="1" applyAlignment="1">
      <alignment horizontal="left" vertical="center" wrapText="1"/>
    </xf>
    <xf numFmtId="0" fontId="7" fillId="4" borderId="9" xfId="0" applyNumberFormat="1" applyFont="1" applyFill="1" applyBorder="1" applyAlignment="1">
      <alignment horizontal="left" vertical="center" wrapText="1"/>
    </xf>
    <xf numFmtId="0" fontId="33" fillId="27" borderId="12" xfId="0" applyNumberFormat="1" applyFont="1" applyFill="1" applyBorder="1" applyAlignment="1">
      <alignment horizontal="left" vertical="center" wrapText="1"/>
    </xf>
    <xf numFmtId="0" fontId="33" fillId="27" borderId="11" xfId="0" applyNumberFormat="1" applyFont="1" applyFill="1" applyBorder="1" applyAlignment="1">
      <alignment horizontal="left" vertical="center" wrapText="1"/>
    </xf>
    <xf numFmtId="0" fontId="33" fillId="27" borderId="3" xfId="0" applyNumberFormat="1" applyFont="1" applyFill="1" applyBorder="1" applyAlignment="1">
      <alignment horizontal="left" vertical="center" wrapText="1"/>
    </xf>
    <xf numFmtId="0" fontId="7" fillId="4" borderId="3" xfId="0" applyNumberFormat="1" applyFont="1" applyFill="1" applyBorder="1" applyAlignment="1">
      <alignment horizontal="left" vertical="center" wrapText="1"/>
    </xf>
    <xf numFmtId="0" fontId="33" fillId="0" borderId="6" xfId="0" applyNumberFormat="1" applyFont="1" applyFill="1" applyBorder="1" applyAlignment="1">
      <alignment horizontal="left" vertical="center" wrapText="1"/>
    </xf>
    <xf numFmtId="0" fontId="33" fillId="27" borderId="6" xfId="0" applyNumberFormat="1" applyFont="1" applyFill="1" applyBorder="1" applyAlignment="1">
      <alignment horizontal="left" vertical="center" wrapText="1"/>
    </xf>
    <xf numFmtId="0" fontId="40" fillId="0" borderId="35" xfId="0" applyFont="1" applyFill="1" applyBorder="1" applyAlignment="1">
      <alignment horizontal="left" vertical="center" wrapText="1"/>
    </xf>
    <xf numFmtId="0" fontId="39" fillId="0" borderId="5" xfId="0" applyFont="1" applyFill="1" applyBorder="1" applyAlignment="1">
      <alignment horizontal="left" vertical="center" wrapText="1"/>
    </xf>
    <xf numFmtId="0" fontId="40" fillId="0" borderId="77" xfId="0" applyFont="1" applyFill="1" applyBorder="1" applyAlignment="1">
      <alignment horizontal="left" vertical="center" wrapText="1"/>
    </xf>
    <xf numFmtId="0" fontId="33" fillId="33" borderId="0" xfId="0" applyNumberFormat="1" applyFont="1" applyFill="1" applyAlignment="1">
      <alignment horizontal="right" vertical="center" wrapText="1"/>
    </xf>
    <xf numFmtId="0" fontId="33" fillId="33" borderId="13" xfId="0" applyNumberFormat="1" applyFont="1" applyFill="1" applyBorder="1" applyAlignment="1">
      <alignment horizontal="right" vertical="center" wrapText="1"/>
    </xf>
    <xf numFmtId="0" fontId="33" fillId="27" borderId="11" xfId="0" applyNumberFormat="1" applyFont="1" applyFill="1" applyBorder="1" applyAlignment="1">
      <alignment horizontal="left" vertical="center"/>
    </xf>
    <xf numFmtId="9" fontId="33" fillId="27" borderId="1" xfId="9" applyFont="1" applyFill="1" applyBorder="1" applyAlignment="1">
      <alignment horizontal="right" vertical="center"/>
    </xf>
    <xf numFmtId="9" fontId="7" fillId="27" borderId="1" xfId="9" applyFont="1" applyFill="1" applyBorder="1" applyAlignment="1">
      <alignment horizontal="right" vertical="center"/>
    </xf>
    <xf numFmtId="0" fontId="33" fillId="33" borderId="14" xfId="0" applyNumberFormat="1" applyFont="1" applyFill="1" applyBorder="1" applyAlignment="1">
      <alignment horizontal="right" vertical="center" wrapText="1"/>
    </xf>
    <xf numFmtId="0" fontId="7" fillId="4" borderId="13" xfId="0" applyNumberFormat="1" applyFont="1" applyFill="1" applyBorder="1" applyAlignment="1">
      <alignment vertical="center" wrapText="1"/>
    </xf>
    <xf numFmtId="0" fontId="7" fillId="4" borderId="14" xfId="0" applyNumberFormat="1" applyFont="1" applyFill="1" applyBorder="1" applyAlignment="1">
      <alignment vertical="center" wrapText="1"/>
    </xf>
    <xf numFmtId="0" fontId="7" fillId="0" borderId="8" xfId="0" applyNumberFormat="1" applyFont="1" applyBorder="1" applyAlignment="1">
      <alignment vertical="center" wrapText="1"/>
    </xf>
    <xf numFmtId="0" fontId="7" fillId="0" borderId="15" xfId="0" applyNumberFormat="1" applyFont="1" applyBorder="1" applyAlignment="1">
      <alignment vertical="center" wrapText="1"/>
    </xf>
    <xf numFmtId="0" fontId="7" fillId="0" borderId="9" xfId="0" applyNumberFormat="1" applyFont="1" applyBorder="1" applyAlignment="1">
      <alignment vertical="center" wrapText="1"/>
    </xf>
    <xf numFmtId="0" fontId="7" fillId="4" borderId="8" xfId="0" applyNumberFormat="1" applyFont="1" applyFill="1" applyBorder="1" applyAlignment="1">
      <alignment vertical="center" wrapText="1"/>
    </xf>
    <xf numFmtId="0" fontId="7" fillId="0" borderId="8" xfId="0" applyFont="1" applyBorder="1" applyAlignment="1">
      <alignment vertical="center"/>
    </xf>
    <xf numFmtId="0" fontId="7" fillId="0" borderId="15" xfId="0" applyFont="1" applyBorder="1" applyAlignment="1">
      <alignment vertical="center"/>
    </xf>
    <xf numFmtId="0" fontId="7" fillId="4" borderId="12" xfId="0" applyNumberFormat="1" applyFont="1" applyFill="1" applyBorder="1" applyAlignment="1">
      <alignment vertical="center" wrapText="1"/>
    </xf>
    <xf numFmtId="0" fontId="7" fillId="33" borderId="2" xfId="0" applyNumberFormat="1" applyFont="1" applyFill="1" applyBorder="1" applyAlignment="1">
      <alignment horizontal="left" vertical="center" wrapText="1"/>
    </xf>
    <xf numFmtId="0" fontId="7" fillId="0" borderId="9" xfId="0" applyFont="1" applyBorder="1" applyAlignment="1">
      <alignment vertical="center"/>
    </xf>
    <xf numFmtId="0" fontId="7" fillId="27" borderId="8" xfId="0" applyFont="1" applyFill="1" applyBorder="1" applyAlignment="1">
      <alignment vertical="center"/>
    </xf>
    <xf numFmtId="0" fontId="7" fillId="27" borderId="15" xfId="0" applyFont="1" applyFill="1" applyBorder="1" applyAlignment="1">
      <alignment vertical="center"/>
    </xf>
    <xf numFmtId="0" fontId="7" fillId="27" borderId="9" xfId="0" applyFont="1" applyFill="1" applyBorder="1" applyAlignment="1">
      <alignment vertical="center"/>
    </xf>
    <xf numFmtId="0" fontId="7" fillId="4" borderId="7" xfId="0" applyNumberFormat="1" applyFont="1" applyFill="1" applyBorder="1" applyAlignment="1">
      <alignment vertical="center" wrapText="1"/>
    </xf>
    <xf numFmtId="0" fontId="7" fillId="4" borderId="10" xfId="0" applyNumberFormat="1" applyFont="1" applyFill="1" applyBorder="1" applyAlignment="1">
      <alignment vertical="center" wrapText="1"/>
    </xf>
    <xf numFmtId="0" fontId="7" fillId="4" borderId="3" xfId="0" applyNumberFormat="1" applyFont="1" applyFill="1" applyBorder="1" applyAlignment="1">
      <alignment vertical="center" wrapText="1"/>
    </xf>
    <xf numFmtId="0" fontId="33" fillId="10" borderId="11" xfId="0" applyNumberFormat="1" applyFont="1" applyFill="1" applyBorder="1" applyAlignment="1">
      <alignment horizontal="left" vertical="center" wrapText="1"/>
    </xf>
    <xf numFmtId="3" fontId="7" fillId="29" borderId="66" xfId="0" applyNumberFormat="1" applyFont="1" applyFill="1" applyBorder="1" applyAlignment="1">
      <alignment horizontal="right" vertical="center" wrapText="1"/>
    </xf>
    <xf numFmtId="3" fontId="7" fillId="0" borderId="33" xfId="0" applyNumberFormat="1" applyFont="1" applyBorder="1" applyAlignment="1">
      <alignment horizontal="right" vertical="center" wrapText="1"/>
    </xf>
    <xf numFmtId="0" fontId="7" fillId="0" borderId="33" xfId="0" applyFont="1" applyBorder="1" applyAlignment="1">
      <alignment horizontal="left" vertical="center" wrapText="1"/>
    </xf>
    <xf numFmtId="3" fontId="33" fillId="33" borderId="1" xfId="0" applyNumberFormat="1" applyFont="1" applyFill="1" applyBorder="1" applyAlignment="1">
      <alignment horizontal="right" vertical="center" wrapText="1"/>
    </xf>
    <xf numFmtId="0" fontId="7" fillId="34" borderId="3" xfId="0" applyNumberFormat="1" applyFont="1" applyFill="1" applyBorder="1" applyAlignment="1">
      <alignment horizontal="right" vertical="center" wrapText="1"/>
    </xf>
    <xf numFmtId="0" fontId="7" fillId="34" borderId="1" xfId="0" applyNumberFormat="1" applyFont="1" applyFill="1" applyBorder="1" applyAlignment="1">
      <alignment horizontal="right" vertical="center" wrapText="1"/>
    </xf>
    <xf numFmtId="0" fontId="7" fillId="34" borderId="9" xfId="0" applyNumberFormat="1" applyFont="1" applyFill="1" applyBorder="1" applyAlignment="1">
      <alignment horizontal="right" vertical="center" wrapText="1"/>
    </xf>
    <xf numFmtId="0" fontId="7" fillId="0" borderId="8" xfId="0" applyNumberFormat="1" applyFont="1" applyFill="1" applyBorder="1" applyAlignment="1">
      <alignment vertical="center"/>
    </xf>
    <xf numFmtId="0" fontId="7" fillId="0" borderId="15" xfId="0" applyNumberFormat="1" applyFont="1" applyFill="1" applyBorder="1" applyAlignment="1">
      <alignment vertical="center"/>
    </xf>
    <xf numFmtId="0" fontId="7" fillId="0" borderId="9" xfId="0" applyNumberFormat="1" applyFont="1" applyFill="1" applyBorder="1" applyAlignment="1">
      <alignment vertical="center"/>
    </xf>
    <xf numFmtId="0" fontId="7" fillId="10" borderId="12" xfId="0" applyNumberFormat="1" applyFont="1" applyFill="1" applyBorder="1" applyAlignment="1">
      <alignment horizontal="left" vertical="center" wrapText="1"/>
    </xf>
    <xf numFmtId="0" fontId="33" fillId="10" borderId="4" xfId="0" applyNumberFormat="1" applyFont="1" applyFill="1" applyBorder="1" applyAlignment="1">
      <alignment horizontal="right" vertical="center" wrapText="1"/>
    </xf>
    <xf numFmtId="164" fontId="7" fillId="10" borderId="4" xfId="8" applyNumberFormat="1" applyFont="1" applyFill="1" applyBorder="1" applyAlignment="1">
      <alignment horizontal="right" vertical="center" wrapText="1"/>
    </xf>
    <xf numFmtId="164" fontId="7" fillId="28" borderId="66" xfId="0" applyNumberFormat="1" applyFont="1" applyFill="1" applyBorder="1" applyAlignment="1">
      <alignment horizontal="right" vertical="center" wrapText="1"/>
    </xf>
    <xf numFmtId="3" fontId="7" fillId="29" borderId="84" xfId="0" applyNumberFormat="1" applyFont="1" applyFill="1" applyBorder="1" applyAlignment="1">
      <alignment horizontal="right" vertical="center" wrapText="1"/>
    </xf>
    <xf numFmtId="0" fontId="7" fillId="10" borderId="14" xfId="0" applyNumberFormat="1" applyFont="1" applyFill="1" applyBorder="1" applyAlignment="1">
      <alignment horizontal="right" vertical="center" wrapText="1"/>
    </xf>
    <xf numFmtId="0" fontId="33" fillId="10" borderId="4" xfId="0" applyNumberFormat="1" applyFont="1" applyFill="1" applyBorder="1" applyAlignment="1">
      <alignment horizontal="right" vertical="center"/>
    </xf>
    <xf numFmtId="0" fontId="33" fillId="33" borderId="12" xfId="0" applyNumberFormat="1" applyFont="1" applyFill="1" applyBorder="1" applyAlignment="1">
      <alignment horizontal="right" vertical="center"/>
    </xf>
    <xf numFmtId="0" fontId="33" fillId="10" borderId="12" xfId="0" applyNumberFormat="1" applyFont="1" applyFill="1" applyBorder="1" applyAlignment="1">
      <alignment horizontal="right" vertical="center"/>
    </xf>
    <xf numFmtId="3" fontId="7" fillId="27" borderId="9" xfId="0" applyNumberFormat="1" applyFont="1" applyFill="1" applyBorder="1" applyAlignment="1">
      <alignment horizontal="right" vertical="center"/>
    </xf>
    <xf numFmtId="0" fontId="7" fillId="10" borderId="4" xfId="0" applyNumberFormat="1" applyFont="1" applyFill="1" applyBorder="1" applyAlignment="1">
      <alignment horizontal="left" vertical="center" wrapText="1"/>
    </xf>
    <xf numFmtId="164" fontId="7" fillId="10" borderId="4" xfId="0" applyNumberFormat="1" applyFont="1" applyFill="1" applyBorder="1" applyAlignment="1">
      <alignment horizontal="left" vertical="center" wrapText="1"/>
    </xf>
    <xf numFmtId="3" fontId="7" fillId="27" borderId="4" xfId="0" applyNumberFormat="1" applyFont="1" applyFill="1" applyBorder="1" applyAlignment="1">
      <alignment horizontal="left" vertical="center" wrapText="1"/>
    </xf>
    <xf numFmtId="0" fontId="7" fillId="27" borderId="13" xfId="0" applyNumberFormat="1" applyFont="1" applyFill="1" applyBorder="1" applyAlignment="1">
      <alignment horizontal="left" vertical="center" wrapText="1"/>
    </xf>
    <xf numFmtId="0" fontId="33" fillId="10" borderId="0" xfId="0" applyNumberFormat="1" applyFont="1" applyFill="1" applyBorder="1" applyAlignment="1">
      <alignment horizontal="left" vertical="center"/>
    </xf>
    <xf numFmtId="0" fontId="33" fillId="33" borderId="4" xfId="0" applyNumberFormat="1" applyFont="1" applyFill="1" applyBorder="1" applyAlignment="1">
      <alignment horizontal="left" vertical="center"/>
    </xf>
    <xf numFmtId="0" fontId="33" fillId="33" borderId="1" xfId="0" applyNumberFormat="1" applyFont="1" applyFill="1" applyBorder="1" applyAlignment="1">
      <alignment horizontal="left" vertical="center" wrapText="1"/>
    </xf>
    <xf numFmtId="3" fontId="7" fillId="0" borderId="1" xfId="0" applyNumberFormat="1" applyFont="1" applyFill="1" applyBorder="1" applyAlignment="1">
      <alignment horizontal="right" vertical="center" wrapText="1"/>
    </xf>
    <xf numFmtId="164" fontId="33" fillId="33" borderId="1" xfId="8" applyNumberFormat="1" applyFont="1" applyFill="1" applyBorder="1" applyAlignment="1">
      <alignment horizontal="right" vertical="center" wrapText="1"/>
    </xf>
    <xf numFmtId="164" fontId="33" fillId="33" borderId="1" xfId="0" applyNumberFormat="1" applyFont="1" applyFill="1" applyBorder="1" applyAlignment="1">
      <alignment horizontal="right" vertical="center" wrapText="1"/>
    </xf>
    <xf numFmtId="164" fontId="33" fillId="0" borderId="1" xfId="8" applyNumberFormat="1" applyFont="1" applyFill="1" applyBorder="1" applyAlignment="1">
      <alignment horizontal="right" vertical="center" wrapText="1"/>
    </xf>
    <xf numFmtId="0" fontId="33" fillId="0" borderId="0" xfId="0" applyNumberFormat="1" applyFont="1" applyFill="1" applyAlignment="1">
      <alignment horizontal="left" vertical="center" wrapText="1"/>
    </xf>
    <xf numFmtId="164" fontId="33" fillId="0" borderId="3" xfId="8" applyNumberFormat="1" applyFont="1" applyFill="1" applyBorder="1" applyAlignment="1">
      <alignment horizontal="right" vertical="center" wrapText="1"/>
    </xf>
    <xf numFmtId="164" fontId="33" fillId="0" borderId="1" xfId="8" applyNumberFormat="1" applyFont="1" applyFill="1" applyBorder="1" applyAlignment="1">
      <alignment horizontal="left" vertical="center" wrapText="1"/>
    </xf>
    <xf numFmtId="0" fontId="33" fillId="0" borderId="4" xfId="0" applyNumberFormat="1" applyFont="1" applyFill="1" applyBorder="1" applyAlignment="1">
      <alignment horizontal="left" vertical="center"/>
    </xf>
    <xf numFmtId="0" fontId="33" fillId="33" borderId="12" xfId="0" applyNumberFormat="1" applyFont="1" applyFill="1" applyBorder="1" applyAlignment="1">
      <alignment horizontal="left" vertical="center"/>
    </xf>
    <xf numFmtId="0" fontId="33" fillId="0" borderId="12" xfId="0" applyNumberFormat="1" applyFont="1" applyBorder="1" applyAlignment="1">
      <alignment horizontal="left" vertical="center"/>
    </xf>
    <xf numFmtId="0" fontId="33" fillId="0" borderId="53" xfId="0" applyNumberFormat="1" applyFont="1" applyFill="1" applyBorder="1" applyAlignment="1">
      <alignment horizontal="left" vertical="top" wrapText="1"/>
    </xf>
    <xf numFmtId="0" fontId="33" fillId="0" borderId="55" xfId="0" applyNumberFormat="1" applyFont="1" applyFill="1" applyBorder="1" applyAlignment="1">
      <alignment horizontal="left" vertical="top" wrapText="1"/>
    </xf>
    <xf numFmtId="0" fontId="33" fillId="10" borderId="54" xfId="0" applyFont="1" applyFill="1" applyBorder="1" applyAlignment="1">
      <alignment horizontal="left" vertical="center" wrapText="1"/>
    </xf>
    <xf numFmtId="0" fontId="33" fillId="0" borderId="55" xfId="0" applyFont="1" applyBorder="1" applyAlignment="1">
      <alignment vertical="center" wrapText="1"/>
    </xf>
    <xf numFmtId="9" fontId="33" fillId="33" borderId="1" xfId="0" applyNumberFormat="1" applyFont="1" applyFill="1" applyBorder="1" applyAlignment="1">
      <alignment horizontal="right" vertical="center" wrapText="1"/>
    </xf>
    <xf numFmtId="0" fontId="33" fillId="33" borderId="1" xfId="0" applyFont="1" applyFill="1" applyBorder="1" applyAlignment="1">
      <alignment horizontal="left" vertical="center"/>
    </xf>
    <xf numFmtId="165" fontId="53" fillId="27" borderId="33" xfId="0" applyNumberFormat="1" applyFont="1" applyFill="1" applyBorder="1" applyAlignment="1">
      <alignment horizontal="right" vertical="center" wrapText="1"/>
    </xf>
    <xf numFmtId="165" fontId="7" fillId="27" borderId="33" xfId="0" applyNumberFormat="1" applyFont="1" applyFill="1" applyBorder="1" applyAlignment="1">
      <alignment horizontal="right" vertical="center" wrapText="1"/>
    </xf>
    <xf numFmtId="165" fontId="7" fillId="0" borderId="33" xfId="0" applyNumberFormat="1" applyFont="1" applyFill="1" applyBorder="1" applyAlignment="1">
      <alignment horizontal="right" vertical="center" wrapText="1"/>
    </xf>
    <xf numFmtId="0" fontId="33" fillId="0" borderId="66" xfId="0" applyFont="1" applyBorder="1" applyAlignment="1">
      <alignment horizontal="left" vertical="center"/>
    </xf>
    <xf numFmtId="0" fontId="33" fillId="33" borderId="4" xfId="0" applyFont="1" applyFill="1" applyBorder="1" applyAlignment="1">
      <alignment horizontal="left" vertical="center"/>
    </xf>
    <xf numFmtId="0" fontId="33" fillId="6" borderId="4" xfId="0" applyNumberFormat="1" applyFont="1" applyFill="1" applyBorder="1" applyAlignment="1">
      <alignment horizontal="right" vertical="center" wrapText="1"/>
    </xf>
    <xf numFmtId="0" fontId="33" fillId="0" borderId="14" xfId="0" applyNumberFormat="1" applyFont="1" applyBorder="1" applyAlignment="1">
      <alignment horizontal="right" vertical="center"/>
    </xf>
    <xf numFmtId="9" fontId="48" fillId="33" borderId="1" xfId="1" applyNumberFormat="1" applyFont="1" applyFill="1" applyBorder="1" applyAlignment="1">
      <alignment horizontal="right" vertical="center" wrapText="1"/>
    </xf>
    <xf numFmtId="0" fontId="7" fillId="0" borderId="8" xfId="0" applyNumberFormat="1" applyFont="1" applyBorder="1" applyAlignment="1">
      <alignment vertical="center"/>
    </xf>
    <xf numFmtId="0" fontId="7" fillId="0" borderId="15" xfId="0" applyNumberFormat="1" applyFont="1" applyBorder="1" applyAlignment="1">
      <alignment vertical="center"/>
    </xf>
    <xf numFmtId="0" fontId="7" fillId="0" borderId="9" xfId="0" applyNumberFormat="1" applyFont="1" applyBorder="1" applyAlignment="1">
      <alignment vertical="center"/>
    </xf>
    <xf numFmtId="164" fontId="33" fillId="27" borderId="33" xfId="0" applyNumberFormat="1" applyFont="1" applyFill="1" applyBorder="1" applyAlignment="1">
      <alignment horizontal="left" vertical="center" wrapText="1"/>
    </xf>
    <xf numFmtId="1" fontId="33" fillId="33" borderId="0" xfId="0" applyNumberFormat="1" applyFont="1" applyFill="1" applyBorder="1" applyAlignment="1">
      <alignment horizontal="left" vertical="center" wrapText="1"/>
    </xf>
    <xf numFmtId="1" fontId="33" fillId="0" borderId="1" xfId="0" applyNumberFormat="1" applyFont="1" applyFill="1" applyBorder="1" applyAlignment="1">
      <alignment horizontal="left" vertical="center" wrapText="1"/>
    </xf>
    <xf numFmtId="1" fontId="33" fillId="33" borderId="1" xfId="0" applyNumberFormat="1" applyFont="1" applyFill="1" applyBorder="1" applyAlignment="1">
      <alignment horizontal="left" vertical="center" wrapText="1"/>
    </xf>
    <xf numFmtId="0" fontId="40" fillId="33" borderId="1" xfId="0" applyFont="1" applyFill="1" applyBorder="1" applyAlignment="1">
      <alignment horizontal="left" vertical="center"/>
    </xf>
    <xf numFmtId="9" fontId="39" fillId="0" borderId="69" xfId="0" applyNumberFormat="1" applyFont="1" applyFill="1" applyBorder="1" applyAlignment="1">
      <alignment horizontal="left" vertical="center" wrapText="1"/>
    </xf>
    <xf numFmtId="0" fontId="40" fillId="0" borderId="81" xfId="0" applyFont="1" applyFill="1" applyBorder="1" applyAlignment="1">
      <alignment horizontal="left" vertical="center"/>
    </xf>
    <xf numFmtId="0" fontId="40" fillId="0" borderId="10" xfId="0" applyFont="1" applyFill="1" applyBorder="1" applyAlignment="1">
      <alignment horizontal="left" vertical="center"/>
    </xf>
    <xf numFmtId="0" fontId="40" fillId="0" borderId="82" xfId="0" applyFont="1" applyFill="1" applyBorder="1" applyAlignment="1">
      <alignment horizontal="left" vertical="center"/>
    </xf>
    <xf numFmtId="0" fontId="7" fillId="0" borderId="4" xfId="0" applyFont="1" applyFill="1" applyBorder="1" applyAlignment="1">
      <alignment horizontal="left" vertical="center" wrapText="1"/>
    </xf>
    <xf numFmtId="0" fontId="33" fillId="0" borderId="1" xfId="0" applyFont="1" applyBorder="1" applyAlignment="1">
      <alignment vertical="center" wrapText="1"/>
    </xf>
    <xf numFmtId="0" fontId="33" fillId="0" borderId="1" xfId="0" applyFont="1" applyBorder="1" applyAlignment="1">
      <alignment horizontal="center" vertical="center" wrapText="1"/>
    </xf>
    <xf numFmtId="0" fontId="33" fillId="0" borderId="1" xfId="0" applyFont="1" applyBorder="1" applyAlignment="1">
      <alignment horizontal="left" vertical="center" wrapText="1"/>
    </xf>
    <xf numFmtId="0" fontId="33" fillId="33" borderId="1" xfId="0" applyFont="1" applyFill="1" applyBorder="1" applyAlignment="1">
      <alignment horizontal="left" vertical="center" wrapText="1"/>
    </xf>
    <xf numFmtId="0" fontId="33" fillId="0" borderId="1" xfId="0"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left" vertical="top" wrapText="1"/>
    </xf>
    <xf numFmtId="0" fontId="39" fillId="0" borderId="0" xfId="0" applyFont="1" applyFill="1" applyAlignment="1">
      <alignment horizontal="left" vertical="center"/>
    </xf>
    <xf numFmtId="0" fontId="13" fillId="0" borderId="1" xfId="0" applyFont="1" applyBorder="1" applyAlignment="1">
      <alignment horizontal="left" vertical="center" wrapText="1"/>
    </xf>
    <xf numFmtId="0" fontId="14" fillId="0" borderId="1" xfId="0" applyFont="1" applyBorder="1" applyAlignment="1">
      <alignment vertical="center" wrapText="1"/>
    </xf>
    <xf numFmtId="0" fontId="0" fillId="0" borderId="1" xfId="0" applyBorder="1" applyAlignment="1">
      <alignment wrapText="1"/>
    </xf>
    <xf numFmtId="0" fontId="0" fillId="0" borderId="1" xfId="0" applyBorder="1"/>
    <xf numFmtId="0" fontId="3" fillId="0" borderId="1" xfId="0" applyFont="1" applyBorder="1" applyAlignment="1">
      <alignment horizontal="center" vertical="center" wrapText="1"/>
    </xf>
    <xf numFmtId="0" fontId="3" fillId="33" borderId="1" xfId="0" applyFont="1" applyFill="1" applyBorder="1" applyAlignment="1">
      <alignment horizontal="center" vertical="center" wrapText="1"/>
    </xf>
    <xf numFmtId="3" fontId="2" fillId="0" borderId="1" xfId="0" applyNumberFormat="1" applyFont="1" applyBorder="1" applyAlignment="1">
      <alignment vertical="center"/>
    </xf>
    <xf numFmtId="3" fontId="2" fillId="33" borderId="1" xfId="0" applyNumberFormat="1" applyFont="1" applyFill="1" applyBorder="1" applyAlignment="1">
      <alignment vertical="center"/>
    </xf>
    <xf numFmtId="3" fontId="2" fillId="33" borderId="1" xfId="0" applyNumberFormat="1" applyFont="1" applyFill="1" applyBorder="1" applyAlignment="1">
      <alignment horizontal="center" vertical="center"/>
    </xf>
    <xf numFmtId="3" fontId="2" fillId="25" borderId="1" xfId="0" applyNumberFormat="1" applyFont="1" applyFill="1" applyBorder="1" applyAlignment="1">
      <alignment vertical="center"/>
    </xf>
    <xf numFmtId="3" fontId="2" fillId="0" borderId="1" xfId="0" applyNumberFormat="1" applyFont="1" applyBorder="1"/>
    <xf numFmtId="3" fontId="2" fillId="33" borderId="1" xfId="0" applyNumberFormat="1" applyFont="1" applyFill="1" applyBorder="1"/>
    <xf numFmtId="0" fontId="39" fillId="23" borderId="52" xfId="0" applyFont="1" applyFill="1" applyBorder="1" applyAlignment="1">
      <alignment vertical="center" wrapText="1"/>
    </xf>
    <xf numFmtId="0" fontId="39" fillId="23" borderId="53" xfId="0" applyFont="1" applyFill="1" applyBorder="1" applyAlignment="1">
      <alignment vertical="center" wrapText="1"/>
    </xf>
    <xf numFmtId="0" fontId="39" fillId="0" borderId="78" xfId="0" applyFont="1" applyFill="1" applyBorder="1" applyAlignment="1">
      <alignment horizontal="left" vertical="top" wrapText="1"/>
    </xf>
    <xf numFmtId="0" fontId="39" fillId="0" borderId="79" xfId="0" applyFont="1" applyFill="1" applyBorder="1" applyAlignment="1">
      <alignment horizontal="left" vertical="top" wrapText="1"/>
    </xf>
    <xf numFmtId="0" fontId="39" fillId="0" borderId="56" xfId="0" applyFont="1" applyFill="1" applyBorder="1" applyAlignment="1">
      <alignment horizontal="left" vertical="top" wrapText="1"/>
    </xf>
    <xf numFmtId="0" fontId="33" fillId="0" borderId="78" xfId="0" applyNumberFormat="1" applyFont="1" applyFill="1" applyBorder="1" applyAlignment="1">
      <alignment horizontal="left" vertical="top" wrapText="1"/>
    </xf>
    <xf numFmtId="0" fontId="33" fillId="0" borderId="79" xfId="0" applyNumberFormat="1" applyFont="1" applyFill="1" applyBorder="1" applyAlignment="1">
      <alignment horizontal="left" vertical="top" wrapText="1"/>
    </xf>
    <xf numFmtId="0" fontId="33" fillId="0" borderId="56" xfId="0" applyNumberFormat="1" applyFont="1" applyFill="1" applyBorder="1" applyAlignment="1">
      <alignment horizontal="left" vertical="top" wrapText="1"/>
    </xf>
    <xf numFmtId="0" fontId="33" fillId="0" borderId="52" xfId="0" applyNumberFormat="1" applyFont="1" applyFill="1" applyBorder="1" applyAlignment="1">
      <alignment horizontal="left" vertical="top" wrapText="1"/>
    </xf>
    <xf numFmtId="0" fontId="33" fillId="0" borderId="54" xfId="0" applyNumberFormat="1" applyFont="1" applyFill="1" applyBorder="1" applyAlignment="1">
      <alignment horizontal="left" vertical="top" wrapText="1"/>
    </xf>
    <xf numFmtId="0" fontId="33" fillId="0" borderId="52" xfId="0" applyFont="1" applyBorder="1" applyAlignment="1">
      <alignment horizontal="left" vertical="top" wrapText="1"/>
    </xf>
    <xf numFmtId="0" fontId="33" fillId="5" borderId="52" xfId="0" applyNumberFormat="1" applyFont="1" applyFill="1" applyBorder="1" applyAlignment="1">
      <alignment horizontal="left" vertical="top" wrapText="1"/>
    </xf>
    <xf numFmtId="0" fontId="33" fillId="10" borderId="52" xfId="0" applyNumberFormat="1" applyFont="1" applyFill="1" applyBorder="1" applyAlignment="1">
      <alignment horizontal="left" vertical="top" wrapText="1"/>
    </xf>
    <xf numFmtId="0" fontId="33" fillId="5" borderId="54" xfId="0" applyNumberFormat="1" applyFont="1" applyFill="1" applyBorder="1" applyAlignment="1">
      <alignment horizontal="left" vertical="top" wrapText="1"/>
    </xf>
    <xf numFmtId="0" fontId="7" fillId="27" borderId="8" xfId="0" applyNumberFormat="1" applyFont="1" applyFill="1" applyBorder="1" applyAlignment="1">
      <alignment horizontal="left" vertical="center" wrapText="1"/>
    </xf>
    <xf numFmtId="0" fontId="7" fillId="27" borderId="15" xfId="0" applyNumberFormat="1" applyFont="1" applyFill="1" applyBorder="1" applyAlignment="1">
      <alignment horizontal="left" vertical="center" wrapText="1"/>
    </xf>
    <xf numFmtId="0" fontId="7" fillId="27" borderId="9" xfId="0" applyNumberFormat="1" applyFont="1" applyFill="1" applyBorder="1" applyAlignment="1">
      <alignment horizontal="left" vertical="center" wrapText="1"/>
    </xf>
    <xf numFmtId="0" fontId="7" fillId="0" borderId="8" xfId="0" applyNumberFormat="1" applyFont="1" applyFill="1" applyBorder="1" applyAlignment="1">
      <alignment horizontal="left" vertical="center" wrapText="1"/>
    </xf>
    <xf numFmtId="0" fontId="7" fillId="0" borderId="15" xfId="0" applyNumberFormat="1" applyFont="1" applyFill="1" applyBorder="1" applyAlignment="1">
      <alignment horizontal="left" vertical="center" wrapText="1"/>
    </xf>
    <xf numFmtId="0" fontId="7" fillId="0" borderId="9" xfId="0" applyNumberFormat="1" applyFont="1" applyFill="1" applyBorder="1" applyAlignment="1">
      <alignment horizontal="left" vertical="center" wrapText="1"/>
    </xf>
    <xf numFmtId="0" fontId="7" fillId="27" borderId="8" xfId="0" applyFont="1" applyFill="1" applyBorder="1" applyAlignment="1">
      <alignment horizontal="left" vertical="center" wrapText="1"/>
    </xf>
    <xf numFmtId="0" fontId="7" fillId="27" borderId="15" xfId="0" applyFont="1" applyFill="1" applyBorder="1" applyAlignment="1">
      <alignment horizontal="left" vertical="center" wrapText="1"/>
    </xf>
    <xf numFmtId="0" fontId="7" fillId="27" borderId="9" xfId="0" applyFont="1" applyFill="1" applyBorder="1" applyAlignment="1">
      <alignment horizontal="left" vertical="center" wrapText="1"/>
    </xf>
    <xf numFmtId="0" fontId="7" fillId="4" borderId="8" xfId="0" applyNumberFormat="1" applyFont="1" applyFill="1" applyBorder="1" applyAlignment="1">
      <alignment horizontal="center" vertical="center" wrapText="1"/>
    </xf>
    <xf numFmtId="0" fontId="7" fillId="4" borderId="15" xfId="0" applyNumberFormat="1" applyFont="1" applyFill="1" applyBorder="1" applyAlignment="1">
      <alignment horizontal="center" vertical="center" wrapText="1"/>
    </xf>
    <xf numFmtId="0" fontId="7" fillId="4" borderId="9" xfId="0" applyNumberFormat="1" applyFont="1" applyFill="1" applyBorder="1" applyAlignment="1">
      <alignment horizontal="center" vertical="center" wrapText="1"/>
    </xf>
    <xf numFmtId="0" fontId="7" fillId="28" borderId="77" xfId="0" applyFont="1" applyFill="1" applyBorder="1" applyAlignment="1">
      <alignment horizontal="left" vertical="center" wrapText="1"/>
    </xf>
    <xf numFmtId="0" fontId="7" fillId="28" borderId="15" xfId="0" applyFont="1" applyFill="1" applyBorder="1" applyAlignment="1">
      <alignment horizontal="left" vertical="center" wrapText="1"/>
    </xf>
    <xf numFmtId="0" fontId="7" fillId="28" borderId="9" xfId="0" applyFont="1" applyFill="1" applyBorder="1" applyAlignment="1">
      <alignment horizontal="left" vertical="center" wrapText="1"/>
    </xf>
    <xf numFmtId="0" fontId="7" fillId="0" borderId="8" xfId="0" applyNumberFormat="1" applyFont="1" applyBorder="1" applyAlignment="1">
      <alignment horizontal="left" vertical="center" wrapText="1"/>
    </xf>
    <xf numFmtId="0" fontId="7" fillId="0" borderId="15" xfId="0" applyNumberFormat="1" applyFont="1" applyBorder="1" applyAlignment="1">
      <alignment horizontal="left" vertical="center" wrapText="1"/>
    </xf>
    <xf numFmtId="0" fontId="7" fillId="4" borderId="8" xfId="0" applyNumberFormat="1" applyFont="1" applyFill="1" applyBorder="1" applyAlignment="1">
      <alignment horizontal="left" vertical="center" wrapText="1"/>
    </xf>
    <xf numFmtId="0" fontId="7" fillId="4" borderId="15" xfId="0" applyNumberFormat="1" applyFont="1" applyFill="1" applyBorder="1" applyAlignment="1">
      <alignment horizontal="left" vertical="center" wrapText="1"/>
    </xf>
    <xf numFmtId="0" fontId="7" fillId="4" borderId="9" xfId="0" applyNumberFormat="1" applyFont="1" applyFill="1" applyBorder="1" applyAlignment="1">
      <alignment horizontal="left" vertical="center" wrapText="1"/>
    </xf>
    <xf numFmtId="0" fontId="7" fillId="0" borderId="9" xfId="0" applyNumberFormat="1" applyFont="1" applyBorder="1" applyAlignment="1">
      <alignment horizontal="left" vertical="center" wrapText="1"/>
    </xf>
    <xf numFmtId="0" fontId="7" fillId="0" borderId="7" xfId="0" applyNumberFormat="1" applyFont="1" applyBorder="1" applyAlignment="1">
      <alignment horizontal="left" vertical="center" wrapText="1"/>
    </xf>
    <xf numFmtId="0" fontId="7" fillId="0" borderId="10" xfId="0" applyNumberFormat="1" applyFont="1" applyBorder="1" applyAlignment="1">
      <alignment horizontal="left" vertical="center" wrapText="1"/>
    </xf>
    <xf numFmtId="0" fontId="7" fillId="10" borderId="8" xfId="0" applyNumberFormat="1" applyFont="1" applyFill="1" applyBorder="1" applyAlignment="1">
      <alignment horizontal="left" vertical="center" wrapText="1"/>
    </xf>
    <xf numFmtId="0" fontId="7" fillId="10" borderId="15" xfId="0" applyNumberFormat="1" applyFont="1" applyFill="1" applyBorder="1" applyAlignment="1">
      <alignment horizontal="left" vertical="center" wrapText="1"/>
    </xf>
    <xf numFmtId="0" fontId="33" fillId="5" borderId="4" xfId="0" applyNumberFormat="1" applyFont="1" applyFill="1" applyBorder="1" applyAlignment="1">
      <alignment horizontal="left" vertical="top" wrapText="1"/>
    </xf>
    <xf numFmtId="0" fontId="33" fillId="5" borderId="5" xfId="0" applyNumberFormat="1" applyFont="1" applyFill="1" applyBorder="1" applyAlignment="1">
      <alignment horizontal="left" vertical="top" wrapText="1"/>
    </xf>
    <xf numFmtId="0" fontId="33" fillId="5" borderId="2" xfId="0" applyNumberFormat="1" applyFont="1" applyFill="1" applyBorder="1" applyAlignment="1">
      <alignment horizontal="left" vertical="top" wrapText="1"/>
    </xf>
    <xf numFmtId="0" fontId="7" fillId="0" borderId="7" xfId="0" applyNumberFormat="1" applyFont="1" applyFill="1" applyBorder="1" applyAlignment="1">
      <alignment horizontal="left" vertical="center" wrapText="1"/>
    </xf>
    <xf numFmtId="0" fontId="7" fillId="0" borderId="10" xfId="0" applyNumberFormat="1" applyFont="1" applyFill="1" applyBorder="1" applyAlignment="1">
      <alignment horizontal="left" vertical="center" wrapText="1"/>
    </xf>
    <xf numFmtId="0" fontId="7" fillId="0" borderId="3" xfId="0" applyNumberFormat="1" applyFont="1" applyFill="1" applyBorder="1" applyAlignment="1">
      <alignment horizontal="left" vertical="center" wrapText="1"/>
    </xf>
    <xf numFmtId="0" fontId="33" fillId="0" borderId="12" xfId="0" applyNumberFormat="1" applyFont="1" applyFill="1" applyBorder="1" applyAlignment="1">
      <alignment horizontal="left" vertical="top" wrapText="1"/>
    </xf>
    <xf numFmtId="0" fontId="33" fillId="0" borderId="11" xfId="0" applyNumberFormat="1" applyFont="1" applyFill="1" applyBorder="1" applyAlignment="1">
      <alignment horizontal="left" vertical="top" wrapText="1"/>
    </xf>
    <xf numFmtId="0" fontId="33" fillId="0" borderId="3" xfId="0" applyNumberFormat="1" applyFont="1" applyFill="1" applyBorder="1" applyAlignment="1">
      <alignment horizontal="left" vertical="top" wrapText="1"/>
    </xf>
    <xf numFmtId="0" fontId="33" fillId="0" borderId="4" xfId="0" applyNumberFormat="1" applyFont="1" applyFill="1" applyBorder="1" applyAlignment="1">
      <alignment horizontal="left" vertical="top" wrapText="1"/>
    </xf>
    <xf numFmtId="0" fontId="33" fillId="0" borderId="5" xfId="0" applyNumberFormat="1" applyFont="1" applyFill="1" applyBorder="1" applyAlignment="1">
      <alignment horizontal="left" vertical="top" wrapText="1"/>
    </xf>
    <xf numFmtId="0" fontId="33" fillId="0" borderId="2" xfId="0" applyNumberFormat="1" applyFont="1" applyFill="1" applyBorder="1" applyAlignment="1">
      <alignment horizontal="left" vertical="top" wrapText="1"/>
    </xf>
    <xf numFmtId="0" fontId="33" fillId="0" borderId="4" xfId="0" applyNumberFormat="1" applyFont="1" applyFill="1" applyBorder="1" applyAlignment="1">
      <alignment horizontal="center" vertical="center" wrapText="1"/>
    </xf>
    <xf numFmtId="0" fontId="33" fillId="0" borderId="5" xfId="0" applyNumberFormat="1" applyFont="1" applyFill="1" applyBorder="1" applyAlignment="1">
      <alignment horizontal="center" vertical="center" wrapText="1"/>
    </xf>
    <xf numFmtId="0" fontId="33" fillId="0" borderId="2" xfId="0" applyNumberFormat="1" applyFont="1" applyFill="1" applyBorder="1" applyAlignment="1">
      <alignment horizontal="center" vertical="center" wrapText="1"/>
    </xf>
    <xf numFmtId="0" fontId="33" fillId="0" borderId="4" xfId="0" quotePrefix="1" applyNumberFormat="1" applyFont="1" applyFill="1" applyBorder="1" applyAlignment="1">
      <alignment horizontal="left" vertical="top" wrapText="1"/>
    </xf>
    <xf numFmtId="0" fontId="33" fillId="0" borderId="5" xfId="0" quotePrefix="1" applyNumberFormat="1" applyFont="1" applyFill="1" applyBorder="1" applyAlignment="1">
      <alignment horizontal="left" vertical="top" wrapText="1"/>
    </xf>
    <xf numFmtId="0" fontId="33" fillId="0" borderId="2" xfId="0" quotePrefix="1" applyNumberFormat="1" applyFont="1" applyFill="1" applyBorder="1" applyAlignment="1">
      <alignment horizontal="left" vertical="top" wrapText="1"/>
    </xf>
    <xf numFmtId="0" fontId="33" fillId="0" borderId="4" xfId="0" applyNumberFormat="1" applyFont="1" applyBorder="1" applyAlignment="1">
      <alignment horizontal="left" vertical="center" wrapText="1"/>
    </xf>
    <xf numFmtId="0" fontId="33" fillId="0" borderId="5" xfId="0" applyNumberFormat="1" applyFont="1" applyBorder="1" applyAlignment="1">
      <alignment horizontal="left" vertical="center" wrapText="1"/>
    </xf>
    <xf numFmtId="0" fontId="33" fillId="0" borderId="2" xfId="0" applyNumberFormat="1" applyFont="1" applyBorder="1" applyAlignment="1">
      <alignment horizontal="left" vertical="center" wrapText="1"/>
    </xf>
    <xf numFmtId="0" fontId="33" fillId="27" borderId="4" xfId="0" applyNumberFormat="1" applyFont="1" applyFill="1" applyBorder="1" applyAlignment="1">
      <alignment horizontal="left" vertical="center" wrapText="1"/>
    </xf>
    <xf numFmtId="0" fontId="33" fillId="27" borderId="5" xfId="0" applyNumberFormat="1" applyFont="1" applyFill="1" applyBorder="1" applyAlignment="1">
      <alignment horizontal="left" vertical="center" wrapText="1"/>
    </xf>
    <xf numFmtId="0" fontId="33" fillId="27" borderId="2" xfId="0" applyNumberFormat="1" applyFont="1" applyFill="1" applyBorder="1" applyAlignment="1">
      <alignment horizontal="left" vertical="center" wrapText="1"/>
    </xf>
    <xf numFmtId="0" fontId="33" fillId="27" borderId="4" xfId="0" applyFont="1" applyFill="1" applyBorder="1" applyAlignment="1">
      <alignment horizontal="left" vertical="center" wrapText="1"/>
    </xf>
    <xf numFmtId="0" fontId="33" fillId="27" borderId="5" xfId="0" applyFont="1" applyFill="1" applyBorder="1" applyAlignment="1">
      <alignment horizontal="left" vertical="center" wrapText="1"/>
    </xf>
    <xf numFmtId="0" fontId="33" fillId="27" borderId="2" xfId="0" applyFont="1" applyFill="1" applyBorder="1" applyAlignment="1">
      <alignment horizontal="left" vertical="center" wrapText="1"/>
    </xf>
    <xf numFmtId="0" fontId="33" fillId="0" borderId="13" xfId="0" applyNumberFormat="1" applyFont="1" applyBorder="1" applyAlignment="1">
      <alignment horizontal="left" vertical="center" wrapText="1"/>
    </xf>
    <xf numFmtId="0" fontId="33" fillId="0" borderId="6" xfId="0" applyNumberFormat="1" applyFont="1" applyBorder="1" applyAlignment="1">
      <alignment horizontal="left" vertical="center" wrapText="1"/>
    </xf>
    <xf numFmtId="0" fontId="33" fillId="0" borderId="7" xfId="0" applyNumberFormat="1" applyFont="1" applyBorder="1" applyAlignment="1">
      <alignment horizontal="left" vertical="center" wrapText="1"/>
    </xf>
    <xf numFmtId="0" fontId="63" fillId="27" borderId="4" xfId="0" applyNumberFormat="1" applyFont="1" applyFill="1" applyBorder="1" applyAlignment="1">
      <alignment horizontal="left" vertical="top" wrapText="1"/>
    </xf>
    <xf numFmtId="0" fontId="63" fillId="27" borderId="5" xfId="0" applyNumberFormat="1" applyFont="1" applyFill="1" applyBorder="1" applyAlignment="1">
      <alignment horizontal="left" vertical="top" wrapText="1"/>
    </xf>
    <xf numFmtId="0" fontId="63" fillId="27" borderId="2" xfId="0" applyNumberFormat="1" applyFont="1" applyFill="1" applyBorder="1" applyAlignment="1">
      <alignment horizontal="left" vertical="top" wrapText="1"/>
    </xf>
    <xf numFmtId="0" fontId="39" fillId="27" borderId="4" xfId="0" applyNumberFormat="1" applyFont="1" applyFill="1" applyBorder="1" applyAlignment="1">
      <alignment horizontal="left" vertical="center" wrapText="1"/>
    </xf>
    <xf numFmtId="0" fontId="39" fillId="27" borderId="5" xfId="0" applyNumberFormat="1" applyFont="1" applyFill="1" applyBorder="1" applyAlignment="1">
      <alignment horizontal="left" vertical="center" wrapText="1"/>
    </xf>
    <xf numFmtId="0" fontId="39" fillId="27" borderId="2" xfId="0" applyNumberFormat="1" applyFont="1" applyFill="1" applyBorder="1" applyAlignment="1">
      <alignment horizontal="left" vertical="center" wrapText="1"/>
    </xf>
    <xf numFmtId="0" fontId="63" fillId="27" borderId="4" xfId="0" applyNumberFormat="1" applyFont="1" applyFill="1" applyBorder="1" applyAlignment="1">
      <alignment horizontal="left" vertical="center" wrapText="1"/>
    </xf>
    <xf numFmtId="0" fontId="63" fillId="27" borderId="5" xfId="0" applyNumberFormat="1" applyFont="1" applyFill="1" applyBorder="1" applyAlignment="1">
      <alignment horizontal="left" vertical="center" wrapText="1"/>
    </xf>
    <xf numFmtId="0" fontId="63" fillId="27" borderId="2" xfId="0" applyNumberFormat="1" applyFont="1" applyFill="1" applyBorder="1" applyAlignment="1">
      <alignment horizontal="left" vertical="center" wrapText="1"/>
    </xf>
    <xf numFmtId="0" fontId="33" fillId="27" borderId="48" xfId="0" applyNumberFormat="1" applyFont="1" applyFill="1" applyBorder="1" applyAlignment="1">
      <alignment horizontal="left" vertical="center" wrapText="1"/>
    </xf>
    <xf numFmtId="0" fontId="33" fillId="27" borderId="49" xfId="0" applyNumberFormat="1" applyFont="1" applyFill="1" applyBorder="1" applyAlignment="1">
      <alignment horizontal="left" vertical="center" wrapText="1"/>
    </xf>
    <xf numFmtId="0" fontId="33" fillId="10" borderId="4" xfId="0" applyNumberFormat="1" applyFont="1" applyFill="1" applyBorder="1" applyAlignment="1">
      <alignment horizontal="left" vertical="center" wrapText="1"/>
    </xf>
    <xf numFmtId="0" fontId="33" fillId="10" borderId="5" xfId="0" applyNumberFormat="1" applyFont="1" applyFill="1" applyBorder="1" applyAlignment="1">
      <alignment horizontal="left" vertical="center" wrapText="1"/>
    </xf>
    <xf numFmtId="0" fontId="33" fillId="10" borderId="2" xfId="0" applyNumberFormat="1" applyFont="1" applyFill="1" applyBorder="1" applyAlignment="1">
      <alignment horizontal="left" vertical="center" wrapText="1"/>
    </xf>
    <xf numFmtId="0" fontId="33" fillId="27" borderId="12" xfId="0" applyFont="1" applyFill="1" applyBorder="1" applyAlignment="1">
      <alignment horizontal="left" vertical="center" wrapText="1"/>
    </xf>
    <xf numFmtId="0" fontId="33" fillId="27" borderId="11" xfId="0" applyFont="1" applyFill="1" applyBorder="1" applyAlignment="1">
      <alignment horizontal="left" vertical="center" wrapText="1"/>
    </xf>
    <xf numFmtId="0" fontId="33" fillId="27" borderId="3" xfId="0" applyFont="1" applyFill="1" applyBorder="1" applyAlignment="1">
      <alignment horizontal="left" vertical="center" wrapText="1"/>
    </xf>
    <xf numFmtId="0" fontId="33" fillId="27" borderId="4" xfId="0" applyNumberFormat="1" applyFont="1" applyFill="1" applyBorder="1" applyAlignment="1">
      <alignment horizontal="left" vertical="top" wrapText="1"/>
    </xf>
    <xf numFmtId="0" fontId="33" fillId="27" borderId="5" xfId="0" applyNumberFormat="1" applyFont="1" applyFill="1" applyBorder="1" applyAlignment="1">
      <alignment horizontal="left" vertical="top" wrapText="1"/>
    </xf>
    <xf numFmtId="0" fontId="33" fillId="27" borderId="2" xfId="0" applyNumberFormat="1" applyFont="1" applyFill="1" applyBorder="1" applyAlignment="1">
      <alignment horizontal="left" vertical="top" wrapText="1"/>
    </xf>
    <xf numFmtId="3" fontId="7" fillId="27" borderId="8" xfId="0" applyNumberFormat="1" applyFont="1" applyFill="1" applyBorder="1" applyAlignment="1">
      <alignment horizontal="left" vertical="center" wrapText="1"/>
    </xf>
    <xf numFmtId="3" fontId="7" fillId="27" borderId="15" xfId="0" applyNumberFormat="1" applyFont="1" applyFill="1" applyBorder="1" applyAlignment="1">
      <alignment horizontal="left" vertical="center" wrapText="1"/>
    </xf>
    <xf numFmtId="3" fontId="7" fillId="27" borderId="9" xfId="0" applyNumberFormat="1" applyFont="1" applyFill="1" applyBorder="1" applyAlignment="1">
      <alignment horizontal="left" vertical="center" wrapText="1"/>
    </xf>
    <xf numFmtId="0" fontId="33" fillId="27" borderId="4" xfId="0" quotePrefix="1" applyNumberFormat="1" applyFont="1" applyFill="1" applyBorder="1" applyAlignment="1">
      <alignment horizontal="left" vertical="top" wrapText="1"/>
    </xf>
    <xf numFmtId="0" fontId="33" fillId="27" borderId="5" xfId="0" quotePrefix="1" applyNumberFormat="1" applyFont="1" applyFill="1" applyBorder="1" applyAlignment="1">
      <alignment horizontal="left" vertical="top" wrapText="1"/>
    </xf>
    <xf numFmtId="0" fontId="33" fillId="27" borderId="2" xfId="0" quotePrefix="1" applyNumberFormat="1" applyFont="1" applyFill="1" applyBorder="1" applyAlignment="1">
      <alignment horizontal="left" vertical="top" wrapText="1"/>
    </xf>
    <xf numFmtId="0" fontId="33" fillId="27" borderId="12" xfId="0" applyNumberFormat="1" applyFont="1" applyFill="1" applyBorder="1" applyAlignment="1">
      <alignment horizontal="left" vertical="center" wrapText="1"/>
    </xf>
    <xf numFmtId="0" fontId="33" fillId="27" borderId="11" xfId="0" applyNumberFormat="1" applyFont="1" applyFill="1" applyBorder="1" applyAlignment="1">
      <alignment horizontal="left" vertical="center" wrapText="1"/>
    </xf>
    <xf numFmtId="0" fontId="33" fillId="27" borderId="3" xfId="0" applyNumberFormat="1" applyFont="1" applyFill="1" applyBorder="1" applyAlignment="1">
      <alignment horizontal="left" vertical="center" wrapText="1"/>
    </xf>
    <xf numFmtId="0" fontId="33" fillId="27" borderId="69" xfId="0" applyFont="1" applyFill="1" applyBorder="1" applyAlignment="1">
      <alignment horizontal="left" vertical="top" wrapText="1"/>
    </xf>
    <xf numFmtId="0" fontId="33" fillId="27" borderId="36" xfId="0" applyFont="1" applyFill="1" applyBorder="1" applyAlignment="1">
      <alignment horizontal="left" vertical="top" wrapText="1"/>
    </xf>
    <xf numFmtId="0" fontId="33" fillId="27" borderId="36" xfId="0" applyFont="1" applyFill="1" applyBorder="1"/>
    <xf numFmtId="0" fontId="33" fillId="27" borderId="71" xfId="0" applyFont="1" applyFill="1" applyBorder="1"/>
    <xf numFmtId="0" fontId="33" fillId="0" borderId="4" xfId="0" applyNumberFormat="1" applyFont="1" applyBorder="1" applyAlignment="1">
      <alignment horizontal="center" vertical="center" wrapText="1"/>
    </xf>
    <xf numFmtId="0" fontId="33" fillId="0" borderId="5" xfId="0" applyNumberFormat="1" applyFont="1" applyBorder="1" applyAlignment="1">
      <alignment horizontal="center" vertical="center" wrapText="1"/>
    </xf>
    <xf numFmtId="0" fontId="33" fillId="0" borderId="2" xfId="0" applyNumberFormat="1" applyFont="1" applyBorder="1" applyAlignment="1">
      <alignment horizontal="center" vertical="center" wrapText="1"/>
    </xf>
    <xf numFmtId="0" fontId="33" fillId="5" borderId="4" xfId="0" applyNumberFormat="1" applyFont="1" applyFill="1" applyBorder="1" applyAlignment="1">
      <alignment horizontal="left" vertical="center" wrapText="1"/>
    </xf>
    <xf numFmtId="0" fontId="33" fillId="5" borderId="5" xfId="0" applyNumberFormat="1" applyFont="1" applyFill="1" applyBorder="1" applyAlignment="1">
      <alignment horizontal="left" vertical="center" wrapText="1"/>
    </xf>
    <xf numFmtId="0" fontId="33" fillId="5" borderId="2" xfId="0" applyNumberFormat="1" applyFont="1" applyFill="1" applyBorder="1" applyAlignment="1">
      <alignment horizontal="left" vertical="center" wrapText="1"/>
    </xf>
    <xf numFmtId="0" fontId="40" fillId="0" borderId="13" xfId="0" applyFont="1" applyBorder="1" applyAlignment="1">
      <alignment horizontal="left" vertical="center" wrapText="1"/>
    </xf>
    <xf numFmtId="0" fontId="40" fillId="0" borderId="14" xfId="0" applyFont="1" applyBorder="1" applyAlignment="1">
      <alignment horizontal="left" vertical="center" wrapText="1"/>
    </xf>
    <xf numFmtId="0" fontId="0" fillId="0" borderId="15" xfId="0" applyBorder="1" applyAlignment="1">
      <alignment horizontal="left" vertical="center" wrapText="1"/>
    </xf>
    <xf numFmtId="0" fontId="33" fillId="27" borderId="1" xfId="0" applyNumberFormat="1" applyFont="1" applyFill="1" applyBorder="1" applyAlignment="1">
      <alignment horizontal="left" vertical="center" wrapText="1"/>
    </xf>
    <xf numFmtId="0" fontId="33" fillId="0" borderId="13" xfId="0" applyNumberFormat="1" applyFont="1" applyFill="1" applyBorder="1" applyAlignment="1">
      <alignment horizontal="left" vertical="center" wrapText="1"/>
    </xf>
    <xf numFmtId="0" fontId="33" fillId="0" borderId="6" xfId="0" applyNumberFormat="1" applyFont="1" applyFill="1" applyBorder="1" applyAlignment="1">
      <alignment horizontal="left" vertical="center" wrapText="1"/>
    </xf>
    <xf numFmtId="0" fontId="33" fillId="0" borderId="7" xfId="0" applyNumberFormat="1" applyFont="1" applyFill="1" applyBorder="1" applyAlignment="1">
      <alignment horizontal="left" vertical="center" wrapText="1"/>
    </xf>
    <xf numFmtId="0" fontId="33" fillId="27" borderId="1" xfId="0" applyFont="1" applyFill="1" applyBorder="1" applyAlignment="1">
      <alignment horizontal="left" vertical="center" wrapText="1"/>
    </xf>
    <xf numFmtId="0" fontId="4" fillId="27" borderId="1" xfId="1" applyNumberFormat="1" applyFill="1" applyBorder="1" applyAlignment="1">
      <alignment horizontal="left" vertical="center" wrapText="1"/>
    </xf>
    <xf numFmtId="0" fontId="33" fillId="27" borderId="13" xfId="0" applyNumberFormat="1" applyFont="1" applyFill="1" applyBorder="1" applyAlignment="1">
      <alignment horizontal="left" vertical="center" wrapText="1"/>
    </xf>
    <xf numFmtId="0" fontId="33" fillId="27" borderId="6" xfId="0" applyNumberFormat="1" applyFont="1" applyFill="1" applyBorder="1" applyAlignment="1">
      <alignment horizontal="left" vertical="center" wrapText="1"/>
    </xf>
    <xf numFmtId="0" fontId="33" fillId="27" borderId="7" xfId="0" applyNumberFormat="1" applyFont="1" applyFill="1" applyBorder="1" applyAlignment="1">
      <alignment horizontal="left" vertical="center" wrapText="1"/>
    </xf>
    <xf numFmtId="0" fontId="33" fillId="0" borderId="1" xfId="0" applyNumberFormat="1" applyFont="1" applyBorder="1" applyAlignment="1">
      <alignment horizontal="left" vertical="center" wrapText="1"/>
    </xf>
    <xf numFmtId="0" fontId="33" fillId="0" borderId="1" xfId="0" applyNumberFormat="1" applyFont="1" applyBorder="1" applyAlignment="1">
      <alignment horizontal="left" vertical="center"/>
    </xf>
    <xf numFmtId="0" fontId="33" fillId="27" borderId="38" xfId="0" applyNumberFormat="1" applyFont="1" applyFill="1" applyBorder="1" applyAlignment="1">
      <alignment horizontal="left" vertical="center" wrapText="1"/>
    </xf>
    <xf numFmtId="0" fontId="33" fillId="27" borderId="29" xfId="0" applyNumberFormat="1" applyFont="1" applyFill="1" applyBorder="1" applyAlignment="1">
      <alignment horizontal="left" vertical="center" wrapText="1"/>
    </xf>
    <xf numFmtId="0" fontId="33" fillId="27" borderId="39" xfId="0" applyNumberFormat="1" applyFont="1" applyFill="1" applyBorder="1" applyAlignment="1">
      <alignment horizontal="left" vertical="center" wrapText="1"/>
    </xf>
    <xf numFmtId="0" fontId="33" fillId="10" borderId="13" xfId="0" applyFont="1" applyFill="1" applyBorder="1" applyAlignment="1">
      <alignment horizontal="left" vertical="center" wrapText="1"/>
    </xf>
    <xf numFmtId="0" fontId="33" fillId="10" borderId="6" xfId="0" applyFont="1" applyFill="1" applyBorder="1" applyAlignment="1">
      <alignment horizontal="left" vertical="center" wrapText="1"/>
    </xf>
    <xf numFmtId="0" fontId="33" fillId="10" borderId="7" xfId="0" applyFont="1" applyFill="1" applyBorder="1" applyAlignment="1">
      <alignment horizontal="left" vertical="center" wrapText="1"/>
    </xf>
    <xf numFmtId="0" fontId="33" fillId="0" borderId="4" xfId="0" applyFont="1" applyBorder="1" applyAlignment="1">
      <alignment horizontal="left" vertical="center" wrapText="1"/>
    </xf>
    <xf numFmtId="0" fontId="33" fillId="0" borderId="5" xfId="0" applyFont="1" applyBorder="1" applyAlignment="1">
      <alignment horizontal="left" vertical="center" wrapText="1"/>
    </xf>
    <xf numFmtId="0" fontId="33" fillId="0" borderId="2" xfId="0" applyFont="1" applyBorder="1" applyAlignment="1">
      <alignment horizontal="left" vertical="center" wrapText="1"/>
    </xf>
    <xf numFmtId="0" fontId="33" fillId="0" borderId="1" xfId="0" applyFont="1" applyBorder="1" applyAlignment="1">
      <alignment horizontal="left" vertical="center" wrapText="1"/>
    </xf>
    <xf numFmtId="0" fontId="33"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0" fontId="2" fillId="0" borderId="1" xfId="0" applyFont="1" applyBorder="1" applyAlignment="1">
      <alignment horizontal="left" vertical="center" wrapText="1"/>
    </xf>
    <xf numFmtId="0" fontId="40" fillId="0" borderId="8" xfId="0" applyFont="1" applyFill="1" applyBorder="1" applyAlignment="1">
      <alignment horizontal="left" vertical="center"/>
    </xf>
    <xf numFmtId="0" fontId="40" fillId="0" borderId="15" xfId="0" applyFont="1" applyFill="1" applyBorder="1" applyAlignment="1">
      <alignment horizontal="left" vertical="center"/>
    </xf>
    <xf numFmtId="0" fontId="40" fillId="0" borderId="9" xfId="0" applyFont="1" applyFill="1" applyBorder="1" applyAlignment="1">
      <alignment horizontal="left" vertical="center"/>
    </xf>
    <xf numFmtId="0" fontId="33" fillId="0" borderId="68" xfId="0" applyFont="1" applyFill="1" applyBorder="1" applyAlignment="1">
      <alignment horizontal="left" vertical="center" wrapText="1"/>
    </xf>
    <xf numFmtId="0" fontId="33" fillId="0" borderId="62" xfId="0" applyFont="1" applyFill="1" applyBorder="1" applyAlignment="1">
      <alignment horizontal="left" vertical="center" wrapText="1"/>
    </xf>
    <xf numFmtId="0" fontId="39" fillId="0" borderId="4" xfId="0" applyFont="1" applyFill="1" applyBorder="1" applyAlignment="1">
      <alignment horizontal="left" vertical="center" wrapText="1"/>
    </xf>
    <xf numFmtId="0" fontId="39" fillId="0" borderId="5" xfId="0" applyFont="1" applyFill="1" applyBorder="1" applyAlignment="1">
      <alignment horizontal="left" vertical="center" wrapText="1"/>
    </xf>
    <xf numFmtId="0" fontId="39" fillId="0" borderId="2" xfId="0" applyFont="1" applyFill="1" applyBorder="1" applyAlignment="1">
      <alignment horizontal="left" vertical="center" wrapText="1"/>
    </xf>
    <xf numFmtId="0" fontId="40" fillId="0" borderId="77" xfId="0" applyFont="1" applyFill="1" applyBorder="1" applyAlignment="1">
      <alignment horizontal="left" vertical="center" wrapText="1"/>
    </xf>
    <xf numFmtId="0" fontId="40" fillId="0" borderId="15" xfId="0" applyFont="1" applyFill="1" applyBorder="1" applyAlignment="1">
      <alignment horizontal="left" vertical="center" wrapText="1"/>
    </xf>
    <xf numFmtId="0" fontId="40" fillId="0" borderId="80" xfId="0" applyFont="1" applyFill="1" applyBorder="1" applyAlignment="1">
      <alignment horizontal="left" vertical="center" wrapText="1"/>
    </xf>
    <xf numFmtId="0" fontId="40" fillId="0" borderId="81" xfId="0" applyFont="1" applyFill="1" applyBorder="1" applyAlignment="1">
      <alignment horizontal="left" vertical="center" wrapText="1"/>
    </xf>
    <xf numFmtId="0" fontId="40" fillId="0" borderId="10" xfId="0" applyFont="1" applyFill="1" applyBorder="1" applyAlignment="1">
      <alignment horizontal="left" vertical="center" wrapText="1"/>
    </xf>
    <xf numFmtId="0" fontId="40" fillId="0" borderId="82" xfId="0" applyFont="1" applyFill="1" applyBorder="1" applyAlignment="1">
      <alignment horizontal="left" vertical="center" wrapText="1"/>
    </xf>
    <xf numFmtId="0" fontId="39" fillId="0" borderId="84" xfId="0" applyFont="1" applyFill="1" applyBorder="1" applyAlignment="1">
      <alignment horizontal="left" vertical="center" wrapText="1"/>
    </xf>
    <xf numFmtId="0" fontId="39" fillId="0" borderId="83" xfId="0" applyFont="1" applyFill="1" applyBorder="1" applyAlignment="1">
      <alignment horizontal="left" vertical="center" wrapText="1"/>
    </xf>
    <xf numFmtId="0" fontId="44" fillId="0" borderId="4" xfId="0" applyFont="1" applyBorder="1" applyAlignment="1">
      <alignment horizontal="left" vertical="center" wrapText="1"/>
    </xf>
    <xf numFmtId="0" fontId="44" fillId="0" borderId="5" xfId="0" applyFont="1" applyBorder="1" applyAlignment="1">
      <alignment horizontal="left" vertical="center" wrapText="1"/>
    </xf>
    <xf numFmtId="0" fontId="44" fillId="0" borderId="2" xfId="0" applyFont="1" applyBorder="1" applyAlignment="1">
      <alignment horizontal="left" vertical="center" wrapText="1"/>
    </xf>
    <xf numFmtId="0" fontId="39" fillId="0" borderId="1" xfId="0" applyFont="1" applyBorder="1" applyAlignment="1">
      <alignment horizontal="left" vertical="center" wrapText="1"/>
    </xf>
    <xf numFmtId="0" fontId="39" fillId="0" borderId="1" xfId="0" applyFont="1" applyFill="1" applyBorder="1" applyAlignment="1">
      <alignment horizontal="left" vertical="center" wrapText="1"/>
    </xf>
    <xf numFmtId="0" fontId="40" fillId="0" borderId="8" xfId="0" applyFont="1" applyFill="1" applyBorder="1" applyAlignment="1">
      <alignment horizontal="left" vertical="center" wrapText="1"/>
    </xf>
    <xf numFmtId="0" fontId="0" fillId="0" borderId="9" xfId="0" applyBorder="1" applyAlignment="1">
      <alignment horizontal="left" vertical="center" wrapText="1"/>
    </xf>
    <xf numFmtId="0" fontId="40" fillId="0" borderId="1" xfId="0" applyFont="1" applyFill="1" applyBorder="1" applyAlignment="1">
      <alignment horizontal="left" vertical="center" wrapText="1"/>
    </xf>
    <xf numFmtId="0" fontId="0" fillId="0" borderId="1" xfId="0" applyBorder="1" applyAlignment="1">
      <alignment horizontal="left" vertical="center" wrapText="1"/>
    </xf>
    <xf numFmtId="0" fontId="39" fillId="23" borderId="4" xfId="0" applyFont="1" applyFill="1" applyBorder="1" applyAlignment="1">
      <alignment vertical="center" wrapText="1"/>
    </xf>
    <xf numFmtId="0" fontId="39" fillId="23" borderId="5" xfId="0" applyFont="1" applyFill="1" applyBorder="1" applyAlignment="1">
      <alignment vertical="center" wrapText="1"/>
    </xf>
    <xf numFmtId="0" fontId="40" fillId="0" borderId="9" xfId="0" applyFont="1" applyFill="1" applyBorder="1" applyAlignment="1">
      <alignment horizontal="left" vertical="center" wrapText="1"/>
    </xf>
    <xf numFmtId="0" fontId="3" fillId="0" borderId="1" xfId="0" applyFont="1" applyBorder="1" applyAlignment="1">
      <alignment horizontal="left"/>
    </xf>
    <xf numFmtId="0" fontId="13" fillId="0" borderId="1" xfId="0" applyFont="1" applyBorder="1" applyAlignment="1">
      <alignment horizontal="center" vertical="center" wrapText="1"/>
    </xf>
    <xf numFmtId="0" fontId="13" fillId="0" borderId="1" xfId="0" applyFont="1" applyBorder="1" applyAlignment="1">
      <alignment horizontal="left" vertical="center" wrapText="1"/>
    </xf>
    <xf numFmtId="3" fontId="2" fillId="0" borderId="1" xfId="0" applyNumberFormat="1"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9" xfId="0" applyFont="1" applyBorder="1" applyAlignment="1">
      <alignment horizontal="center" vertical="center" wrapText="1"/>
    </xf>
    <xf numFmtId="0" fontId="4" fillId="0" borderId="0" xfId="1" applyAlignment="1">
      <alignment horizontal="left" vertical="center" wrapText="1"/>
    </xf>
    <xf numFmtId="9" fontId="58" fillId="0" borderId="61" xfId="0" applyNumberFormat="1" applyFont="1" applyBorder="1" applyAlignment="1">
      <alignment horizontal="center" vertical="center" wrapText="1"/>
    </xf>
    <xf numFmtId="9" fontId="58" fillId="0" borderId="59" xfId="0" applyNumberFormat="1" applyFont="1" applyBorder="1" applyAlignment="1">
      <alignment horizontal="center" vertical="center" wrapText="1"/>
    </xf>
    <xf numFmtId="0" fontId="58" fillId="0" borderId="61" xfId="0" applyFont="1" applyBorder="1" applyAlignment="1">
      <alignment horizontal="center" vertical="center" wrapText="1"/>
    </xf>
    <xf numFmtId="0" fontId="58" fillId="0" borderId="59" xfId="0" applyFont="1" applyBorder="1" applyAlignment="1">
      <alignment horizontal="center" vertical="center" wrapText="1"/>
    </xf>
    <xf numFmtId="0" fontId="58" fillId="0" borderId="61" xfId="0" applyFont="1" applyBorder="1" applyAlignment="1">
      <alignment vertical="center" wrapText="1"/>
    </xf>
    <xf numFmtId="0" fontId="58" fillId="0" borderId="59" xfId="0" applyFont="1" applyBorder="1" applyAlignment="1">
      <alignment vertical="center" wrapText="1"/>
    </xf>
    <xf numFmtId="0" fontId="2" fillId="9" borderId="0" xfId="0" applyFont="1" applyFill="1" applyBorder="1" applyAlignment="1">
      <alignment horizontal="left" vertical="center" wrapText="1"/>
    </xf>
    <xf numFmtId="0" fontId="2" fillId="9" borderId="0" xfId="0" applyFont="1" applyFill="1" applyBorder="1" applyAlignment="1">
      <alignment horizontal="left" vertical="center" wrapText="1" indent="3"/>
    </xf>
    <xf numFmtId="0" fontId="7" fillId="9" borderId="0" xfId="0" applyFont="1" applyFill="1" applyBorder="1" applyAlignment="1">
      <alignment horizontal="left" vertical="center" wrapText="1"/>
    </xf>
    <xf numFmtId="0" fontId="1" fillId="8" borderId="0" xfId="0" applyFont="1" applyFill="1" applyBorder="1" applyAlignment="1">
      <alignment horizontal="left" vertical="center" wrapText="1"/>
    </xf>
    <xf numFmtId="0" fontId="2" fillId="9" borderId="16" xfId="0" applyFont="1" applyFill="1" applyBorder="1" applyAlignment="1">
      <alignment horizontal="left" vertical="center" wrapText="1"/>
    </xf>
    <xf numFmtId="0" fontId="14" fillId="9" borderId="0" xfId="0" applyFont="1" applyFill="1" applyBorder="1" applyAlignment="1">
      <alignment horizontal="left" vertical="center" wrapText="1"/>
    </xf>
    <xf numFmtId="0" fontId="2" fillId="0" borderId="0" xfId="0" applyFont="1" applyFill="1" applyBorder="1" applyAlignment="1">
      <alignment horizontal="left" vertical="center" wrapText="1"/>
    </xf>
    <xf numFmtId="0" fontId="3" fillId="0" borderId="0" xfId="0" applyFont="1" applyAlignment="1">
      <alignment horizontal="center" vertical="top" wrapText="1"/>
    </xf>
    <xf numFmtId="0" fontId="30" fillId="0" borderId="26" xfId="0" applyFont="1" applyBorder="1" applyAlignment="1">
      <alignment horizont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31" fillId="0" borderId="18" xfId="0" applyFont="1" applyBorder="1" applyAlignment="1">
      <alignment horizontal="left" vertical="center" wrapText="1"/>
    </xf>
    <xf numFmtId="0" fontId="31" fillId="0" borderId="19" xfId="0" applyFont="1" applyBorder="1" applyAlignment="1">
      <alignment horizontal="left" vertical="center" wrapText="1"/>
    </xf>
    <xf numFmtId="0" fontId="31" fillId="0" borderId="20" xfId="0" applyFont="1" applyBorder="1" applyAlignment="1">
      <alignment horizontal="left" vertical="center" wrapText="1"/>
    </xf>
    <xf numFmtId="0" fontId="26" fillId="10" borderId="17" xfId="0" applyFont="1" applyFill="1" applyBorder="1" applyAlignment="1">
      <alignment horizontal="left" vertical="center" wrapText="1"/>
    </xf>
    <xf numFmtId="0" fontId="0" fillId="0" borderId="17" xfId="0" applyBorder="1" applyAlignment="1">
      <alignment horizontal="center" vertical="center"/>
    </xf>
    <xf numFmtId="0" fontId="0" fillId="0" borderId="17" xfId="0" applyFill="1" applyBorder="1" applyAlignment="1">
      <alignment horizontal="left" vertical="center" wrapText="1"/>
    </xf>
    <xf numFmtId="0" fontId="0" fillId="0" borderId="25" xfId="0" applyBorder="1" applyAlignment="1">
      <alignment horizontal="center" vertical="center" wrapText="1"/>
    </xf>
    <xf numFmtId="0" fontId="0" fillId="0" borderId="20" xfId="0" applyBorder="1" applyAlignment="1">
      <alignment horizontal="center" vertical="center" wrapText="1"/>
    </xf>
    <xf numFmtId="0" fontId="27" fillId="12" borderId="21" xfId="0" applyFont="1" applyFill="1" applyBorder="1" applyAlignment="1">
      <alignment horizontal="center"/>
    </xf>
    <xf numFmtId="0" fontId="27" fillId="12" borderId="22" xfId="0" applyFont="1" applyFill="1" applyBorder="1" applyAlignment="1">
      <alignment horizontal="center"/>
    </xf>
    <xf numFmtId="0" fontId="27" fillId="12" borderId="23" xfId="0" applyFont="1" applyFill="1" applyBorder="1" applyAlignment="1">
      <alignment horizontal="center"/>
    </xf>
    <xf numFmtId="0" fontId="0" fillId="0" borderId="19" xfId="0" applyBorder="1" applyAlignment="1">
      <alignment horizontal="center" vertical="center" wrapText="1"/>
    </xf>
    <xf numFmtId="0" fontId="0" fillId="0" borderId="18" xfId="0" applyBorder="1" applyAlignment="1">
      <alignment horizontal="left" vertical="center" wrapText="1"/>
    </xf>
    <xf numFmtId="0" fontId="0" fillId="0" borderId="19" xfId="0" applyBorder="1" applyAlignment="1">
      <alignment horizontal="left" vertical="center" wrapText="1"/>
    </xf>
    <xf numFmtId="0" fontId="0" fillId="0" borderId="18" xfId="0" applyBorder="1" applyAlignment="1">
      <alignment horizontal="center" vertical="center" wrapText="1"/>
    </xf>
    <xf numFmtId="0" fontId="0" fillId="0" borderId="0" xfId="0" applyAlignment="1">
      <alignment horizontal="left" vertical="top" wrapText="1"/>
    </xf>
    <xf numFmtId="0" fontId="27" fillId="12" borderId="24" xfId="0" applyFont="1" applyFill="1" applyBorder="1" applyAlignment="1">
      <alignment horizontal="center"/>
    </xf>
    <xf numFmtId="0" fontId="0" fillId="0" borderId="20" xfId="0" applyBorder="1" applyAlignment="1">
      <alignment horizontal="left" vertical="center" wrapText="1"/>
    </xf>
    <xf numFmtId="0" fontId="0" fillId="0" borderId="18" xfId="0" applyFill="1" applyBorder="1" applyAlignment="1">
      <alignment horizontal="center" vertical="center" wrapText="1"/>
    </xf>
    <xf numFmtId="0" fontId="0" fillId="0" borderId="20" xfId="0" applyFill="1" applyBorder="1" applyAlignment="1">
      <alignment horizontal="center" vertical="center" wrapText="1"/>
    </xf>
    <xf numFmtId="0" fontId="0" fillId="0" borderId="27" xfId="0" applyBorder="1" applyAlignment="1">
      <alignment horizontal="center" vertical="center"/>
    </xf>
    <xf numFmtId="0" fontId="0" fillId="0" borderId="17" xfId="0" applyBorder="1" applyAlignment="1">
      <alignment horizontal="center" vertical="center" wrapText="1"/>
    </xf>
    <xf numFmtId="0" fontId="26" fillId="0" borderId="18" xfId="0" applyFont="1" applyBorder="1" applyAlignment="1">
      <alignment horizontal="center" vertical="center" wrapText="1"/>
    </xf>
    <xf numFmtId="0" fontId="26" fillId="0" borderId="20" xfId="0" applyFont="1" applyBorder="1" applyAlignment="1">
      <alignment horizontal="center" vertical="center" wrapText="1"/>
    </xf>
    <xf numFmtId="0" fontId="0" fillId="0" borderId="0" xfId="0" applyBorder="1" applyAlignment="1">
      <alignment horizontal="center" vertical="center"/>
    </xf>
    <xf numFmtId="0" fontId="26" fillId="0" borderId="19" xfId="0" applyFont="1" applyBorder="1" applyAlignment="1">
      <alignment horizontal="center" vertical="center" wrapText="1"/>
    </xf>
    <xf numFmtId="0" fontId="0" fillId="10" borderId="18" xfId="0" applyFill="1" applyBorder="1" applyAlignment="1">
      <alignment horizontal="center" vertical="center" wrapText="1"/>
    </xf>
    <xf numFmtId="0" fontId="0" fillId="10" borderId="20" xfId="0" applyFill="1" applyBorder="1" applyAlignment="1">
      <alignment horizontal="center" vertical="center" wrapText="1"/>
    </xf>
    <xf numFmtId="0" fontId="28" fillId="19" borderId="28" xfId="0" applyFont="1" applyFill="1" applyBorder="1" applyAlignment="1">
      <alignment horizontal="center"/>
    </xf>
  </cellXfs>
  <cellStyles count="10">
    <cellStyle name="Comma" xfId="8" builtinId="3"/>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Hyperlink" xfId="1" builtinId="8"/>
    <cellStyle name="Normal" xfId="0" builtinId="0"/>
    <cellStyle name="Percent" xfId="9" builtinId="5"/>
  </cellStyles>
  <dxfs count="13">
    <dxf>
      <font>
        <b val="0"/>
        <i val="0"/>
        <strike val="0"/>
        <condense val="0"/>
        <extend val="0"/>
        <outline val="0"/>
        <shadow val="0"/>
        <u val="none"/>
        <vertAlign val="baseline"/>
        <sz val="10"/>
        <color auto="1"/>
        <name val="Arial"/>
        <scheme val="none"/>
      </font>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top"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66FF"/>
      <color rgb="FF9933FF"/>
      <color rgb="FFFFFF99"/>
      <color rgb="FFFFFF66"/>
      <color rgb="FFFF33CC"/>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diagrams/colors1.xml><?xml version="1.0" encoding="utf-8"?>
<dgm:colorsDef xmlns:dgm="http://schemas.openxmlformats.org/drawingml/2006/diagram" xmlns:a="http://schemas.openxmlformats.org/drawingml/2006/main" uniqueId="urn:microsoft.com/office/officeart/2005/8/colors/accent2_5">
  <dgm:title val=""/>
  <dgm:desc val=""/>
  <dgm:catLst>
    <dgm:cat type="accent2" pri="11500"/>
  </dgm:catLst>
  <dgm:styleLbl name="node0">
    <dgm:fillClrLst meth="cycle">
      <a:schemeClr val="accent2">
        <a:alpha val="80000"/>
      </a:schemeClr>
    </dgm:fillClrLst>
    <dgm:linClrLst meth="repeat">
      <a:schemeClr val="lt1"/>
    </dgm:linClrLst>
    <dgm:effectClrLst/>
    <dgm:txLinClrLst/>
    <dgm:txFillClrLst/>
    <dgm:txEffectClrLst/>
  </dgm:styleLbl>
  <dgm:styleLbl name="node1">
    <dgm:fillClrLst>
      <a:schemeClr val="accent2">
        <a:alpha val="90000"/>
      </a:schemeClr>
      <a:schemeClr val="accent2">
        <a:alpha val="50000"/>
      </a:schemeClr>
    </dgm:fillClrLst>
    <dgm:linClrLst meth="repeat">
      <a:schemeClr val="lt1"/>
    </dgm:linClrLst>
    <dgm:effectClrLst/>
    <dgm:txLinClrLst/>
    <dgm:txFillClrLst/>
    <dgm:txEffectClrLst/>
  </dgm:styleLbl>
  <dgm:styleLbl name="alignNode1">
    <dgm:fillClrLst>
      <a:schemeClr val="accent2">
        <a:alpha val="90000"/>
      </a:schemeClr>
      <a:schemeClr val="accent2">
        <a:alpha val="50000"/>
      </a:schemeClr>
    </dgm:fillClrLst>
    <dgm:linClrLst>
      <a:schemeClr val="accent2">
        <a:alpha val="90000"/>
      </a:schemeClr>
      <a:schemeClr val="accent2">
        <a:alpha val="50000"/>
      </a:schemeClr>
    </dgm:linClrLst>
    <dgm:effectClrLst/>
    <dgm:txLinClrLst/>
    <dgm:txFillClrLst/>
    <dgm:txEffectClrLst/>
  </dgm:styleLbl>
  <dgm:styleLbl name="lnNode1">
    <dgm:fillClrLst>
      <a:schemeClr val="accent2">
        <a:shade val="90000"/>
      </a:schemeClr>
      <a:schemeClr val="accent2">
        <a:alpha val="50000"/>
        <a:tint val="50000"/>
      </a:schemeClr>
    </dgm:fillClrLst>
    <dgm:linClrLst meth="repeat">
      <a:schemeClr val="lt1"/>
    </dgm:linClrLst>
    <dgm:effectClrLst/>
    <dgm:txLinClrLst/>
    <dgm:txFillClrLst/>
    <dgm:txEffectClrLst/>
  </dgm:styleLbl>
  <dgm:styleLbl name="vennNode1">
    <dgm:fillClrLst>
      <a:schemeClr val="accent2">
        <a:shade val="80000"/>
        <a:alpha val="50000"/>
      </a:schemeClr>
      <a:schemeClr val="accent2">
        <a:alpha val="20000"/>
      </a:schemeClr>
    </dgm:fillClrLst>
    <dgm:linClrLst meth="repeat">
      <a:schemeClr val="lt1"/>
    </dgm:linClrLst>
    <dgm:effectClrLst/>
    <dgm:txLinClrLst/>
    <dgm:txFillClrLst/>
    <dgm:txEffectClrLst/>
  </dgm:styleLbl>
  <dgm:styleLbl name="node2">
    <dgm:fillClrLst>
      <a:schemeClr val="accent2">
        <a:alpha val="70000"/>
      </a:schemeClr>
    </dgm:fillClrLst>
    <dgm:linClrLst meth="repeat">
      <a:schemeClr val="lt1"/>
    </dgm:linClrLst>
    <dgm:effectClrLst/>
    <dgm:txLinClrLst/>
    <dgm:txFillClrLst/>
    <dgm:txEffectClrLst/>
  </dgm:styleLbl>
  <dgm:styleLbl name="node3">
    <dgm:fillClrLst>
      <a:schemeClr val="accent2">
        <a:alpha val="50000"/>
      </a:schemeClr>
    </dgm:fillClrLst>
    <dgm:linClrLst meth="repeat">
      <a:schemeClr val="lt1"/>
    </dgm:linClrLst>
    <dgm:effectClrLst/>
    <dgm:txLinClrLst/>
    <dgm:txFillClrLst/>
    <dgm:txEffectClrLst/>
  </dgm:styleLbl>
  <dgm:styleLbl name="node4">
    <dgm:fillClrLst>
      <a:schemeClr val="accent2">
        <a:alpha val="30000"/>
      </a:schemeClr>
    </dgm:fillClrLst>
    <dgm:linClrLst meth="repeat">
      <a:schemeClr val="lt1"/>
    </dgm:linClrLst>
    <dgm:effectClrLst/>
    <dgm:txLinClrLst/>
    <dgm:txFillClrLst/>
    <dgm:txEffectClrLst/>
  </dgm:styleLbl>
  <dgm:styleLbl name="fgImgPlace1">
    <dgm:fillClrLst>
      <a:schemeClr val="accent2">
        <a:tint val="50000"/>
        <a:alpha val="90000"/>
      </a:schemeClr>
      <a:schemeClr val="accent2">
        <a:tint val="20000"/>
        <a:alpha val="50000"/>
      </a:schemeClr>
    </dgm:fillClrLst>
    <dgm:linClrLst meth="repeat">
      <a:schemeClr val="lt1"/>
    </dgm:linClrLst>
    <dgm:effectClrLst/>
    <dgm:txLinClrLst/>
    <dgm:txFillClrLst meth="repeat">
      <a:schemeClr val="lt1"/>
    </dgm:txFillClrLst>
    <dgm:txEffectClrLst/>
  </dgm:styleLbl>
  <dgm:styleLbl name="alignImgPlace1">
    <dgm:fillClrLst>
      <a:schemeClr val="accent2">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2">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2">
        <a:shade val="90000"/>
      </a:schemeClr>
      <a:schemeClr val="accent2">
        <a:tint val="50000"/>
      </a:schemeClr>
    </dgm:fillClrLst>
    <dgm:linClrLst>
      <a:schemeClr val="accent2">
        <a:shade val="90000"/>
      </a:schemeClr>
      <a:schemeClr val="accent2">
        <a:tint val="50000"/>
      </a:schemeClr>
    </dgm:linClrLst>
    <dgm:effectClrLst/>
    <dgm:txLinClrLst/>
    <dgm:txFillClrLst/>
    <dgm:txEffectClrLst/>
  </dgm:styleLbl>
  <dgm:styleLbl name="fgSibTrans2D1">
    <dgm:fillClrLst>
      <a:schemeClr val="accent2">
        <a:shade val="90000"/>
      </a:schemeClr>
      <a:schemeClr val="accent2">
        <a:tint val="50000"/>
      </a:schemeClr>
    </dgm:fillClrLst>
    <dgm:linClrLst>
      <a:schemeClr val="accent2">
        <a:shade val="90000"/>
      </a:schemeClr>
      <a:schemeClr val="accent2">
        <a:tint val="50000"/>
      </a:schemeClr>
    </dgm:linClrLst>
    <dgm:effectClrLst/>
    <dgm:txLinClrLst/>
    <dgm:txFillClrLst/>
    <dgm:txEffectClrLst/>
  </dgm:styleLbl>
  <dgm:styleLbl name="bgSibTrans2D1">
    <dgm:fillClrLst>
      <a:schemeClr val="accent2">
        <a:shade val="90000"/>
      </a:schemeClr>
      <a:schemeClr val="accent2">
        <a:tint val="50000"/>
      </a:schemeClr>
    </dgm:fillClrLst>
    <dgm:linClrLst>
      <a:schemeClr val="accent2">
        <a:shade val="90000"/>
      </a:schemeClr>
      <a:schemeClr val="accent2">
        <a:tint val="50000"/>
      </a:schemeClr>
    </dgm:linClrLst>
    <dgm:effectClrLst/>
    <dgm:txLinClrLst/>
    <dgm:txFillClrLst/>
    <dgm:txEffectClrLst/>
  </dgm:styleLbl>
  <dgm:styleLbl name="sibTrans1D1">
    <dgm:fillClrLst>
      <a:schemeClr val="accent2">
        <a:shade val="90000"/>
      </a:schemeClr>
      <a:schemeClr val="accent2">
        <a:tint val="50000"/>
      </a:schemeClr>
    </dgm:fillClrLst>
    <dgm:linClrLst>
      <a:schemeClr val="accent2">
        <a:shade val="90000"/>
      </a:schemeClr>
      <a:schemeClr val="accent2">
        <a:tint val="50000"/>
      </a:schemeClr>
    </dgm:linClrLst>
    <dgm:effectClrLst/>
    <dgm:txLinClrLst/>
    <dgm:txFillClrLst meth="repeat">
      <a:schemeClr val="tx1"/>
    </dgm:txFillClrLst>
    <dgm:txEffectClrLst/>
  </dgm:styleLbl>
  <dgm:styleLbl name="callout">
    <dgm:fillClrLst meth="repeat">
      <a:schemeClr val="accent2"/>
    </dgm:fillClrLst>
    <dgm:linClrLst meth="repeat">
      <a:schemeClr val="accent2"/>
    </dgm:linClrLst>
    <dgm:effectClrLst/>
    <dgm:txLinClrLst/>
    <dgm:txFillClrLst meth="repeat">
      <a:schemeClr val="tx1"/>
    </dgm:txFillClrLst>
    <dgm:txEffectClrLst/>
  </dgm:styleLbl>
  <dgm:styleLbl name="asst0">
    <dgm:fillClrLst meth="repeat">
      <a:schemeClr val="accent2">
        <a:alpha val="90000"/>
      </a:schemeClr>
    </dgm:fillClrLst>
    <dgm:linClrLst meth="repeat">
      <a:schemeClr val="lt1"/>
    </dgm:linClrLst>
    <dgm:effectClrLst/>
    <dgm:txLinClrLst/>
    <dgm:txFillClrLst/>
    <dgm:txEffectClrLst/>
  </dgm:styleLbl>
  <dgm:styleLbl name="asst1">
    <dgm:fillClrLst meth="repeat">
      <a:schemeClr val="accent2">
        <a:alpha val="90000"/>
      </a:schemeClr>
    </dgm:fillClrLst>
    <dgm:linClrLst meth="repeat">
      <a:schemeClr val="lt1"/>
    </dgm:linClrLst>
    <dgm:effectClrLst/>
    <dgm:txLinClrLst/>
    <dgm:txFillClrLst/>
    <dgm:txEffectClrLst/>
  </dgm:styleLbl>
  <dgm:styleLbl name="asst2">
    <dgm:fillClrLst>
      <a:schemeClr val="accent2">
        <a:alpha val="90000"/>
      </a:schemeClr>
    </dgm:fillClrLst>
    <dgm:linClrLst meth="repeat">
      <a:schemeClr val="lt1"/>
    </dgm:linClrLst>
    <dgm:effectClrLst/>
    <dgm:txLinClrLst/>
    <dgm:txFillClrLst/>
    <dgm:txEffectClrLst/>
  </dgm:styleLbl>
  <dgm:styleLbl name="asst3">
    <dgm:fillClrLst>
      <a:schemeClr val="accent2">
        <a:alpha val="70000"/>
      </a:schemeClr>
    </dgm:fillClrLst>
    <dgm:linClrLst meth="repeat">
      <a:schemeClr val="lt1"/>
    </dgm:linClrLst>
    <dgm:effectClrLst/>
    <dgm:txLinClrLst/>
    <dgm:txFillClrLst/>
    <dgm:txEffectClrLst/>
  </dgm:styleLbl>
  <dgm:styleLbl name="asst4">
    <dgm:fillClrLst>
      <a:schemeClr val="accent2">
        <a:alpha val="50000"/>
      </a:schemeClr>
    </dgm:fillClrLst>
    <dgm:linClrLst meth="repeat">
      <a:schemeClr val="lt1"/>
    </dgm:linClrLst>
    <dgm:effectClrLst/>
    <dgm:txLinClrLst/>
    <dgm:txFillClrLst/>
    <dgm:txEffectClrLst/>
  </dgm:styleLbl>
  <dgm:styleLbl name="parChTrans2D1">
    <dgm:fillClrLst meth="repeat">
      <a:schemeClr val="accent2">
        <a:shade val="80000"/>
      </a:schemeClr>
    </dgm:fillClrLst>
    <dgm:linClrLst meth="repeat">
      <a:schemeClr val="accent2">
        <a:shade val="80000"/>
      </a:schemeClr>
    </dgm:linClrLst>
    <dgm:effectClrLst/>
    <dgm:txLinClrLst/>
    <dgm:txFillClrLst/>
    <dgm:txEffectClrLst/>
  </dgm:styleLbl>
  <dgm:styleLbl name="parChTrans2D2">
    <dgm:fillClrLst meth="repeat">
      <a:schemeClr val="accent2">
        <a:tint val="90000"/>
      </a:schemeClr>
    </dgm:fillClrLst>
    <dgm:linClrLst meth="repeat">
      <a:schemeClr val="accent2">
        <a:tint val="90000"/>
      </a:schemeClr>
    </dgm:linClrLst>
    <dgm:effectClrLst/>
    <dgm:txLinClrLst/>
    <dgm:txFillClrLst/>
    <dgm:txEffectClrLst/>
  </dgm:styleLbl>
  <dgm:styleLbl name="parChTrans2D3">
    <dgm:fillClrLst meth="repeat">
      <a:schemeClr val="accent2">
        <a:tint val="70000"/>
      </a:schemeClr>
    </dgm:fillClrLst>
    <dgm:linClrLst meth="repeat">
      <a:schemeClr val="accent2">
        <a:tint val="70000"/>
      </a:schemeClr>
    </dgm:linClrLst>
    <dgm:effectClrLst/>
    <dgm:txLinClrLst/>
    <dgm:txFillClrLst/>
    <dgm:txEffectClrLst/>
  </dgm:styleLbl>
  <dgm:styleLbl name="parChTrans2D4">
    <dgm:fillClrLst meth="repeat">
      <a:schemeClr val="accent2">
        <a:tint val="50000"/>
      </a:schemeClr>
    </dgm:fillClrLst>
    <dgm:linClrLst meth="repeat">
      <a:schemeClr val="accent2">
        <a:tint val="50000"/>
      </a:schemeClr>
    </dgm:linClrLst>
    <dgm:effectClrLst/>
    <dgm:txLinClrLst/>
    <dgm:txFillClrLst meth="repeat">
      <a:schemeClr val="dk1"/>
    </dgm:txFillClrLst>
    <dgm:txEffectClrLst/>
  </dgm:styleLbl>
  <dgm:styleLbl name="parChTrans1D1">
    <dgm:fillClrLst meth="repeat">
      <a:schemeClr val="accent2">
        <a:shade val="80000"/>
      </a:schemeClr>
    </dgm:fillClrLst>
    <dgm:linClrLst meth="repeat">
      <a:schemeClr val="accent2">
        <a:shade val="80000"/>
      </a:schemeClr>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2">
        <a:tint val="90000"/>
      </a:schemeClr>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2">
        <a:tint val="70000"/>
      </a:schemeClr>
    </dgm:linClrLst>
    <dgm:effectClrLst/>
    <dgm:txLinClrLst/>
    <dgm:txFillClrLst meth="repeat">
      <a:schemeClr val="tx1"/>
    </dgm:txFillClrLst>
    <dgm:txEffectClrLst/>
  </dgm:styleLbl>
  <dgm:styleLbl name="parChTrans1D4">
    <dgm:fillClrLst meth="repeat">
      <a:schemeClr val="accent2">
        <a:tint val="50000"/>
      </a:schemeClr>
    </dgm:fillClrLst>
    <dgm:linClrLst meth="repeat">
      <a:schemeClr val="accent2">
        <a:tint val="50000"/>
      </a:schemeClr>
    </dgm:linClrLst>
    <dgm:effectClrLst/>
    <dgm:txLinClrLst/>
    <dgm:txFillClrLst meth="repeat">
      <a:schemeClr val="tx1"/>
    </dgm:txFillClrLst>
    <dgm:txEffectClrLst/>
  </dgm:styleLbl>
  <dgm:styleLbl name="fgAcc1">
    <dgm:fillClrLst meth="repeat">
      <a:schemeClr val="lt1">
        <a:alpha val="90000"/>
      </a:schemeClr>
    </dgm:fillClrLst>
    <dgm:linClrLst>
      <a:schemeClr val="accent2">
        <a:alpha val="90000"/>
      </a:schemeClr>
      <a:schemeClr val="accent2">
        <a:alpha val="50000"/>
      </a:schemeClr>
    </dgm:linClrLst>
    <dgm:effectClrLst/>
    <dgm:txLinClrLst/>
    <dgm:txFillClrLst meth="repeat">
      <a:schemeClr val="dk1"/>
    </dgm:txFillClrLst>
    <dgm:txEffectClrLst/>
  </dgm:styleLbl>
  <dgm:styleLbl name="conFgAcc1">
    <dgm:fillClrLst meth="repeat">
      <a:schemeClr val="lt1">
        <a:alpha val="90000"/>
      </a:schemeClr>
    </dgm:fillClrLst>
    <dgm:linClrLst>
      <a:schemeClr val="accent2">
        <a:alpha val="90000"/>
      </a:schemeClr>
      <a:schemeClr val="accent2">
        <a:alpha val="50000"/>
      </a:schemeClr>
    </dgm:linClrLst>
    <dgm:effectClrLst/>
    <dgm:txLinClrLst/>
    <dgm:txFillClrLst meth="repeat">
      <a:schemeClr val="dk1"/>
    </dgm:txFillClrLst>
    <dgm:txEffectClrLst/>
  </dgm:styleLbl>
  <dgm:styleLbl name="alignAcc1">
    <dgm:fillClrLst meth="repeat">
      <a:schemeClr val="lt1">
        <a:alpha val="90000"/>
      </a:schemeClr>
    </dgm:fillClrLst>
    <dgm:linClrLst>
      <a:schemeClr val="accent2">
        <a:alpha val="90000"/>
      </a:schemeClr>
      <a:schemeClr val="accent2">
        <a:alpha val="50000"/>
      </a:schemeClr>
    </dgm:linClrLst>
    <dgm:effectClrLst/>
    <dgm:txLinClrLst/>
    <dgm:txFillClrLst meth="repeat">
      <a:schemeClr val="dk1"/>
    </dgm:txFillClrLst>
    <dgm:txEffectClrLst/>
  </dgm:styleLbl>
  <dgm:styleLbl name="trAlignAcc1">
    <dgm:fillClrLst meth="repeat">
      <a:schemeClr val="lt1">
        <a:alpha val="40000"/>
      </a:schemeClr>
    </dgm:fillClrLst>
    <dgm:linClrLst>
      <a:schemeClr val="accent2">
        <a:alpha val="90000"/>
      </a:schemeClr>
      <a:schemeClr val="accent2">
        <a:alpha val="50000"/>
      </a:schemeClr>
    </dgm:linClrLst>
    <dgm:effectClrLst/>
    <dgm:txLinClrLst/>
    <dgm:txFillClrLst meth="repeat">
      <a:schemeClr val="dk1"/>
    </dgm:txFillClrLst>
    <dgm:txEffectClrLst/>
  </dgm:styleLbl>
  <dgm:styleLbl name="bgAcc1">
    <dgm:fillClrLst meth="repeat">
      <a:schemeClr val="lt1">
        <a:alpha val="90000"/>
      </a:schemeClr>
    </dgm:fillClrLst>
    <dgm:linClrLst>
      <a:schemeClr val="accent2">
        <a:alpha val="90000"/>
      </a:schemeClr>
      <a:schemeClr val="accent2">
        <a:alpha val="50000"/>
      </a:schemeClr>
    </dgm:linClrLst>
    <dgm:effectClrLst/>
    <dgm:txLinClrLst/>
    <dgm:txFillClrLst meth="repeat">
      <a:schemeClr val="dk1"/>
    </dgm:txFillClrLst>
    <dgm:txEffectClrLst/>
  </dgm:styleLbl>
  <dgm:styleLbl name="solidFgAcc1">
    <dgm:fillClrLst meth="repeat">
      <a:schemeClr val="lt1"/>
    </dgm:fillClrLst>
    <dgm:linClrLst>
      <a:schemeClr val="accent2">
        <a:alpha val="90000"/>
      </a:schemeClr>
      <a:schemeClr val="accent2">
        <a:alpha val="50000"/>
      </a:schemeClr>
    </dgm:linClrLst>
    <dgm:effectClrLst/>
    <dgm:txLinClrLst/>
    <dgm:txFillClrLst meth="repeat">
      <a:schemeClr val="dk1"/>
    </dgm:txFillClrLst>
    <dgm:txEffectClrLst/>
  </dgm:styleLbl>
  <dgm:styleLbl name="solidAlignAcc1">
    <dgm:fillClrLst meth="repeat">
      <a:schemeClr val="lt1"/>
    </dgm:fillClrLst>
    <dgm:linClrLst meth="repeat">
      <a:schemeClr val="accent2"/>
    </dgm:linClrLst>
    <dgm:effectClrLst/>
    <dgm:txLinClrLst/>
    <dgm:txFillClrLst meth="repeat">
      <a:schemeClr val="dk1"/>
    </dgm:txFillClrLst>
    <dgm:txEffectClrLst/>
  </dgm:styleLbl>
  <dgm:styleLbl name="solidBgAcc1">
    <dgm:fillClrLst meth="repeat">
      <a:schemeClr val="lt1"/>
    </dgm:fillClrLst>
    <dgm:linClrLst meth="repeat">
      <a:schemeClr val="accent2"/>
    </dgm:linClrLst>
    <dgm:effectClrLst/>
    <dgm:txLinClrLst/>
    <dgm:txFillClrLst meth="repeat">
      <a:schemeClr val="dk1"/>
    </dgm:txFillClrLst>
    <dgm:txEffectClrLst/>
  </dgm:styleLbl>
  <dgm:styleLbl name="fgAccFollowNode1">
    <dgm:fillClrLst>
      <a:schemeClr val="accent2">
        <a:alpha val="90000"/>
        <a:tint val="40000"/>
      </a:schemeClr>
      <a:schemeClr val="accent2">
        <a:alpha val="50000"/>
        <a:tint val="40000"/>
      </a:schemeClr>
    </dgm:fillClrLst>
    <dgm:linClrLst meth="repeat">
      <a:schemeClr val="accent2">
        <a:alpha val="90000"/>
        <a:tint val="40000"/>
      </a:schemeClr>
    </dgm:linClrLst>
    <dgm:effectClrLst/>
    <dgm:txLinClrLst/>
    <dgm:txFillClrLst meth="repeat">
      <a:schemeClr val="dk1"/>
    </dgm:txFillClrLst>
    <dgm:txEffectClrLst/>
  </dgm:styleLbl>
  <dgm:styleLbl name="alignAccFollowNode1">
    <dgm:fillClrLst meth="repeat">
      <a:schemeClr val="accent2">
        <a:alpha val="90000"/>
        <a:tint val="40000"/>
      </a:schemeClr>
    </dgm:fillClrLst>
    <dgm:linClrLst meth="repeat">
      <a:schemeClr val="accent2">
        <a:alpha val="90000"/>
        <a:tint val="40000"/>
      </a:schemeClr>
    </dgm:linClrLst>
    <dgm:effectClrLst/>
    <dgm:txLinClrLst/>
    <dgm:txFillClrLst meth="repeat">
      <a:schemeClr val="dk1"/>
    </dgm:txFillClrLst>
    <dgm:txEffectClrLst/>
  </dgm:styleLbl>
  <dgm:styleLbl name="bgAccFollowNode1">
    <dgm:fillClrLst meth="repeat">
      <a:schemeClr val="accent2">
        <a:alpha val="90000"/>
        <a:tint val="40000"/>
      </a:schemeClr>
    </dgm:fillClrLst>
    <dgm:linClrLst meth="repeat">
      <a:schemeClr val="lt1"/>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2">
        <a:shade val="80000"/>
      </a:schemeClr>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2">
        <a:tint val="90000"/>
      </a:schemeClr>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2">
        <a:tint val="70000"/>
      </a:schemeClr>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2">
        <a:tint val="50000"/>
      </a:schemeClr>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5B5D86DB-3EC9-450D-8819-22F0FF452124}" type="doc">
      <dgm:prSet loTypeId="urn:microsoft.com/office/officeart/2005/8/layout/vList5" loCatId="list" qsTypeId="urn:microsoft.com/office/officeart/2005/8/quickstyle/simple1" qsCatId="simple" csTypeId="urn:microsoft.com/office/officeart/2005/8/colors/accent2_5" csCatId="accent2" phldr="1"/>
      <dgm:spPr/>
      <dgm:t>
        <a:bodyPr/>
        <a:lstStyle/>
        <a:p>
          <a:endParaRPr lang="en-GB"/>
        </a:p>
      </dgm:t>
    </dgm:pt>
    <dgm:pt modelId="{569F17DA-CA8C-4FD7-8B2F-1ED58E63FFA2}">
      <dgm:prSet phldrT="[Text]" custT="1"/>
      <dgm:spPr>
        <a:solidFill>
          <a:schemeClr val="bg1">
            <a:lumMod val="65000"/>
            <a:alpha val="90000"/>
          </a:schemeClr>
        </a:solidFill>
      </dgm:spPr>
      <dgm:t>
        <a:bodyPr/>
        <a:lstStyle/>
        <a:p>
          <a:r>
            <a:rPr lang="en-GB" sz="1200" dirty="0">
              <a:solidFill>
                <a:sysClr val="windowText" lastClr="000000"/>
              </a:solidFill>
              <a:latin typeface="Arial" panose="020B0604020202020204" pitchFamily="34" charset="0"/>
              <a:cs typeface="Arial" panose="020B0604020202020204" pitchFamily="34" charset="0"/>
            </a:rPr>
            <a:t>IMPACT: </a:t>
          </a:r>
        </a:p>
        <a:p>
          <a:r>
            <a:rPr lang="en-GB" sz="1200" dirty="0">
              <a:solidFill>
                <a:sysClr val="windowText" lastClr="000000"/>
              </a:solidFill>
              <a:latin typeface="Arial" panose="020B0604020202020204" pitchFamily="34" charset="0"/>
              <a:cs typeface="Arial" panose="020B0604020202020204" pitchFamily="34" charset="0"/>
            </a:rPr>
            <a:t>Improved well being and rural health</a:t>
          </a:r>
        </a:p>
      </dgm:t>
    </dgm:pt>
    <dgm:pt modelId="{23AB2EF9-1F22-4609-94B7-592CF7630B4C}" type="parTrans" cxnId="{9A666512-AD0F-4E22-9725-8EF937A7B73E}">
      <dgm:prSet/>
      <dgm:spPr/>
      <dgm:t>
        <a:bodyPr/>
        <a:lstStyle/>
        <a:p>
          <a:endParaRPr lang="en-GB"/>
        </a:p>
      </dgm:t>
    </dgm:pt>
    <dgm:pt modelId="{62D8478E-35EB-4A79-9310-E0B6B09BF78C}" type="sibTrans" cxnId="{9A666512-AD0F-4E22-9725-8EF937A7B73E}">
      <dgm:prSet/>
      <dgm:spPr/>
      <dgm:t>
        <a:bodyPr/>
        <a:lstStyle/>
        <a:p>
          <a:endParaRPr lang="en-GB"/>
        </a:p>
      </dgm:t>
    </dgm:pt>
    <dgm:pt modelId="{97186621-4032-4446-A253-84CB2C053BD1}">
      <dgm:prSet phldrT="[Text]" custT="1"/>
      <dgm:spPr>
        <a:solidFill>
          <a:schemeClr val="bg1">
            <a:lumMod val="85000"/>
            <a:alpha val="90000"/>
          </a:schemeClr>
        </a:solidFill>
      </dgm:spPr>
      <dgm:t>
        <a:bodyPr/>
        <a:lstStyle/>
        <a:p>
          <a:r>
            <a:rPr lang="en-GB" sz="1000" dirty="0">
              <a:latin typeface="Arial" panose="020B0604020202020204" pitchFamily="34" charset="0"/>
              <a:cs typeface="Arial" panose="020B0604020202020204" pitchFamily="34" charset="0"/>
            </a:rPr>
            <a:t>Under 5 mortality rate</a:t>
          </a:r>
        </a:p>
      </dgm:t>
    </dgm:pt>
    <dgm:pt modelId="{F8494ED9-6D19-4D88-9A9B-4288DDFB07EB}" type="parTrans" cxnId="{AE94293F-E4A7-49E2-BB42-3543276A5BAF}">
      <dgm:prSet/>
      <dgm:spPr/>
      <dgm:t>
        <a:bodyPr/>
        <a:lstStyle/>
        <a:p>
          <a:endParaRPr lang="en-GB"/>
        </a:p>
      </dgm:t>
    </dgm:pt>
    <dgm:pt modelId="{10CCF0D6-307E-4139-A79A-CC38D69BE790}" type="sibTrans" cxnId="{AE94293F-E4A7-49E2-BB42-3543276A5BAF}">
      <dgm:prSet/>
      <dgm:spPr/>
      <dgm:t>
        <a:bodyPr/>
        <a:lstStyle/>
        <a:p>
          <a:endParaRPr lang="en-GB"/>
        </a:p>
      </dgm:t>
    </dgm:pt>
    <dgm:pt modelId="{B3B73794-E2CD-43CF-AFDB-3957E5FB4344}">
      <dgm:prSet phldrT="[Text]" custT="1"/>
      <dgm:spPr>
        <a:solidFill>
          <a:schemeClr val="bg1">
            <a:lumMod val="65000"/>
            <a:alpha val="70000"/>
          </a:schemeClr>
        </a:solidFill>
      </dgm:spPr>
      <dgm:t>
        <a:bodyPr/>
        <a:lstStyle/>
        <a:p>
          <a:r>
            <a:rPr lang="en-GB" sz="1200" dirty="0">
              <a:solidFill>
                <a:sysClr val="windowText" lastClr="000000"/>
              </a:solidFill>
              <a:latin typeface="Arial" panose="020B0604020202020204" pitchFamily="34" charset="0"/>
              <a:cs typeface="Arial" panose="020B0604020202020204" pitchFamily="34" charset="0"/>
            </a:rPr>
            <a:t>OUTCOME: </a:t>
          </a:r>
        </a:p>
        <a:p>
          <a:r>
            <a:rPr lang="en-GB" sz="1200" dirty="0">
              <a:solidFill>
                <a:sysClr val="windowText" lastClr="000000"/>
              </a:solidFill>
              <a:latin typeface="Arial" panose="020B0604020202020204" pitchFamily="34" charset="0"/>
              <a:cs typeface="Arial" panose="020B0604020202020204" pitchFamily="34" charset="0"/>
            </a:rPr>
            <a:t>Increased sustainable access to and use of improved water, sanitation and hygiene facilities for the rural population</a:t>
          </a:r>
        </a:p>
      </dgm:t>
    </dgm:pt>
    <dgm:pt modelId="{5D7F968D-7275-483C-AFAE-FE30656093CF}" type="parTrans" cxnId="{AAFD4C1D-0689-4CF6-8979-5B16D4ADA79A}">
      <dgm:prSet/>
      <dgm:spPr/>
      <dgm:t>
        <a:bodyPr/>
        <a:lstStyle/>
        <a:p>
          <a:endParaRPr lang="en-GB"/>
        </a:p>
      </dgm:t>
    </dgm:pt>
    <dgm:pt modelId="{9D05F524-3E41-4C73-850D-859784CCF7FA}" type="sibTrans" cxnId="{AAFD4C1D-0689-4CF6-8979-5B16D4ADA79A}">
      <dgm:prSet/>
      <dgm:spPr/>
      <dgm:t>
        <a:bodyPr/>
        <a:lstStyle/>
        <a:p>
          <a:endParaRPr lang="en-GB"/>
        </a:p>
      </dgm:t>
    </dgm:pt>
    <dgm:pt modelId="{90036ACC-866B-40B7-8578-CEB084CCABD4}">
      <dgm:prSet phldrT="[Text]" custT="1"/>
      <dgm:spPr>
        <a:solidFill>
          <a:schemeClr val="bg1">
            <a:lumMod val="85000"/>
            <a:alpha val="90000"/>
          </a:schemeClr>
        </a:solidFill>
      </dgm:spPr>
      <dgm:t>
        <a:bodyPr/>
        <a:lstStyle/>
        <a:p>
          <a:r>
            <a:rPr lang="en-GB" sz="1000" dirty="0">
              <a:latin typeface="Arial" panose="020B0604020202020204" pitchFamily="34" charset="0"/>
              <a:cs typeface="Arial" panose="020B0604020202020204" pitchFamily="34" charset="0"/>
            </a:rPr>
            <a:t>Number of additional people provided with clean water</a:t>
          </a:r>
        </a:p>
      </dgm:t>
    </dgm:pt>
    <dgm:pt modelId="{C7E8FD42-DFFE-4719-B89E-3201EDEBACFD}" type="parTrans" cxnId="{D35DA7EB-B537-4B16-9624-E3CBA7A2CDB4}">
      <dgm:prSet/>
      <dgm:spPr/>
      <dgm:t>
        <a:bodyPr/>
        <a:lstStyle/>
        <a:p>
          <a:endParaRPr lang="en-GB"/>
        </a:p>
      </dgm:t>
    </dgm:pt>
    <dgm:pt modelId="{33C04AEC-A86A-4EC0-BA84-EF63C82FA441}" type="sibTrans" cxnId="{D35DA7EB-B537-4B16-9624-E3CBA7A2CDB4}">
      <dgm:prSet/>
      <dgm:spPr/>
      <dgm:t>
        <a:bodyPr/>
        <a:lstStyle/>
        <a:p>
          <a:endParaRPr lang="en-GB"/>
        </a:p>
      </dgm:t>
    </dgm:pt>
    <dgm:pt modelId="{15DED5DA-DE0A-466D-B7C4-32765EC2745F}">
      <dgm:prSet phldrT="[Text]" custT="1"/>
      <dgm:spPr>
        <a:solidFill>
          <a:schemeClr val="bg1">
            <a:lumMod val="85000"/>
            <a:alpha val="90000"/>
          </a:schemeClr>
        </a:solidFill>
      </dgm:spPr>
      <dgm:t>
        <a:bodyPr/>
        <a:lstStyle/>
        <a:p>
          <a:r>
            <a:rPr lang="en-GB" sz="1000" dirty="0">
              <a:latin typeface="Arial" panose="020B0604020202020204" pitchFamily="34" charset="0"/>
              <a:cs typeface="Arial" panose="020B0604020202020204" pitchFamily="34" charset="0"/>
            </a:rPr>
            <a:t>Number of additional people with access to adequate sanitation</a:t>
          </a:r>
        </a:p>
      </dgm:t>
    </dgm:pt>
    <dgm:pt modelId="{0B1DD4BB-E994-4F06-8581-5E6470486AD4}" type="parTrans" cxnId="{4EA192BB-5EE5-4899-92B6-71BA3FD523AB}">
      <dgm:prSet/>
      <dgm:spPr/>
      <dgm:t>
        <a:bodyPr/>
        <a:lstStyle/>
        <a:p>
          <a:endParaRPr lang="en-GB"/>
        </a:p>
      </dgm:t>
    </dgm:pt>
    <dgm:pt modelId="{5A275F1F-B7B0-4249-9360-893E4489B799}" type="sibTrans" cxnId="{4EA192BB-5EE5-4899-92B6-71BA3FD523AB}">
      <dgm:prSet/>
      <dgm:spPr/>
      <dgm:t>
        <a:bodyPr/>
        <a:lstStyle/>
        <a:p>
          <a:endParaRPr lang="en-GB"/>
        </a:p>
      </dgm:t>
    </dgm:pt>
    <dgm:pt modelId="{B004615C-1E14-4E29-A164-141A7D98330B}">
      <dgm:prSet phldrT="[Text]" custT="1"/>
      <dgm:spPr>
        <a:solidFill>
          <a:schemeClr val="bg1">
            <a:lumMod val="65000"/>
            <a:alpha val="50000"/>
          </a:schemeClr>
        </a:solidFill>
      </dgm:spPr>
      <dgm:t>
        <a:bodyPr/>
        <a:lstStyle/>
        <a:p>
          <a:r>
            <a:rPr lang="en-GB" sz="1200" dirty="0">
              <a:solidFill>
                <a:sysClr val="windowText" lastClr="000000"/>
              </a:solidFill>
              <a:latin typeface="Arial" panose="020B0604020202020204" pitchFamily="34" charset="0"/>
              <a:cs typeface="Arial" panose="020B0604020202020204" pitchFamily="34" charset="0"/>
            </a:rPr>
            <a:t>OUTPUT: </a:t>
          </a:r>
        </a:p>
        <a:p>
          <a:r>
            <a:rPr lang="en-GB" sz="1200" dirty="0">
              <a:solidFill>
                <a:sysClr val="windowText" lastClr="000000"/>
              </a:solidFill>
              <a:latin typeface="Arial" panose="020B0604020202020204" pitchFamily="34" charset="0"/>
              <a:cs typeface="Arial" panose="020B0604020202020204" pitchFamily="34" charset="0"/>
            </a:rPr>
            <a:t> Increased and improved access to well maintained water and sanitation facilities</a:t>
          </a:r>
        </a:p>
      </dgm:t>
    </dgm:pt>
    <dgm:pt modelId="{72BFCA7C-AE78-4671-86D9-B5E7EF712E50}" type="parTrans" cxnId="{F3D3BDAD-54E9-42B0-AB2A-AD786580F259}">
      <dgm:prSet/>
      <dgm:spPr/>
      <dgm:t>
        <a:bodyPr/>
        <a:lstStyle/>
        <a:p>
          <a:endParaRPr lang="en-GB"/>
        </a:p>
      </dgm:t>
    </dgm:pt>
    <dgm:pt modelId="{DFF0AF1B-EF2F-4F99-8167-D2B534F990FE}" type="sibTrans" cxnId="{F3D3BDAD-54E9-42B0-AB2A-AD786580F259}">
      <dgm:prSet/>
      <dgm:spPr/>
      <dgm:t>
        <a:bodyPr/>
        <a:lstStyle/>
        <a:p>
          <a:endParaRPr lang="en-GB"/>
        </a:p>
      </dgm:t>
    </dgm:pt>
    <dgm:pt modelId="{31D6B1EE-E741-4E8B-B1A0-3C0D42C682B2}">
      <dgm:prSet phldrT="[Text]" custT="1"/>
      <dgm:spPr>
        <a:solidFill>
          <a:schemeClr val="bg1">
            <a:lumMod val="85000"/>
            <a:alpha val="90000"/>
          </a:schemeClr>
        </a:solidFill>
      </dgm:spPr>
      <dgm:t>
        <a:bodyPr/>
        <a:lstStyle/>
        <a:p>
          <a:r>
            <a:rPr lang="en-GB" sz="1000" dirty="0">
              <a:latin typeface="Arial" panose="020B0604020202020204" pitchFamily="34" charset="0"/>
              <a:cs typeface="Arial" panose="020B0604020202020204" pitchFamily="34" charset="0"/>
            </a:rPr>
            <a:t>Number of new (and rehabilitated) water points constructed</a:t>
          </a:r>
        </a:p>
      </dgm:t>
    </dgm:pt>
    <dgm:pt modelId="{49FD7EE6-DB05-471A-8635-4E0EE0AADAA7}" type="parTrans" cxnId="{C1ADAEF0-E133-46BB-8132-E95F413DB377}">
      <dgm:prSet/>
      <dgm:spPr/>
      <dgm:t>
        <a:bodyPr/>
        <a:lstStyle/>
        <a:p>
          <a:endParaRPr lang="en-GB"/>
        </a:p>
      </dgm:t>
    </dgm:pt>
    <dgm:pt modelId="{3270322F-3CA4-4271-96AD-507D5D773374}" type="sibTrans" cxnId="{C1ADAEF0-E133-46BB-8132-E95F413DB377}">
      <dgm:prSet/>
      <dgm:spPr/>
      <dgm:t>
        <a:bodyPr/>
        <a:lstStyle/>
        <a:p>
          <a:endParaRPr lang="en-GB"/>
        </a:p>
      </dgm:t>
    </dgm:pt>
    <dgm:pt modelId="{E42C2306-1C52-4071-9E6D-4BE0287C8EE7}">
      <dgm:prSet phldrT="[Text]" custT="1"/>
      <dgm:spPr>
        <a:solidFill>
          <a:schemeClr val="bg1">
            <a:lumMod val="85000"/>
            <a:alpha val="90000"/>
          </a:schemeClr>
        </a:solidFill>
      </dgm:spPr>
      <dgm:t>
        <a:bodyPr/>
        <a:lstStyle/>
        <a:p>
          <a:r>
            <a:rPr lang="en-GB" sz="1000" dirty="0">
              <a:latin typeface="Arial" panose="020B0604020202020204" pitchFamily="34" charset="0"/>
              <a:cs typeface="Arial" panose="020B0604020202020204" pitchFamily="34" charset="0"/>
            </a:rPr>
            <a:t>Number of new (and rehabilitated) small piped systems functioning</a:t>
          </a:r>
        </a:p>
      </dgm:t>
    </dgm:pt>
    <dgm:pt modelId="{A5586831-096E-4FBF-8FD8-1DBE5C9024C7}" type="parTrans" cxnId="{0A99EFDC-77B3-4520-89CC-03C9DF35A269}">
      <dgm:prSet/>
      <dgm:spPr/>
      <dgm:t>
        <a:bodyPr/>
        <a:lstStyle/>
        <a:p>
          <a:endParaRPr lang="en-GB"/>
        </a:p>
      </dgm:t>
    </dgm:pt>
    <dgm:pt modelId="{0E31411D-549B-4CA4-9CA2-3DC57FEC69A7}" type="sibTrans" cxnId="{0A99EFDC-77B3-4520-89CC-03C9DF35A269}">
      <dgm:prSet/>
      <dgm:spPr/>
      <dgm:t>
        <a:bodyPr/>
        <a:lstStyle/>
        <a:p>
          <a:endParaRPr lang="en-GB"/>
        </a:p>
      </dgm:t>
    </dgm:pt>
    <dgm:pt modelId="{8168DCC1-4E5D-4B86-B998-8686C159D55E}">
      <dgm:prSet phldrT="[Text]" custT="1"/>
      <dgm:spPr>
        <a:solidFill>
          <a:schemeClr val="bg1">
            <a:lumMod val="85000"/>
            <a:alpha val="90000"/>
          </a:schemeClr>
        </a:solidFill>
      </dgm:spPr>
      <dgm:t>
        <a:bodyPr/>
        <a:lstStyle/>
        <a:p>
          <a:r>
            <a:rPr lang="en-GB" sz="1000" b="0" dirty="0">
              <a:latin typeface="Arial" panose="020B0604020202020204" pitchFamily="34" charset="0"/>
              <a:cs typeface="Arial" panose="020B0604020202020204" pitchFamily="34" charset="0"/>
            </a:rPr>
            <a:t>% of rural population with access to improved water supply within 500m. </a:t>
          </a:r>
        </a:p>
      </dgm:t>
    </dgm:pt>
    <dgm:pt modelId="{37F8CD10-D3B2-421D-99AC-80EC05004B12}" type="parTrans" cxnId="{AC9CB0E4-7FFA-4231-B4E5-8D67CF2D1FE1}">
      <dgm:prSet/>
      <dgm:spPr/>
      <dgm:t>
        <a:bodyPr/>
        <a:lstStyle/>
        <a:p>
          <a:endParaRPr lang="en-GB"/>
        </a:p>
      </dgm:t>
    </dgm:pt>
    <dgm:pt modelId="{FABAFA95-D0CB-4154-B1AC-56427CA6CABC}" type="sibTrans" cxnId="{AC9CB0E4-7FFA-4231-B4E5-8D67CF2D1FE1}">
      <dgm:prSet/>
      <dgm:spPr/>
      <dgm:t>
        <a:bodyPr/>
        <a:lstStyle/>
        <a:p>
          <a:endParaRPr lang="en-GB"/>
        </a:p>
      </dgm:t>
    </dgm:pt>
    <dgm:pt modelId="{835EF782-1062-48C0-8D1E-56E2769B91B5}">
      <dgm:prSet phldrT="[Text]" custT="1"/>
      <dgm:spPr>
        <a:solidFill>
          <a:schemeClr val="bg1">
            <a:lumMod val="85000"/>
            <a:alpha val="90000"/>
          </a:schemeClr>
        </a:solidFill>
      </dgm:spPr>
      <dgm:t>
        <a:bodyPr/>
        <a:lstStyle/>
        <a:p>
          <a:r>
            <a:rPr lang="en-GB" sz="1000" dirty="0">
              <a:latin typeface="Arial" panose="020B0604020202020204" pitchFamily="34" charset="0"/>
              <a:cs typeface="Arial" panose="020B0604020202020204" pitchFamily="34" charset="0"/>
            </a:rPr>
            <a:t>Quality of water used per capita per day</a:t>
          </a:r>
        </a:p>
      </dgm:t>
    </dgm:pt>
    <dgm:pt modelId="{5B0D0A6A-4957-4792-85FC-8AC16C325541}" type="parTrans" cxnId="{0DF79258-67FC-4DCE-9E6D-802E20CB3AA0}">
      <dgm:prSet/>
      <dgm:spPr/>
      <dgm:t>
        <a:bodyPr/>
        <a:lstStyle/>
        <a:p>
          <a:endParaRPr lang="en-GB"/>
        </a:p>
      </dgm:t>
    </dgm:pt>
    <dgm:pt modelId="{10D74D03-4846-485B-8826-B4751E3D141D}" type="sibTrans" cxnId="{0DF79258-67FC-4DCE-9E6D-802E20CB3AA0}">
      <dgm:prSet/>
      <dgm:spPr/>
      <dgm:t>
        <a:bodyPr/>
        <a:lstStyle/>
        <a:p>
          <a:endParaRPr lang="en-GB"/>
        </a:p>
      </dgm:t>
    </dgm:pt>
    <dgm:pt modelId="{D6C4C4FB-9328-45F0-B0BA-3ACEB1B90A7D}">
      <dgm:prSet phldrT="[Text]" custT="1"/>
      <dgm:spPr>
        <a:solidFill>
          <a:schemeClr val="bg1">
            <a:lumMod val="85000"/>
            <a:alpha val="90000"/>
          </a:schemeClr>
        </a:solidFill>
      </dgm:spPr>
      <dgm:t>
        <a:bodyPr/>
        <a:lstStyle/>
        <a:p>
          <a:r>
            <a:rPr lang="en-GB" sz="1000" dirty="0">
              <a:latin typeface="Arial" panose="020B0604020202020204" pitchFamily="34" charset="0"/>
              <a:cs typeface="Arial" panose="020B0604020202020204" pitchFamily="34" charset="0"/>
            </a:rPr>
            <a:t>% of rural population with access to adequate sanitation</a:t>
          </a:r>
        </a:p>
      </dgm:t>
    </dgm:pt>
    <dgm:pt modelId="{734AA377-3C90-4D8E-82A9-9705CE69084C}" type="parTrans" cxnId="{39379546-AD74-4B87-9AD7-F0259D4A3059}">
      <dgm:prSet/>
      <dgm:spPr/>
      <dgm:t>
        <a:bodyPr/>
        <a:lstStyle/>
        <a:p>
          <a:endParaRPr lang="en-GB"/>
        </a:p>
      </dgm:t>
    </dgm:pt>
    <dgm:pt modelId="{1C803A0C-6BE8-417C-96A2-791CB7A2C4B5}" type="sibTrans" cxnId="{39379546-AD74-4B87-9AD7-F0259D4A3059}">
      <dgm:prSet/>
      <dgm:spPr/>
      <dgm:t>
        <a:bodyPr/>
        <a:lstStyle/>
        <a:p>
          <a:endParaRPr lang="en-GB"/>
        </a:p>
      </dgm:t>
    </dgm:pt>
    <dgm:pt modelId="{5B1247E6-C87F-4B2B-86FA-D72FC790F462}">
      <dgm:prSet phldrT="[Text]" custT="1"/>
      <dgm:spPr>
        <a:solidFill>
          <a:schemeClr val="bg1">
            <a:lumMod val="85000"/>
            <a:alpha val="90000"/>
          </a:schemeClr>
        </a:solidFill>
      </dgm:spPr>
      <dgm:t>
        <a:bodyPr/>
        <a:lstStyle/>
        <a:p>
          <a:r>
            <a:rPr lang="en-GB" sz="1000" dirty="0">
              <a:latin typeface="Arial" panose="020B0604020202020204" pitchFamily="34" charset="0"/>
              <a:cs typeface="Arial" panose="020B0604020202020204" pitchFamily="34" charset="0"/>
            </a:rPr>
            <a:t>Number of improved latrines constructed</a:t>
          </a:r>
        </a:p>
      </dgm:t>
    </dgm:pt>
    <dgm:pt modelId="{43595410-C02E-48AE-9597-3E89EB6848BF}" type="parTrans" cxnId="{F3BFC431-5D5F-4570-A0C8-58050B4A917D}">
      <dgm:prSet/>
      <dgm:spPr/>
      <dgm:t>
        <a:bodyPr/>
        <a:lstStyle/>
        <a:p>
          <a:endParaRPr lang="en-GB"/>
        </a:p>
      </dgm:t>
    </dgm:pt>
    <dgm:pt modelId="{CD6041E5-46BF-4ECB-92C1-91FE8E6E681F}" type="sibTrans" cxnId="{F3BFC431-5D5F-4570-A0C8-58050B4A917D}">
      <dgm:prSet/>
      <dgm:spPr/>
      <dgm:t>
        <a:bodyPr/>
        <a:lstStyle/>
        <a:p>
          <a:endParaRPr lang="en-GB"/>
        </a:p>
      </dgm:t>
    </dgm:pt>
    <dgm:pt modelId="{FA1ED5D2-0B6B-436E-857F-E55FC3DEA782}" type="pres">
      <dgm:prSet presAssocID="{5B5D86DB-3EC9-450D-8819-22F0FF452124}" presName="Name0" presStyleCnt="0">
        <dgm:presLayoutVars>
          <dgm:dir/>
          <dgm:animLvl val="lvl"/>
          <dgm:resizeHandles val="exact"/>
        </dgm:presLayoutVars>
      </dgm:prSet>
      <dgm:spPr/>
    </dgm:pt>
    <dgm:pt modelId="{AC9F2300-AC52-4157-B623-B9479987992A}" type="pres">
      <dgm:prSet presAssocID="{569F17DA-CA8C-4FD7-8B2F-1ED58E63FFA2}" presName="linNode" presStyleCnt="0"/>
      <dgm:spPr/>
    </dgm:pt>
    <dgm:pt modelId="{D9358AAB-2C9F-4E49-A488-52DE7BF636A0}" type="pres">
      <dgm:prSet presAssocID="{569F17DA-CA8C-4FD7-8B2F-1ED58E63FFA2}" presName="parentText" presStyleLbl="node1" presStyleIdx="0" presStyleCnt="3" custScaleX="109462" custScaleY="32413" custLinFactNeighborX="607" custLinFactNeighborY="1053">
        <dgm:presLayoutVars>
          <dgm:chMax val="1"/>
          <dgm:bulletEnabled val="1"/>
        </dgm:presLayoutVars>
      </dgm:prSet>
      <dgm:spPr/>
    </dgm:pt>
    <dgm:pt modelId="{968973AE-C1C9-4E9B-A37F-F1D3C5714ADA}" type="pres">
      <dgm:prSet presAssocID="{569F17DA-CA8C-4FD7-8B2F-1ED58E63FFA2}" presName="descendantText" presStyleLbl="alignAccFollowNode1" presStyleIdx="0" presStyleCnt="3" custScaleX="110198" custScaleY="38356" custLinFactNeighborX="-3078" custLinFactNeighborY="-2854">
        <dgm:presLayoutVars>
          <dgm:bulletEnabled val="1"/>
        </dgm:presLayoutVars>
      </dgm:prSet>
      <dgm:spPr/>
    </dgm:pt>
    <dgm:pt modelId="{B63DC15B-1D67-4E4E-A2E8-0B963BC1643E}" type="pres">
      <dgm:prSet presAssocID="{62D8478E-35EB-4A79-9310-E0B6B09BF78C}" presName="sp" presStyleCnt="0"/>
      <dgm:spPr/>
    </dgm:pt>
    <dgm:pt modelId="{918C9A57-B3C2-4853-9781-E6A2A73FF8C1}" type="pres">
      <dgm:prSet presAssocID="{B3B73794-E2CD-43CF-AFDB-3957E5FB4344}" presName="linNode" presStyleCnt="0"/>
      <dgm:spPr/>
    </dgm:pt>
    <dgm:pt modelId="{62DFBC7E-F30C-4C73-8E7F-9CE9940D62C0}" type="pres">
      <dgm:prSet presAssocID="{B3B73794-E2CD-43CF-AFDB-3957E5FB4344}" presName="parentText" presStyleLbl="node1" presStyleIdx="1" presStyleCnt="3" custScaleX="102575" custScaleY="77121" custLinFactNeighborX="-1383">
        <dgm:presLayoutVars>
          <dgm:chMax val="1"/>
          <dgm:bulletEnabled val="1"/>
        </dgm:presLayoutVars>
      </dgm:prSet>
      <dgm:spPr/>
    </dgm:pt>
    <dgm:pt modelId="{FFAFAE02-AC8A-4F02-B13E-E94DA9661EC7}" type="pres">
      <dgm:prSet presAssocID="{B3B73794-E2CD-43CF-AFDB-3957E5FB4344}" presName="descendantText" presStyleLbl="alignAccFollowNode1" presStyleIdx="1" presStyleCnt="3" custScaleY="85146">
        <dgm:presLayoutVars>
          <dgm:bulletEnabled val="1"/>
        </dgm:presLayoutVars>
      </dgm:prSet>
      <dgm:spPr/>
    </dgm:pt>
    <dgm:pt modelId="{2ABD437F-E589-4CC6-A379-5E1FAD3B697B}" type="pres">
      <dgm:prSet presAssocID="{9D05F524-3E41-4C73-850D-859784CCF7FA}" presName="sp" presStyleCnt="0"/>
      <dgm:spPr/>
    </dgm:pt>
    <dgm:pt modelId="{E851F6FE-83B6-4E1F-B557-29EF209DEC53}" type="pres">
      <dgm:prSet presAssocID="{B004615C-1E14-4E29-A164-141A7D98330B}" presName="linNode" presStyleCnt="0"/>
      <dgm:spPr/>
    </dgm:pt>
    <dgm:pt modelId="{39A80AFA-BF50-4A5D-BCCD-9387E4DEA36A}" type="pres">
      <dgm:prSet presAssocID="{B004615C-1E14-4E29-A164-141A7D98330B}" presName="parentText" presStyleLbl="node1" presStyleIdx="2" presStyleCnt="3" custScaleX="107808" custScaleY="80367">
        <dgm:presLayoutVars>
          <dgm:chMax val="1"/>
          <dgm:bulletEnabled val="1"/>
        </dgm:presLayoutVars>
      </dgm:prSet>
      <dgm:spPr/>
    </dgm:pt>
    <dgm:pt modelId="{B4EC6253-D93E-4DF2-82AC-8AAC9DDF4AD0}" type="pres">
      <dgm:prSet presAssocID="{B004615C-1E14-4E29-A164-141A7D98330B}" presName="descendantText" presStyleLbl="alignAccFollowNode1" presStyleIdx="2" presStyleCnt="3">
        <dgm:presLayoutVars>
          <dgm:bulletEnabled val="1"/>
        </dgm:presLayoutVars>
      </dgm:prSet>
      <dgm:spPr/>
    </dgm:pt>
  </dgm:ptLst>
  <dgm:cxnLst>
    <dgm:cxn modelId="{58E86F0E-FDEF-423D-B517-387EFABC95D2}" type="presOf" srcId="{B004615C-1E14-4E29-A164-141A7D98330B}" destId="{39A80AFA-BF50-4A5D-BCCD-9387E4DEA36A}" srcOrd="0" destOrd="0" presId="urn:microsoft.com/office/officeart/2005/8/layout/vList5"/>
    <dgm:cxn modelId="{D0BBA00F-A6F3-4E3B-A551-4AC5E426B6FC}" type="presOf" srcId="{D6C4C4FB-9328-45F0-B0BA-3ACEB1B90A7D}" destId="{FFAFAE02-AC8A-4F02-B13E-E94DA9661EC7}" srcOrd="0" destOrd="2" presId="urn:microsoft.com/office/officeart/2005/8/layout/vList5"/>
    <dgm:cxn modelId="{13DBC210-6BCA-4B41-BC09-1DD23AB28C0B}" type="presOf" srcId="{5B1247E6-C87F-4B2B-86FA-D72FC790F462}" destId="{B4EC6253-D93E-4DF2-82AC-8AAC9DDF4AD0}" srcOrd="0" destOrd="2" presId="urn:microsoft.com/office/officeart/2005/8/layout/vList5"/>
    <dgm:cxn modelId="{9A666512-AD0F-4E22-9725-8EF937A7B73E}" srcId="{5B5D86DB-3EC9-450D-8819-22F0FF452124}" destId="{569F17DA-CA8C-4FD7-8B2F-1ED58E63FFA2}" srcOrd="0" destOrd="0" parTransId="{23AB2EF9-1F22-4609-94B7-592CF7630B4C}" sibTransId="{62D8478E-35EB-4A79-9310-E0B6B09BF78C}"/>
    <dgm:cxn modelId="{D7AA6D13-C0F8-40CB-ACC6-1578D46BD1DC}" type="presOf" srcId="{90036ACC-866B-40B7-8578-CEB084CCABD4}" destId="{FFAFAE02-AC8A-4F02-B13E-E94DA9661EC7}" srcOrd="0" destOrd="1" presId="urn:microsoft.com/office/officeart/2005/8/layout/vList5"/>
    <dgm:cxn modelId="{AAFD4C1D-0689-4CF6-8979-5B16D4ADA79A}" srcId="{5B5D86DB-3EC9-450D-8819-22F0FF452124}" destId="{B3B73794-E2CD-43CF-AFDB-3957E5FB4344}" srcOrd="1" destOrd="0" parTransId="{5D7F968D-7275-483C-AFAE-FE30656093CF}" sibTransId="{9D05F524-3E41-4C73-850D-859784CCF7FA}"/>
    <dgm:cxn modelId="{F1578D25-14C3-4236-A46F-4670D686583A}" type="presOf" srcId="{97186621-4032-4446-A253-84CB2C053BD1}" destId="{968973AE-C1C9-4E9B-A37F-F1D3C5714ADA}" srcOrd="0" destOrd="0" presId="urn:microsoft.com/office/officeart/2005/8/layout/vList5"/>
    <dgm:cxn modelId="{F3BFC431-5D5F-4570-A0C8-58050B4A917D}" srcId="{B004615C-1E14-4E29-A164-141A7D98330B}" destId="{5B1247E6-C87F-4B2B-86FA-D72FC790F462}" srcOrd="2" destOrd="0" parTransId="{43595410-C02E-48AE-9597-3E89EB6848BF}" sibTransId="{CD6041E5-46BF-4ECB-92C1-91FE8E6E681F}"/>
    <dgm:cxn modelId="{614A623A-D932-4350-B22D-3FFD6B6CFE95}" type="presOf" srcId="{8168DCC1-4E5D-4B86-B998-8686C159D55E}" destId="{FFAFAE02-AC8A-4F02-B13E-E94DA9661EC7}" srcOrd="0" destOrd="0" presId="urn:microsoft.com/office/officeart/2005/8/layout/vList5"/>
    <dgm:cxn modelId="{AE94293F-E4A7-49E2-BB42-3543276A5BAF}" srcId="{569F17DA-CA8C-4FD7-8B2F-1ED58E63FFA2}" destId="{97186621-4032-4446-A253-84CB2C053BD1}" srcOrd="0" destOrd="0" parTransId="{F8494ED9-6D19-4D88-9A9B-4288DDFB07EB}" sibTransId="{10CCF0D6-307E-4139-A79A-CC38D69BE790}"/>
    <dgm:cxn modelId="{64AB1963-3CF7-4661-9E8D-AEE92EA67632}" type="presOf" srcId="{835EF782-1062-48C0-8D1E-56E2769B91B5}" destId="{968973AE-C1C9-4E9B-A37F-F1D3C5714ADA}" srcOrd="0" destOrd="1" presId="urn:microsoft.com/office/officeart/2005/8/layout/vList5"/>
    <dgm:cxn modelId="{6B496B63-EA38-41B8-803D-3AA7A9A57792}" type="presOf" srcId="{5B5D86DB-3EC9-450D-8819-22F0FF452124}" destId="{FA1ED5D2-0B6B-436E-857F-E55FC3DEA782}" srcOrd="0" destOrd="0" presId="urn:microsoft.com/office/officeart/2005/8/layout/vList5"/>
    <dgm:cxn modelId="{39379546-AD74-4B87-9AD7-F0259D4A3059}" srcId="{B3B73794-E2CD-43CF-AFDB-3957E5FB4344}" destId="{D6C4C4FB-9328-45F0-B0BA-3ACEB1B90A7D}" srcOrd="2" destOrd="0" parTransId="{734AA377-3C90-4D8E-82A9-9705CE69084C}" sibTransId="{1C803A0C-6BE8-417C-96A2-791CB7A2C4B5}"/>
    <dgm:cxn modelId="{0652C673-B676-42CC-A755-734552DF3E27}" type="presOf" srcId="{569F17DA-CA8C-4FD7-8B2F-1ED58E63FFA2}" destId="{D9358AAB-2C9F-4E49-A488-52DE7BF636A0}" srcOrd="0" destOrd="0" presId="urn:microsoft.com/office/officeart/2005/8/layout/vList5"/>
    <dgm:cxn modelId="{0DF79258-67FC-4DCE-9E6D-802E20CB3AA0}" srcId="{569F17DA-CA8C-4FD7-8B2F-1ED58E63FFA2}" destId="{835EF782-1062-48C0-8D1E-56E2769B91B5}" srcOrd="1" destOrd="0" parTransId="{5B0D0A6A-4957-4792-85FC-8AC16C325541}" sibTransId="{10D74D03-4846-485B-8826-B4751E3D141D}"/>
    <dgm:cxn modelId="{F3D3BDAD-54E9-42B0-AB2A-AD786580F259}" srcId="{5B5D86DB-3EC9-450D-8819-22F0FF452124}" destId="{B004615C-1E14-4E29-A164-141A7D98330B}" srcOrd="2" destOrd="0" parTransId="{72BFCA7C-AE78-4671-86D9-B5E7EF712E50}" sibTransId="{DFF0AF1B-EF2F-4F99-8167-D2B534F990FE}"/>
    <dgm:cxn modelId="{250292AE-1BEB-4C06-A2DA-C2F6E2376099}" type="presOf" srcId="{E42C2306-1C52-4071-9E6D-4BE0287C8EE7}" destId="{B4EC6253-D93E-4DF2-82AC-8AAC9DDF4AD0}" srcOrd="0" destOrd="1" presId="urn:microsoft.com/office/officeart/2005/8/layout/vList5"/>
    <dgm:cxn modelId="{4EA192BB-5EE5-4899-92B6-71BA3FD523AB}" srcId="{B3B73794-E2CD-43CF-AFDB-3957E5FB4344}" destId="{15DED5DA-DE0A-466D-B7C4-32765EC2745F}" srcOrd="3" destOrd="0" parTransId="{0B1DD4BB-E994-4F06-8581-5E6470486AD4}" sibTransId="{5A275F1F-B7B0-4249-9360-893E4489B799}"/>
    <dgm:cxn modelId="{E605CCBC-DF9E-4B5D-9A0D-56EEE1978125}" type="presOf" srcId="{B3B73794-E2CD-43CF-AFDB-3957E5FB4344}" destId="{62DFBC7E-F30C-4C73-8E7F-9CE9940D62C0}" srcOrd="0" destOrd="0" presId="urn:microsoft.com/office/officeart/2005/8/layout/vList5"/>
    <dgm:cxn modelId="{CC039CD1-780A-45A9-A5A4-988F906D4460}" type="presOf" srcId="{15DED5DA-DE0A-466D-B7C4-32765EC2745F}" destId="{FFAFAE02-AC8A-4F02-B13E-E94DA9661EC7}" srcOrd="0" destOrd="3" presId="urn:microsoft.com/office/officeart/2005/8/layout/vList5"/>
    <dgm:cxn modelId="{0A99EFDC-77B3-4520-89CC-03C9DF35A269}" srcId="{B004615C-1E14-4E29-A164-141A7D98330B}" destId="{E42C2306-1C52-4071-9E6D-4BE0287C8EE7}" srcOrd="1" destOrd="0" parTransId="{A5586831-096E-4FBF-8FD8-1DBE5C9024C7}" sibTransId="{0E31411D-549B-4CA4-9CA2-3DC57FEC69A7}"/>
    <dgm:cxn modelId="{AC9CB0E4-7FFA-4231-B4E5-8D67CF2D1FE1}" srcId="{B3B73794-E2CD-43CF-AFDB-3957E5FB4344}" destId="{8168DCC1-4E5D-4B86-B998-8686C159D55E}" srcOrd="0" destOrd="0" parTransId="{37F8CD10-D3B2-421D-99AC-80EC05004B12}" sibTransId="{FABAFA95-D0CB-4154-B1AC-56427CA6CABC}"/>
    <dgm:cxn modelId="{D35DA7EB-B537-4B16-9624-E3CBA7A2CDB4}" srcId="{B3B73794-E2CD-43CF-AFDB-3957E5FB4344}" destId="{90036ACC-866B-40B7-8578-CEB084CCABD4}" srcOrd="1" destOrd="0" parTransId="{C7E8FD42-DFFE-4719-B89E-3201EDEBACFD}" sibTransId="{33C04AEC-A86A-4EC0-BA84-EF63C82FA441}"/>
    <dgm:cxn modelId="{4C1D29EC-1BF4-4923-957B-0F0222523B93}" type="presOf" srcId="{31D6B1EE-E741-4E8B-B1A0-3C0D42C682B2}" destId="{B4EC6253-D93E-4DF2-82AC-8AAC9DDF4AD0}" srcOrd="0" destOrd="0" presId="urn:microsoft.com/office/officeart/2005/8/layout/vList5"/>
    <dgm:cxn modelId="{C1ADAEF0-E133-46BB-8132-E95F413DB377}" srcId="{B004615C-1E14-4E29-A164-141A7D98330B}" destId="{31D6B1EE-E741-4E8B-B1A0-3C0D42C682B2}" srcOrd="0" destOrd="0" parTransId="{49FD7EE6-DB05-471A-8635-4E0EE0AADAA7}" sibTransId="{3270322F-3CA4-4271-96AD-507D5D773374}"/>
    <dgm:cxn modelId="{CFC50F6E-B3C6-469B-ADB2-C700455E3064}" type="presParOf" srcId="{FA1ED5D2-0B6B-436E-857F-E55FC3DEA782}" destId="{AC9F2300-AC52-4157-B623-B9479987992A}" srcOrd="0" destOrd="0" presId="urn:microsoft.com/office/officeart/2005/8/layout/vList5"/>
    <dgm:cxn modelId="{0DEDBD18-221F-4EDC-899D-59784BE6D673}" type="presParOf" srcId="{AC9F2300-AC52-4157-B623-B9479987992A}" destId="{D9358AAB-2C9F-4E49-A488-52DE7BF636A0}" srcOrd="0" destOrd="0" presId="urn:microsoft.com/office/officeart/2005/8/layout/vList5"/>
    <dgm:cxn modelId="{D63D6E09-1A52-4BA3-9EBB-1D15CAFD2A74}" type="presParOf" srcId="{AC9F2300-AC52-4157-B623-B9479987992A}" destId="{968973AE-C1C9-4E9B-A37F-F1D3C5714ADA}" srcOrd="1" destOrd="0" presId="urn:microsoft.com/office/officeart/2005/8/layout/vList5"/>
    <dgm:cxn modelId="{69C56471-ED2B-40AE-AA19-CB58FF72002C}" type="presParOf" srcId="{FA1ED5D2-0B6B-436E-857F-E55FC3DEA782}" destId="{B63DC15B-1D67-4E4E-A2E8-0B963BC1643E}" srcOrd="1" destOrd="0" presId="urn:microsoft.com/office/officeart/2005/8/layout/vList5"/>
    <dgm:cxn modelId="{DD6949F0-305A-42EE-B879-1D4100373A29}" type="presParOf" srcId="{FA1ED5D2-0B6B-436E-857F-E55FC3DEA782}" destId="{918C9A57-B3C2-4853-9781-E6A2A73FF8C1}" srcOrd="2" destOrd="0" presId="urn:microsoft.com/office/officeart/2005/8/layout/vList5"/>
    <dgm:cxn modelId="{BD559E5F-2C6C-4292-B566-5C5C6AC4D044}" type="presParOf" srcId="{918C9A57-B3C2-4853-9781-E6A2A73FF8C1}" destId="{62DFBC7E-F30C-4C73-8E7F-9CE9940D62C0}" srcOrd="0" destOrd="0" presId="urn:microsoft.com/office/officeart/2005/8/layout/vList5"/>
    <dgm:cxn modelId="{DC26D4DB-5AE2-46D7-AED5-A6AD4D16B12A}" type="presParOf" srcId="{918C9A57-B3C2-4853-9781-E6A2A73FF8C1}" destId="{FFAFAE02-AC8A-4F02-B13E-E94DA9661EC7}" srcOrd="1" destOrd="0" presId="urn:microsoft.com/office/officeart/2005/8/layout/vList5"/>
    <dgm:cxn modelId="{5DCE0E7F-C497-4CCC-9D99-24CF0FFA0EC0}" type="presParOf" srcId="{FA1ED5D2-0B6B-436E-857F-E55FC3DEA782}" destId="{2ABD437F-E589-4CC6-A379-5E1FAD3B697B}" srcOrd="3" destOrd="0" presId="urn:microsoft.com/office/officeart/2005/8/layout/vList5"/>
    <dgm:cxn modelId="{755366A8-4860-4F25-8F96-5FAFC32AAC22}" type="presParOf" srcId="{FA1ED5D2-0B6B-436E-857F-E55FC3DEA782}" destId="{E851F6FE-83B6-4E1F-B557-29EF209DEC53}" srcOrd="4" destOrd="0" presId="urn:microsoft.com/office/officeart/2005/8/layout/vList5"/>
    <dgm:cxn modelId="{5ADFCE10-6E39-4DDB-B9EA-9E82CB859BE5}" type="presParOf" srcId="{E851F6FE-83B6-4E1F-B557-29EF209DEC53}" destId="{39A80AFA-BF50-4A5D-BCCD-9387E4DEA36A}" srcOrd="0" destOrd="0" presId="urn:microsoft.com/office/officeart/2005/8/layout/vList5"/>
    <dgm:cxn modelId="{C23B4E23-06BE-48CE-854D-348C24BEFADF}" type="presParOf" srcId="{E851F6FE-83B6-4E1F-B557-29EF209DEC53}" destId="{B4EC6253-D93E-4DF2-82AC-8AAC9DDF4AD0}" srcOrd="1" destOrd="0" presId="urn:microsoft.com/office/officeart/2005/8/layout/vList5"/>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68973AE-C1C9-4E9B-A37F-F1D3C5714ADA}">
      <dsp:nvSpPr>
        <dsp:cNvPr id="0" name=""/>
        <dsp:cNvSpPr/>
      </dsp:nvSpPr>
      <dsp:spPr>
        <a:xfrm rot="5400000">
          <a:off x="4806095" y="-2131573"/>
          <a:ext cx="661997" cy="4925143"/>
        </a:xfrm>
        <a:prstGeom prst="round2SameRect">
          <a:avLst/>
        </a:prstGeom>
        <a:solidFill>
          <a:schemeClr val="bg1">
            <a:lumMod val="85000"/>
            <a:alpha val="90000"/>
          </a:schemeClr>
        </a:solidFill>
        <a:ln w="25400" cap="flat" cmpd="sng" algn="ctr">
          <a:solidFill>
            <a:schemeClr val="accent2">
              <a:alpha val="90000"/>
              <a:tint val="40000"/>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47650" tIns="123825" rIns="247650" bIns="123825" numCol="1" spcCol="1270" anchor="ctr" anchorCtr="0">
          <a:noAutofit/>
        </a:bodyPr>
        <a:lstStyle/>
        <a:p>
          <a:pPr marL="57150" lvl="1" indent="-57150" algn="l" defTabSz="444500">
            <a:lnSpc>
              <a:spcPct val="90000"/>
            </a:lnSpc>
            <a:spcBef>
              <a:spcPct val="0"/>
            </a:spcBef>
            <a:spcAft>
              <a:spcPct val="15000"/>
            </a:spcAft>
            <a:buChar char="•"/>
          </a:pPr>
          <a:r>
            <a:rPr lang="en-GB" sz="1000" kern="1200" dirty="0">
              <a:latin typeface="Arial" panose="020B0604020202020204" pitchFamily="34" charset="0"/>
              <a:cs typeface="Arial" panose="020B0604020202020204" pitchFamily="34" charset="0"/>
            </a:rPr>
            <a:t>Under 5 mortality rate</a:t>
          </a:r>
        </a:p>
        <a:p>
          <a:pPr marL="57150" lvl="1" indent="-57150" algn="l" defTabSz="444500">
            <a:lnSpc>
              <a:spcPct val="90000"/>
            </a:lnSpc>
            <a:spcBef>
              <a:spcPct val="0"/>
            </a:spcBef>
            <a:spcAft>
              <a:spcPct val="15000"/>
            </a:spcAft>
            <a:buChar char="•"/>
          </a:pPr>
          <a:r>
            <a:rPr lang="en-GB" sz="1000" kern="1200" dirty="0">
              <a:latin typeface="Arial" panose="020B0604020202020204" pitchFamily="34" charset="0"/>
              <a:cs typeface="Arial" panose="020B0604020202020204" pitchFamily="34" charset="0"/>
            </a:rPr>
            <a:t>Quality of water used per capita per day</a:t>
          </a:r>
        </a:p>
      </dsp:txBody>
      <dsp:txXfrm rot="-5400000">
        <a:off x="2674522" y="32316"/>
        <a:ext cx="4892827" cy="597365"/>
      </dsp:txXfrm>
    </dsp:sp>
    <dsp:sp modelId="{D9358AAB-2C9F-4E49-A488-52DE7BF636A0}">
      <dsp:nvSpPr>
        <dsp:cNvPr id="0" name=""/>
        <dsp:cNvSpPr/>
      </dsp:nvSpPr>
      <dsp:spPr>
        <a:xfrm>
          <a:off x="27142" y="23785"/>
          <a:ext cx="2751890" cy="699282"/>
        </a:xfrm>
        <a:prstGeom prst="roundRect">
          <a:avLst/>
        </a:prstGeom>
        <a:solidFill>
          <a:schemeClr val="bg1">
            <a:lumMod val="65000"/>
            <a:alpha val="9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22860" rIns="45720" bIns="22860" numCol="1" spcCol="1270" anchor="ctr" anchorCtr="0">
          <a:noAutofit/>
        </a:bodyPr>
        <a:lstStyle/>
        <a:p>
          <a:pPr marL="0" lvl="0" indent="0" algn="ctr" defTabSz="533400">
            <a:lnSpc>
              <a:spcPct val="90000"/>
            </a:lnSpc>
            <a:spcBef>
              <a:spcPct val="0"/>
            </a:spcBef>
            <a:spcAft>
              <a:spcPct val="35000"/>
            </a:spcAft>
            <a:buNone/>
          </a:pPr>
          <a:r>
            <a:rPr lang="en-GB" sz="1200" kern="1200" dirty="0">
              <a:solidFill>
                <a:sysClr val="windowText" lastClr="000000"/>
              </a:solidFill>
              <a:latin typeface="Arial" panose="020B0604020202020204" pitchFamily="34" charset="0"/>
              <a:cs typeface="Arial" panose="020B0604020202020204" pitchFamily="34" charset="0"/>
            </a:rPr>
            <a:t>IMPACT: </a:t>
          </a:r>
        </a:p>
        <a:p>
          <a:pPr marL="0" lvl="0" indent="0" algn="ctr" defTabSz="533400">
            <a:lnSpc>
              <a:spcPct val="90000"/>
            </a:lnSpc>
            <a:spcBef>
              <a:spcPct val="0"/>
            </a:spcBef>
            <a:spcAft>
              <a:spcPct val="35000"/>
            </a:spcAft>
            <a:buNone/>
          </a:pPr>
          <a:r>
            <a:rPr lang="en-GB" sz="1200" kern="1200" dirty="0">
              <a:solidFill>
                <a:sysClr val="windowText" lastClr="000000"/>
              </a:solidFill>
              <a:latin typeface="Arial" panose="020B0604020202020204" pitchFamily="34" charset="0"/>
              <a:cs typeface="Arial" panose="020B0604020202020204" pitchFamily="34" charset="0"/>
            </a:rPr>
            <a:t>Improved well being and rural health</a:t>
          </a:r>
        </a:p>
      </dsp:txBody>
      <dsp:txXfrm>
        <a:off x="61278" y="57921"/>
        <a:ext cx="2683618" cy="631010"/>
      </dsp:txXfrm>
    </dsp:sp>
    <dsp:sp modelId="{FFAFAE02-AC8A-4F02-B13E-E94DA9661EC7}">
      <dsp:nvSpPr>
        <dsp:cNvPr id="0" name=""/>
        <dsp:cNvSpPr/>
      </dsp:nvSpPr>
      <dsp:spPr>
        <a:xfrm rot="5400000">
          <a:off x="4507787" y="-793774"/>
          <a:ext cx="1469560" cy="4867808"/>
        </a:xfrm>
        <a:prstGeom prst="round2SameRect">
          <a:avLst/>
        </a:prstGeom>
        <a:solidFill>
          <a:schemeClr val="bg1">
            <a:lumMod val="85000"/>
            <a:alpha val="90000"/>
          </a:schemeClr>
        </a:solidFill>
        <a:ln w="25400" cap="flat" cmpd="sng" algn="ctr">
          <a:solidFill>
            <a:schemeClr val="accent2">
              <a:alpha val="90000"/>
              <a:tint val="40000"/>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47650" tIns="123825" rIns="247650" bIns="123825" numCol="1" spcCol="1270" anchor="ctr" anchorCtr="0">
          <a:noAutofit/>
        </a:bodyPr>
        <a:lstStyle/>
        <a:p>
          <a:pPr marL="57150" lvl="1" indent="-57150" algn="l" defTabSz="444500">
            <a:lnSpc>
              <a:spcPct val="90000"/>
            </a:lnSpc>
            <a:spcBef>
              <a:spcPct val="0"/>
            </a:spcBef>
            <a:spcAft>
              <a:spcPct val="15000"/>
            </a:spcAft>
            <a:buChar char="•"/>
          </a:pPr>
          <a:r>
            <a:rPr lang="en-GB" sz="1000" b="0" kern="1200" dirty="0">
              <a:latin typeface="Arial" panose="020B0604020202020204" pitchFamily="34" charset="0"/>
              <a:cs typeface="Arial" panose="020B0604020202020204" pitchFamily="34" charset="0"/>
            </a:rPr>
            <a:t>% of rural population with access to improved water supply within 500m. </a:t>
          </a:r>
        </a:p>
        <a:p>
          <a:pPr marL="57150" lvl="1" indent="-57150" algn="l" defTabSz="444500">
            <a:lnSpc>
              <a:spcPct val="90000"/>
            </a:lnSpc>
            <a:spcBef>
              <a:spcPct val="0"/>
            </a:spcBef>
            <a:spcAft>
              <a:spcPct val="15000"/>
            </a:spcAft>
            <a:buChar char="•"/>
          </a:pPr>
          <a:r>
            <a:rPr lang="en-GB" sz="1000" kern="1200" dirty="0">
              <a:latin typeface="Arial" panose="020B0604020202020204" pitchFamily="34" charset="0"/>
              <a:cs typeface="Arial" panose="020B0604020202020204" pitchFamily="34" charset="0"/>
            </a:rPr>
            <a:t>Number of additional people provided with clean water</a:t>
          </a:r>
        </a:p>
        <a:p>
          <a:pPr marL="57150" lvl="1" indent="-57150" algn="l" defTabSz="444500">
            <a:lnSpc>
              <a:spcPct val="90000"/>
            </a:lnSpc>
            <a:spcBef>
              <a:spcPct val="0"/>
            </a:spcBef>
            <a:spcAft>
              <a:spcPct val="15000"/>
            </a:spcAft>
            <a:buChar char="•"/>
          </a:pPr>
          <a:r>
            <a:rPr lang="en-GB" sz="1000" kern="1200" dirty="0">
              <a:latin typeface="Arial" panose="020B0604020202020204" pitchFamily="34" charset="0"/>
              <a:cs typeface="Arial" panose="020B0604020202020204" pitchFamily="34" charset="0"/>
            </a:rPr>
            <a:t>% of rural population with access to adequate sanitation</a:t>
          </a:r>
        </a:p>
        <a:p>
          <a:pPr marL="57150" lvl="1" indent="-57150" algn="l" defTabSz="444500">
            <a:lnSpc>
              <a:spcPct val="90000"/>
            </a:lnSpc>
            <a:spcBef>
              <a:spcPct val="0"/>
            </a:spcBef>
            <a:spcAft>
              <a:spcPct val="15000"/>
            </a:spcAft>
            <a:buChar char="•"/>
          </a:pPr>
          <a:r>
            <a:rPr lang="en-GB" sz="1000" kern="1200" dirty="0">
              <a:latin typeface="Arial" panose="020B0604020202020204" pitchFamily="34" charset="0"/>
              <a:cs typeface="Arial" panose="020B0604020202020204" pitchFamily="34" charset="0"/>
            </a:rPr>
            <a:t>Number of additional people with access to adequate sanitation</a:t>
          </a:r>
        </a:p>
      </dsp:txBody>
      <dsp:txXfrm rot="-5400000">
        <a:off x="2808663" y="977088"/>
        <a:ext cx="4796070" cy="1326084"/>
      </dsp:txXfrm>
    </dsp:sp>
    <dsp:sp modelId="{62DFBC7E-F30C-4C73-8E7F-9CE9940D62C0}">
      <dsp:nvSpPr>
        <dsp:cNvPr id="0" name=""/>
        <dsp:cNvSpPr/>
      </dsp:nvSpPr>
      <dsp:spPr>
        <a:xfrm>
          <a:off x="0" y="808220"/>
          <a:ext cx="2808649" cy="1663818"/>
        </a:xfrm>
        <a:prstGeom prst="roundRect">
          <a:avLst/>
        </a:prstGeom>
        <a:solidFill>
          <a:schemeClr val="bg1">
            <a:lumMod val="65000"/>
            <a:alpha val="7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22860" rIns="45720" bIns="22860" numCol="1" spcCol="1270" anchor="ctr" anchorCtr="0">
          <a:noAutofit/>
        </a:bodyPr>
        <a:lstStyle/>
        <a:p>
          <a:pPr marL="0" lvl="0" indent="0" algn="ctr" defTabSz="533400">
            <a:lnSpc>
              <a:spcPct val="90000"/>
            </a:lnSpc>
            <a:spcBef>
              <a:spcPct val="0"/>
            </a:spcBef>
            <a:spcAft>
              <a:spcPct val="35000"/>
            </a:spcAft>
            <a:buNone/>
          </a:pPr>
          <a:r>
            <a:rPr lang="en-GB" sz="1200" kern="1200" dirty="0">
              <a:solidFill>
                <a:sysClr val="windowText" lastClr="000000"/>
              </a:solidFill>
              <a:latin typeface="Arial" panose="020B0604020202020204" pitchFamily="34" charset="0"/>
              <a:cs typeface="Arial" panose="020B0604020202020204" pitchFamily="34" charset="0"/>
            </a:rPr>
            <a:t>OUTCOME: </a:t>
          </a:r>
        </a:p>
        <a:p>
          <a:pPr marL="0" lvl="0" indent="0" algn="ctr" defTabSz="533400">
            <a:lnSpc>
              <a:spcPct val="90000"/>
            </a:lnSpc>
            <a:spcBef>
              <a:spcPct val="0"/>
            </a:spcBef>
            <a:spcAft>
              <a:spcPct val="35000"/>
            </a:spcAft>
            <a:buNone/>
          </a:pPr>
          <a:r>
            <a:rPr lang="en-GB" sz="1200" kern="1200" dirty="0">
              <a:solidFill>
                <a:sysClr val="windowText" lastClr="000000"/>
              </a:solidFill>
              <a:latin typeface="Arial" panose="020B0604020202020204" pitchFamily="34" charset="0"/>
              <a:cs typeface="Arial" panose="020B0604020202020204" pitchFamily="34" charset="0"/>
            </a:rPr>
            <a:t>Increased sustainable access to and use of improved water, sanitation and hygiene facilities for the rural population</a:t>
          </a:r>
        </a:p>
      </dsp:txBody>
      <dsp:txXfrm>
        <a:off x="81221" y="889441"/>
        <a:ext cx="2646207" cy="1501376"/>
      </dsp:txXfrm>
    </dsp:sp>
    <dsp:sp modelId="{B4EC6253-D93E-4DF2-82AC-8AAC9DDF4AD0}">
      <dsp:nvSpPr>
        <dsp:cNvPr id="0" name=""/>
        <dsp:cNvSpPr/>
      </dsp:nvSpPr>
      <dsp:spPr>
        <a:xfrm rot="5400000">
          <a:off x="4427282" y="1056134"/>
          <a:ext cx="1725930" cy="4781397"/>
        </a:xfrm>
        <a:prstGeom prst="round2SameRect">
          <a:avLst/>
        </a:prstGeom>
        <a:solidFill>
          <a:schemeClr val="bg1">
            <a:lumMod val="85000"/>
            <a:alpha val="90000"/>
          </a:schemeClr>
        </a:solidFill>
        <a:ln w="25400" cap="flat" cmpd="sng" algn="ctr">
          <a:solidFill>
            <a:schemeClr val="accent2">
              <a:alpha val="90000"/>
              <a:tint val="40000"/>
              <a:hueOff val="0"/>
              <a:satOff val="0"/>
              <a:lumOff val="0"/>
              <a:alphaOff val="0"/>
            </a:schemeClr>
          </a:solidFill>
          <a:prstDash val="solid"/>
        </a:ln>
        <a:effectLst/>
      </dsp:spPr>
      <dsp:style>
        <a:lnRef idx="2">
          <a:scrgbClr r="0" g="0" b="0"/>
        </a:lnRef>
        <a:fillRef idx="1">
          <a:scrgbClr r="0" g="0" b="0"/>
        </a:fillRef>
        <a:effectRef idx="0">
          <a:scrgbClr r="0" g="0" b="0"/>
        </a:effectRef>
        <a:fontRef idx="minor"/>
      </dsp:style>
      <dsp:txBody>
        <a:bodyPr spcFirstLastPara="0" vert="horz" wrap="square" lIns="247650" tIns="123825" rIns="247650" bIns="123825" numCol="1" spcCol="1270" anchor="ctr" anchorCtr="0">
          <a:noAutofit/>
        </a:bodyPr>
        <a:lstStyle/>
        <a:p>
          <a:pPr marL="57150" lvl="1" indent="-57150" algn="l" defTabSz="444500">
            <a:lnSpc>
              <a:spcPct val="90000"/>
            </a:lnSpc>
            <a:spcBef>
              <a:spcPct val="0"/>
            </a:spcBef>
            <a:spcAft>
              <a:spcPct val="15000"/>
            </a:spcAft>
            <a:buChar char="•"/>
          </a:pPr>
          <a:r>
            <a:rPr lang="en-GB" sz="1000" kern="1200" dirty="0">
              <a:latin typeface="Arial" panose="020B0604020202020204" pitchFamily="34" charset="0"/>
              <a:cs typeface="Arial" panose="020B0604020202020204" pitchFamily="34" charset="0"/>
            </a:rPr>
            <a:t>Number of new (and rehabilitated) water points constructed</a:t>
          </a:r>
        </a:p>
        <a:p>
          <a:pPr marL="57150" lvl="1" indent="-57150" algn="l" defTabSz="444500">
            <a:lnSpc>
              <a:spcPct val="90000"/>
            </a:lnSpc>
            <a:spcBef>
              <a:spcPct val="0"/>
            </a:spcBef>
            <a:spcAft>
              <a:spcPct val="15000"/>
            </a:spcAft>
            <a:buChar char="•"/>
          </a:pPr>
          <a:r>
            <a:rPr lang="en-GB" sz="1000" kern="1200" dirty="0">
              <a:latin typeface="Arial" panose="020B0604020202020204" pitchFamily="34" charset="0"/>
              <a:cs typeface="Arial" panose="020B0604020202020204" pitchFamily="34" charset="0"/>
            </a:rPr>
            <a:t>Number of new (and rehabilitated) small piped systems functioning</a:t>
          </a:r>
        </a:p>
        <a:p>
          <a:pPr marL="57150" lvl="1" indent="-57150" algn="l" defTabSz="444500">
            <a:lnSpc>
              <a:spcPct val="90000"/>
            </a:lnSpc>
            <a:spcBef>
              <a:spcPct val="0"/>
            </a:spcBef>
            <a:spcAft>
              <a:spcPct val="15000"/>
            </a:spcAft>
            <a:buChar char="•"/>
          </a:pPr>
          <a:r>
            <a:rPr lang="en-GB" sz="1000" kern="1200" dirty="0">
              <a:latin typeface="Arial" panose="020B0604020202020204" pitchFamily="34" charset="0"/>
              <a:cs typeface="Arial" panose="020B0604020202020204" pitchFamily="34" charset="0"/>
            </a:rPr>
            <a:t>Number of improved latrines constructed</a:t>
          </a:r>
        </a:p>
      </dsp:txBody>
      <dsp:txXfrm rot="-5400000">
        <a:off x="2899549" y="2668121"/>
        <a:ext cx="4697144" cy="1557424"/>
      </dsp:txXfrm>
    </dsp:sp>
    <dsp:sp modelId="{39A80AFA-BF50-4A5D-BCCD-9387E4DEA36A}">
      <dsp:nvSpPr>
        <dsp:cNvPr id="0" name=""/>
        <dsp:cNvSpPr/>
      </dsp:nvSpPr>
      <dsp:spPr>
        <a:xfrm>
          <a:off x="13" y="2579909"/>
          <a:ext cx="2899535" cy="1733847"/>
        </a:xfrm>
        <a:prstGeom prst="roundRect">
          <a:avLst/>
        </a:prstGeom>
        <a:solidFill>
          <a:schemeClr val="bg1">
            <a:lumMod val="65000"/>
            <a:alpha val="5000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5720" tIns="22860" rIns="45720" bIns="22860" numCol="1" spcCol="1270" anchor="ctr" anchorCtr="0">
          <a:noAutofit/>
        </a:bodyPr>
        <a:lstStyle/>
        <a:p>
          <a:pPr marL="0" lvl="0" indent="0" algn="ctr" defTabSz="533400">
            <a:lnSpc>
              <a:spcPct val="90000"/>
            </a:lnSpc>
            <a:spcBef>
              <a:spcPct val="0"/>
            </a:spcBef>
            <a:spcAft>
              <a:spcPct val="35000"/>
            </a:spcAft>
            <a:buNone/>
          </a:pPr>
          <a:r>
            <a:rPr lang="en-GB" sz="1200" kern="1200" dirty="0">
              <a:solidFill>
                <a:sysClr val="windowText" lastClr="000000"/>
              </a:solidFill>
              <a:latin typeface="Arial" panose="020B0604020202020204" pitchFamily="34" charset="0"/>
              <a:cs typeface="Arial" panose="020B0604020202020204" pitchFamily="34" charset="0"/>
            </a:rPr>
            <a:t>OUTPUT: </a:t>
          </a:r>
        </a:p>
        <a:p>
          <a:pPr marL="0" lvl="0" indent="0" algn="ctr" defTabSz="533400">
            <a:lnSpc>
              <a:spcPct val="90000"/>
            </a:lnSpc>
            <a:spcBef>
              <a:spcPct val="0"/>
            </a:spcBef>
            <a:spcAft>
              <a:spcPct val="35000"/>
            </a:spcAft>
            <a:buNone/>
          </a:pPr>
          <a:r>
            <a:rPr lang="en-GB" sz="1200" kern="1200" dirty="0">
              <a:solidFill>
                <a:sysClr val="windowText" lastClr="000000"/>
              </a:solidFill>
              <a:latin typeface="Arial" panose="020B0604020202020204" pitchFamily="34" charset="0"/>
              <a:cs typeface="Arial" panose="020B0604020202020204" pitchFamily="34" charset="0"/>
            </a:rPr>
            <a:t> Increased and improved access to well maintained water and sanitation facilities</a:t>
          </a:r>
        </a:p>
      </dsp:txBody>
      <dsp:txXfrm>
        <a:off x="84652" y="2664548"/>
        <a:ext cx="2730257" cy="1564569"/>
      </dsp:txXfrm>
    </dsp:sp>
  </dsp:spTree>
</dsp:drawing>
</file>

<file path=xl/diagrams/layout1.xml><?xml version="1.0" encoding="utf-8"?>
<dgm:layoutDef xmlns:dgm="http://schemas.openxmlformats.org/drawingml/2006/diagram" xmlns:a="http://schemas.openxmlformats.org/drawingml/2006/main" uniqueId="urn:microsoft.com/office/officeart/2005/8/layout/vList5">
  <dgm:title val=""/>
  <dgm:desc val=""/>
  <dgm:catLst>
    <dgm:cat type="list" pri="15000"/>
    <dgm:cat type="convert" pri="2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choose name="Name1">
      <dgm:if name="Name2" func="var" arg="dir" op="equ" val="norm">
        <dgm:alg type="lin">
          <dgm:param type="linDir" val="fromT"/>
          <dgm:param type="nodeHorzAlign" val="l"/>
        </dgm:alg>
      </dgm:if>
      <dgm:else name="Name3">
        <dgm:alg type="lin">
          <dgm:param type="linDir" val="fromT"/>
          <dgm:param type="nodeHorzAlign" val="r"/>
        </dgm:alg>
      </dgm:else>
    </dgm:choose>
    <dgm:shape xmlns:r="http://schemas.openxmlformats.org/officeDocument/2006/relationships" r:blip="">
      <dgm:adjLst/>
    </dgm:shape>
    <dgm:presOf/>
    <dgm:constrLst>
      <dgm:constr type="h" for="ch" forName="linNode" refType="h"/>
      <dgm:constr type="w" for="ch" forName="linNode" refType="w"/>
      <dgm:constr type="h" for="ch" forName="sp" refType="h" fact="0.05"/>
      <dgm:constr type="primFontSz" for="des" forName="parentText" op="equ" val="65"/>
      <dgm:constr type="secFontSz" for="des" forName="descendantText" op="equ"/>
    </dgm:constrLst>
    <dgm:ruleLst/>
    <dgm:forEach name="Name4" axis="ch" ptType="node">
      <dgm:layoutNode name="linNode">
        <dgm:choose name="Name5">
          <dgm:if name="Name6" func="var" arg="dir" op="equ" val="norm">
            <dgm:alg type="lin">
              <dgm:param type="linDir" val="fromL"/>
            </dgm:alg>
          </dgm:if>
          <dgm:else name="Name7">
            <dgm:alg type="lin">
              <dgm:param type="linDir" val="fromR"/>
            </dgm:alg>
          </dgm:else>
        </dgm:choose>
        <dgm:shape xmlns:r="http://schemas.openxmlformats.org/officeDocument/2006/relationships" r:blip="">
          <dgm:adjLst/>
        </dgm:shape>
        <dgm:presOf/>
        <dgm:constrLst>
          <dgm:constr type="w" for="ch" forName="parentText" refType="w" fact="0.36"/>
          <dgm:constr type="w" for="ch" forName="descendantText" refType="w" fact="0.64"/>
          <dgm:constr type="h" for="ch" forName="parentText" refType="h"/>
          <dgm:constr type="h" for="ch" forName="descendantText" refType="h" refFor="ch" refForName="parentText" fact="0.8"/>
        </dgm:constrLst>
        <dgm:ruleLst/>
        <dgm:layoutNode name="parentText">
          <dgm:varLst>
            <dgm:chMax val="1"/>
            <dgm:bulletEnabled val="1"/>
          </dgm:varLst>
          <dgm:alg type="tx"/>
          <dgm:shape xmlns:r="http://schemas.openxmlformats.org/officeDocument/2006/relationships" type="roundRect" r:blip="" zOrderOff="3">
            <dgm:adjLst/>
          </dgm:shape>
          <dgm:presOf axis="self" ptType="node"/>
          <dgm:constrLst>
            <dgm:constr type="tMarg" refType="primFontSz" fact="0.15"/>
            <dgm:constr type="bMarg" refType="primFontSz" fact="0.15"/>
            <dgm:constr type="lMarg" refType="primFontSz" fact="0.3"/>
            <dgm:constr type="rMarg" refType="primFontSz" fact="0.3"/>
          </dgm:constrLst>
          <dgm:ruleLst>
            <dgm:rule type="primFontSz" val="5" fact="NaN" max="NaN"/>
          </dgm:ruleLst>
        </dgm:layoutNode>
        <dgm:choose name="Name8">
          <dgm:if name="Name9" axis="ch" ptType="node" func="cnt" op="gte" val="1">
            <dgm:layoutNode name="descendantText" styleLbl="alignAccFollowNode1">
              <dgm:varLst>
                <dgm:bulletEnabled val="1"/>
              </dgm:varLst>
              <dgm:alg type="tx">
                <dgm:param type="stBulletLvl" val="1"/>
                <dgm:param type="txAnchorVertCh" val="mid"/>
              </dgm:alg>
              <dgm:choose name="Name10">
                <dgm:if name="Name11" func="var" arg="dir" op="equ" val="norm">
                  <dgm:shape xmlns:r="http://schemas.openxmlformats.org/officeDocument/2006/relationships" rot="90" type="round2SameRect" r:blip="">
                    <dgm:adjLst/>
                  </dgm:shape>
                </dgm:if>
                <dgm:else name="Name12">
                  <dgm:shape xmlns:r="http://schemas.openxmlformats.org/officeDocument/2006/relationships" rot="-90" type="round2SameRect" r:blip="">
                    <dgm:adjLst/>
                  </dgm:shape>
                </dgm:else>
              </dgm:choose>
              <dgm:presOf axis="des" ptType="node"/>
              <dgm:constrLst>
                <dgm:constr type="secFontSz" val="65"/>
                <dgm:constr type="primFontSz" refType="secFontSz"/>
                <dgm:constr type="lMarg" refType="secFontSz" fact="0.3"/>
                <dgm:constr type="rMarg" refType="secFontSz" fact="0.3"/>
                <dgm:constr type="tMarg" refType="secFontSz" fact="0.15"/>
                <dgm:constr type="bMarg" refType="secFontSz" fact="0.15"/>
              </dgm:constrLst>
              <dgm:ruleLst>
                <dgm:rule type="secFontSz" val="5" fact="NaN" max="NaN"/>
              </dgm:ruleLst>
            </dgm:layoutNode>
          </dgm:if>
          <dgm:else name="Name13"/>
        </dgm:choose>
      </dgm:layoutNode>
      <dgm:forEach name="Name14" axis="followSib" ptType="sibTrans" cnt="1">
        <dgm:layoutNode name="sp">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4.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absolute">
    <xdr:from>
      <xdr:col>0</xdr:col>
      <xdr:colOff>590289</xdr:colOff>
      <xdr:row>1</xdr:row>
      <xdr:rowOff>1804147</xdr:rowOff>
    </xdr:from>
    <xdr:to>
      <xdr:col>1</xdr:col>
      <xdr:colOff>2075500</xdr:colOff>
      <xdr:row>2</xdr:row>
      <xdr:rowOff>535713</xdr:rowOff>
    </xdr:to>
    <mc:AlternateContent xmlns:mc="http://schemas.openxmlformats.org/markup-compatibility/2006" xmlns:sle15="http://schemas.microsoft.com/office/drawing/2012/slicer">
      <mc:Choice Requires="sle15">
        <xdr:graphicFrame macro="">
          <xdr:nvGraphicFramePr>
            <xdr:cNvPr id="3" name="Thematic area/ pillars">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Thematic area/ pillars"/>
            </a:graphicData>
          </a:graphic>
        </xdr:graphicFrame>
      </mc:Choice>
      <mc:Fallback xmlns="">
        <xdr:sp macro="" textlink="">
          <xdr:nvSpPr>
            <xdr:cNvPr id="0" name=""/>
            <xdr:cNvSpPr>
              <a:spLocks noTextEdit="1"/>
            </xdr:cNvSpPr>
          </xdr:nvSpPr>
          <xdr:spPr>
            <a:xfrm>
              <a:off x="590289" y="2185147"/>
              <a:ext cx="2973492" cy="177956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1532283</xdr:colOff>
      <xdr:row>137</xdr:row>
      <xdr:rowOff>0</xdr:rowOff>
    </xdr:from>
    <xdr:ext cx="184731" cy="264560"/>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532283" y="1551084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1532283</xdr:colOff>
      <xdr:row>23</xdr:row>
      <xdr:rowOff>99392</xdr:rowOff>
    </xdr:from>
    <xdr:ext cx="184731" cy="264560"/>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532283" y="123961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48</xdr:row>
      <xdr:rowOff>0</xdr:rowOff>
    </xdr:from>
    <xdr:to>
      <xdr:col>2</xdr:col>
      <xdr:colOff>3314700</xdr:colOff>
      <xdr:row>73</xdr:row>
      <xdr:rowOff>123825</xdr:rowOff>
    </xdr:to>
    <xdr:graphicFrame macro="">
      <xdr:nvGraphicFramePr>
        <xdr:cNvPr id="4" name="Diagram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19050</xdr:rowOff>
        </xdr:from>
        <xdr:to>
          <xdr:col>9</xdr:col>
          <xdr:colOff>133350</xdr:colOff>
          <xdr:row>52</xdr:row>
          <xdr:rowOff>66675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8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180975</xdr:colOff>
          <xdr:row>0</xdr:row>
          <xdr:rowOff>0</xdr:rowOff>
        </xdr:from>
        <xdr:to>
          <xdr:col>11</xdr:col>
          <xdr:colOff>95250</xdr:colOff>
          <xdr:row>49</xdr:row>
          <xdr:rowOff>57150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9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9</xdr:col>
          <xdr:colOff>133350</xdr:colOff>
          <xdr:row>50</xdr:row>
          <xdr:rowOff>57150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A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10</xdr:col>
          <xdr:colOff>19050</xdr:colOff>
          <xdr:row>55</xdr:row>
          <xdr:rowOff>95250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B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ematic_area__pillars" xr10:uid="{00000000-0013-0000-FFFF-FFFF01000000}" sourceName="Thematic area/ pillars">
  <extLst>
    <x:ext xmlns:x15="http://schemas.microsoft.com/office/spreadsheetml/2010/11/main" uri="{2F2917AC-EB37-4324-AD4E-5DD8C200BD13}">
      <x15:tableSlicerCache tableId="1"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hematic area/ pillars" xr10:uid="{00000000-0014-0000-FFFF-FFFF01000000}" cache="Slicer_Thematic_area__pillars" caption="Thematic area/ pillars" columnCount="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81" totalsRowShown="0" headerRowDxfId="12" dataDxfId="10" headerRowBorderDxfId="11" tableBorderDxfId="9" totalsRowBorderDxfId="8">
  <autoFilter ref="A1:H81" xr:uid="{00000000-0009-0000-0100-000001000000}"/>
  <tableColumns count="8">
    <tableColumn id="1" xr3:uid="{00000000-0010-0000-0000-000001000000}" name="Results statements or indicator number" dataDxfId="7"/>
    <tableColumn id="2" xr3:uid="{00000000-0010-0000-0000-000002000000}" name="Statement or indicator" dataDxfId="6"/>
    <tableColumn id="9" xr3:uid="{00000000-0010-0000-0000-000009000000}" name="Thematic area/ pillars" dataDxfId="5"/>
    <tableColumn id="3" xr3:uid="{00000000-0010-0000-0000-000003000000}" name="Thematic area/pillars" dataDxfId="4"/>
    <tableColumn id="4" xr3:uid="{00000000-0010-0000-0000-000004000000}" name="DFID Comments" dataDxfId="3"/>
    <tableColumn id="5" xr3:uid="{00000000-0010-0000-0000-000005000000}" name="DFAT Comments" dataDxfId="2"/>
    <tableColumn id="7" xr3:uid="{00000000-0010-0000-0000-000007000000}" name="Action " dataDxfId="1"/>
    <tableColumn id="8" xr3:uid="{00000000-0010-0000-0000-000008000000}" name="BRAC Response" dataDxfId="0"/>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0.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11.bin"/><Relationship Id="rId5" Type="http://schemas.openxmlformats.org/officeDocument/2006/relationships/image" Target="../media/image3.emf"/><Relationship Id="rId4" Type="http://schemas.openxmlformats.org/officeDocument/2006/relationships/oleObject" Target="../embeddings/oleObject3.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12.bin"/><Relationship Id="rId5" Type="http://schemas.openxmlformats.org/officeDocument/2006/relationships/image" Target="../media/image4.emf"/><Relationship Id="rId4" Type="http://schemas.openxmlformats.org/officeDocument/2006/relationships/oleObject" Target="../embeddings/Microsoft_Word_97_-_2003_Document.doc"/></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1"/>
  <sheetViews>
    <sheetView topLeftCell="F41" zoomScale="80" zoomScaleNormal="80" workbookViewId="0">
      <selection activeCell="H43" sqref="H43"/>
    </sheetView>
  </sheetViews>
  <sheetFormatPr defaultRowHeight="12.75" x14ac:dyDescent="0.2"/>
  <cols>
    <col min="1" max="1" width="22.28515625" style="28" bestFit="1" customWidth="1"/>
    <col min="2" max="2" width="31.7109375" customWidth="1"/>
    <col min="3" max="3" width="12.28515625" hidden="1" customWidth="1"/>
    <col min="4" max="4" width="21" customWidth="1"/>
    <col min="5" max="5" width="35.7109375" customWidth="1"/>
    <col min="6" max="6" width="30.42578125" customWidth="1"/>
    <col min="7" max="7" width="29.28515625" customWidth="1"/>
    <col min="8" max="8" width="65.7109375" customWidth="1"/>
    <col min="9" max="9" width="11.42578125" customWidth="1"/>
  </cols>
  <sheetData>
    <row r="1" spans="1:10" ht="30" x14ac:dyDescent="0.2">
      <c r="A1" s="126" t="s">
        <v>286</v>
      </c>
      <c r="B1" s="127" t="s">
        <v>287</v>
      </c>
      <c r="C1" s="127" t="s">
        <v>615</v>
      </c>
      <c r="D1" s="127" t="s">
        <v>288</v>
      </c>
      <c r="E1" s="127" t="s">
        <v>289</v>
      </c>
      <c r="F1" s="128" t="s">
        <v>290</v>
      </c>
      <c r="G1" s="128" t="s">
        <v>291</v>
      </c>
      <c r="H1" s="129" t="s">
        <v>292</v>
      </c>
    </row>
    <row r="2" spans="1:10" ht="240.6" customHeight="1" x14ac:dyDescent="0.2">
      <c r="A2" s="117" t="s">
        <v>293</v>
      </c>
      <c r="B2" s="104" t="s">
        <v>294</v>
      </c>
      <c r="C2" s="104" t="s">
        <v>295</v>
      </c>
      <c r="D2" s="104" t="s">
        <v>295</v>
      </c>
      <c r="E2" s="111" t="s">
        <v>296</v>
      </c>
      <c r="F2" s="104" t="s">
        <v>297</v>
      </c>
      <c r="G2" s="104" t="s">
        <v>298</v>
      </c>
      <c r="H2" s="122" t="s">
        <v>651</v>
      </c>
    </row>
    <row r="3" spans="1:10" ht="76.5" x14ac:dyDescent="0.2">
      <c r="A3" s="117" t="s">
        <v>293</v>
      </c>
      <c r="B3" s="104" t="s">
        <v>294</v>
      </c>
      <c r="C3" s="104" t="s">
        <v>295</v>
      </c>
      <c r="D3" s="104" t="s">
        <v>295</v>
      </c>
      <c r="E3" s="104" t="s">
        <v>299</v>
      </c>
      <c r="F3" s="106"/>
      <c r="G3" s="104" t="s">
        <v>300</v>
      </c>
      <c r="H3" s="118" t="s">
        <v>301</v>
      </c>
    </row>
    <row r="4" spans="1:10" ht="175.9" customHeight="1" x14ac:dyDescent="0.2">
      <c r="A4" s="117" t="s">
        <v>302</v>
      </c>
      <c r="B4" s="104" t="s">
        <v>303</v>
      </c>
      <c r="C4" s="104" t="s">
        <v>295</v>
      </c>
      <c r="D4" s="104" t="s">
        <v>295</v>
      </c>
      <c r="E4" s="104" t="s">
        <v>304</v>
      </c>
      <c r="F4" s="106"/>
      <c r="G4" s="104" t="s">
        <v>305</v>
      </c>
      <c r="H4" s="118" t="s">
        <v>306</v>
      </c>
    </row>
    <row r="5" spans="1:10" ht="153" x14ac:dyDescent="0.2">
      <c r="A5" s="117" t="s">
        <v>302</v>
      </c>
      <c r="B5" s="104" t="s">
        <v>303</v>
      </c>
      <c r="C5" s="104" t="s">
        <v>295</v>
      </c>
      <c r="D5" s="104" t="s">
        <v>295</v>
      </c>
      <c r="E5" s="104" t="s">
        <v>307</v>
      </c>
      <c r="F5" s="106"/>
      <c r="G5" s="104" t="s">
        <v>308</v>
      </c>
      <c r="H5" s="122" t="s">
        <v>652</v>
      </c>
      <c r="J5" s="107" t="s">
        <v>276</v>
      </c>
    </row>
    <row r="6" spans="1:10" ht="208.15" customHeight="1" x14ac:dyDescent="0.2">
      <c r="A6" s="117" t="s">
        <v>309</v>
      </c>
      <c r="B6" s="104" t="s">
        <v>310</v>
      </c>
      <c r="C6" s="104" t="s">
        <v>295</v>
      </c>
      <c r="D6" s="104" t="s">
        <v>295</v>
      </c>
      <c r="E6" s="104" t="s">
        <v>311</v>
      </c>
      <c r="F6" s="106"/>
      <c r="G6" s="104" t="s">
        <v>312</v>
      </c>
      <c r="H6" s="124" t="s">
        <v>600</v>
      </c>
    </row>
    <row r="7" spans="1:10" ht="89.25" customHeight="1" x14ac:dyDescent="0.2">
      <c r="A7" s="117" t="s">
        <v>309</v>
      </c>
      <c r="B7" s="104" t="s">
        <v>310</v>
      </c>
      <c r="C7" s="104" t="s">
        <v>295</v>
      </c>
      <c r="D7" s="104" t="s">
        <v>295</v>
      </c>
      <c r="E7" s="104" t="s">
        <v>313</v>
      </c>
      <c r="F7" s="106"/>
      <c r="G7" s="104" t="s">
        <v>314</v>
      </c>
      <c r="H7" s="119" t="s">
        <v>616</v>
      </c>
    </row>
    <row r="8" spans="1:10" ht="89.25" customHeight="1" x14ac:dyDescent="0.2">
      <c r="A8" s="117" t="s">
        <v>315</v>
      </c>
      <c r="B8" s="104" t="s">
        <v>316</v>
      </c>
      <c r="C8" s="104" t="s">
        <v>295</v>
      </c>
      <c r="D8" s="104" t="s">
        <v>295</v>
      </c>
      <c r="E8" s="104" t="s">
        <v>317</v>
      </c>
      <c r="F8" s="106" t="s">
        <v>318</v>
      </c>
      <c r="G8" s="104" t="s">
        <v>319</v>
      </c>
      <c r="H8" s="118" t="s">
        <v>320</v>
      </c>
    </row>
    <row r="9" spans="1:10" ht="102" customHeight="1" x14ac:dyDescent="0.2">
      <c r="A9" s="117" t="s">
        <v>315</v>
      </c>
      <c r="B9" s="104" t="s">
        <v>316</v>
      </c>
      <c r="C9" s="104" t="s">
        <v>295</v>
      </c>
      <c r="D9" s="104" t="s">
        <v>295</v>
      </c>
      <c r="E9" s="104" t="s">
        <v>321</v>
      </c>
      <c r="F9" s="106"/>
      <c r="G9" s="104" t="s">
        <v>322</v>
      </c>
      <c r="H9" s="122" t="s">
        <v>653</v>
      </c>
    </row>
    <row r="10" spans="1:10" ht="102" customHeight="1" x14ac:dyDescent="0.2">
      <c r="A10" s="117" t="s">
        <v>323</v>
      </c>
      <c r="B10" s="104" t="s">
        <v>324</v>
      </c>
      <c r="C10" s="104" t="s">
        <v>295</v>
      </c>
      <c r="D10" s="104" t="s">
        <v>295</v>
      </c>
      <c r="E10" s="104" t="s">
        <v>325</v>
      </c>
      <c r="F10" s="106"/>
      <c r="G10" s="104" t="s">
        <v>326</v>
      </c>
      <c r="H10" s="122" t="s">
        <v>732</v>
      </c>
    </row>
    <row r="11" spans="1:10" ht="191.25" x14ac:dyDescent="0.2">
      <c r="A11" s="117" t="s">
        <v>327</v>
      </c>
      <c r="B11" s="104" t="s">
        <v>328</v>
      </c>
      <c r="C11" s="104" t="s">
        <v>295</v>
      </c>
      <c r="D11" s="104" t="s">
        <v>295</v>
      </c>
      <c r="E11" s="104" t="s">
        <v>329</v>
      </c>
      <c r="F11" s="105" t="s">
        <v>330</v>
      </c>
      <c r="G11" s="104" t="s">
        <v>331</v>
      </c>
      <c r="H11" s="122" t="s">
        <v>736</v>
      </c>
    </row>
    <row r="12" spans="1:10" ht="185.25" customHeight="1" x14ac:dyDescent="0.2">
      <c r="A12" s="117" t="s">
        <v>332</v>
      </c>
      <c r="B12" s="108" t="s">
        <v>333</v>
      </c>
      <c r="C12" s="104" t="s">
        <v>295</v>
      </c>
      <c r="D12" s="104" t="s">
        <v>295</v>
      </c>
      <c r="E12" s="104" t="s">
        <v>334</v>
      </c>
      <c r="F12" s="105" t="s">
        <v>335</v>
      </c>
      <c r="G12" s="104" t="s">
        <v>336</v>
      </c>
      <c r="H12" s="122" t="s">
        <v>726</v>
      </c>
    </row>
    <row r="13" spans="1:10" ht="225" customHeight="1" x14ac:dyDescent="0.2">
      <c r="A13" s="117" t="s">
        <v>337</v>
      </c>
      <c r="B13" s="104" t="s">
        <v>223</v>
      </c>
      <c r="C13" s="104" t="s">
        <v>295</v>
      </c>
      <c r="D13" s="104" t="s">
        <v>295</v>
      </c>
      <c r="E13" s="104" t="s">
        <v>338</v>
      </c>
      <c r="F13" s="105" t="s">
        <v>339</v>
      </c>
      <c r="G13" s="104" t="s">
        <v>340</v>
      </c>
      <c r="H13" s="124" t="s">
        <v>727</v>
      </c>
    </row>
    <row r="14" spans="1:10" ht="25.5" x14ac:dyDescent="0.2">
      <c r="A14" s="117" t="s">
        <v>337</v>
      </c>
      <c r="B14" s="104" t="s">
        <v>223</v>
      </c>
      <c r="C14" s="104" t="s">
        <v>295</v>
      </c>
      <c r="D14" s="104" t="s">
        <v>295</v>
      </c>
      <c r="E14" s="104" t="s">
        <v>341</v>
      </c>
      <c r="F14" s="106"/>
      <c r="G14" s="104" t="s">
        <v>340</v>
      </c>
      <c r="H14" s="119" t="s">
        <v>616</v>
      </c>
    </row>
    <row r="15" spans="1:10" ht="102" customHeight="1" x14ac:dyDescent="0.2">
      <c r="A15" s="117" t="s">
        <v>342</v>
      </c>
      <c r="B15" s="104" t="s">
        <v>266</v>
      </c>
      <c r="C15" s="104" t="s">
        <v>295</v>
      </c>
      <c r="D15" s="104" t="s">
        <v>295</v>
      </c>
      <c r="E15" s="104" t="s">
        <v>343</v>
      </c>
      <c r="F15" s="106"/>
      <c r="G15" s="104" t="s">
        <v>340</v>
      </c>
      <c r="H15" s="109" t="s">
        <v>601</v>
      </c>
    </row>
    <row r="16" spans="1:10" ht="377.25" customHeight="1" x14ac:dyDescent="0.2">
      <c r="A16" s="117" t="s">
        <v>344</v>
      </c>
      <c r="B16" s="104" t="s">
        <v>345</v>
      </c>
      <c r="C16" s="104" t="s">
        <v>295</v>
      </c>
      <c r="D16" s="104" t="s">
        <v>295</v>
      </c>
      <c r="E16" s="104" t="s">
        <v>343</v>
      </c>
      <c r="F16" s="106"/>
      <c r="G16" s="104" t="s">
        <v>340</v>
      </c>
      <c r="H16" s="121" t="s">
        <v>602</v>
      </c>
    </row>
    <row r="17" spans="1:8" ht="127.5" customHeight="1" x14ac:dyDescent="0.2">
      <c r="A17" s="117" t="s">
        <v>344</v>
      </c>
      <c r="B17" s="104" t="s">
        <v>345</v>
      </c>
      <c r="C17" s="104" t="s">
        <v>295</v>
      </c>
      <c r="D17" s="104" t="s">
        <v>295</v>
      </c>
      <c r="E17" s="104" t="s">
        <v>346</v>
      </c>
      <c r="F17" s="106"/>
      <c r="G17" s="104" t="s">
        <v>347</v>
      </c>
      <c r="H17" s="119" t="s">
        <v>616</v>
      </c>
    </row>
    <row r="18" spans="1:8" ht="191.25" customHeight="1" x14ac:dyDescent="0.2">
      <c r="A18" s="117" t="s">
        <v>348</v>
      </c>
      <c r="B18" s="104" t="s">
        <v>285</v>
      </c>
      <c r="C18" s="104" t="s">
        <v>357</v>
      </c>
      <c r="D18" s="104" t="s">
        <v>349</v>
      </c>
      <c r="E18" s="104" t="s">
        <v>350</v>
      </c>
      <c r="F18" s="105" t="s">
        <v>351</v>
      </c>
      <c r="G18" s="104" t="s">
        <v>352</v>
      </c>
      <c r="H18" s="109" t="s">
        <v>708</v>
      </c>
    </row>
    <row r="19" spans="1:8" ht="114.75" customHeight="1" x14ac:dyDescent="0.2">
      <c r="A19" s="117" t="s">
        <v>355</v>
      </c>
      <c r="B19" s="104" t="s">
        <v>356</v>
      </c>
      <c r="C19" s="104" t="s">
        <v>357</v>
      </c>
      <c r="D19" s="104" t="s">
        <v>357</v>
      </c>
      <c r="E19" s="104" t="s">
        <v>358</v>
      </c>
      <c r="F19" s="106"/>
      <c r="G19" s="104" t="s">
        <v>359</v>
      </c>
      <c r="H19" s="122" t="s">
        <v>627</v>
      </c>
    </row>
    <row r="20" spans="1:8" ht="302.25" customHeight="1" x14ac:dyDescent="0.2">
      <c r="A20" s="117" t="s">
        <v>360</v>
      </c>
      <c r="B20" s="104" t="s">
        <v>128</v>
      </c>
      <c r="C20" s="104" t="s">
        <v>357</v>
      </c>
      <c r="D20" s="104" t="s">
        <v>357</v>
      </c>
      <c r="E20" s="104" t="s">
        <v>361</v>
      </c>
      <c r="F20" s="106"/>
      <c r="G20" s="104" t="s">
        <v>362</v>
      </c>
      <c r="H20" s="120" t="s">
        <v>709</v>
      </c>
    </row>
    <row r="21" spans="1:8" ht="102" customHeight="1" x14ac:dyDescent="0.2">
      <c r="A21" s="117" t="s">
        <v>363</v>
      </c>
      <c r="B21" s="104" t="s">
        <v>133</v>
      </c>
      <c r="C21" s="104" t="s">
        <v>357</v>
      </c>
      <c r="D21" s="104" t="s">
        <v>357</v>
      </c>
      <c r="E21" s="104" t="s">
        <v>364</v>
      </c>
      <c r="F21" s="106"/>
      <c r="G21" s="104" t="s">
        <v>365</v>
      </c>
      <c r="H21" s="120" t="s">
        <v>603</v>
      </c>
    </row>
    <row r="22" spans="1:8" ht="63.75" x14ac:dyDescent="0.2">
      <c r="A22" s="117" t="s">
        <v>363</v>
      </c>
      <c r="B22" s="104" t="s">
        <v>133</v>
      </c>
      <c r="C22" s="104" t="s">
        <v>357</v>
      </c>
      <c r="D22" s="104" t="s">
        <v>357</v>
      </c>
      <c r="E22" s="104" t="s">
        <v>366</v>
      </c>
      <c r="F22" s="106"/>
      <c r="G22" s="104" t="s">
        <v>367</v>
      </c>
      <c r="H22" s="120" t="s">
        <v>604</v>
      </c>
    </row>
    <row r="23" spans="1:8" ht="96.6" customHeight="1" x14ac:dyDescent="0.2">
      <c r="A23" s="117" t="s">
        <v>368</v>
      </c>
      <c r="B23" s="104" t="s">
        <v>91</v>
      </c>
      <c r="C23" s="104" t="s">
        <v>357</v>
      </c>
      <c r="D23" s="104" t="s">
        <v>357</v>
      </c>
      <c r="E23" s="104" t="s">
        <v>369</v>
      </c>
      <c r="F23" s="106"/>
      <c r="G23" s="111" t="s">
        <v>370</v>
      </c>
      <c r="H23" s="135" t="s">
        <v>637</v>
      </c>
    </row>
    <row r="24" spans="1:8" ht="51" x14ac:dyDescent="0.2">
      <c r="A24" s="117" t="s">
        <v>368</v>
      </c>
      <c r="B24" s="111" t="s">
        <v>91</v>
      </c>
      <c r="C24" s="104" t="s">
        <v>357</v>
      </c>
      <c r="D24" s="104" t="s">
        <v>357</v>
      </c>
      <c r="E24" s="104" t="s">
        <v>371</v>
      </c>
      <c r="F24" s="106"/>
      <c r="G24" s="104" t="s">
        <v>372</v>
      </c>
      <c r="H24" s="124" t="s">
        <v>633</v>
      </c>
    </row>
    <row r="25" spans="1:8" ht="76.5" customHeight="1" x14ac:dyDescent="0.2">
      <c r="A25" s="117" t="s">
        <v>368</v>
      </c>
      <c r="B25" s="104" t="s">
        <v>91</v>
      </c>
      <c r="C25" s="104" t="s">
        <v>357</v>
      </c>
      <c r="D25" s="104" t="s">
        <v>357</v>
      </c>
      <c r="E25" s="104" t="s">
        <v>373</v>
      </c>
      <c r="F25" s="106"/>
      <c r="G25" s="104" t="s">
        <v>374</v>
      </c>
      <c r="H25" s="124" t="s">
        <v>633</v>
      </c>
    </row>
    <row r="26" spans="1:8" ht="38.25" customHeight="1" x14ac:dyDescent="0.2">
      <c r="A26" s="117" t="s">
        <v>368</v>
      </c>
      <c r="B26" s="104" t="s">
        <v>91</v>
      </c>
      <c r="C26" s="104" t="s">
        <v>357</v>
      </c>
      <c r="D26" s="104" t="s">
        <v>357</v>
      </c>
      <c r="E26" s="104" t="s">
        <v>375</v>
      </c>
      <c r="F26" s="106"/>
      <c r="G26" s="104"/>
      <c r="H26" s="124" t="s">
        <v>633</v>
      </c>
    </row>
    <row r="27" spans="1:8" ht="165.75" customHeight="1" x14ac:dyDescent="0.2">
      <c r="A27" s="117" t="s">
        <v>376</v>
      </c>
      <c r="B27" s="104" t="s">
        <v>92</v>
      </c>
      <c r="C27" s="104" t="s">
        <v>357</v>
      </c>
      <c r="D27" s="104" t="s">
        <v>357</v>
      </c>
      <c r="E27" s="104" t="s">
        <v>377</v>
      </c>
      <c r="F27" s="106"/>
      <c r="G27" s="104"/>
      <c r="H27" s="120" t="s">
        <v>710</v>
      </c>
    </row>
    <row r="28" spans="1:8" ht="142.15" customHeight="1" x14ac:dyDescent="0.2">
      <c r="A28" s="117" t="s">
        <v>378</v>
      </c>
      <c r="B28" s="104" t="s">
        <v>259</v>
      </c>
      <c r="C28" s="104" t="s">
        <v>357</v>
      </c>
      <c r="D28" s="111" t="s">
        <v>599</v>
      </c>
      <c r="E28" s="104" t="s">
        <v>379</v>
      </c>
      <c r="F28" s="106"/>
      <c r="G28" s="104" t="s">
        <v>380</v>
      </c>
      <c r="H28" s="109" t="s">
        <v>654</v>
      </c>
    </row>
    <row r="29" spans="1:8" ht="216.75" customHeight="1" x14ac:dyDescent="0.2">
      <c r="A29" s="117" t="s">
        <v>381</v>
      </c>
      <c r="B29" s="104" t="s">
        <v>129</v>
      </c>
      <c r="C29" s="104" t="s">
        <v>357</v>
      </c>
      <c r="D29" s="111" t="s">
        <v>599</v>
      </c>
      <c r="E29" s="104" t="s">
        <v>382</v>
      </c>
      <c r="F29" s="106"/>
      <c r="G29" s="104" t="s">
        <v>383</v>
      </c>
      <c r="H29" s="121" t="s">
        <v>655</v>
      </c>
    </row>
    <row r="30" spans="1:8" ht="191.25" customHeight="1" x14ac:dyDescent="0.2">
      <c r="A30" s="117" t="s">
        <v>381</v>
      </c>
      <c r="B30" s="104" t="s">
        <v>129</v>
      </c>
      <c r="C30" s="104" t="s">
        <v>357</v>
      </c>
      <c r="D30" s="111" t="s">
        <v>599</v>
      </c>
      <c r="E30" s="104" t="s">
        <v>384</v>
      </c>
      <c r="F30" s="106"/>
      <c r="G30" s="104" t="s">
        <v>385</v>
      </c>
      <c r="H30" s="119" t="s">
        <v>616</v>
      </c>
    </row>
    <row r="31" spans="1:8" ht="127.5" customHeight="1" x14ac:dyDescent="0.2">
      <c r="A31" s="117" t="s">
        <v>388</v>
      </c>
      <c r="B31" s="111" t="s">
        <v>143</v>
      </c>
      <c r="C31" s="111" t="s">
        <v>613</v>
      </c>
      <c r="D31" s="104" t="s">
        <v>393</v>
      </c>
      <c r="E31" s="104" t="s">
        <v>389</v>
      </c>
      <c r="F31" s="106"/>
      <c r="G31" s="104" t="s">
        <v>390</v>
      </c>
      <c r="H31" s="109" t="s">
        <v>605</v>
      </c>
    </row>
    <row r="32" spans="1:8" ht="102" customHeight="1" x14ac:dyDescent="0.2">
      <c r="A32" s="117" t="s">
        <v>391</v>
      </c>
      <c r="B32" s="104" t="s">
        <v>392</v>
      </c>
      <c r="C32" s="111" t="s">
        <v>613</v>
      </c>
      <c r="D32" s="104" t="s">
        <v>393</v>
      </c>
      <c r="E32" s="104" t="s">
        <v>394</v>
      </c>
      <c r="F32" s="106"/>
      <c r="G32" s="104" t="s">
        <v>395</v>
      </c>
      <c r="H32" s="110" t="s">
        <v>464</v>
      </c>
    </row>
    <row r="33" spans="1:8" ht="76.5" customHeight="1" x14ac:dyDescent="0.2">
      <c r="A33" s="117" t="s">
        <v>396</v>
      </c>
      <c r="B33" s="104" t="s">
        <v>226</v>
      </c>
      <c r="C33" s="111" t="s">
        <v>613</v>
      </c>
      <c r="D33" s="104" t="s">
        <v>393</v>
      </c>
      <c r="E33" s="104" t="s">
        <v>397</v>
      </c>
      <c r="F33" s="106"/>
      <c r="G33" s="104" t="s">
        <v>399</v>
      </c>
      <c r="H33" s="109" t="s">
        <v>398</v>
      </c>
    </row>
    <row r="34" spans="1:8" ht="318.75" customHeight="1" x14ac:dyDescent="0.2">
      <c r="A34" s="117" t="s">
        <v>400</v>
      </c>
      <c r="B34" s="104" t="s">
        <v>401</v>
      </c>
      <c r="C34" s="111" t="s">
        <v>613</v>
      </c>
      <c r="D34" s="104" t="s">
        <v>402</v>
      </c>
      <c r="E34" s="104" t="s">
        <v>403</v>
      </c>
      <c r="F34" s="106"/>
      <c r="G34" s="104" t="s">
        <v>404</v>
      </c>
      <c r="H34" s="109" t="s">
        <v>711</v>
      </c>
    </row>
    <row r="35" spans="1:8" ht="76.5" customHeight="1" x14ac:dyDescent="0.2">
      <c r="A35" s="117" t="s">
        <v>405</v>
      </c>
      <c r="B35" s="104" t="s">
        <v>112</v>
      </c>
      <c r="C35" s="111" t="s">
        <v>613</v>
      </c>
      <c r="D35" s="104" t="s">
        <v>402</v>
      </c>
      <c r="E35" s="104" t="s">
        <v>406</v>
      </c>
      <c r="F35" s="106"/>
      <c r="G35" s="104" t="s">
        <v>407</v>
      </c>
      <c r="H35" s="109" t="s">
        <v>695</v>
      </c>
    </row>
    <row r="36" spans="1:8" ht="235.15" customHeight="1" x14ac:dyDescent="0.2">
      <c r="A36" s="117" t="s">
        <v>408</v>
      </c>
      <c r="B36" s="104" t="s">
        <v>409</v>
      </c>
      <c r="C36" s="104" t="s">
        <v>410</v>
      </c>
      <c r="D36" s="104" t="s">
        <v>410</v>
      </c>
      <c r="E36" s="104" t="s">
        <v>411</v>
      </c>
      <c r="F36" s="106"/>
      <c r="G36" s="104" t="s">
        <v>412</v>
      </c>
      <c r="H36" s="109" t="s">
        <v>414</v>
      </c>
    </row>
    <row r="37" spans="1:8" ht="293.25" customHeight="1" x14ac:dyDescent="0.2">
      <c r="A37" s="117" t="s">
        <v>415</v>
      </c>
      <c r="B37" s="104" t="s">
        <v>416</v>
      </c>
      <c r="C37" s="104" t="s">
        <v>417</v>
      </c>
      <c r="D37" s="104" t="s">
        <v>417</v>
      </c>
      <c r="E37" s="104" t="s">
        <v>418</v>
      </c>
      <c r="F37" s="106"/>
      <c r="G37" s="104" t="s">
        <v>419</v>
      </c>
      <c r="H37" s="121" t="s">
        <v>656</v>
      </c>
    </row>
    <row r="38" spans="1:8" ht="142.15" customHeight="1" x14ac:dyDescent="0.2">
      <c r="A38" s="117" t="s">
        <v>415</v>
      </c>
      <c r="B38" s="104" t="s">
        <v>416</v>
      </c>
      <c r="C38" s="104" t="s">
        <v>417</v>
      </c>
      <c r="D38" s="104" t="s">
        <v>417</v>
      </c>
      <c r="E38" s="104" t="s">
        <v>420</v>
      </c>
      <c r="F38" s="106"/>
      <c r="G38" s="104" t="s">
        <v>421</v>
      </c>
      <c r="H38" s="119" t="s">
        <v>616</v>
      </c>
    </row>
    <row r="39" spans="1:8" ht="215.65" customHeight="1" x14ac:dyDescent="0.2">
      <c r="A39" s="117" t="s">
        <v>422</v>
      </c>
      <c r="B39" s="104" t="s">
        <v>423</v>
      </c>
      <c r="C39" s="104" t="s">
        <v>417</v>
      </c>
      <c r="D39" s="104" t="s">
        <v>417</v>
      </c>
      <c r="E39" s="104" t="s">
        <v>424</v>
      </c>
      <c r="F39" s="106"/>
      <c r="G39" s="104" t="s">
        <v>425</v>
      </c>
      <c r="H39" s="109" t="s">
        <v>657</v>
      </c>
    </row>
    <row r="40" spans="1:8" ht="76.5" customHeight="1" x14ac:dyDescent="0.2">
      <c r="A40" s="117" t="s">
        <v>426</v>
      </c>
      <c r="B40" s="104" t="s">
        <v>262</v>
      </c>
      <c r="C40" s="104" t="s">
        <v>417</v>
      </c>
      <c r="D40" s="104" t="s">
        <v>465</v>
      </c>
      <c r="E40" s="104" t="s">
        <v>427</v>
      </c>
      <c r="F40" s="106"/>
      <c r="G40" s="104"/>
      <c r="H40" s="122" t="s">
        <v>707</v>
      </c>
    </row>
    <row r="41" spans="1:8" ht="51" customHeight="1" x14ac:dyDescent="0.2">
      <c r="A41" s="117" t="s">
        <v>428</v>
      </c>
      <c r="B41" s="104" t="s">
        <v>122</v>
      </c>
      <c r="C41" s="104" t="s">
        <v>417</v>
      </c>
      <c r="D41" s="104" t="s">
        <v>417</v>
      </c>
      <c r="E41" s="104" t="s">
        <v>429</v>
      </c>
      <c r="F41" s="106"/>
      <c r="G41" s="104" t="s">
        <v>430</v>
      </c>
      <c r="H41" s="122" t="s">
        <v>606</v>
      </c>
    </row>
    <row r="42" spans="1:8" ht="153.75" customHeight="1" x14ac:dyDescent="0.2">
      <c r="A42" s="117" t="s">
        <v>431</v>
      </c>
      <c r="B42" s="104" t="s">
        <v>113</v>
      </c>
      <c r="C42" s="104" t="s">
        <v>417</v>
      </c>
      <c r="D42" s="104" t="s">
        <v>417</v>
      </c>
      <c r="E42" s="104" t="s">
        <v>432</v>
      </c>
      <c r="F42" s="106"/>
      <c r="G42" s="104" t="s">
        <v>433</v>
      </c>
      <c r="H42" s="109" t="s">
        <v>444</v>
      </c>
    </row>
    <row r="43" spans="1:8" ht="185.65" customHeight="1" x14ac:dyDescent="0.2">
      <c r="A43" s="117" t="s">
        <v>445</v>
      </c>
      <c r="B43" s="104" t="s">
        <v>446</v>
      </c>
      <c r="C43" s="104" t="s">
        <v>451</v>
      </c>
      <c r="D43" s="104" t="s">
        <v>451</v>
      </c>
      <c r="E43" s="104" t="s">
        <v>447</v>
      </c>
      <c r="F43" s="105" t="s">
        <v>448</v>
      </c>
      <c r="G43" s="104" t="s">
        <v>449</v>
      </c>
      <c r="H43" s="109" t="s">
        <v>468</v>
      </c>
    </row>
    <row r="44" spans="1:8" ht="229.5" customHeight="1" x14ac:dyDescent="0.2">
      <c r="A44" s="117" t="s">
        <v>450</v>
      </c>
      <c r="B44" s="104" t="s">
        <v>269</v>
      </c>
      <c r="C44" s="104" t="s">
        <v>451</v>
      </c>
      <c r="D44" s="104" t="s">
        <v>451</v>
      </c>
      <c r="E44" s="104" t="s">
        <v>452</v>
      </c>
      <c r="F44" s="105" t="s">
        <v>453</v>
      </c>
      <c r="G44" s="104" t="s">
        <v>454</v>
      </c>
      <c r="H44" s="121" t="s">
        <v>689</v>
      </c>
    </row>
    <row r="45" spans="1:8" ht="63.6" customHeight="1" x14ac:dyDescent="0.2">
      <c r="A45" s="117" t="s">
        <v>455</v>
      </c>
      <c r="B45" s="104" t="s">
        <v>269</v>
      </c>
      <c r="C45" s="104" t="s">
        <v>451</v>
      </c>
      <c r="D45" s="104" t="s">
        <v>451</v>
      </c>
      <c r="E45" s="104" t="s">
        <v>456</v>
      </c>
      <c r="F45" s="106"/>
      <c r="G45" s="104" t="s">
        <v>457</v>
      </c>
      <c r="H45" s="119" t="s">
        <v>616</v>
      </c>
    </row>
    <row r="46" spans="1:8" ht="43.15" customHeight="1" x14ac:dyDescent="0.2">
      <c r="A46" s="117" t="s">
        <v>458</v>
      </c>
      <c r="B46" s="104" t="s">
        <v>459</v>
      </c>
      <c r="C46" s="104" t="s">
        <v>451</v>
      </c>
      <c r="D46" s="104" t="s">
        <v>451</v>
      </c>
      <c r="E46" s="104" t="s">
        <v>460</v>
      </c>
      <c r="F46" s="106"/>
      <c r="G46" s="111" t="s">
        <v>469</v>
      </c>
      <c r="H46" s="119" t="s">
        <v>616</v>
      </c>
    </row>
    <row r="47" spans="1:8" ht="89.25" customHeight="1" x14ac:dyDescent="0.2">
      <c r="A47" s="117" t="s">
        <v>461</v>
      </c>
      <c r="B47" s="111" t="s">
        <v>470</v>
      </c>
      <c r="C47" s="104" t="s">
        <v>451</v>
      </c>
      <c r="D47" s="104" t="s">
        <v>451</v>
      </c>
      <c r="E47" s="111" t="s">
        <v>462</v>
      </c>
      <c r="F47" s="106"/>
      <c r="G47" s="116" t="s">
        <v>463</v>
      </c>
      <c r="H47" s="119" t="s">
        <v>616</v>
      </c>
    </row>
    <row r="48" spans="1:8" ht="269.64999999999998" customHeight="1" x14ac:dyDescent="0.2">
      <c r="A48" s="117" t="s">
        <v>471</v>
      </c>
      <c r="B48" s="111" t="s">
        <v>472</v>
      </c>
      <c r="C48" s="104" t="s">
        <v>476</v>
      </c>
      <c r="D48" s="104" t="s">
        <v>476</v>
      </c>
      <c r="E48" s="104" t="s">
        <v>473</v>
      </c>
      <c r="F48" s="106"/>
      <c r="G48" s="104" t="s">
        <v>474</v>
      </c>
      <c r="H48" s="121" t="s">
        <v>659</v>
      </c>
    </row>
    <row r="49" spans="1:8" ht="45.6" customHeight="1" x14ac:dyDescent="0.2">
      <c r="A49" s="117" t="s">
        <v>471</v>
      </c>
      <c r="B49" s="104" t="s">
        <v>475</v>
      </c>
      <c r="C49" s="104" t="s">
        <v>476</v>
      </c>
      <c r="D49" s="104" t="s">
        <v>476</v>
      </c>
      <c r="E49" s="104" t="s">
        <v>477</v>
      </c>
      <c r="F49" s="106"/>
      <c r="G49" s="104" t="s">
        <v>478</v>
      </c>
      <c r="H49" s="119" t="s">
        <v>616</v>
      </c>
    </row>
    <row r="50" spans="1:8" ht="129" customHeight="1" x14ac:dyDescent="0.2">
      <c r="A50" s="117" t="s">
        <v>479</v>
      </c>
      <c r="B50" s="104" t="s">
        <v>480</v>
      </c>
      <c r="C50" s="104" t="s">
        <v>476</v>
      </c>
      <c r="D50" s="104" t="s">
        <v>476</v>
      </c>
      <c r="E50" s="104" t="s">
        <v>481</v>
      </c>
      <c r="F50" s="105"/>
      <c r="G50" s="104" t="s">
        <v>482</v>
      </c>
      <c r="H50" s="121" t="s">
        <v>617</v>
      </c>
    </row>
    <row r="51" spans="1:8" ht="38.25" x14ac:dyDescent="0.2">
      <c r="A51" s="117" t="s">
        <v>479</v>
      </c>
      <c r="B51" s="104" t="s">
        <v>480</v>
      </c>
      <c r="C51" s="104" t="s">
        <v>476</v>
      </c>
      <c r="D51" s="104" t="s">
        <v>476</v>
      </c>
      <c r="E51" s="104" t="s">
        <v>483</v>
      </c>
      <c r="F51" s="105"/>
      <c r="G51" s="104" t="s">
        <v>484</v>
      </c>
      <c r="H51" s="119" t="s">
        <v>616</v>
      </c>
    </row>
    <row r="52" spans="1:8" ht="153" x14ac:dyDescent="0.2">
      <c r="A52" s="117" t="s">
        <v>485</v>
      </c>
      <c r="B52" s="104" t="s">
        <v>486</v>
      </c>
      <c r="C52" s="104" t="s">
        <v>476</v>
      </c>
      <c r="D52" s="104" t="s">
        <v>476</v>
      </c>
      <c r="E52" s="104" t="s">
        <v>483</v>
      </c>
      <c r="F52" s="106"/>
      <c r="G52" s="104" t="s">
        <v>484</v>
      </c>
      <c r="H52" s="109" t="s">
        <v>660</v>
      </c>
    </row>
    <row r="53" spans="1:8" ht="38.25" x14ac:dyDescent="0.2">
      <c r="A53" s="117" t="s">
        <v>487</v>
      </c>
      <c r="B53" s="104" t="s">
        <v>488</v>
      </c>
      <c r="C53" s="104" t="s">
        <v>476</v>
      </c>
      <c r="D53" s="104" t="s">
        <v>476</v>
      </c>
      <c r="E53" s="104" t="s">
        <v>489</v>
      </c>
      <c r="F53" s="105"/>
      <c r="G53" s="104" t="s">
        <v>484</v>
      </c>
      <c r="H53" s="121" t="s">
        <v>516</v>
      </c>
    </row>
    <row r="54" spans="1:8" ht="38.25" x14ac:dyDescent="0.2">
      <c r="A54" s="117" t="s">
        <v>487</v>
      </c>
      <c r="B54" s="104" t="s">
        <v>488</v>
      </c>
      <c r="C54" s="104" t="s">
        <v>476</v>
      </c>
      <c r="D54" s="104" t="s">
        <v>476</v>
      </c>
      <c r="E54" s="104" t="s">
        <v>490</v>
      </c>
      <c r="F54" s="106"/>
      <c r="G54" s="104" t="s">
        <v>491</v>
      </c>
      <c r="H54" s="119" t="s">
        <v>616</v>
      </c>
    </row>
    <row r="55" spans="1:8" ht="114.75" x14ac:dyDescent="0.2">
      <c r="A55" s="117" t="s">
        <v>492</v>
      </c>
      <c r="B55" s="104" t="s">
        <v>493</v>
      </c>
      <c r="C55" s="104" t="s">
        <v>476</v>
      </c>
      <c r="D55" s="104" t="s">
        <v>476</v>
      </c>
      <c r="E55" s="104" t="s">
        <v>494</v>
      </c>
      <c r="F55" s="106"/>
      <c r="G55" s="104" t="s">
        <v>495</v>
      </c>
      <c r="H55" s="121" t="s">
        <v>517</v>
      </c>
    </row>
    <row r="56" spans="1:8" ht="38.25" x14ac:dyDescent="0.2">
      <c r="A56" s="117" t="s">
        <v>496</v>
      </c>
      <c r="B56" s="111" t="s">
        <v>497</v>
      </c>
      <c r="C56" s="104" t="s">
        <v>476</v>
      </c>
      <c r="D56" s="104" t="s">
        <v>476</v>
      </c>
      <c r="E56" s="104" t="s">
        <v>498</v>
      </c>
      <c r="F56" s="106"/>
      <c r="G56" s="104" t="s">
        <v>499</v>
      </c>
      <c r="H56" s="121" t="s">
        <v>607</v>
      </c>
    </row>
    <row r="57" spans="1:8" ht="38.25" x14ac:dyDescent="0.2">
      <c r="A57" s="117" t="s">
        <v>500</v>
      </c>
      <c r="B57" s="111" t="s">
        <v>501</v>
      </c>
      <c r="C57" s="104" t="s">
        <v>476</v>
      </c>
      <c r="D57" s="104" t="s">
        <v>476</v>
      </c>
      <c r="E57" s="104" t="s">
        <v>502</v>
      </c>
      <c r="F57" s="106"/>
      <c r="G57" s="104" t="s">
        <v>503</v>
      </c>
      <c r="H57" s="121" t="s">
        <v>607</v>
      </c>
    </row>
    <row r="58" spans="1:8" ht="57" customHeight="1" x14ac:dyDescent="0.2">
      <c r="A58" s="117" t="s">
        <v>500</v>
      </c>
      <c r="B58" s="111" t="s">
        <v>501</v>
      </c>
      <c r="C58" s="104" t="s">
        <v>476</v>
      </c>
      <c r="D58" s="104" t="s">
        <v>476</v>
      </c>
      <c r="E58" s="104" t="s">
        <v>504</v>
      </c>
      <c r="F58" s="106"/>
      <c r="G58" s="104" t="s">
        <v>505</v>
      </c>
      <c r="H58" s="123" t="s">
        <v>519</v>
      </c>
    </row>
    <row r="59" spans="1:8" ht="91.9" customHeight="1" x14ac:dyDescent="0.2">
      <c r="A59" s="117" t="s">
        <v>506</v>
      </c>
      <c r="B59" s="104" t="s">
        <v>507</v>
      </c>
      <c r="C59" s="104" t="s">
        <v>476</v>
      </c>
      <c r="D59" s="104" t="s">
        <v>508</v>
      </c>
      <c r="E59" s="104" t="s">
        <v>509</v>
      </c>
      <c r="F59" s="106"/>
      <c r="G59" s="104" t="s">
        <v>510</v>
      </c>
      <c r="H59" s="121" t="s">
        <v>518</v>
      </c>
    </row>
    <row r="60" spans="1:8" ht="93" customHeight="1" x14ac:dyDescent="0.2">
      <c r="A60" s="117" t="s">
        <v>511</v>
      </c>
      <c r="B60" s="104" t="s">
        <v>512</v>
      </c>
      <c r="C60" s="104" t="s">
        <v>476</v>
      </c>
      <c r="D60" s="104" t="s">
        <v>513</v>
      </c>
      <c r="E60" s="104" t="s">
        <v>514</v>
      </c>
      <c r="F60" s="114"/>
      <c r="G60" s="104" t="s">
        <v>515</v>
      </c>
      <c r="H60" s="121" t="s">
        <v>676</v>
      </c>
    </row>
    <row r="61" spans="1:8" ht="102" customHeight="1" x14ac:dyDescent="0.2">
      <c r="A61" s="117" t="s">
        <v>521</v>
      </c>
      <c r="B61" s="104" t="s">
        <v>522</v>
      </c>
      <c r="C61" s="104" t="s">
        <v>465</v>
      </c>
      <c r="D61" s="104" t="s">
        <v>465</v>
      </c>
      <c r="E61" s="111" t="s">
        <v>523</v>
      </c>
      <c r="F61" s="106"/>
      <c r="G61" s="104" t="s">
        <v>524</v>
      </c>
      <c r="H61" s="124" t="s">
        <v>608</v>
      </c>
    </row>
    <row r="62" spans="1:8" ht="318.75" customHeight="1" x14ac:dyDescent="0.2">
      <c r="A62" s="117" t="s">
        <v>525</v>
      </c>
      <c r="B62" s="104" t="s">
        <v>526</v>
      </c>
      <c r="C62" s="111" t="s">
        <v>614</v>
      </c>
      <c r="D62" s="104" t="s">
        <v>527</v>
      </c>
      <c r="E62" s="104" t="s">
        <v>528</v>
      </c>
      <c r="F62" s="106"/>
      <c r="G62" s="104" t="s">
        <v>529</v>
      </c>
      <c r="H62" s="124" t="s">
        <v>712</v>
      </c>
    </row>
    <row r="63" spans="1:8" ht="140.25" customHeight="1" x14ac:dyDescent="0.2">
      <c r="A63" s="117" t="s">
        <v>525</v>
      </c>
      <c r="B63" s="104" t="s">
        <v>530</v>
      </c>
      <c r="C63" s="111" t="s">
        <v>614</v>
      </c>
      <c r="D63" s="104" t="s">
        <v>527</v>
      </c>
      <c r="E63" s="104" t="s">
        <v>531</v>
      </c>
      <c r="F63" s="106"/>
      <c r="G63" s="104" t="s">
        <v>529</v>
      </c>
      <c r="H63" s="109" t="s">
        <v>609</v>
      </c>
    </row>
    <row r="64" spans="1:8" ht="153" customHeight="1" x14ac:dyDescent="0.2">
      <c r="A64" s="117" t="s">
        <v>525</v>
      </c>
      <c r="B64" s="105" t="s">
        <v>532</v>
      </c>
      <c r="C64" s="111" t="s">
        <v>614</v>
      </c>
      <c r="D64" s="105" t="s">
        <v>527</v>
      </c>
      <c r="E64" s="105" t="s">
        <v>533</v>
      </c>
      <c r="F64" s="106"/>
      <c r="G64" s="104" t="s">
        <v>534</v>
      </c>
      <c r="H64" s="109" t="s">
        <v>713</v>
      </c>
    </row>
    <row r="65" spans="1:8" ht="25.5" customHeight="1" x14ac:dyDescent="0.2">
      <c r="A65" s="117" t="s">
        <v>535</v>
      </c>
      <c r="B65" s="104" t="s">
        <v>536</v>
      </c>
      <c r="C65" s="111" t="s">
        <v>614</v>
      </c>
      <c r="D65" s="104" t="s">
        <v>537</v>
      </c>
      <c r="E65" s="104" t="s">
        <v>538</v>
      </c>
      <c r="F65" s="106"/>
      <c r="G65" s="104"/>
      <c r="H65" s="124" t="s">
        <v>610</v>
      </c>
    </row>
    <row r="66" spans="1:8" ht="36" customHeight="1" x14ac:dyDescent="0.2">
      <c r="A66" s="117" t="s">
        <v>535</v>
      </c>
      <c r="B66" s="104" t="s">
        <v>536</v>
      </c>
      <c r="C66" s="111" t="s">
        <v>614</v>
      </c>
      <c r="D66" s="104" t="s">
        <v>539</v>
      </c>
      <c r="E66" s="104" t="s">
        <v>540</v>
      </c>
      <c r="F66" s="106"/>
      <c r="G66" s="104"/>
      <c r="H66" s="124" t="s">
        <v>592</v>
      </c>
    </row>
    <row r="67" spans="1:8" ht="160.9" customHeight="1" x14ac:dyDescent="0.2">
      <c r="A67" s="117" t="s">
        <v>535</v>
      </c>
      <c r="B67" s="104" t="s">
        <v>536</v>
      </c>
      <c r="C67" s="111" t="s">
        <v>614</v>
      </c>
      <c r="D67" s="104" t="s">
        <v>539</v>
      </c>
      <c r="E67" s="104" t="s">
        <v>541</v>
      </c>
      <c r="F67" s="106"/>
      <c r="G67" s="104" t="s">
        <v>542</v>
      </c>
      <c r="H67" s="124" t="s">
        <v>593</v>
      </c>
    </row>
    <row r="68" spans="1:8" ht="409.5" customHeight="1" x14ac:dyDescent="0.2">
      <c r="A68" s="117" t="s">
        <v>543</v>
      </c>
      <c r="B68" s="104" t="s">
        <v>544</v>
      </c>
      <c r="C68" s="111" t="s">
        <v>614</v>
      </c>
      <c r="D68" s="104" t="s">
        <v>545</v>
      </c>
      <c r="E68" s="104" t="s">
        <v>546</v>
      </c>
      <c r="F68" s="106"/>
      <c r="G68" s="104" t="s">
        <v>547</v>
      </c>
      <c r="H68" s="124" t="s">
        <v>594</v>
      </c>
    </row>
    <row r="69" spans="1:8" ht="63.75" customHeight="1" x14ac:dyDescent="0.2">
      <c r="A69" s="117" t="s">
        <v>535</v>
      </c>
      <c r="B69" s="104" t="s">
        <v>536</v>
      </c>
      <c r="C69" s="111" t="s">
        <v>614</v>
      </c>
      <c r="D69" s="104" t="s">
        <v>537</v>
      </c>
      <c r="E69" s="104" t="s">
        <v>548</v>
      </c>
      <c r="F69" s="106"/>
      <c r="G69" s="104" t="s">
        <v>549</v>
      </c>
      <c r="H69" s="124" t="s">
        <v>595</v>
      </c>
    </row>
    <row r="70" spans="1:8" ht="52.15" customHeight="1" x14ac:dyDescent="0.2">
      <c r="A70" s="117" t="s">
        <v>535</v>
      </c>
      <c r="B70" s="104" t="s">
        <v>550</v>
      </c>
      <c r="C70" s="111" t="s">
        <v>614</v>
      </c>
      <c r="D70" s="104" t="s">
        <v>551</v>
      </c>
      <c r="E70" s="104" t="s">
        <v>552</v>
      </c>
      <c r="F70" s="106"/>
      <c r="G70" s="104" t="s">
        <v>553</v>
      </c>
      <c r="H70" s="124" t="s">
        <v>634</v>
      </c>
    </row>
    <row r="71" spans="1:8" ht="127.5" customHeight="1" x14ac:dyDescent="0.2">
      <c r="A71" s="117" t="s">
        <v>535</v>
      </c>
      <c r="B71" s="104" t="s">
        <v>554</v>
      </c>
      <c r="C71" s="111" t="s">
        <v>614</v>
      </c>
      <c r="D71" s="104" t="s">
        <v>555</v>
      </c>
      <c r="E71" s="104" t="s">
        <v>556</v>
      </c>
      <c r="F71" s="106"/>
      <c r="G71" s="104" t="s">
        <v>557</v>
      </c>
      <c r="H71" s="150" t="s">
        <v>611</v>
      </c>
    </row>
    <row r="72" spans="1:8" ht="114.75" customHeight="1" x14ac:dyDescent="0.2">
      <c r="A72" s="117" t="s">
        <v>558</v>
      </c>
      <c r="B72" s="104" t="s">
        <v>559</v>
      </c>
      <c r="C72" s="111" t="s">
        <v>614</v>
      </c>
      <c r="D72" s="104" t="s">
        <v>560</v>
      </c>
      <c r="E72" s="104" t="s">
        <v>561</v>
      </c>
      <c r="F72" s="106"/>
      <c r="G72" s="104" t="s">
        <v>562</v>
      </c>
      <c r="H72" s="124" t="s">
        <v>612</v>
      </c>
    </row>
    <row r="73" spans="1:8" ht="102" customHeight="1" x14ac:dyDescent="0.2">
      <c r="A73" s="117" t="s">
        <v>563</v>
      </c>
      <c r="B73" s="104" t="s">
        <v>353</v>
      </c>
      <c r="C73" s="111" t="s">
        <v>614</v>
      </c>
      <c r="D73" s="104" t="s">
        <v>564</v>
      </c>
      <c r="E73" s="104" t="s">
        <v>565</v>
      </c>
      <c r="F73" s="106"/>
      <c r="G73" s="104" t="s">
        <v>566</v>
      </c>
      <c r="H73" s="110" t="s">
        <v>619</v>
      </c>
    </row>
    <row r="74" spans="1:8" ht="255" customHeight="1" x14ac:dyDescent="0.2">
      <c r="A74" s="117" t="s">
        <v>567</v>
      </c>
      <c r="B74" s="104" t="s">
        <v>568</v>
      </c>
      <c r="C74" s="111" t="s">
        <v>614</v>
      </c>
      <c r="D74" s="104" t="s">
        <v>513</v>
      </c>
      <c r="E74" s="104" t="s">
        <v>569</v>
      </c>
      <c r="F74" s="106"/>
      <c r="G74" s="104" t="s">
        <v>524</v>
      </c>
      <c r="H74" s="124" t="s">
        <v>728</v>
      </c>
    </row>
    <row r="75" spans="1:8" ht="58.9" customHeight="1" x14ac:dyDescent="0.2">
      <c r="A75" s="117" t="s">
        <v>570</v>
      </c>
      <c r="B75" s="104" t="s">
        <v>571</v>
      </c>
      <c r="C75" s="111" t="s">
        <v>614</v>
      </c>
      <c r="D75" s="104" t="s">
        <v>572</v>
      </c>
      <c r="E75" s="104" t="s">
        <v>573</v>
      </c>
      <c r="F75" s="106"/>
      <c r="G75" s="104" t="s">
        <v>574</v>
      </c>
      <c r="H75" s="124" t="s">
        <v>596</v>
      </c>
    </row>
    <row r="76" spans="1:8" ht="191.25" customHeight="1" x14ac:dyDescent="0.2">
      <c r="A76" s="117" t="s">
        <v>575</v>
      </c>
      <c r="B76" s="104" t="s">
        <v>576</v>
      </c>
      <c r="C76" s="111" t="s">
        <v>614</v>
      </c>
      <c r="D76" s="104" t="s">
        <v>577</v>
      </c>
      <c r="E76" s="104" t="s">
        <v>578</v>
      </c>
      <c r="F76" s="106"/>
      <c r="G76" s="104" t="s">
        <v>579</v>
      </c>
      <c r="H76" s="121" t="s">
        <v>663</v>
      </c>
    </row>
    <row r="77" spans="1:8" ht="153" customHeight="1" x14ac:dyDescent="0.2">
      <c r="A77" s="117" t="s">
        <v>575</v>
      </c>
      <c r="B77" s="104" t="s">
        <v>576</v>
      </c>
      <c r="C77" s="111" t="s">
        <v>614</v>
      </c>
      <c r="D77" s="104" t="s">
        <v>577</v>
      </c>
      <c r="E77" s="104" t="s">
        <v>580</v>
      </c>
      <c r="F77" s="106"/>
      <c r="G77" s="104" t="s">
        <v>581</v>
      </c>
      <c r="H77" s="119" t="s">
        <v>616</v>
      </c>
    </row>
    <row r="78" spans="1:8" ht="191.25" customHeight="1" x14ac:dyDescent="0.2">
      <c r="A78" s="117" t="s">
        <v>582</v>
      </c>
      <c r="B78" s="111" t="s">
        <v>583</v>
      </c>
      <c r="C78" s="111" t="s">
        <v>614</v>
      </c>
      <c r="D78" s="104" t="s">
        <v>577</v>
      </c>
      <c r="E78" s="104" t="s">
        <v>584</v>
      </c>
      <c r="F78" s="106"/>
      <c r="G78" s="104" t="s">
        <v>491</v>
      </c>
      <c r="H78" s="109" t="s">
        <v>714</v>
      </c>
    </row>
    <row r="79" spans="1:8" ht="101.65" customHeight="1" x14ac:dyDescent="0.2">
      <c r="A79" s="117" t="s">
        <v>585</v>
      </c>
      <c r="B79" s="104" t="s">
        <v>586</v>
      </c>
      <c r="C79" s="111" t="s">
        <v>614</v>
      </c>
      <c r="D79" s="104"/>
      <c r="E79" s="104"/>
      <c r="F79" s="105" t="s">
        <v>587</v>
      </c>
      <c r="G79" s="104"/>
      <c r="H79" s="109" t="s">
        <v>597</v>
      </c>
    </row>
    <row r="80" spans="1:8" ht="63.75" customHeight="1" x14ac:dyDescent="0.2">
      <c r="A80" s="117" t="s">
        <v>588</v>
      </c>
      <c r="B80" s="104" t="s">
        <v>589</v>
      </c>
      <c r="C80" s="111" t="s">
        <v>614</v>
      </c>
      <c r="D80" s="104"/>
      <c r="E80" s="104"/>
      <c r="F80" s="106"/>
      <c r="G80" s="104"/>
      <c r="H80" s="125" t="s">
        <v>598</v>
      </c>
    </row>
    <row r="81" spans="1:8" ht="153" customHeight="1" x14ac:dyDescent="0.2">
      <c r="A81" s="130" t="s">
        <v>13</v>
      </c>
      <c r="B81" s="131" t="s">
        <v>590</v>
      </c>
      <c r="C81" s="111" t="s">
        <v>614</v>
      </c>
      <c r="D81" s="131"/>
      <c r="E81" s="131"/>
      <c r="F81" s="132" t="s">
        <v>591</v>
      </c>
      <c r="G81" s="131"/>
      <c r="H81" s="133" t="s">
        <v>598</v>
      </c>
    </row>
  </sheetData>
  <pageMargins left="0.11811023622047245" right="0.11811023622047245" top="0.15748031496062992" bottom="0.15748031496062992" header="0.31496062992125984" footer="0.31496062992125984"/>
  <pageSetup paperSize="8" scale="70" orientation="landscape" horizontalDpi="4294967295" verticalDpi="4294967295" r:id="rId1"/>
  <headerFooter>
    <oddHeader>&amp;L&amp;"Calibri"&amp;10&amp;K000000OFFICIAL&amp;1#</oddHead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4"/>
  <sheetViews>
    <sheetView showGridLines="0" zoomScale="80" zoomScaleNormal="80" zoomScalePageLayoutView="60" workbookViewId="0"/>
  </sheetViews>
  <sheetFormatPr defaultColWidth="9.28515625" defaultRowHeight="14.25" x14ac:dyDescent="0.2"/>
  <cols>
    <col min="1" max="1" width="69.28515625" style="139" customWidth="1"/>
    <col min="2" max="2" width="133.7109375" style="139" customWidth="1"/>
    <col min="3" max="16384" width="9.28515625" style="256"/>
  </cols>
  <sheetData>
    <row r="1" spans="1:2" s="216" customFormat="1" ht="21" thickBot="1" x14ac:dyDescent="0.25">
      <c r="A1" s="228" t="s">
        <v>17</v>
      </c>
      <c r="B1" s="459" t="s">
        <v>261</v>
      </c>
    </row>
    <row r="2" spans="1:2" s="216" customFormat="1" ht="21" thickBot="1" x14ac:dyDescent="0.25">
      <c r="A2" s="458"/>
      <c r="B2" s="227"/>
    </row>
    <row r="3" spans="1:2" ht="41.25" thickBot="1" x14ac:dyDescent="0.25">
      <c r="A3" s="414" t="s">
        <v>951</v>
      </c>
      <c r="B3" s="227"/>
    </row>
    <row r="4" spans="1:2" ht="15" x14ac:dyDescent="0.2">
      <c r="A4" s="460" t="s">
        <v>273</v>
      </c>
      <c r="B4" s="461" t="s">
        <v>145</v>
      </c>
    </row>
    <row r="5" spans="1:2" x14ac:dyDescent="0.2">
      <c r="A5" s="941" t="s">
        <v>1004</v>
      </c>
      <c r="B5" s="462" t="s">
        <v>1028</v>
      </c>
    </row>
    <row r="6" spans="1:2" ht="15" x14ac:dyDescent="0.2">
      <c r="A6" s="941"/>
      <c r="B6" s="463" t="s">
        <v>146</v>
      </c>
    </row>
    <row r="7" spans="1:2" x14ac:dyDescent="0.2">
      <c r="A7" s="941"/>
      <c r="B7" s="462" t="s">
        <v>620</v>
      </c>
    </row>
    <row r="8" spans="1:2" ht="15" x14ac:dyDescent="0.2">
      <c r="A8" s="941"/>
      <c r="B8" s="463" t="s">
        <v>147</v>
      </c>
    </row>
    <row r="9" spans="1:2" x14ac:dyDescent="0.2">
      <c r="A9" s="941"/>
      <c r="B9" s="464" t="s">
        <v>568</v>
      </c>
    </row>
    <row r="10" spans="1:2" ht="15" x14ac:dyDescent="0.2">
      <c r="A10" s="941"/>
      <c r="B10" s="463" t="s">
        <v>148</v>
      </c>
    </row>
    <row r="11" spans="1:2" x14ac:dyDescent="0.2">
      <c r="A11" s="941"/>
      <c r="B11" s="464" t="s">
        <v>955</v>
      </c>
    </row>
    <row r="12" spans="1:2" ht="15" x14ac:dyDescent="0.2">
      <c r="A12" s="941"/>
      <c r="B12" s="463" t="s">
        <v>149</v>
      </c>
    </row>
    <row r="13" spans="1:2" x14ac:dyDescent="0.2">
      <c r="A13" s="941"/>
      <c r="B13" s="462" t="s">
        <v>957</v>
      </c>
    </row>
    <row r="14" spans="1:2" ht="15" x14ac:dyDescent="0.2">
      <c r="A14" s="941"/>
      <c r="B14" s="463" t="s">
        <v>150</v>
      </c>
    </row>
    <row r="15" spans="1:2" ht="119.65" customHeight="1" x14ac:dyDescent="0.2">
      <c r="A15" s="941"/>
      <c r="B15" s="462" t="s">
        <v>1194</v>
      </c>
    </row>
    <row r="16" spans="1:2" ht="15" x14ac:dyDescent="0.2">
      <c r="A16" s="465" t="s">
        <v>274</v>
      </c>
      <c r="B16" s="466" t="s">
        <v>141</v>
      </c>
    </row>
    <row r="17" spans="1:2" ht="32.65" customHeight="1" x14ac:dyDescent="0.2">
      <c r="A17" s="942" t="s">
        <v>1006</v>
      </c>
      <c r="B17" s="467" t="s">
        <v>1216</v>
      </c>
    </row>
    <row r="18" spans="1:2" ht="15" x14ac:dyDescent="0.2">
      <c r="A18" s="942"/>
      <c r="B18" s="466" t="s">
        <v>142</v>
      </c>
    </row>
    <row r="19" spans="1:2" ht="32.65" customHeight="1" x14ac:dyDescent="0.2">
      <c r="A19" s="942"/>
      <c r="B19" s="468" t="s">
        <v>1045</v>
      </c>
    </row>
    <row r="20" spans="1:2" ht="15" x14ac:dyDescent="0.2">
      <c r="A20" s="942"/>
      <c r="B20" s="466" t="s">
        <v>144</v>
      </c>
    </row>
    <row r="21" spans="1:2" x14ac:dyDescent="0.2">
      <c r="A21" s="942"/>
      <c r="B21" s="469" t="s">
        <v>226</v>
      </c>
    </row>
    <row r="22" spans="1:2" ht="15" x14ac:dyDescent="0.2">
      <c r="A22" s="465" t="s">
        <v>97</v>
      </c>
      <c r="B22" s="466" t="s">
        <v>151</v>
      </c>
    </row>
    <row r="23" spans="1:2" ht="32.65" customHeight="1" x14ac:dyDescent="0.2">
      <c r="A23" s="793" t="s">
        <v>626</v>
      </c>
      <c r="B23" s="467" t="s">
        <v>1029</v>
      </c>
    </row>
    <row r="24" spans="1:2" ht="15" x14ac:dyDescent="0.2">
      <c r="A24" s="465" t="s">
        <v>153</v>
      </c>
      <c r="B24" s="466" t="s">
        <v>98</v>
      </c>
    </row>
    <row r="25" spans="1:2" ht="42.75" x14ac:dyDescent="0.2">
      <c r="A25" s="470" t="s">
        <v>259</v>
      </c>
      <c r="B25" s="468" t="s">
        <v>129</v>
      </c>
    </row>
    <row r="26" spans="1:2" ht="15" x14ac:dyDescent="0.2">
      <c r="A26" s="465" t="s">
        <v>154</v>
      </c>
      <c r="B26" s="466" t="s">
        <v>155</v>
      </c>
    </row>
    <row r="27" spans="1:2" ht="34.9" customHeight="1" x14ac:dyDescent="0.2">
      <c r="A27" s="939" t="s">
        <v>278</v>
      </c>
      <c r="B27" s="467" t="s">
        <v>747</v>
      </c>
    </row>
    <row r="28" spans="1:2" ht="15" x14ac:dyDescent="0.2">
      <c r="A28" s="939"/>
      <c r="B28" s="466" t="s">
        <v>156</v>
      </c>
    </row>
    <row r="29" spans="1:2" ht="49.15" customHeight="1" x14ac:dyDescent="0.2">
      <c r="A29" s="939"/>
      <c r="B29" s="467" t="s">
        <v>279</v>
      </c>
    </row>
    <row r="30" spans="1:2" ht="15" x14ac:dyDescent="0.2">
      <c r="A30" s="939"/>
      <c r="B30" s="466" t="s">
        <v>157</v>
      </c>
    </row>
    <row r="31" spans="1:2" x14ac:dyDescent="0.2">
      <c r="A31" s="939"/>
      <c r="B31" s="467" t="s">
        <v>1192</v>
      </c>
    </row>
    <row r="32" spans="1:2" ht="15" x14ac:dyDescent="0.2">
      <c r="A32" s="465" t="s">
        <v>159</v>
      </c>
      <c r="B32" s="466" t="s">
        <v>158</v>
      </c>
    </row>
    <row r="33" spans="1:2" x14ac:dyDescent="0.2">
      <c r="A33" s="943" t="s">
        <v>256</v>
      </c>
      <c r="B33" s="467" t="s">
        <v>434</v>
      </c>
    </row>
    <row r="34" spans="1:2" ht="15" x14ac:dyDescent="0.2">
      <c r="A34" s="943"/>
      <c r="B34" s="466" t="s">
        <v>160</v>
      </c>
    </row>
    <row r="35" spans="1:2" ht="36.6" customHeight="1" x14ac:dyDescent="0.2">
      <c r="A35" s="943"/>
      <c r="B35" s="467" t="s">
        <v>435</v>
      </c>
    </row>
    <row r="36" spans="1:2" ht="15" x14ac:dyDescent="0.2">
      <c r="A36" s="943"/>
      <c r="B36" s="466" t="s">
        <v>161</v>
      </c>
    </row>
    <row r="37" spans="1:2" x14ac:dyDescent="0.2">
      <c r="A37" s="943"/>
      <c r="B37" s="467" t="s">
        <v>122</v>
      </c>
    </row>
    <row r="38" spans="1:2" ht="15" x14ac:dyDescent="0.2">
      <c r="A38" s="465" t="s">
        <v>162</v>
      </c>
      <c r="B38" s="466" t="s">
        <v>163</v>
      </c>
    </row>
    <row r="39" spans="1:2" x14ac:dyDescent="0.2">
      <c r="A39" s="939" t="s">
        <v>786</v>
      </c>
      <c r="B39" s="467" t="s">
        <v>486</v>
      </c>
    </row>
    <row r="40" spans="1:2" ht="15" x14ac:dyDescent="0.2">
      <c r="A40" s="939"/>
      <c r="B40" s="466" t="s">
        <v>164</v>
      </c>
    </row>
    <row r="41" spans="1:2" ht="42.75" x14ac:dyDescent="0.2">
      <c r="A41" s="939"/>
      <c r="B41" s="467" t="s">
        <v>812</v>
      </c>
    </row>
    <row r="42" spans="1:2" ht="15" x14ac:dyDescent="0.2">
      <c r="A42" s="465" t="s">
        <v>165</v>
      </c>
      <c r="B42" s="466" t="s">
        <v>166</v>
      </c>
    </row>
    <row r="43" spans="1:2" ht="42.75" x14ac:dyDescent="0.2">
      <c r="A43" s="939" t="s">
        <v>662</v>
      </c>
      <c r="B43" s="471" t="s">
        <v>1048</v>
      </c>
    </row>
    <row r="44" spans="1:2" ht="15" x14ac:dyDescent="0.2">
      <c r="A44" s="939"/>
      <c r="B44" s="466" t="s">
        <v>167</v>
      </c>
    </row>
    <row r="45" spans="1:2" x14ac:dyDescent="0.2">
      <c r="A45" s="939"/>
      <c r="B45" s="468" t="s">
        <v>271</v>
      </c>
    </row>
    <row r="46" spans="1:2" ht="15" x14ac:dyDescent="0.2">
      <c r="A46" s="465" t="s">
        <v>168</v>
      </c>
      <c r="B46" s="466" t="s">
        <v>169</v>
      </c>
    </row>
    <row r="47" spans="1:2" ht="42.75" x14ac:dyDescent="0.2">
      <c r="A47" s="472" t="s">
        <v>668</v>
      </c>
      <c r="B47" s="467" t="s">
        <v>1008</v>
      </c>
    </row>
    <row r="48" spans="1:2" ht="15" x14ac:dyDescent="0.2">
      <c r="A48" s="465" t="s">
        <v>170</v>
      </c>
      <c r="B48" s="466" t="s">
        <v>171</v>
      </c>
    </row>
    <row r="49" spans="1:2" ht="28.5" x14ac:dyDescent="0.2">
      <c r="A49" s="472" t="s">
        <v>788</v>
      </c>
      <c r="B49" s="467" t="s">
        <v>670</v>
      </c>
    </row>
    <row r="50" spans="1:2" ht="15" x14ac:dyDescent="0.2">
      <c r="A50" s="465" t="s">
        <v>1168</v>
      </c>
      <c r="B50" s="466" t="s">
        <v>1170</v>
      </c>
    </row>
    <row r="51" spans="1:2" ht="28.5" customHeight="1" x14ac:dyDescent="0.2">
      <c r="A51" s="939" t="s">
        <v>1169</v>
      </c>
      <c r="B51" s="467" t="s">
        <v>1235</v>
      </c>
    </row>
    <row r="52" spans="1:2" ht="15" x14ac:dyDescent="0.2">
      <c r="A52" s="939"/>
      <c r="B52" s="466" t="s">
        <v>1172</v>
      </c>
    </row>
    <row r="53" spans="1:2" x14ac:dyDescent="0.2">
      <c r="A53" s="939"/>
      <c r="B53" s="467" t="s">
        <v>1173</v>
      </c>
    </row>
    <row r="54" spans="1:2" ht="15" x14ac:dyDescent="0.2">
      <c r="A54" s="465" t="s">
        <v>6</v>
      </c>
      <c r="B54" s="466" t="s">
        <v>9</v>
      </c>
    </row>
    <row r="55" spans="1:2" x14ac:dyDescent="0.2">
      <c r="A55" s="939" t="s">
        <v>992</v>
      </c>
      <c r="B55" s="467" t="s">
        <v>413</v>
      </c>
    </row>
    <row r="56" spans="1:2" ht="15" x14ac:dyDescent="0.2">
      <c r="A56" s="939"/>
      <c r="B56" s="466" t="s">
        <v>10</v>
      </c>
    </row>
    <row r="57" spans="1:2" x14ac:dyDescent="0.2">
      <c r="A57" s="939"/>
      <c r="B57" s="467" t="s">
        <v>93</v>
      </c>
    </row>
    <row r="58" spans="1:2" ht="15" x14ac:dyDescent="0.2">
      <c r="A58" s="939"/>
      <c r="B58" s="466" t="s">
        <v>11</v>
      </c>
    </row>
    <row r="59" spans="1:2" ht="57" x14ac:dyDescent="0.2">
      <c r="A59" s="939"/>
      <c r="B59" s="467" t="s">
        <v>791</v>
      </c>
    </row>
    <row r="60" spans="1:2" ht="15" x14ac:dyDescent="0.2">
      <c r="A60" s="939"/>
      <c r="B60" s="466" t="s">
        <v>94</v>
      </c>
    </row>
    <row r="61" spans="1:2" ht="42.75" x14ac:dyDescent="0.2">
      <c r="A61" s="939"/>
      <c r="B61" s="467" t="s">
        <v>705</v>
      </c>
    </row>
    <row r="62" spans="1:2" ht="15" x14ac:dyDescent="0.2">
      <c r="A62" s="939"/>
      <c r="B62" s="466" t="s">
        <v>95</v>
      </c>
    </row>
    <row r="63" spans="1:2" x14ac:dyDescent="0.2">
      <c r="A63" s="939"/>
      <c r="B63" s="467" t="s">
        <v>282</v>
      </c>
    </row>
    <row r="64" spans="1:2" ht="15" x14ac:dyDescent="0.2">
      <c r="A64" s="939"/>
      <c r="B64" s="466" t="s">
        <v>96</v>
      </c>
    </row>
    <row r="65" spans="1:2" x14ac:dyDescent="0.2">
      <c r="A65" s="939"/>
      <c r="B65" s="467" t="s">
        <v>283</v>
      </c>
    </row>
    <row r="66" spans="1:2" ht="15" x14ac:dyDescent="0.2">
      <c r="A66" s="939"/>
      <c r="B66" s="466" t="s">
        <v>123</v>
      </c>
    </row>
    <row r="67" spans="1:2" ht="18.600000000000001" customHeight="1" x14ac:dyDescent="0.2">
      <c r="A67" s="939"/>
      <c r="B67" s="467" t="s">
        <v>1047</v>
      </c>
    </row>
    <row r="68" spans="1:2" ht="15" x14ac:dyDescent="0.2">
      <c r="A68" s="939"/>
      <c r="B68" s="466" t="s">
        <v>124</v>
      </c>
    </row>
    <row r="69" spans="1:2" ht="78.599999999999994" customHeight="1" x14ac:dyDescent="0.2">
      <c r="A69" s="939"/>
      <c r="B69" s="467" t="s">
        <v>284</v>
      </c>
    </row>
    <row r="70" spans="1:2" ht="15" x14ac:dyDescent="0.2">
      <c r="A70" s="939"/>
      <c r="B70" s="466" t="s">
        <v>125</v>
      </c>
    </row>
    <row r="71" spans="1:2" ht="61.9" customHeight="1" x14ac:dyDescent="0.2">
      <c r="A71" s="939"/>
      <c r="B71" s="467" t="s">
        <v>687</v>
      </c>
    </row>
    <row r="72" spans="1:2" ht="15" x14ac:dyDescent="0.2">
      <c r="A72" s="939"/>
      <c r="B72" s="466" t="s">
        <v>698</v>
      </c>
    </row>
    <row r="73" spans="1:2" x14ac:dyDescent="0.2">
      <c r="A73" s="939"/>
      <c r="B73" s="467" t="s">
        <v>92</v>
      </c>
    </row>
    <row r="74" spans="1:2" ht="15" x14ac:dyDescent="0.2">
      <c r="A74" s="465" t="s">
        <v>8</v>
      </c>
      <c r="B74" s="466" t="s">
        <v>12</v>
      </c>
    </row>
    <row r="75" spans="1:2" x14ac:dyDescent="0.2">
      <c r="A75" s="942" t="s">
        <v>177</v>
      </c>
      <c r="B75" s="467" t="s">
        <v>285</v>
      </c>
    </row>
    <row r="76" spans="1:2" ht="15" x14ac:dyDescent="0.2">
      <c r="A76" s="942"/>
      <c r="B76" s="466" t="s">
        <v>13</v>
      </c>
    </row>
    <row r="77" spans="1:2" ht="28.5" x14ac:dyDescent="0.2">
      <c r="A77" s="942"/>
      <c r="B77" s="467" t="s">
        <v>1193</v>
      </c>
    </row>
    <row r="78" spans="1:2" ht="15" x14ac:dyDescent="0.2">
      <c r="A78" s="942"/>
      <c r="B78" s="466" t="s">
        <v>14</v>
      </c>
    </row>
    <row r="79" spans="1:2" x14ac:dyDescent="0.2">
      <c r="A79" s="942"/>
      <c r="B79" s="473" t="s">
        <v>112</v>
      </c>
    </row>
    <row r="80" spans="1:2" ht="15" x14ac:dyDescent="0.2">
      <c r="A80" s="465" t="s">
        <v>90</v>
      </c>
      <c r="B80" s="466" t="s">
        <v>257</v>
      </c>
    </row>
    <row r="81" spans="1:2" x14ac:dyDescent="0.2">
      <c r="A81" s="942" t="s">
        <v>255</v>
      </c>
      <c r="B81" s="467" t="s">
        <v>113</v>
      </c>
    </row>
    <row r="82" spans="1:2" ht="15" x14ac:dyDescent="0.2">
      <c r="A82" s="942"/>
      <c r="B82" s="466" t="s">
        <v>437</v>
      </c>
    </row>
    <row r="83" spans="1:2" x14ac:dyDescent="0.2">
      <c r="A83" s="942"/>
      <c r="B83" s="467" t="s">
        <v>439</v>
      </c>
    </row>
    <row r="84" spans="1:2" ht="15" x14ac:dyDescent="0.2">
      <c r="A84" s="942"/>
      <c r="B84" s="466" t="s">
        <v>438</v>
      </c>
    </row>
    <row r="85" spans="1:2" x14ac:dyDescent="0.2">
      <c r="A85" s="942"/>
      <c r="B85" s="467" t="s">
        <v>440</v>
      </c>
    </row>
    <row r="86" spans="1:2" ht="15" x14ac:dyDescent="0.2">
      <c r="A86" s="465" t="s">
        <v>1175</v>
      </c>
      <c r="B86" s="466" t="s">
        <v>1176</v>
      </c>
    </row>
    <row r="87" spans="1:2" ht="14.25" customHeight="1" x14ac:dyDescent="0.2">
      <c r="A87" s="942" t="s">
        <v>1178</v>
      </c>
      <c r="B87" s="467" t="s">
        <v>1191</v>
      </c>
    </row>
    <row r="88" spans="1:2" ht="15" x14ac:dyDescent="0.2">
      <c r="A88" s="942"/>
      <c r="B88" s="466" t="s">
        <v>1177</v>
      </c>
    </row>
    <row r="89" spans="1:2" x14ac:dyDescent="0.2">
      <c r="A89" s="942"/>
      <c r="B89" s="467" t="s">
        <v>1238</v>
      </c>
    </row>
    <row r="90" spans="1:2" ht="15" x14ac:dyDescent="0.2">
      <c r="A90" s="942"/>
      <c r="B90" s="466" t="s">
        <v>1181</v>
      </c>
    </row>
    <row r="91" spans="1:2" x14ac:dyDescent="0.2">
      <c r="A91" s="942"/>
      <c r="B91" s="467" t="s">
        <v>1239</v>
      </c>
    </row>
    <row r="92" spans="1:2" ht="15" x14ac:dyDescent="0.2">
      <c r="A92" s="942"/>
      <c r="B92" s="466" t="s">
        <v>1182</v>
      </c>
    </row>
    <row r="93" spans="1:2" x14ac:dyDescent="0.2">
      <c r="A93" s="942"/>
      <c r="B93" s="467" t="s">
        <v>1240</v>
      </c>
    </row>
    <row r="94" spans="1:2" ht="15" x14ac:dyDescent="0.2">
      <c r="A94" s="942"/>
      <c r="B94" s="466" t="s">
        <v>1183</v>
      </c>
    </row>
    <row r="95" spans="1:2" x14ac:dyDescent="0.2">
      <c r="A95" s="942"/>
      <c r="B95" s="884" t="s">
        <v>1190</v>
      </c>
    </row>
    <row r="96" spans="1:2" ht="15" x14ac:dyDescent="0.2">
      <c r="A96" s="942"/>
      <c r="B96" s="466" t="s">
        <v>1184</v>
      </c>
    </row>
    <row r="97" spans="1:2" x14ac:dyDescent="0.2">
      <c r="A97" s="942"/>
      <c r="B97" s="884" t="s">
        <v>1241</v>
      </c>
    </row>
    <row r="98" spans="1:2" ht="15" x14ac:dyDescent="0.2">
      <c r="A98" s="942"/>
      <c r="B98" s="466" t="s">
        <v>1185</v>
      </c>
    </row>
    <row r="99" spans="1:2" ht="28.5" x14ac:dyDescent="0.2">
      <c r="A99" s="942"/>
      <c r="B99" s="884" t="s">
        <v>1244</v>
      </c>
    </row>
    <row r="100" spans="1:2" ht="15" x14ac:dyDescent="0.2">
      <c r="A100" s="942"/>
      <c r="B100" s="466" t="s">
        <v>1186</v>
      </c>
    </row>
    <row r="101" spans="1:2" ht="15" thickBot="1" x14ac:dyDescent="0.25">
      <c r="A101" s="944"/>
      <c r="B101" s="885" t="s">
        <v>1243</v>
      </c>
    </row>
    <row r="102" spans="1:2" x14ac:dyDescent="0.2">
      <c r="A102" s="796"/>
      <c r="B102" s="792"/>
    </row>
    <row r="103" spans="1:2" ht="15" thickBot="1" x14ac:dyDescent="0.25"/>
    <row r="104" spans="1:2" ht="21" thickBot="1" x14ac:dyDescent="0.25">
      <c r="A104" s="414" t="s">
        <v>263</v>
      </c>
    </row>
    <row r="105" spans="1:2" ht="15" x14ac:dyDescent="0.2">
      <c r="A105" s="460" t="s">
        <v>265</v>
      </c>
      <c r="B105" s="461" t="s">
        <v>172</v>
      </c>
    </row>
    <row r="106" spans="1:2" ht="19.149999999999999" customHeight="1" x14ac:dyDescent="0.2">
      <c r="A106" s="936" t="s">
        <v>820</v>
      </c>
      <c r="B106" s="471" t="s">
        <v>1009</v>
      </c>
    </row>
    <row r="107" spans="1:2" ht="15" x14ac:dyDescent="0.2">
      <c r="A107" s="937"/>
      <c r="B107" s="466" t="s">
        <v>173</v>
      </c>
    </row>
    <row r="108" spans="1:2" x14ac:dyDescent="0.2">
      <c r="A108" s="938"/>
      <c r="B108" s="471" t="s">
        <v>1011</v>
      </c>
    </row>
    <row r="109" spans="1:2" ht="15" x14ac:dyDescent="0.2">
      <c r="A109" s="465" t="s">
        <v>99</v>
      </c>
      <c r="B109" s="466" t="s">
        <v>100</v>
      </c>
    </row>
    <row r="110" spans="1:2" ht="28.5" x14ac:dyDescent="0.2">
      <c r="A110" s="936" t="s">
        <v>175</v>
      </c>
      <c r="B110" s="474" t="s">
        <v>1021</v>
      </c>
    </row>
    <row r="111" spans="1:2" ht="15" x14ac:dyDescent="0.2">
      <c r="A111" s="937"/>
      <c r="B111" s="466" t="s">
        <v>101</v>
      </c>
    </row>
    <row r="112" spans="1:2" x14ac:dyDescent="0.2">
      <c r="A112" s="938"/>
      <c r="B112" s="474" t="s">
        <v>869</v>
      </c>
    </row>
    <row r="113" spans="1:2" ht="15" x14ac:dyDescent="0.2">
      <c r="A113" s="465" t="s">
        <v>275</v>
      </c>
      <c r="B113" s="466" t="s">
        <v>102</v>
      </c>
    </row>
    <row r="114" spans="1:2" x14ac:dyDescent="0.2">
      <c r="A114" s="936" t="s">
        <v>870</v>
      </c>
      <c r="B114" s="467" t="s">
        <v>1014</v>
      </c>
    </row>
    <row r="115" spans="1:2" ht="15" x14ac:dyDescent="0.2">
      <c r="A115" s="937"/>
      <c r="B115" s="466" t="s">
        <v>103</v>
      </c>
    </row>
    <row r="116" spans="1:2" x14ac:dyDescent="0.2">
      <c r="A116" s="937"/>
      <c r="B116" s="467" t="s">
        <v>956</v>
      </c>
    </row>
    <row r="117" spans="1:2" ht="15" x14ac:dyDescent="0.2">
      <c r="A117" s="937"/>
      <c r="B117" s="466" t="s">
        <v>267</v>
      </c>
    </row>
    <row r="118" spans="1:2" x14ac:dyDescent="0.2">
      <c r="A118" s="938"/>
      <c r="B118" s="474" t="s">
        <v>1040</v>
      </c>
    </row>
    <row r="119" spans="1:2" ht="15" x14ac:dyDescent="0.2">
      <c r="A119" s="465" t="s">
        <v>104</v>
      </c>
      <c r="B119" s="466" t="s">
        <v>105</v>
      </c>
    </row>
    <row r="120" spans="1:2" x14ac:dyDescent="0.2">
      <c r="A120" s="936" t="s">
        <v>176</v>
      </c>
      <c r="B120" s="474" t="s">
        <v>952</v>
      </c>
    </row>
    <row r="121" spans="1:2" ht="15" x14ac:dyDescent="0.2">
      <c r="A121" s="937"/>
      <c r="B121" s="466" t="s">
        <v>106</v>
      </c>
    </row>
    <row r="122" spans="1:2" x14ac:dyDescent="0.2">
      <c r="A122" s="938"/>
      <c r="B122" s="475" t="s">
        <v>993</v>
      </c>
    </row>
    <row r="123" spans="1:2" ht="15" x14ac:dyDescent="0.2">
      <c r="A123" s="465" t="s">
        <v>111</v>
      </c>
      <c r="B123" s="466" t="s">
        <v>258</v>
      </c>
    </row>
    <row r="124" spans="1:2" ht="28.5" x14ac:dyDescent="0.2">
      <c r="A124" s="472" t="s">
        <v>876</v>
      </c>
      <c r="B124" s="475" t="s">
        <v>877</v>
      </c>
    </row>
    <row r="125" spans="1:2" ht="15" x14ac:dyDescent="0.2">
      <c r="A125" s="465" t="s">
        <v>967</v>
      </c>
      <c r="B125" s="466" t="s">
        <v>968</v>
      </c>
    </row>
    <row r="126" spans="1:2" x14ac:dyDescent="0.2">
      <c r="A126" s="939" t="s">
        <v>942</v>
      </c>
      <c r="B126" s="475" t="s">
        <v>943</v>
      </c>
    </row>
    <row r="127" spans="1:2" ht="15" x14ac:dyDescent="0.2">
      <c r="A127" s="939"/>
      <c r="B127" s="466" t="s">
        <v>969</v>
      </c>
    </row>
    <row r="128" spans="1:2" ht="15" thickBot="1" x14ac:dyDescent="0.25">
      <c r="A128" s="940"/>
      <c r="B128" s="476" t="s">
        <v>947</v>
      </c>
    </row>
    <row r="129" spans="1:2" x14ac:dyDescent="0.2">
      <c r="A129" s="103"/>
      <c r="B129" s="437"/>
    </row>
    <row r="130" spans="1:2" ht="15" thickBot="1" x14ac:dyDescent="0.25"/>
    <row r="131" spans="1:2" ht="21" thickBot="1" x14ac:dyDescent="0.25">
      <c r="A131" s="414" t="s">
        <v>264</v>
      </c>
      <c r="B131" s="330"/>
    </row>
    <row r="132" spans="1:2" ht="15" x14ac:dyDescent="0.2">
      <c r="A132" s="460" t="s">
        <v>878</v>
      </c>
      <c r="B132" s="461" t="s">
        <v>174</v>
      </c>
    </row>
    <row r="133" spans="1:2" x14ac:dyDescent="0.2">
      <c r="A133" s="933" t="s">
        <v>879</v>
      </c>
      <c r="B133" s="477" t="s">
        <v>880</v>
      </c>
    </row>
    <row r="134" spans="1:2" ht="15" x14ac:dyDescent="0.2">
      <c r="A134" s="934"/>
      <c r="B134" s="466" t="s">
        <v>886</v>
      </c>
    </row>
    <row r="135" spans="1:2" x14ac:dyDescent="0.2">
      <c r="A135" s="934"/>
      <c r="B135" s="471" t="s">
        <v>887</v>
      </c>
    </row>
    <row r="136" spans="1:2" ht="15" x14ac:dyDescent="0.2">
      <c r="A136" s="934"/>
      <c r="B136" s="466" t="s">
        <v>892</v>
      </c>
    </row>
    <row r="137" spans="1:2" x14ac:dyDescent="0.2">
      <c r="A137" s="935"/>
      <c r="B137" s="471" t="s">
        <v>894</v>
      </c>
    </row>
    <row r="138" spans="1:2" ht="15" x14ac:dyDescent="0.2">
      <c r="A138" s="465" t="s">
        <v>900</v>
      </c>
      <c r="B138" s="466" t="s">
        <v>901</v>
      </c>
    </row>
    <row r="139" spans="1:2" ht="34.15" customHeight="1" x14ac:dyDescent="0.2">
      <c r="A139" s="478" t="s">
        <v>1022</v>
      </c>
      <c r="B139" s="477" t="s">
        <v>902</v>
      </c>
    </row>
    <row r="140" spans="1:2" ht="15" x14ac:dyDescent="0.2">
      <c r="A140" s="465" t="s">
        <v>907</v>
      </c>
      <c r="B140" s="466" t="s">
        <v>908</v>
      </c>
    </row>
    <row r="141" spans="1:2" ht="33" customHeight="1" x14ac:dyDescent="0.2">
      <c r="A141" s="479" t="s">
        <v>909</v>
      </c>
      <c r="B141" s="477" t="s">
        <v>910</v>
      </c>
    </row>
    <row r="142" spans="1:2" ht="15" x14ac:dyDescent="0.2">
      <c r="A142" s="465" t="s">
        <v>913</v>
      </c>
      <c r="B142" s="466" t="s">
        <v>914</v>
      </c>
    </row>
    <row r="143" spans="1:2" ht="38.65" customHeight="1" x14ac:dyDescent="0.2">
      <c r="A143" s="480" t="s">
        <v>915</v>
      </c>
      <c r="B143" s="471" t="s">
        <v>916</v>
      </c>
    </row>
    <row r="144" spans="1:2" ht="15" x14ac:dyDescent="0.2">
      <c r="A144" s="465" t="s">
        <v>919</v>
      </c>
      <c r="B144" s="466" t="s">
        <v>920</v>
      </c>
    </row>
    <row r="145" spans="1:2" x14ac:dyDescent="0.2">
      <c r="A145" s="931" t="s">
        <v>1023</v>
      </c>
      <c r="B145" s="932" t="s">
        <v>921</v>
      </c>
    </row>
    <row r="146" spans="1:2" ht="21.6" customHeight="1" x14ac:dyDescent="0.2">
      <c r="A146" s="931"/>
      <c r="B146" s="932"/>
    </row>
    <row r="147" spans="1:2" ht="15" x14ac:dyDescent="0.2">
      <c r="A147" s="465" t="s">
        <v>928</v>
      </c>
      <c r="B147" s="466" t="s">
        <v>929</v>
      </c>
    </row>
    <row r="148" spans="1:2" ht="36.6" customHeight="1" x14ac:dyDescent="0.2">
      <c r="A148" s="479" t="s">
        <v>930</v>
      </c>
      <c r="B148" s="477" t="s">
        <v>1024</v>
      </c>
    </row>
    <row r="149" spans="1:2" ht="15" x14ac:dyDescent="0.2">
      <c r="A149" s="465" t="s">
        <v>932</v>
      </c>
      <c r="B149" s="466" t="s">
        <v>933</v>
      </c>
    </row>
    <row r="150" spans="1:2" ht="37.15" customHeight="1" x14ac:dyDescent="0.2">
      <c r="A150" s="480" t="s">
        <v>934</v>
      </c>
      <c r="B150" s="481" t="s">
        <v>935</v>
      </c>
    </row>
    <row r="151" spans="1:2" ht="15" x14ac:dyDescent="0.2">
      <c r="A151" s="465" t="s">
        <v>940</v>
      </c>
      <c r="B151" s="466" t="s">
        <v>941</v>
      </c>
    </row>
    <row r="152" spans="1:2" ht="23.65" customHeight="1" x14ac:dyDescent="0.2">
      <c r="A152" s="794" t="s">
        <v>970</v>
      </c>
      <c r="B152" s="795" t="s">
        <v>971</v>
      </c>
    </row>
    <row r="153" spans="1:2" ht="15" x14ac:dyDescent="0.2">
      <c r="A153" s="465" t="s">
        <v>1161</v>
      </c>
      <c r="B153" s="466" t="s">
        <v>1162</v>
      </c>
    </row>
    <row r="154" spans="1:2" ht="29.25" thickBot="1" x14ac:dyDescent="0.25">
      <c r="A154" s="886" t="s">
        <v>1245</v>
      </c>
      <c r="B154" s="887" t="s">
        <v>1163</v>
      </c>
    </row>
  </sheetData>
  <mergeCells count="19">
    <mergeCell ref="A43:A45"/>
    <mergeCell ref="A55:A73"/>
    <mergeCell ref="A75:A79"/>
    <mergeCell ref="A81:A85"/>
    <mergeCell ref="A106:A108"/>
    <mergeCell ref="A51:A53"/>
    <mergeCell ref="A87:A101"/>
    <mergeCell ref="A5:A15"/>
    <mergeCell ref="A17:A21"/>
    <mergeCell ref="A27:A31"/>
    <mergeCell ref="A33:A37"/>
    <mergeCell ref="A39:A41"/>
    <mergeCell ref="A145:A146"/>
    <mergeCell ref="B145:B146"/>
    <mergeCell ref="A133:A137"/>
    <mergeCell ref="A110:A112"/>
    <mergeCell ref="A120:A122"/>
    <mergeCell ref="A114:A118"/>
    <mergeCell ref="A126:A128"/>
  </mergeCells>
  <pageMargins left="0.19685039370078741" right="0.19685039370078741" top="0.23622047244094491" bottom="0.23622047244094491" header="0.31496062992125984" footer="0.31496062992125984"/>
  <pageSetup paperSize="8" scale="70" fitToHeight="0" orientation="landscape" verticalDpi="1200" r:id="rId1"/>
  <headerFooter>
    <oddHeader>&amp;L&amp;"Calibri"&amp;10&amp;K000000OFFICIAL&amp;1#</oddHeader>
  </headerFooter>
  <rowBreaks count="2" manualBreakCount="2">
    <brk id="53" max="1" man="1"/>
    <brk id="102" max="1"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V265"/>
  <sheetViews>
    <sheetView showGridLines="0" tabSelected="1" topLeftCell="A49" zoomScale="70" zoomScaleNormal="70" zoomScaleSheetLayoutView="80" zoomScalePageLayoutView="20" workbookViewId="0">
      <selection activeCell="G51" sqref="G51"/>
    </sheetView>
  </sheetViews>
  <sheetFormatPr defaultColWidth="9.28515625" defaultRowHeight="14.25" x14ac:dyDescent="0.2"/>
  <cols>
    <col min="1" max="1" width="33.42578125" style="60" customWidth="1"/>
    <col min="2" max="2" width="27.28515625" style="60" customWidth="1"/>
    <col min="3" max="3" width="20.7109375" style="60" customWidth="1"/>
    <col min="4" max="4" width="12.5703125" style="60" customWidth="1"/>
    <col min="5" max="6" width="12.7109375" style="60" customWidth="1"/>
    <col min="7" max="7" width="13.7109375" style="60" customWidth="1"/>
    <col min="8" max="8" width="17.28515625" style="60" customWidth="1"/>
    <col min="9" max="10" width="12.7109375" style="60" customWidth="1"/>
    <col min="11" max="11" width="15.28515625" style="60" customWidth="1"/>
    <col min="12" max="12" width="14" style="60" customWidth="1"/>
    <col min="13" max="13" width="51.7109375" style="60" hidden="1" customWidth="1"/>
    <col min="14" max="14" width="50.7109375" style="60" hidden="1" customWidth="1"/>
    <col min="15" max="15" width="41.7109375" style="60" customWidth="1"/>
    <col min="16" max="16" width="59.7109375" style="60" customWidth="1"/>
    <col min="17" max="17" width="33.28515625" style="48" customWidth="1"/>
    <col min="18" max="16384" width="9.28515625" style="60"/>
  </cols>
  <sheetData>
    <row r="1" spans="1:17" s="47" customFormat="1" ht="15" x14ac:dyDescent="0.2">
      <c r="A1" s="46" t="s">
        <v>18</v>
      </c>
      <c r="J1" s="134"/>
      <c r="K1" s="134"/>
      <c r="L1" s="134"/>
      <c r="Q1" s="48"/>
    </row>
    <row r="2" spans="1:17" s="47" customFormat="1" x14ac:dyDescent="0.2">
      <c r="A2" s="49" t="s">
        <v>15</v>
      </c>
      <c r="J2" s="134"/>
      <c r="K2" s="134"/>
      <c r="L2" s="134"/>
      <c r="Q2" s="48"/>
    </row>
    <row r="3" spans="1:17" s="47" customFormat="1" ht="76.5" x14ac:dyDescent="0.2">
      <c r="A3" s="202" t="s">
        <v>268</v>
      </c>
      <c r="J3" s="134"/>
      <c r="K3" s="134"/>
      <c r="L3" s="134"/>
      <c r="Q3" s="48"/>
    </row>
    <row r="4" spans="1:17" s="50" customFormat="1" ht="15" thickBot="1" x14ac:dyDescent="0.25">
      <c r="J4" s="134"/>
      <c r="K4" s="134"/>
      <c r="L4" s="134"/>
      <c r="Q4" s="51"/>
    </row>
    <row r="5" spans="1:17" s="47" customFormat="1" ht="15.75" thickBot="1" x14ac:dyDescent="0.25">
      <c r="A5" s="52" t="s">
        <v>28</v>
      </c>
      <c r="B5" s="53" t="s">
        <v>178</v>
      </c>
      <c r="J5" s="134"/>
      <c r="K5" s="134"/>
      <c r="L5" s="134"/>
      <c r="Q5" s="48"/>
    </row>
    <row r="6" spans="1:17" s="47" customFormat="1" ht="15.75" thickBot="1" x14ac:dyDescent="0.25">
      <c r="A6" s="54" t="s">
        <v>179</v>
      </c>
      <c r="B6" s="55"/>
      <c r="J6" s="134"/>
      <c r="L6" s="134"/>
      <c r="Q6" s="48"/>
    </row>
    <row r="7" spans="1:17" s="47" customFormat="1" ht="15.75" thickBot="1" x14ac:dyDescent="0.25">
      <c r="A7" s="54" t="s">
        <v>180</v>
      </c>
      <c r="B7" s="56"/>
      <c r="J7" s="134"/>
      <c r="L7" s="134"/>
      <c r="Q7" s="48"/>
    </row>
    <row r="8" spans="1:17" s="47" customFormat="1" ht="15.75" thickBot="1" x14ac:dyDescent="0.25">
      <c r="A8" s="54" t="s">
        <v>181</v>
      </c>
      <c r="B8" s="57"/>
      <c r="C8" s="134"/>
      <c r="D8" s="134"/>
      <c r="E8" s="134"/>
      <c r="F8" s="134"/>
      <c r="G8" s="134"/>
      <c r="H8" s="134"/>
      <c r="I8" s="134"/>
      <c r="J8" s="134"/>
      <c r="K8" s="134"/>
      <c r="L8" s="134"/>
      <c r="M8" s="134"/>
      <c r="N8" s="134"/>
      <c r="O8" s="134"/>
      <c r="Q8" s="48"/>
    </row>
    <row r="9" spans="1:17" ht="30.75" thickBot="1" x14ac:dyDescent="0.25">
      <c r="A9" s="58" t="s">
        <v>227</v>
      </c>
      <c r="B9" s="59"/>
      <c r="C9" s="134"/>
      <c r="D9" s="134"/>
      <c r="E9" s="134"/>
      <c r="F9" s="134"/>
      <c r="G9" s="134"/>
      <c r="H9" s="134"/>
      <c r="I9" s="134"/>
      <c r="J9" s="134"/>
      <c r="K9" s="134"/>
      <c r="L9" s="134"/>
      <c r="M9" s="134"/>
      <c r="N9" s="134"/>
      <c r="O9" s="134"/>
    </row>
    <row r="10" spans="1:17" ht="44.25" thickBot="1" x14ac:dyDescent="0.25">
      <c r="A10" s="224" t="s">
        <v>994</v>
      </c>
      <c r="B10" s="483"/>
      <c r="C10" s="134"/>
      <c r="D10" s="134"/>
      <c r="E10" s="134"/>
      <c r="F10" s="134"/>
      <c r="G10" s="134"/>
      <c r="H10" s="134"/>
      <c r="I10" s="134"/>
      <c r="J10" s="134"/>
      <c r="K10" s="134"/>
      <c r="L10" s="134"/>
      <c r="M10" s="134"/>
      <c r="N10" s="134"/>
      <c r="O10" s="134"/>
    </row>
    <row r="11" spans="1:17" ht="15.75" thickBot="1" x14ac:dyDescent="0.25">
      <c r="A11" s="61"/>
      <c r="B11" s="48"/>
      <c r="J11" s="134"/>
      <c r="L11" s="134"/>
    </row>
    <row r="12" spans="1:17" s="48" customFormat="1" ht="48" customHeight="1" thickBot="1" x14ac:dyDescent="0.25">
      <c r="A12" s="62" t="s">
        <v>17</v>
      </c>
      <c r="B12" s="482" t="s">
        <v>261</v>
      </c>
      <c r="C12" s="134"/>
      <c r="D12" s="134"/>
      <c r="E12" s="134"/>
      <c r="F12" s="134"/>
      <c r="G12" s="134"/>
      <c r="H12" s="134"/>
      <c r="I12" s="134"/>
      <c r="J12" s="134"/>
      <c r="K12" s="134"/>
      <c r="L12" s="134"/>
      <c r="M12" s="134"/>
      <c r="N12" s="134"/>
      <c r="O12" s="134"/>
      <c r="P12" s="134"/>
    </row>
    <row r="13" spans="1:17" s="48" customFormat="1" ht="25.5" customHeight="1" thickBot="1" x14ac:dyDescent="0.25">
      <c r="A13" s="63"/>
      <c r="B13" s="61"/>
      <c r="C13" s="50"/>
      <c r="D13" s="50"/>
      <c r="E13" s="50"/>
      <c r="F13" s="50"/>
      <c r="G13" s="50"/>
      <c r="H13" s="50"/>
      <c r="I13" s="50"/>
      <c r="J13" s="134"/>
      <c r="K13" s="50"/>
      <c r="L13" s="134"/>
      <c r="M13" s="50"/>
      <c r="N13" s="50"/>
      <c r="O13" s="50"/>
      <c r="P13" s="50"/>
      <c r="Q13" s="51"/>
    </row>
    <row r="14" spans="1:17" s="47" customFormat="1" ht="61.5" thickBot="1" x14ac:dyDescent="0.25">
      <c r="A14" s="228" t="s">
        <v>1117</v>
      </c>
      <c r="B14" s="61"/>
      <c r="C14" s="64"/>
      <c r="D14" s="64"/>
      <c r="E14" s="64"/>
      <c r="F14" s="64"/>
      <c r="G14" s="64"/>
      <c r="H14" s="64"/>
      <c r="I14" s="64"/>
      <c r="J14" s="134"/>
      <c r="K14" s="64"/>
      <c r="L14" s="134"/>
      <c r="M14" s="65"/>
      <c r="N14" s="66"/>
      <c r="O14" s="66"/>
      <c r="P14" s="66"/>
      <c r="Q14" s="48"/>
    </row>
    <row r="15" spans="1:17" s="47" customFormat="1" ht="45.75" thickBot="1" x14ac:dyDescent="0.25">
      <c r="A15" s="234" t="s">
        <v>273</v>
      </c>
      <c r="B15" s="113" t="s">
        <v>145</v>
      </c>
      <c r="C15" s="143"/>
      <c r="D15" s="542" t="s">
        <v>115</v>
      </c>
      <c r="E15" s="542" t="s">
        <v>117</v>
      </c>
      <c r="F15" s="542" t="s">
        <v>118</v>
      </c>
      <c r="G15" s="142" t="s">
        <v>119</v>
      </c>
      <c r="H15" s="142" t="s">
        <v>120</v>
      </c>
      <c r="I15" s="142" t="s">
        <v>121</v>
      </c>
      <c r="J15" s="736" t="s">
        <v>1120</v>
      </c>
      <c r="K15" s="142" t="s">
        <v>114</v>
      </c>
      <c r="L15" s="736" t="s">
        <v>1121</v>
      </c>
      <c r="M15" s="235" t="s">
        <v>5</v>
      </c>
      <c r="N15" s="231" t="s">
        <v>134</v>
      </c>
      <c r="O15" s="232" t="s">
        <v>5</v>
      </c>
      <c r="P15" s="233" t="s">
        <v>135</v>
      </c>
      <c r="Q15" s="224" t="s">
        <v>520</v>
      </c>
    </row>
    <row r="16" spans="1:17" s="47" customFormat="1" ht="136.9" customHeight="1" thickBot="1" x14ac:dyDescent="0.25">
      <c r="A16" s="546" t="s">
        <v>1004</v>
      </c>
      <c r="B16" s="1003" t="s">
        <v>1005</v>
      </c>
      <c r="C16" s="538" t="s">
        <v>1</v>
      </c>
      <c r="D16" s="568" t="s">
        <v>196</v>
      </c>
      <c r="E16" s="236" t="s">
        <v>196</v>
      </c>
      <c r="F16" s="236" t="s">
        <v>196</v>
      </c>
      <c r="G16" s="236" t="s">
        <v>196</v>
      </c>
      <c r="H16" s="236" t="s">
        <v>196</v>
      </c>
      <c r="I16" s="236" t="s">
        <v>196</v>
      </c>
      <c r="J16" s="823" t="s">
        <v>1122</v>
      </c>
      <c r="K16" s="569">
        <v>8.8999999999999996E-2</v>
      </c>
      <c r="L16" s="823" t="s">
        <v>1122</v>
      </c>
      <c r="M16" s="563"/>
      <c r="N16" s="238" t="s">
        <v>138</v>
      </c>
      <c r="O16" s="991" t="s">
        <v>618</v>
      </c>
      <c r="P16" s="991" t="s">
        <v>1074</v>
      </c>
      <c r="Q16" s="567" t="s">
        <v>1054</v>
      </c>
    </row>
    <row r="17" spans="1:17" s="47" customFormat="1" ht="15.75" thickBot="1" x14ac:dyDescent="0.25">
      <c r="A17" s="530"/>
      <c r="B17" s="1004"/>
      <c r="C17" s="239" t="s">
        <v>2</v>
      </c>
      <c r="D17" s="570">
        <v>0.129</v>
      </c>
      <c r="E17" s="240"/>
      <c r="F17" s="240"/>
      <c r="G17" s="241"/>
      <c r="H17" s="242"/>
      <c r="I17" s="236"/>
      <c r="J17" s="737"/>
      <c r="K17" s="236"/>
      <c r="L17" s="737"/>
      <c r="M17" s="563"/>
      <c r="N17" s="238"/>
      <c r="O17" s="992"/>
      <c r="P17" s="992"/>
      <c r="Q17" s="571"/>
    </row>
    <row r="18" spans="1:17" s="47" customFormat="1" ht="15.75" thickBot="1" x14ac:dyDescent="0.25">
      <c r="A18" s="530"/>
      <c r="B18" s="1004"/>
      <c r="C18" s="834" t="s">
        <v>3</v>
      </c>
      <c r="D18" s="278"/>
      <c r="E18" s="278"/>
      <c r="F18" s="278"/>
      <c r="G18" s="278"/>
      <c r="H18" s="278"/>
      <c r="I18" s="278"/>
      <c r="J18" s="278"/>
      <c r="K18" s="278"/>
      <c r="L18" s="279"/>
      <c r="M18" s="563"/>
      <c r="N18" s="238"/>
      <c r="O18" s="992"/>
      <c r="P18" s="992"/>
      <c r="Q18" s="238"/>
    </row>
    <row r="19" spans="1:17" s="47" customFormat="1" ht="14.45" customHeight="1" thickBot="1" x14ac:dyDescent="0.25">
      <c r="A19" s="530"/>
      <c r="B19" s="1005"/>
      <c r="C19" s="966" t="s">
        <v>743</v>
      </c>
      <c r="D19" s="967"/>
      <c r="E19" s="967"/>
      <c r="F19" s="967"/>
      <c r="G19" s="967"/>
      <c r="H19" s="967"/>
      <c r="I19" s="967"/>
      <c r="J19" s="967"/>
      <c r="K19" s="967"/>
      <c r="L19" s="967"/>
      <c r="M19" s="563"/>
      <c r="N19" s="245"/>
      <c r="O19" s="993"/>
      <c r="P19" s="993"/>
      <c r="Q19" s="245"/>
    </row>
    <row r="20" spans="1:17" s="47" customFormat="1" ht="45.75" thickBot="1" x14ac:dyDescent="0.25">
      <c r="A20" s="572"/>
      <c r="B20" s="68" t="s">
        <v>146</v>
      </c>
      <c r="C20" s="112"/>
      <c r="D20" s="540" t="s">
        <v>194</v>
      </c>
      <c r="E20" s="542" t="s">
        <v>117</v>
      </c>
      <c r="F20" s="542" t="s">
        <v>118</v>
      </c>
      <c r="G20" s="142" t="s">
        <v>119</v>
      </c>
      <c r="H20" s="142" t="s">
        <v>120</v>
      </c>
      <c r="I20" s="142" t="s">
        <v>121</v>
      </c>
      <c r="J20" s="736" t="str">
        <f>J$15</f>
        <v>Revised Milestone 5 2020</v>
      </c>
      <c r="K20" s="142" t="s">
        <v>114</v>
      </c>
      <c r="L20" s="736" t="str">
        <f>L$15</f>
        <v>Revised Target (2020)</v>
      </c>
      <c r="M20" s="235" t="s">
        <v>5</v>
      </c>
      <c r="N20" s="231" t="s">
        <v>134</v>
      </c>
      <c r="O20" s="232" t="s">
        <v>5</v>
      </c>
      <c r="P20" s="233" t="s">
        <v>135</v>
      </c>
      <c r="Q20" s="489" t="s">
        <v>520</v>
      </c>
    </row>
    <row r="21" spans="1:17" s="47" customFormat="1" ht="261.60000000000002" customHeight="1" thickBot="1" x14ac:dyDescent="0.25">
      <c r="A21" s="530"/>
      <c r="B21" s="151" t="s">
        <v>620</v>
      </c>
      <c r="C21" s="247" t="s">
        <v>1</v>
      </c>
      <c r="D21" s="237" t="s">
        <v>196</v>
      </c>
      <c r="E21" s="209" t="s">
        <v>196</v>
      </c>
      <c r="F21" s="209" t="s">
        <v>196</v>
      </c>
      <c r="G21" s="209" t="s">
        <v>196</v>
      </c>
      <c r="H21" s="209" t="s">
        <v>196</v>
      </c>
      <c r="I21" s="209" t="s">
        <v>196</v>
      </c>
      <c r="J21" s="740" t="str">
        <f>J$16</f>
        <v xml:space="preserve">No revision </v>
      </c>
      <c r="K21" s="573">
        <v>0.2</v>
      </c>
      <c r="L21" s="824" t="str">
        <f>L$16</f>
        <v xml:space="preserve">No revision </v>
      </c>
      <c r="M21" s="563"/>
      <c r="N21" s="238" t="s">
        <v>138</v>
      </c>
      <c r="O21" s="991" t="str">
        <f>O16</f>
        <v>By addressing poverty, illiteracy, poor health status, and income insecurity, we will be able to unleash human potential, expand human freedom, and contribute significantly in enhancing equitable growth, improving Human Development, and attaining committed Sustainable Development Goals (SDGs) in Bangladesh.</v>
      </c>
      <c r="P21" s="991" t="s">
        <v>1075</v>
      </c>
      <c r="Q21" s="527" t="s">
        <v>715</v>
      </c>
    </row>
    <row r="22" spans="1:17" s="47" customFormat="1" ht="45.75" thickBot="1" x14ac:dyDescent="0.25">
      <c r="A22" s="530"/>
      <c r="B22" s="484"/>
      <c r="C22" s="557" t="s">
        <v>2</v>
      </c>
      <c r="D22" s="574" t="s">
        <v>195</v>
      </c>
      <c r="E22" s="71"/>
      <c r="F22" s="71"/>
      <c r="G22" s="72"/>
      <c r="H22" s="73"/>
      <c r="I22" s="70"/>
      <c r="J22" s="739"/>
      <c r="K22" s="70"/>
      <c r="L22" s="740"/>
      <c r="M22" s="563"/>
      <c r="N22" s="238"/>
      <c r="O22" s="992"/>
      <c r="P22" s="992"/>
      <c r="Q22" s="238"/>
    </row>
    <row r="23" spans="1:17" s="47" customFormat="1" ht="15.75" thickBot="1" x14ac:dyDescent="0.25">
      <c r="A23" s="530"/>
      <c r="B23" s="485"/>
      <c r="C23" s="829" t="s">
        <v>3</v>
      </c>
      <c r="D23" s="830"/>
      <c r="E23" s="830"/>
      <c r="F23" s="830"/>
      <c r="G23" s="830"/>
      <c r="H23" s="830"/>
      <c r="I23" s="830"/>
      <c r="J23" s="830"/>
      <c r="K23" s="830"/>
      <c r="L23" s="830"/>
      <c r="M23" s="563"/>
      <c r="N23" s="238"/>
      <c r="O23" s="992"/>
      <c r="P23" s="992"/>
      <c r="Q23" s="238"/>
    </row>
    <row r="24" spans="1:17" s="47" customFormat="1" ht="15.75" customHeight="1" thickBot="1" x14ac:dyDescent="0.25">
      <c r="A24" s="530"/>
      <c r="B24" s="484"/>
      <c r="C24" s="960" t="s">
        <v>231</v>
      </c>
      <c r="D24" s="961"/>
      <c r="E24" s="961"/>
      <c r="F24" s="961"/>
      <c r="G24" s="961"/>
      <c r="H24" s="961"/>
      <c r="I24" s="961"/>
      <c r="J24" s="961"/>
      <c r="K24" s="961"/>
      <c r="L24" s="965"/>
      <c r="M24" s="563"/>
      <c r="N24" s="245"/>
      <c r="O24" s="993"/>
      <c r="P24" s="993"/>
      <c r="Q24" s="245"/>
    </row>
    <row r="25" spans="1:17" s="47" customFormat="1" ht="45.75" thickBot="1" x14ac:dyDescent="0.25">
      <c r="A25" s="572"/>
      <c r="B25" s="74" t="s">
        <v>147</v>
      </c>
      <c r="C25" s="112"/>
      <c r="D25" s="540" t="s">
        <v>115</v>
      </c>
      <c r="E25" s="540" t="s">
        <v>117</v>
      </c>
      <c r="F25" s="540" t="s">
        <v>118</v>
      </c>
      <c r="G25" s="248" t="s">
        <v>119</v>
      </c>
      <c r="H25" s="248" t="s">
        <v>120</v>
      </c>
      <c r="I25" s="248" t="s">
        <v>121</v>
      </c>
      <c r="J25" s="736" t="str">
        <f>J$15</f>
        <v>Revised Milestone 5 2020</v>
      </c>
      <c r="K25" s="248" t="s">
        <v>114</v>
      </c>
      <c r="L25" s="736" t="str">
        <f>L$15</f>
        <v>Revised Target (2020)</v>
      </c>
      <c r="M25" s="235" t="s">
        <v>5</v>
      </c>
      <c r="N25" s="231" t="s">
        <v>134</v>
      </c>
      <c r="O25" s="232" t="s">
        <v>5</v>
      </c>
      <c r="P25" s="233" t="s">
        <v>135</v>
      </c>
      <c r="Q25" s="224" t="s">
        <v>520</v>
      </c>
    </row>
    <row r="26" spans="1:17" s="47" customFormat="1" ht="138" customHeight="1" thickBot="1" x14ac:dyDescent="0.25">
      <c r="A26" s="530"/>
      <c r="B26" s="69" t="s">
        <v>139</v>
      </c>
      <c r="C26" s="810" t="s">
        <v>1</v>
      </c>
      <c r="D26" s="236" t="s">
        <v>196</v>
      </c>
      <c r="E26" s="575">
        <v>0.32100000000000001</v>
      </c>
      <c r="F26" s="575">
        <v>0.30099999999999999</v>
      </c>
      <c r="G26" s="575">
        <v>0.28100000000000003</v>
      </c>
      <c r="H26" s="576">
        <v>0.26100000000000001</v>
      </c>
      <c r="I26" s="577">
        <v>0.25</v>
      </c>
      <c r="J26" s="740" t="str">
        <f>J$16</f>
        <v xml:space="preserve">No revision </v>
      </c>
      <c r="K26" s="578">
        <v>0.25</v>
      </c>
      <c r="L26" s="824" t="str">
        <f>L$16</f>
        <v xml:space="preserve">No revision </v>
      </c>
      <c r="M26" s="563"/>
      <c r="N26" s="238" t="s">
        <v>138</v>
      </c>
      <c r="O26" s="991" t="str">
        <f>O16</f>
        <v>By addressing poverty, illiteracy, poor health status, and income insecurity, we will be able to unleash human potential, expand human freedom, and contribute significantly in enhancing equitable growth, improving Human Development, and attaining committed Sustainable Development Goals (SDGs) in Bangladesh.</v>
      </c>
      <c r="P26" s="991" t="s">
        <v>1076</v>
      </c>
      <c r="Q26" s="527" t="s">
        <v>621</v>
      </c>
    </row>
    <row r="27" spans="1:17" s="47" customFormat="1" ht="15.75" thickBot="1" x14ac:dyDescent="0.25">
      <c r="A27" s="530"/>
      <c r="B27" s="75"/>
      <c r="C27" s="579" t="s">
        <v>2</v>
      </c>
      <c r="D27" s="580">
        <v>0.36099999999999999</v>
      </c>
      <c r="E27" s="208"/>
      <c r="F27" s="208"/>
      <c r="G27" s="581"/>
      <c r="H27" s="242"/>
      <c r="I27" s="209"/>
      <c r="J27" s="737"/>
      <c r="K27" s="209"/>
      <c r="L27" s="740"/>
      <c r="M27" s="563"/>
      <c r="N27" s="238"/>
      <c r="O27" s="992"/>
      <c r="P27" s="992"/>
      <c r="Q27" s="238"/>
    </row>
    <row r="28" spans="1:17" s="47" customFormat="1" ht="15.75" thickBot="1" x14ac:dyDescent="0.25">
      <c r="A28" s="530"/>
      <c r="B28" s="76"/>
      <c r="C28" s="962" t="s">
        <v>232</v>
      </c>
      <c r="D28" s="963"/>
      <c r="E28" s="963"/>
      <c r="F28" s="963"/>
      <c r="G28" s="963"/>
      <c r="H28" s="963"/>
      <c r="I28" s="963"/>
      <c r="J28" s="963"/>
      <c r="K28" s="963"/>
      <c r="L28" s="964"/>
      <c r="M28" s="563"/>
      <c r="N28" s="238"/>
      <c r="O28" s="992"/>
      <c r="P28" s="992"/>
      <c r="Q28" s="238"/>
    </row>
    <row r="29" spans="1:17" s="47" customFormat="1" ht="14.45" customHeight="1" thickBot="1" x14ac:dyDescent="0.25">
      <c r="A29" s="530"/>
      <c r="B29" s="77"/>
      <c r="C29" s="966" t="s">
        <v>231</v>
      </c>
      <c r="D29" s="967"/>
      <c r="E29" s="967"/>
      <c r="F29" s="967"/>
      <c r="G29" s="967"/>
      <c r="H29" s="967"/>
      <c r="I29" s="967"/>
      <c r="J29" s="967"/>
      <c r="K29" s="967"/>
      <c r="L29" s="967"/>
      <c r="M29" s="563"/>
      <c r="N29" s="245"/>
      <c r="O29" s="993"/>
      <c r="P29" s="993"/>
      <c r="Q29" s="245"/>
    </row>
    <row r="30" spans="1:17" s="47" customFormat="1" ht="45.75" thickBot="1" x14ac:dyDescent="0.25">
      <c r="A30" s="572"/>
      <c r="B30" s="68" t="s">
        <v>148</v>
      </c>
      <c r="C30" s="112"/>
      <c r="D30" s="817" t="s">
        <v>115</v>
      </c>
      <c r="E30" s="817" t="s">
        <v>117</v>
      </c>
      <c r="F30" s="817" t="s">
        <v>118</v>
      </c>
      <c r="G30" s="248" t="s">
        <v>119</v>
      </c>
      <c r="H30" s="248" t="s">
        <v>120</v>
      </c>
      <c r="I30" s="248" t="s">
        <v>121</v>
      </c>
      <c r="J30" s="736" t="str">
        <f>J$15</f>
        <v>Revised Milestone 5 2020</v>
      </c>
      <c r="K30" s="248" t="s">
        <v>114</v>
      </c>
      <c r="L30" s="736" t="str">
        <f>L$15</f>
        <v>Revised Target (2020)</v>
      </c>
      <c r="M30" s="235" t="s">
        <v>5</v>
      </c>
      <c r="N30" s="231" t="s">
        <v>134</v>
      </c>
      <c r="O30" s="232" t="s">
        <v>5</v>
      </c>
      <c r="P30" s="233" t="s">
        <v>135</v>
      </c>
      <c r="Q30" s="224" t="s">
        <v>520</v>
      </c>
    </row>
    <row r="31" spans="1:17" s="47" customFormat="1" ht="238.9" customHeight="1" thickBot="1" x14ac:dyDescent="0.25">
      <c r="A31" s="530"/>
      <c r="B31" s="69" t="s">
        <v>140</v>
      </c>
      <c r="C31" s="810" t="s">
        <v>1</v>
      </c>
      <c r="D31" s="575" t="s">
        <v>196</v>
      </c>
      <c r="E31" s="249" t="s">
        <v>196</v>
      </c>
      <c r="F31" s="249" t="s">
        <v>196</v>
      </c>
      <c r="G31" s="249" t="s">
        <v>196</v>
      </c>
      <c r="H31" s="208" t="s">
        <v>196</v>
      </c>
      <c r="I31" s="208" t="s">
        <v>196</v>
      </c>
      <c r="J31" s="740" t="str">
        <f>J$16</f>
        <v xml:space="preserve">No revision </v>
      </c>
      <c r="K31" s="578">
        <v>0.56000000000000005</v>
      </c>
      <c r="L31" s="824" t="str">
        <f>L$16</f>
        <v xml:space="preserve">No revision </v>
      </c>
      <c r="M31" s="563"/>
      <c r="N31" s="238" t="s">
        <v>138</v>
      </c>
      <c r="O31" s="991" t="str">
        <f>O16</f>
        <v>By addressing poverty, illiteracy, poor health status, and income insecurity, we will be able to unleash human potential, expand human freedom, and contribute significantly in enhancing equitable growth, improving Human Development, and attaining committed Sustainable Development Goals (SDGs) in Bangladesh.</v>
      </c>
      <c r="P31" s="988" t="s">
        <v>716</v>
      </c>
      <c r="Q31" s="527" t="s">
        <v>622</v>
      </c>
    </row>
    <row r="32" spans="1:17" s="47" customFormat="1" ht="15.75" thickBot="1" x14ac:dyDescent="0.25">
      <c r="A32" s="530"/>
      <c r="B32" s="75"/>
      <c r="C32" s="579" t="s">
        <v>2</v>
      </c>
      <c r="D32" s="580">
        <v>0.82550000000000001</v>
      </c>
      <c r="E32" s="71"/>
      <c r="F32" s="71"/>
      <c r="G32" s="72"/>
      <c r="H32" s="73"/>
      <c r="I32" s="70"/>
      <c r="J32" s="739"/>
      <c r="K32" s="70"/>
      <c r="L32" s="740"/>
      <c r="M32" s="563"/>
      <c r="N32" s="238"/>
      <c r="O32" s="992"/>
      <c r="P32" s="989"/>
      <c r="Q32" s="238"/>
    </row>
    <row r="33" spans="1:17" s="47" customFormat="1" ht="15.75" thickBot="1" x14ac:dyDescent="0.25">
      <c r="A33" s="530"/>
      <c r="B33" s="76"/>
      <c r="C33" s="834" t="s">
        <v>3</v>
      </c>
      <c r="D33" s="278"/>
      <c r="E33" s="278"/>
      <c r="F33" s="278"/>
      <c r="G33" s="278"/>
      <c r="H33" s="278"/>
      <c r="I33" s="278"/>
      <c r="J33" s="278"/>
      <c r="K33" s="278"/>
      <c r="L33" s="279"/>
      <c r="M33" s="563"/>
      <c r="N33" s="238"/>
      <c r="O33" s="992"/>
      <c r="P33" s="989"/>
      <c r="Q33" s="238"/>
    </row>
    <row r="34" spans="1:17" s="47" customFormat="1" ht="22.9" customHeight="1" thickBot="1" x14ac:dyDescent="0.25">
      <c r="A34" s="530"/>
      <c r="B34" s="77"/>
      <c r="C34" s="968" t="s">
        <v>995</v>
      </c>
      <c r="D34" s="969"/>
      <c r="E34" s="969"/>
      <c r="F34" s="969"/>
      <c r="G34" s="969"/>
      <c r="H34" s="969"/>
      <c r="I34" s="969"/>
      <c r="J34" s="969"/>
      <c r="K34" s="969"/>
      <c r="L34" s="969"/>
      <c r="M34" s="563"/>
      <c r="N34" s="245"/>
      <c r="O34" s="993"/>
      <c r="P34" s="990"/>
      <c r="Q34" s="245"/>
    </row>
    <row r="35" spans="1:17" s="47" customFormat="1" ht="45.75" thickBot="1" x14ac:dyDescent="0.25">
      <c r="A35" s="572"/>
      <c r="B35" s="503" t="s">
        <v>149</v>
      </c>
      <c r="C35" s="112"/>
      <c r="D35" s="817" t="s">
        <v>194</v>
      </c>
      <c r="E35" s="813" t="s">
        <v>117</v>
      </c>
      <c r="F35" s="813" t="s">
        <v>118</v>
      </c>
      <c r="G35" s="142" t="s">
        <v>119</v>
      </c>
      <c r="H35" s="142" t="s">
        <v>120</v>
      </c>
      <c r="I35" s="142" t="s">
        <v>121</v>
      </c>
      <c r="J35" s="736" t="str">
        <f>J$15</f>
        <v>Revised Milestone 5 2020</v>
      </c>
      <c r="K35" s="142" t="s">
        <v>114</v>
      </c>
      <c r="L35" s="736" t="str">
        <f>L$15</f>
        <v>Revised Target (2020)</v>
      </c>
      <c r="M35" s="235" t="s">
        <v>5</v>
      </c>
      <c r="N35" s="231" t="s">
        <v>134</v>
      </c>
      <c r="O35" s="232" t="s">
        <v>5</v>
      </c>
      <c r="P35" s="233" t="s">
        <v>135</v>
      </c>
      <c r="Q35" s="224" t="s">
        <v>520</v>
      </c>
    </row>
    <row r="36" spans="1:17" s="47" customFormat="1" ht="150" customHeight="1" thickBot="1" x14ac:dyDescent="0.25">
      <c r="A36" s="530"/>
      <c r="B36" s="814" t="s">
        <v>635</v>
      </c>
      <c r="C36" s="809" t="s">
        <v>1</v>
      </c>
      <c r="D36" s="236" t="s">
        <v>196</v>
      </c>
      <c r="E36" s="156">
        <v>32</v>
      </c>
      <c r="F36" s="156">
        <v>29</v>
      </c>
      <c r="G36" s="156">
        <v>26</v>
      </c>
      <c r="H36" s="171">
        <v>23</v>
      </c>
      <c r="I36" s="582">
        <v>20</v>
      </c>
      <c r="J36" s="740" t="str">
        <f>J$16</f>
        <v xml:space="preserve">No revision </v>
      </c>
      <c r="K36" s="583">
        <v>20</v>
      </c>
      <c r="L36" s="824" t="str">
        <f>L$16</f>
        <v xml:space="preserve">No revision </v>
      </c>
      <c r="M36" s="563"/>
      <c r="N36" s="238" t="s">
        <v>138</v>
      </c>
      <c r="O36" s="991" t="str">
        <f>O16</f>
        <v>By addressing poverty, illiteracy, poor health status, and income insecurity, we will be able to unleash human potential, expand human freedom, and contribute significantly in enhancing equitable growth, improving Human Development, and attaining committed Sustainable Development Goals (SDGs) in Bangladesh.</v>
      </c>
      <c r="P36" s="991" t="s">
        <v>1077</v>
      </c>
      <c r="Q36" s="804" t="s">
        <v>1055</v>
      </c>
    </row>
    <row r="37" spans="1:17" s="47" customFormat="1" ht="15.75" thickBot="1" x14ac:dyDescent="0.25">
      <c r="A37" s="530"/>
      <c r="B37" s="815"/>
      <c r="C37" s="239" t="s">
        <v>2</v>
      </c>
      <c r="D37" s="584">
        <v>38</v>
      </c>
      <c r="E37" s="288">
        <v>28</v>
      </c>
      <c r="F37" s="288">
        <v>24</v>
      </c>
      <c r="G37" s="585">
        <v>22</v>
      </c>
      <c r="H37" s="585"/>
      <c r="I37" s="585"/>
      <c r="J37" s="737"/>
      <c r="K37" s="236"/>
      <c r="L37" s="740"/>
      <c r="M37" s="563"/>
      <c r="N37" s="238"/>
      <c r="O37" s="992"/>
      <c r="P37" s="992"/>
      <c r="Q37" s="238"/>
    </row>
    <row r="38" spans="1:17" s="47" customFormat="1" ht="15.75" thickBot="1" x14ac:dyDescent="0.25">
      <c r="A38" s="530"/>
      <c r="B38" s="825"/>
      <c r="C38" s="834" t="s">
        <v>3</v>
      </c>
      <c r="D38" s="278"/>
      <c r="E38" s="278"/>
      <c r="F38" s="278"/>
      <c r="G38" s="278"/>
      <c r="H38" s="278"/>
      <c r="I38" s="278"/>
      <c r="J38" s="278"/>
      <c r="K38" s="278"/>
      <c r="L38" s="279"/>
      <c r="M38" s="563"/>
      <c r="N38" s="238"/>
      <c r="O38" s="992"/>
      <c r="P38" s="992"/>
      <c r="Q38" s="238"/>
    </row>
    <row r="39" spans="1:17" s="47" customFormat="1" ht="14.45" customHeight="1" thickBot="1" x14ac:dyDescent="0.25">
      <c r="A39" s="530"/>
      <c r="B39" s="816"/>
      <c r="C39" s="960" t="s">
        <v>231</v>
      </c>
      <c r="D39" s="961"/>
      <c r="E39" s="961"/>
      <c r="F39" s="961"/>
      <c r="G39" s="961"/>
      <c r="H39" s="961"/>
      <c r="I39" s="961"/>
      <c r="J39" s="961"/>
      <c r="K39" s="961"/>
      <c r="L39" s="961"/>
      <c r="M39" s="563"/>
      <c r="N39" s="245"/>
      <c r="O39" s="993"/>
      <c r="P39" s="993"/>
      <c r="Q39" s="245"/>
    </row>
    <row r="40" spans="1:17" s="47" customFormat="1" ht="45.75" thickBot="1" x14ac:dyDescent="0.25">
      <c r="A40" s="572"/>
      <c r="B40" s="503" t="s">
        <v>150</v>
      </c>
      <c r="C40" s="112"/>
      <c r="D40" s="817" t="s">
        <v>115</v>
      </c>
      <c r="E40" s="813" t="s">
        <v>117</v>
      </c>
      <c r="F40" s="813" t="s">
        <v>118</v>
      </c>
      <c r="G40" s="142" t="s">
        <v>119</v>
      </c>
      <c r="H40" s="142" t="s">
        <v>120</v>
      </c>
      <c r="I40" s="142" t="s">
        <v>121</v>
      </c>
      <c r="J40" s="736" t="str">
        <f>J$15</f>
        <v>Revised Milestone 5 2020</v>
      </c>
      <c r="K40" s="142" t="s">
        <v>114</v>
      </c>
      <c r="L40" s="736" t="str">
        <f>L$15</f>
        <v>Revised Target (2020)</v>
      </c>
      <c r="M40" s="235" t="s">
        <v>5</v>
      </c>
      <c r="N40" s="231" t="s">
        <v>134</v>
      </c>
      <c r="O40" s="232" t="s">
        <v>5</v>
      </c>
      <c r="P40" s="233" t="s">
        <v>135</v>
      </c>
      <c r="Q40" s="224" t="s">
        <v>520</v>
      </c>
    </row>
    <row r="41" spans="1:17" s="47" customFormat="1" ht="359.65" customHeight="1" thickBot="1" x14ac:dyDescent="0.25">
      <c r="A41" s="530"/>
      <c r="B41" s="814" t="s">
        <v>1194</v>
      </c>
      <c r="C41" s="809" t="s">
        <v>1</v>
      </c>
      <c r="D41" s="250"/>
      <c r="E41" s="250" t="s">
        <v>196</v>
      </c>
      <c r="F41" s="152" t="s">
        <v>745</v>
      </c>
      <c r="G41" s="250"/>
      <c r="H41" s="251" t="s">
        <v>196</v>
      </c>
      <c r="I41" s="251" t="s">
        <v>196</v>
      </c>
      <c r="J41" s="740" t="str">
        <f>J$16</f>
        <v xml:space="preserve">No revision </v>
      </c>
      <c r="K41" s="153" t="s">
        <v>744</v>
      </c>
      <c r="L41" s="828" t="str">
        <f>L$16</f>
        <v xml:space="preserve">No revision </v>
      </c>
      <c r="M41" s="155"/>
      <c r="N41" s="291" t="s">
        <v>138</v>
      </c>
      <c r="O41" s="991" t="str">
        <f>O16</f>
        <v>By addressing poverty, illiteracy, poor health status, and income insecurity, we will be able to unleash human potential, expand human freedom, and contribute significantly in enhancing equitable growth, improving Human Development, and attaining committed Sustainable Development Goals (SDGs) in Bangladesh.</v>
      </c>
      <c r="P41" s="991" t="s">
        <v>1195</v>
      </c>
      <c r="Q41" s="804" t="s">
        <v>636</v>
      </c>
    </row>
    <row r="42" spans="1:17" s="47" customFormat="1" ht="15.75" thickBot="1" x14ac:dyDescent="0.25">
      <c r="A42" s="530"/>
      <c r="B42" s="815"/>
      <c r="C42" s="239" t="s">
        <v>2</v>
      </c>
      <c r="D42" s="252" t="s">
        <v>199</v>
      </c>
      <c r="E42" s="240"/>
      <c r="F42" s="240"/>
      <c r="G42" s="241"/>
      <c r="H42" s="242"/>
      <c r="I42" s="236"/>
      <c r="J42" s="737"/>
      <c r="K42" s="236"/>
      <c r="L42" s="740"/>
      <c r="M42" s="563"/>
      <c r="N42" s="238"/>
      <c r="O42" s="992"/>
      <c r="P42" s="992"/>
      <c r="Q42" s="238"/>
    </row>
    <row r="43" spans="1:17" s="47" customFormat="1" ht="15.75" thickBot="1" x14ac:dyDescent="0.25">
      <c r="A43" s="530"/>
      <c r="B43" s="825"/>
      <c r="C43" s="834" t="s">
        <v>3</v>
      </c>
      <c r="D43" s="278"/>
      <c r="E43" s="278"/>
      <c r="F43" s="278"/>
      <c r="G43" s="278"/>
      <c r="H43" s="278"/>
      <c r="I43" s="278"/>
      <c r="J43" s="278"/>
      <c r="K43" s="278"/>
      <c r="L43" s="279"/>
      <c r="M43" s="563"/>
      <c r="N43" s="238"/>
      <c r="O43" s="992"/>
      <c r="P43" s="992"/>
      <c r="Q43" s="238"/>
    </row>
    <row r="44" spans="1:17" s="47" customFormat="1" ht="15.75" thickBot="1" x14ac:dyDescent="0.25">
      <c r="A44" s="531"/>
      <c r="B44" s="816"/>
      <c r="C44" s="835" t="s">
        <v>1196</v>
      </c>
      <c r="D44" s="836"/>
      <c r="E44" s="836"/>
      <c r="F44" s="836"/>
      <c r="G44" s="836"/>
      <c r="H44" s="836"/>
      <c r="I44" s="836"/>
      <c r="J44" s="836"/>
      <c r="K44" s="836"/>
      <c r="L44" s="836"/>
      <c r="M44" s="563"/>
      <c r="N44" s="245"/>
      <c r="O44" s="993"/>
      <c r="P44" s="993"/>
      <c r="Q44" s="245"/>
    </row>
    <row r="45" spans="1:17" s="47" customFormat="1" ht="45.75" thickBot="1" x14ac:dyDescent="0.25">
      <c r="A45" s="234" t="s">
        <v>274</v>
      </c>
      <c r="B45" s="586" t="s">
        <v>141</v>
      </c>
      <c r="C45" s="113"/>
      <c r="D45" s="813" t="s">
        <v>115</v>
      </c>
      <c r="E45" s="813" t="s">
        <v>117</v>
      </c>
      <c r="F45" s="813" t="s">
        <v>118</v>
      </c>
      <c r="G45" s="142" t="s">
        <v>119</v>
      </c>
      <c r="H45" s="142" t="s">
        <v>120</v>
      </c>
      <c r="I45" s="142" t="s">
        <v>121</v>
      </c>
      <c r="J45" s="736" t="str">
        <f>J$15</f>
        <v>Revised Milestone 5 2020</v>
      </c>
      <c r="K45" s="142" t="s">
        <v>114</v>
      </c>
      <c r="L45" s="736" t="str">
        <f>L$15</f>
        <v>Revised Target (2020)</v>
      </c>
      <c r="M45" s="235" t="s">
        <v>5</v>
      </c>
      <c r="N45" s="231" t="s">
        <v>134</v>
      </c>
      <c r="O45" s="232" t="s">
        <v>5</v>
      </c>
      <c r="P45" s="233" t="s">
        <v>135</v>
      </c>
      <c r="Q45" s="224" t="s">
        <v>520</v>
      </c>
    </row>
    <row r="46" spans="1:17" s="47" customFormat="1" ht="133.15" customHeight="1" thickBot="1" x14ac:dyDescent="0.25">
      <c r="A46" s="535" t="s">
        <v>1006</v>
      </c>
      <c r="B46" s="991" t="s">
        <v>1197</v>
      </c>
      <c r="C46" s="809" t="s">
        <v>1</v>
      </c>
      <c r="D46" s="568" t="s">
        <v>196</v>
      </c>
      <c r="E46" s="250" t="s">
        <v>196</v>
      </c>
      <c r="F46" s="154" t="s">
        <v>386</v>
      </c>
      <c r="G46" s="250" t="s">
        <v>196</v>
      </c>
      <c r="H46" s="251" t="s">
        <v>196</v>
      </c>
      <c r="I46" s="236" t="s">
        <v>196</v>
      </c>
      <c r="J46" s="740" t="str">
        <f>J$16</f>
        <v xml:space="preserve">No revision </v>
      </c>
      <c r="K46" s="569" t="s">
        <v>233</v>
      </c>
      <c r="L46" s="740" t="str">
        <f>L$16</f>
        <v xml:space="preserve">No revision </v>
      </c>
      <c r="M46" s="563"/>
      <c r="N46" s="238"/>
      <c r="O46" s="991" t="s">
        <v>623</v>
      </c>
      <c r="P46" s="991" t="s">
        <v>717</v>
      </c>
      <c r="Q46" s="804" t="s">
        <v>746</v>
      </c>
    </row>
    <row r="47" spans="1:17" s="47" customFormat="1" ht="15.75" thickBot="1" x14ac:dyDescent="0.25">
      <c r="A47" s="536"/>
      <c r="B47" s="992"/>
      <c r="C47" s="239" t="s">
        <v>2</v>
      </c>
      <c r="D47" s="570" t="s">
        <v>199</v>
      </c>
      <c r="E47" s="240" t="s">
        <v>199</v>
      </c>
      <c r="F47" s="240" t="s">
        <v>197</v>
      </c>
      <c r="G47" s="241"/>
      <c r="H47" s="242"/>
      <c r="I47" s="236"/>
      <c r="J47" s="737"/>
      <c r="K47" s="236"/>
      <c r="L47" s="737"/>
      <c r="M47" s="563"/>
      <c r="N47" s="238"/>
      <c r="O47" s="992"/>
      <c r="P47" s="992"/>
      <c r="Q47" s="238"/>
    </row>
    <row r="48" spans="1:17" s="47" customFormat="1" ht="15.75" thickBot="1" x14ac:dyDescent="0.25">
      <c r="A48" s="536"/>
      <c r="B48" s="992"/>
      <c r="C48" s="829" t="s">
        <v>3</v>
      </c>
      <c r="D48" s="830"/>
      <c r="E48" s="830"/>
      <c r="F48" s="830"/>
      <c r="G48" s="830"/>
      <c r="H48" s="830"/>
      <c r="I48" s="830"/>
      <c r="J48" s="830"/>
      <c r="K48" s="830"/>
      <c r="L48" s="837"/>
      <c r="M48" s="563"/>
      <c r="N48" s="238"/>
      <c r="O48" s="992"/>
      <c r="P48" s="992"/>
      <c r="Q48" s="238"/>
    </row>
    <row r="49" spans="1:17" s="47" customFormat="1" ht="15.75" thickBot="1" x14ac:dyDescent="0.25">
      <c r="A49" s="536"/>
      <c r="B49" s="993"/>
      <c r="C49" s="835" t="s">
        <v>1198</v>
      </c>
      <c r="D49" s="836"/>
      <c r="E49" s="836"/>
      <c r="F49" s="836"/>
      <c r="G49" s="836"/>
      <c r="H49" s="836"/>
      <c r="I49" s="836"/>
      <c r="J49" s="836"/>
      <c r="K49" s="836"/>
      <c r="L49" s="839"/>
      <c r="M49" s="563"/>
      <c r="N49" s="245"/>
      <c r="O49" s="993"/>
      <c r="P49" s="993"/>
      <c r="Q49" s="245"/>
    </row>
    <row r="50" spans="1:17" s="47" customFormat="1" ht="45.75" thickBot="1" x14ac:dyDescent="0.25">
      <c r="A50" s="536"/>
      <c r="B50" s="495" t="s">
        <v>142</v>
      </c>
      <c r="C50" s="112"/>
      <c r="D50" s="817" t="s">
        <v>115</v>
      </c>
      <c r="E50" s="817" t="s">
        <v>117</v>
      </c>
      <c r="F50" s="817" t="s">
        <v>118</v>
      </c>
      <c r="G50" s="248" t="s">
        <v>119</v>
      </c>
      <c r="H50" s="248" t="s">
        <v>120</v>
      </c>
      <c r="I50" s="248" t="s">
        <v>121</v>
      </c>
      <c r="J50" s="838" t="str">
        <f>J$15</f>
        <v>Revised Milestone 5 2020</v>
      </c>
      <c r="K50" s="248" t="s">
        <v>114</v>
      </c>
      <c r="L50" s="838" t="str">
        <f>L$15</f>
        <v>Revised Target (2020)</v>
      </c>
      <c r="M50" s="235" t="s">
        <v>5</v>
      </c>
      <c r="N50" s="231" t="s">
        <v>134</v>
      </c>
      <c r="O50" s="439" t="s">
        <v>5</v>
      </c>
      <c r="P50" s="587" t="s">
        <v>135</v>
      </c>
      <c r="Q50" s="224" t="s">
        <v>520</v>
      </c>
    </row>
    <row r="51" spans="1:17" s="47" customFormat="1" ht="102.6" customHeight="1" thickBot="1" x14ac:dyDescent="0.25">
      <c r="A51" s="536"/>
      <c r="B51" s="1011" t="s">
        <v>1046</v>
      </c>
      <c r="C51" s="809" t="s">
        <v>1</v>
      </c>
      <c r="D51" s="568" t="s">
        <v>196</v>
      </c>
      <c r="E51" s="250" t="s">
        <v>196</v>
      </c>
      <c r="F51" s="154" t="s">
        <v>387</v>
      </c>
      <c r="G51" s="250" t="s">
        <v>196</v>
      </c>
      <c r="H51" s="251" t="s">
        <v>196</v>
      </c>
      <c r="I51" s="236" t="s">
        <v>196</v>
      </c>
      <c r="J51" s="740" t="str">
        <f>J$16</f>
        <v xml:space="preserve">No revision </v>
      </c>
      <c r="K51" s="569" t="s">
        <v>233</v>
      </c>
      <c r="L51" s="740" t="str">
        <f>L$16</f>
        <v xml:space="preserve">No revision </v>
      </c>
      <c r="M51" s="563"/>
      <c r="N51" s="588"/>
      <c r="O51" s="991" t="str">
        <f>O46</f>
        <v>When the Agency, Relational, and Structural level changes take place for underserved and disenfranchised women, and girls they step-up to lead inclusive growth and development within their household, and societies.</v>
      </c>
      <c r="P51" s="991" t="s">
        <v>718</v>
      </c>
      <c r="Q51" s="804" t="s">
        <v>624</v>
      </c>
    </row>
    <row r="52" spans="1:17" s="47" customFormat="1" ht="20.25" customHeight="1" thickBot="1" x14ac:dyDescent="0.25">
      <c r="A52" s="536"/>
      <c r="B52" s="1012"/>
      <c r="C52" s="254" t="s">
        <v>2</v>
      </c>
      <c r="D52" s="589" t="s">
        <v>199</v>
      </c>
      <c r="E52" s="590" t="s">
        <v>199</v>
      </c>
      <c r="F52" s="590" t="s">
        <v>197</v>
      </c>
      <c r="G52" s="591"/>
      <c r="H52" s="592"/>
      <c r="I52" s="593"/>
      <c r="J52" s="741"/>
      <c r="K52" s="593"/>
      <c r="L52" s="755"/>
      <c r="M52" s="563"/>
      <c r="N52" s="258"/>
      <c r="O52" s="992"/>
      <c r="P52" s="992"/>
      <c r="Q52" s="238"/>
    </row>
    <row r="53" spans="1:17" s="47" customFormat="1" ht="15.75" thickBot="1" x14ac:dyDescent="0.25">
      <c r="A53" s="536"/>
      <c r="B53" s="1012"/>
      <c r="C53" s="834" t="s">
        <v>3</v>
      </c>
      <c r="D53" s="278"/>
      <c r="E53" s="278"/>
      <c r="F53" s="278"/>
      <c r="G53" s="278"/>
      <c r="H53" s="278"/>
      <c r="I53" s="278"/>
      <c r="J53" s="278"/>
      <c r="K53" s="278"/>
      <c r="L53" s="279"/>
      <c r="M53" s="562"/>
      <c r="N53" s="588"/>
      <c r="O53" s="992"/>
      <c r="P53" s="992"/>
      <c r="Q53" s="238"/>
    </row>
    <row r="54" spans="1:17" s="47" customFormat="1" ht="15" customHeight="1" thickBot="1" x14ac:dyDescent="0.25">
      <c r="A54" s="536"/>
      <c r="B54" s="1013"/>
      <c r="C54" s="960" t="s">
        <v>190</v>
      </c>
      <c r="D54" s="961"/>
      <c r="E54" s="961"/>
      <c r="F54" s="961"/>
      <c r="G54" s="961"/>
      <c r="H54" s="961"/>
      <c r="I54" s="961"/>
      <c r="J54" s="961"/>
      <c r="K54" s="961"/>
      <c r="L54" s="961"/>
      <c r="M54" s="563"/>
      <c r="N54" s="560"/>
      <c r="O54" s="993"/>
      <c r="P54" s="993"/>
      <c r="Q54" s="245"/>
    </row>
    <row r="55" spans="1:17" s="47" customFormat="1" ht="45.75" thickBot="1" x14ac:dyDescent="0.25">
      <c r="A55" s="536"/>
      <c r="B55" s="503" t="s">
        <v>144</v>
      </c>
      <c r="C55" s="112"/>
      <c r="D55" s="817" t="s">
        <v>115</v>
      </c>
      <c r="E55" s="813" t="s">
        <v>117</v>
      </c>
      <c r="F55" s="813" t="s">
        <v>118</v>
      </c>
      <c r="G55" s="142" t="s">
        <v>119</v>
      </c>
      <c r="H55" s="142" t="s">
        <v>120</v>
      </c>
      <c r="I55" s="142" t="s">
        <v>121</v>
      </c>
      <c r="J55" s="736" t="str">
        <f>J$15</f>
        <v>Revised Milestone 5 2020</v>
      </c>
      <c r="K55" s="142" t="s">
        <v>114</v>
      </c>
      <c r="L55" s="736" t="str">
        <f>L$15</f>
        <v>Revised Target (2020)</v>
      </c>
      <c r="M55" s="235" t="s">
        <v>5</v>
      </c>
      <c r="N55" s="231" t="s">
        <v>134</v>
      </c>
      <c r="O55" s="594" t="s">
        <v>5</v>
      </c>
      <c r="P55" s="595" t="s">
        <v>135</v>
      </c>
      <c r="Q55" s="224" t="s">
        <v>520</v>
      </c>
    </row>
    <row r="56" spans="1:17" s="47" customFormat="1" ht="92.65" customHeight="1" thickBot="1" x14ac:dyDescent="0.25">
      <c r="A56" s="536"/>
      <c r="B56" s="988" t="s">
        <v>226</v>
      </c>
      <c r="C56" s="809" t="s">
        <v>1</v>
      </c>
      <c r="D56" s="568" t="s">
        <v>196</v>
      </c>
      <c r="E56" s="250" t="s">
        <v>196</v>
      </c>
      <c r="F56" s="250" t="s">
        <v>196</v>
      </c>
      <c r="G56" s="250" t="s">
        <v>196</v>
      </c>
      <c r="H56" s="251" t="s">
        <v>196</v>
      </c>
      <c r="I56" s="236" t="s">
        <v>196</v>
      </c>
      <c r="J56" s="740" t="str">
        <f>J$16</f>
        <v xml:space="preserve">No revision </v>
      </c>
      <c r="K56" s="255">
        <v>0.45</v>
      </c>
      <c r="L56" s="740" t="str">
        <f>L$16</f>
        <v xml:space="preserve">No revision </v>
      </c>
      <c r="M56" s="563"/>
      <c r="N56" s="596"/>
      <c r="O56" s="991" t="str">
        <f>O46</f>
        <v>When the Agency, Relational, and Structural level changes take place for underserved and disenfranchised women, and girls they step-up to lead inclusive growth and development within their household, and societies.</v>
      </c>
      <c r="P56" s="988" t="s">
        <v>719</v>
      </c>
      <c r="Q56" s="804" t="s">
        <v>625</v>
      </c>
    </row>
    <row r="57" spans="1:17" s="47" customFormat="1" ht="15.75" thickBot="1" x14ac:dyDescent="0.25">
      <c r="A57" s="536"/>
      <c r="B57" s="989"/>
      <c r="C57" s="239" t="s">
        <v>2</v>
      </c>
      <c r="D57" s="597">
        <v>0.54700000000000004</v>
      </c>
      <c r="E57" s="240"/>
      <c r="F57" s="240"/>
      <c r="G57" s="241"/>
      <c r="H57" s="242"/>
      <c r="I57" s="236"/>
      <c r="J57" s="737"/>
      <c r="K57" s="236"/>
      <c r="L57" s="755"/>
      <c r="M57" s="563"/>
      <c r="N57" s="238"/>
      <c r="O57" s="992"/>
      <c r="P57" s="989"/>
      <c r="Q57" s="238"/>
    </row>
    <row r="58" spans="1:17" s="47" customFormat="1" ht="15.75" thickBot="1" x14ac:dyDescent="0.25">
      <c r="A58" s="536"/>
      <c r="B58" s="989"/>
      <c r="C58" s="834" t="s">
        <v>3</v>
      </c>
      <c r="D58" s="278"/>
      <c r="E58" s="278"/>
      <c r="F58" s="278"/>
      <c r="G58" s="278"/>
      <c r="H58" s="278"/>
      <c r="I58" s="278"/>
      <c r="J58" s="278"/>
      <c r="K58" s="278"/>
      <c r="L58" s="279"/>
      <c r="M58" s="563"/>
      <c r="N58" s="238"/>
      <c r="O58" s="992"/>
      <c r="P58" s="989"/>
      <c r="Q58" s="238"/>
    </row>
    <row r="59" spans="1:17" s="47" customFormat="1" ht="39.6" customHeight="1" thickBot="1" x14ac:dyDescent="0.25">
      <c r="A59" s="537"/>
      <c r="B59" s="990"/>
      <c r="C59" s="945" t="s">
        <v>729</v>
      </c>
      <c r="D59" s="946"/>
      <c r="E59" s="946"/>
      <c r="F59" s="946"/>
      <c r="G59" s="946"/>
      <c r="H59" s="946"/>
      <c r="I59" s="946"/>
      <c r="J59" s="946"/>
      <c r="K59" s="946"/>
      <c r="L59" s="946"/>
      <c r="M59" s="564"/>
      <c r="N59" s="245"/>
      <c r="O59" s="993"/>
      <c r="P59" s="990"/>
      <c r="Q59" s="245"/>
    </row>
    <row r="60" spans="1:17" s="47" customFormat="1" x14ac:dyDescent="0.2">
      <c r="A60" s="78"/>
      <c r="B60" s="103"/>
      <c r="C60" s="563"/>
      <c r="D60" s="563"/>
      <c r="E60" s="563"/>
      <c r="F60" s="563"/>
      <c r="G60" s="563"/>
      <c r="H60" s="563"/>
      <c r="I60" s="563"/>
      <c r="J60" s="563"/>
      <c r="K60" s="563"/>
      <c r="L60" s="563"/>
      <c r="M60" s="563"/>
      <c r="N60" s="256"/>
      <c r="O60" s="256"/>
      <c r="P60" s="256"/>
      <c r="Q60" s="139"/>
    </row>
    <row r="61" spans="1:17" s="47" customFormat="1" ht="15" thickBot="1" x14ac:dyDescent="0.25">
      <c r="A61" s="78"/>
      <c r="B61" s="103"/>
      <c r="C61" s="563"/>
      <c r="D61" s="563"/>
      <c r="E61" s="563"/>
      <c r="F61" s="563"/>
      <c r="G61" s="563"/>
      <c r="H61" s="563"/>
      <c r="I61" s="563"/>
      <c r="J61" s="563"/>
      <c r="K61" s="563"/>
      <c r="L61" s="563"/>
      <c r="M61" s="563"/>
      <c r="N61" s="256"/>
      <c r="O61" s="256"/>
      <c r="P61" s="256"/>
      <c r="Q61" s="139"/>
    </row>
    <row r="62" spans="1:17" s="47" customFormat="1" ht="45.75" thickBot="1" x14ac:dyDescent="0.25">
      <c r="A62" s="234" t="s">
        <v>97</v>
      </c>
      <c r="B62" s="113" t="s">
        <v>151</v>
      </c>
      <c r="C62" s="143"/>
      <c r="D62" s="813" t="s">
        <v>115</v>
      </c>
      <c r="E62" s="813" t="s">
        <v>117</v>
      </c>
      <c r="F62" s="813" t="s">
        <v>118</v>
      </c>
      <c r="G62" s="142" t="s">
        <v>119</v>
      </c>
      <c r="H62" s="142" t="s">
        <v>120</v>
      </c>
      <c r="I62" s="142" t="s">
        <v>121</v>
      </c>
      <c r="J62" s="736" t="str">
        <f>J$15</f>
        <v>Revised Milestone 5 2020</v>
      </c>
      <c r="K62" s="142" t="s">
        <v>114</v>
      </c>
      <c r="L62" s="736" t="str">
        <f>L$15</f>
        <v>Revised Target (2020)</v>
      </c>
      <c r="M62" s="230" t="s">
        <v>5</v>
      </c>
      <c r="N62" s="231" t="s">
        <v>134</v>
      </c>
      <c r="O62" s="439" t="s">
        <v>5</v>
      </c>
      <c r="P62" s="233" t="s">
        <v>135</v>
      </c>
      <c r="Q62" s="224" t="s">
        <v>520</v>
      </c>
    </row>
    <row r="63" spans="1:17" s="47" customFormat="1" ht="340.15" customHeight="1" thickBot="1" x14ac:dyDescent="0.25">
      <c r="A63" s="523" t="s">
        <v>626</v>
      </c>
      <c r="B63" s="155" t="s">
        <v>1007</v>
      </c>
      <c r="C63" s="224" t="s">
        <v>1</v>
      </c>
      <c r="D63" s="599" t="s">
        <v>196</v>
      </c>
      <c r="E63" s="156" t="s">
        <v>628</v>
      </c>
      <c r="F63" s="156" t="s">
        <v>629</v>
      </c>
      <c r="G63" s="156" t="s">
        <v>630</v>
      </c>
      <c r="H63" s="156" t="s">
        <v>730</v>
      </c>
      <c r="I63" s="156" t="s">
        <v>731</v>
      </c>
      <c r="J63" s="740" t="str">
        <f>J$16</f>
        <v xml:space="preserve">No revision </v>
      </c>
      <c r="K63" s="190" t="s">
        <v>631</v>
      </c>
      <c r="L63" s="740" t="str">
        <f>L$16</f>
        <v xml:space="preserve">No revision </v>
      </c>
      <c r="M63" s="159" t="s">
        <v>228</v>
      </c>
      <c r="N63" s="600" t="s">
        <v>132</v>
      </c>
      <c r="O63" s="991" t="s">
        <v>1016</v>
      </c>
      <c r="P63" s="994" t="s">
        <v>1236</v>
      </c>
      <c r="Q63" s="988" t="s">
        <v>1056</v>
      </c>
    </row>
    <row r="64" spans="1:17" s="47" customFormat="1" ht="60.75" thickBot="1" x14ac:dyDescent="0.25">
      <c r="A64" s="524"/>
      <c r="B64" s="601"/>
      <c r="C64" s="602" t="s">
        <v>2</v>
      </c>
      <c r="D64" s="257">
        <v>0</v>
      </c>
      <c r="E64" s="157" t="s">
        <v>638</v>
      </c>
      <c r="F64" s="157" t="s">
        <v>639</v>
      </c>
      <c r="G64" s="158" t="s">
        <v>640</v>
      </c>
      <c r="H64" s="547" t="s">
        <v>1059</v>
      </c>
      <c r="I64" s="210"/>
      <c r="J64" s="742"/>
      <c r="K64" s="210"/>
      <c r="L64" s="759"/>
      <c r="M64" s="139"/>
      <c r="N64" s="258"/>
      <c r="O64" s="992"/>
      <c r="P64" s="995"/>
      <c r="Q64" s="989"/>
    </row>
    <row r="65" spans="1:17" s="47" customFormat="1" ht="15.75" thickBot="1" x14ac:dyDescent="0.25">
      <c r="A65" s="524"/>
      <c r="B65" s="603"/>
      <c r="C65" s="962" t="s">
        <v>3</v>
      </c>
      <c r="D65" s="963"/>
      <c r="E65" s="963"/>
      <c r="F65" s="963"/>
      <c r="G65" s="963"/>
      <c r="H65" s="963"/>
      <c r="I65" s="963"/>
      <c r="J65" s="963"/>
      <c r="K65" s="963"/>
      <c r="L65" s="964"/>
      <c r="M65" s="604"/>
      <c r="N65" s="258"/>
      <c r="O65" s="992"/>
      <c r="P65" s="995"/>
      <c r="Q65" s="989"/>
    </row>
    <row r="66" spans="1:17" s="47" customFormat="1" ht="44.65" customHeight="1" thickBot="1" x14ac:dyDescent="0.25">
      <c r="A66" s="524"/>
      <c r="B66" s="605"/>
      <c r="C66" s="945" t="s">
        <v>632</v>
      </c>
      <c r="D66" s="946"/>
      <c r="E66" s="946"/>
      <c r="F66" s="946"/>
      <c r="G66" s="946"/>
      <c r="H66" s="946"/>
      <c r="I66" s="946"/>
      <c r="J66" s="946"/>
      <c r="K66" s="946"/>
      <c r="L66" s="947"/>
      <c r="M66" s="606"/>
      <c r="N66" s="258"/>
      <c r="O66" s="993"/>
      <c r="P66" s="996"/>
      <c r="Q66" s="990"/>
    </row>
    <row r="67" spans="1:17" s="47" customFormat="1" ht="45.75" thickBot="1" x14ac:dyDescent="0.25">
      <c r="A67" s="234" t="s">
        <v>153</v>
      </c>
      <c r="B67" s="113" t="s">
        <v>98</v>
      </c>
      <c r="C67" s="143"/>
      <c r="D67" s="813" t="s">
        <v>115</v>
      </c>
      <c r="E67" s="813" t="s">
        <v>117</v>
      </c>
      <c r="F67" s="813" t="s">
        <v>118</v>
      </c>
      <c r="G67" s="142" t="s">
        <v>119</v>
      </c>
      <c r="H67" s="142" t="s">
        <v>120</v>
      </c>
      <c r="I67" s="142" t="s">
        <v>121</v>
      </c>
      <c r="J67" s="736" t="str">
        <f>J$15</f>
        <v>Revised Milestone 5 2020</v>
      </c>
      <c r="K67" s="142" t="s">
        <v>114</v>
      </c>
      <c r="L67" s="736" t="str">
        <f>L$15</f>
        <v>Revised Target (2020)</v>
      </c>
      <c r="M67" s="230" t="s">
        <v>5</v>
      </c>
      <c r="N67" s="231" t="s">
        <v>134</v>
      </c>
      <c r="O67" s="594" t="s">
        <v>5</v>
      </c>
      <c r="P67" s="233" t="s">
        <v>135</v>
      </c>
      <c r="Q67" s="224" t="s">
        <v>520</v>
      </c>
    </row>
    <row r="68" spans="1:17" s="47" customFormat="1" ht="141.6" customHeight="1" thickBot="1" x14ac:dyDescent="0.25">
      <c r="A68" s="530" t="s">
        <v>259</v>
      </c>
      <c r="B68" s="197" t="s">
        <v>129</v>
      </c>
      <c r="C68" s="224" t="s">
        <v>1</v>
      </c>
      <c r="D68" s="98" t="s">
        <v>196</v>
      </c>
      <c r="E68" s="98" t="s">
        <v>196</v>
      </c>
      <c r="F68" s="154" t="s">
        <v>354</v>
      </c>
      <c r="G68" s="259" t="s">
        <v>196</v>
      </c>
      <c r="H68" s="205" t="s">
        <v>196</v>
      </c>
      <c r="I68" s="607" t="s">
        <v>196</v>
      </c>
      <c r="J68" s="740" t="str">
        <f>J$16</f>
        <v xml:space="preserve">No revision </v>
      </c>
      <c r="K68" s="259" t="s">
        <v>193</v>
      </c>
      <c r="L68" s="740" t="str">
        <f>L$16</f>
        <v xml:space="preserve">No revision </v>
      </c>
      <c r="M68" s="139"/>
      <c r="N68" s="805" t="s">
        <v>1199</v>
      </c>
      <c r="O68" s="991" t="s">
        <v>642</v>
      </c>
      <c r="P68" s="991" t="s">
        <v>720</v>
      </c>
      <c r="Q68" s="711" t="s">
        <v>641</v>
      </c>
    </row>
    <row r="69" spans="1:17" s="47" customFormat="1" ht="15.75" thickBot="1" x14ac:dyDescent="0.25">
      <c r="A69" s="530"/>
      <c r="B69" s="572"/>
      <c r="C69" s="602" t="s">
        <v>2</v>
      </c>
      <c r="D69" s="257" t="s">
        <v>197</v>
      </c>
      <c r="E69" s="97"/>
      <c r="F69" s="97"/>
      <c r="G69" s="608"/>
      <c r="H69" s="609"/>
      <c r="I69" s="610"/>
      <c r="J69" s="743"/>
      <c r="K69" s="610"/>
      <c r="L69" s="760"/>
      <c r="M69" s="139"/>
      <c r="N69" s="238"/>
      <c r="O69" s="992"/>
      <c r="P69" s="992"/>
      <c r="Q69" s="712"/>
    </row>
    <row r="70" spans="1:17" s="47" customFormat="1" ht="15.75" thickBot="1" x14ac:dyDescent="0.25">
      <c r="A70" s="530"/>
      <c r="B70" s="611"/>
      <c r="C70" s="811" t="s">
        <v>3</v>
      </c>
      <c r="D70" s="812"/>
      <c r="E70" s="812"/>
      <c r="F70" s="812"/>
      <c r="G70" s="812"/>
      <c r="H70" s="812"/>
      <c r="I70" s="812"/>
      <c r="J70" s="812"/>
      <c r="K70" s="812"/>
      <c r="L70" s="813"/>
      <c r="M70" s="139"/>
      <c r="N70" s="238"/>
      <c r="O70" s="992"/>
      <c r="P70" s="992"/>
      <c r="Q70" s="712"/>
    </row>
    <row r="71" spans="1:17" s="47" customFormat="1" ht="26.65" customHeight="1" thickBot="1" x14ac:dyDescent="0.25">
      <c r="A71" s="530"/>
      <c r="B71" s="612"/>
      <c r="C71" s="957" t="s">
        <v>1198</v>
      </c>
      <c r="D71" s="958"/>
      <c r="E71" s="958"/>
      <c r="F71" s="958"/>
      <c r="G71" s="958"/>
      <c r="H71" s="958"/>
      <c r="I71" s="958"/>
      <c r="J71" s="958"/>
      <c r="K71" s="958"/>
      <c r="L71" s="959"/>
      <c r="M71" s="604"/>
      <c r="N71" s="238"/>
      <c r="O71" s="993"/>
      <c r="P71" s="993"/>
      <c r="Q71" s="713"/>
    </row>
    <row r="72" spans="1:17" s="47" customFormat="1" ht="45.75" thickBot="1" x14ac:dyDescent="0.25">
      <c r="A72" s="234" t="s">
        <v>154</v>
      </c>
      <c r="B72" s="113" t="s">
        <v>155</v>
      </c>
      <c r="C72" s="113"/>
      <c r="D72" s="142" t="s">
        <v>115</v>
      </c>
      <c r="E72" s="813" t="s">
        <v>117</v>
      </c>
      <c r="F72" s="813" t="s">
        <v>118</v>
      </c>
      <c r="G72" s="142" t="s">
        <v>119</v>
      </c>
      <c r="H72" s="142" t="s">
        <v>120</v>
      </c>
      <c r="I72" s="142" t="s">
        <v>121</v>
      </c>
      <c r="J72" s="736" t="str">
        <f>J$15</f>
        <v>Revised Milestone 5 2020</v>
      </c>
      <c r="K72" s="142" t="s">
        <v>114</v>
      </c>
      <c r="L72" s="736" t="str">
        <f>L$15</f>
        <v>Revised Target (2020)</v>
      </c>
      <c r="M72" s="230" t="s">
        <v>5</v>
      </c>
      <c r="N72" s="231" t="s">
        <v>134</v>
      </c>
      <c r="O72" s="232" t="s">
        <v>5</v>
      </c>
      <c r="P72" s="233" t="s">
        <v>135</v>
      </c>
      <c r="Q72" s="224" t="s">
        <v>520</v>
      </c>
    </row>
    <row r="73" spans="1:17" s="47" customFormat="1" ht="346.9" customHeight="1" thickBot="1" x14ac:dyDescent="0.25">
      <c r="A73" s="524" t="s">
        <v>278</v>
      </c>
      <c r="B73" s="159" t="s">
        <v>747</v>
      </c>
      <c r="C73" s="260" t="s">
        <v>1</v>
      </c>
      <c r="D73" s="250" t="s">
        <v>196</v>
      </c>
      <c r="E73" s="154" t="s">
        <v>254</v>
      </c>
      <c r="F73" s="250" t="s">
        <v>196</v>
      </c>
      <c r="G73" s="250" t="s">
        <v>196</v>
      </c>
      <c r="H73" s="250" t="s">
        <v>196</v>
      </c>
      <c r="I73" s="236" t="s">
        <v>196</v>
      </c>
      <c r="J73" s="740" t="str">
        <f>J$16</f>
        <v xml:space="preserve">No revision </v>
      </c>
      <c r="K73" s="327" t="s">
        <v>1200</v>
      </c>
      <c r="L73" s="740" t="str">
        <f>L$16</f>
        <v xml:space="preserve">No revision </v>
      </c>
      <c r="M73" s="276"/>
      <c r="N73" s="807"/>
      <c r="O73" s="991" t="s">
        <v>644</v>
      </c>
      <c r="P73" s="991" t="s">
        <v>1078</v>
      </c>
      <c r="Q73" s="711" t="s">
        <v>648</v>
      </c>
    </row>
    <row r="74" spans="1:17" s="47" customFormat="1" ht="15.75" thickBot="1" x14ac:dyDescent="0.25">
      <c r="A74" s="524"/>
      <c r="B74" s="815"/>
      <c r="C74" s="261" t="s">
        <v>2</v>
      </c>
      <c r="D74" s="257" t="s">
        <v>197</v>
      </c>
      <c r="E74" s="161">
        <v>1.2999999999999999E-2</v>
      </c>
      <c r="F74" s="590"/>
      <c r="G74" s="591"/>
      <c r="H74" s="262"/>
      <c r="I74" s="236"/>
      <c r="J74" s="737"/>
      <c r="K74" s="236"/>
      <c r="L74" s="761"/>
      <c r="M74" s="258"/>
      <c r="N74" s="238"/>
      <c r="O74" s="992"/>
      <c r="P74" s="992"/>
      <c r="Q74" s="712"/>
    </row>
    <row r="75" spans="1:17" s="47" customFormat="1" ht="15.75" thickBot="1" x14ac:dyDescent="0.25">
      <c r="A75" s="524"/>
      <c r="B75" s="276"/>
      <c r="C75" s="811" t="s">
        <v>3</v>
      </c>
      <c r="D75" s="812"/>
      <c r="E75" s="812"/>
      <c r="F75" s="812"/>
      <c r="G75" s="812"/>
      <c r="H75" s="812"/>
      <c r="I75" s="812"/>
      <c r="J75" s="812"/>
      <c r="K75" s="812"/>
      <c r="L75" s="813"/>
      <c r="M75" s="258"/>
      <c r="N75" s="238"/>
      <c r="O75" s="992"/>
      <c r="P75" s="992"/>
      <c r="Q75" s="712"/>
    </row>
    <row r="76" spans="1:17" s="47" customFormat="1" ht="34.9" customHeight="1" thickBot="1" x14ac:dyDescent="0.25">
      <c r="A76" s="524"/>
      <c r="B76" s="816"/>
      <c r="C76" s="945" t="s">
        <v>643</v>
      </c>
      <c r="D76" s="946"/>
      <c r="E76" s="946"/>
      <c r="F76" s="946"/>
      <c r="G76" s="946"/>
      <c r="H76" s="946"/>
      <c r="I76" s="946"/>
      <c r="J76" s="946"/>
      <c r="K76" s="946"/>
      <c r="L76" s="947"/>
      <c r="M76" s="258"/>
      <c r="N76" s="238"/>
      <c r="O76" s="993"/>
      <c r="P76" s="993"/>
      <c r="Q76" s="713"/>
    </row>
    <row r="77" spans="1:17" s="47" customFormat="1" ht="45.75" thickBot="1" x14ac:dyDescent="0.25">
      <c r="A77" s="524"/>
      <c r="B77" s="113" t="s">
        <v>156</v>
      </c>
      <c r="C77" s="143"/>
      <c r="D77" s="813" t="s">
        <v>115</v>
      </c>
      <c r="E77" s="813" t="s">
        <v>117</v>
      </c>
      <c r="F77" s="813" t="s">
        <v>118</v>
      </c>
      <c r="G77" s="142" t="s">
        <v>119</v>
      </c>
      <c r="H77" s="142" t="s">
        <v>120</v>
      </c>
      <c r="I77" s="142" t="s">
        <v>121</v>
      </c>
      <c r="J77" s="736" t="str">
        <f>J$15</f>
        <v>Revised Milestone 5 2020</v>
      </c>
      <c r="K77" s="142" t="s">
        <v>114</v>
      </c>
      <c r="L77" s="736" t="str">
        <f>L$15</f>
        <v>Revised Target (2020)</v>
      </c>
      <c r="M77" s="230" t="s">
        <v>5</v>
      </c>
      <c r="N77" s="231" t="s">
        <v>134</v>
      </c>
      <c r="O77" s="232" t="s">
        <v>5</v>
      </c>
      <c r="P77" s="233" t="s">
        <v>135</v>
      </c>
      <c r="Q77" s="224" t="s">
        <v>520</v>
      </c>
    </row>
    <row r="78" spans="1:17" s="47" customFormat="1" ht="219" customHeight="1" thickBot="1" x14ac:dyDescent="0.25">
      <c r="A78" s="524"/>
      <c r="B78" s="819" t="s">
        <v>279</v>
      </c>
      <c r="C78" s="224" t="s">
        <v>1</v>
      </c>
      <c r="D78" s="98" t="s">
        <v>196</v>
      </c>
      <c r="E78" s="613">
        <v>0.5</v>
      </c>
      <c r="F78" s="613">
        <v>0.5</v>
      </c>
      <c r="G78" s="613">
        <v>0.5</v>
      </c>
      <c r="H78" s="613">
        <v>0.5</v>
      </c>
      <c r="I78" s="613">
        <v>0.5</v>
      </c>
      <c r="J78" s="740" t="str">
        <f>J$16</f>
        <v xml:space="preserve">No revision </v>
      </c>
      <c r="K78" s="613">
        <v>0.5</v>
      </c>
      <c r="L78" s="740" t="str">
        <f>L$16</f>
        <v xml:space="preserve">No revision </v>
      </c>
      <c r="M78" s="100" t="s">
        <v>229</v>
      </c>
      <c r="N78" s="261" t="s">
        <v>1049</v>
      </c>
      <c r="O78" s="991" t="s">
        <v>645</v>
      </c>
      <c r="P78" s="991" t="s">
        <v>1057</v>
      </c>
      <c r="Q78" s="711" t="s">
        <v>748</v>
      </c>
    </row>
    <row r="79" spans="1:17" s="47" customFormat="1" ht="30.75" thickBot="1" x14ac:dyDescent="0.25">
      <c r="A79" s="524"/>
      <c r="B79" s="167"/>
      <c r="C79" s="602" t="s">
        <v>2</v>
      </c>
      <c r="D79" s="592" t="s">
        <v>199</v>
      </c>
      <c r="E79" s="163" t="s">
        <v>740</v>
      </c>
      <c r="F79" s="163" t="s">
        <v>741</v>
      </c>
      <c r="G79" s="163" t="s">
        <v>742</v>
      </c>
      <c r="H79" s="548" t="s">
        <v>1060</v>
      </c>
      <c r="I79" s="610"/>
      <c r="J79" s="743"/>
      <c r="K79" s="610"/>
      <c r="L79" s="760"/>
      <c r="M79" s="139"/>
      <c r="N79" s="238"/>
      <c r="O79" s="992"/>
      <c r="P79" s="992"/>
      <c r="Q79" s="712"/>
    </row>
    <row r="80" spans="1:17" s="47" customFormat="1" ht="15.75" thickBot="1" x14ac:dyDescent="0.25">
      <c r="A80" s="524"/>
      <c r="B80" s="600"/>
      <c r="C80" s="829" t="s">
        <v>3</v>
      </c>
      <c r="D80" s="830"/>
      <c r="E80" s="830"/>
      <c r="F80" s="830"/>
      <c r="G80" s="830"/>
      <c r="H80" s="830"/>
      <c r="I80" s="830"/>
      <c r="J80" s="830"/>
      <c r="K80" s="830"/>
      <c r="L80" s="837"/>
      <c r="M80" s="604"/>
      <c r="N80" s="238"/>
      <c r="O80" s="992"/>
      <c r="P80" s="992"/>
      <c r="Q80" s="712"/>
    </row>
    <row r="81" spans="1:17" s="47" customFormat="1" ht="15.75" customHeight="1" thickBot="1" x14ac:dyDescent="0.25">
      <c r="A81" s="524"/>
      <c r="B81" s="497"/>
      <c r="C81" s="840" t="s">
        <v>646</v>
      </c>
      <c r="D81" s="841"/>
      <c r="E81" s="841"/>
      <c r="F81" s="841"/>
      <c r="G81" s="841"/>
      <c r="H81" s="841"/>
      <c r="I81" s="841"/>
      <c r="J81" s="841"/>
      <c r="K81" s="841"/>
      <c r="L81" s="842"/>
      <c r="M81" s="606"/>
      <c r="N81" s="238"/>
      <c r="O81" s="993"/>
      <c r="P81" s="993"/>
      <c r="Q81" s="713"/>
    </row>
    <row r="82" spans="1:17" s="47" customFormat="1" ht="45.75" thickBot="1" x14ac:dyDescent="0.25">
      <c r="A82" s="524"/>
      <c r="B82" s="113" t="s">
        <v>157</v>
      </c>
      <c r="C82" s="143"/>
      <c r="D82" s="813" t="s">
        <v>115</v>
      </c>
      <c r="E82" s="813" t="s">
        <v>117</v>
      </c>
      <c r="F82" s="813" t="s">
        <v>118</v>
      </c>
      <c r="G82" s="142" t="s">
        <v>119</v>
      </c>
      <c r="H82" s="142" t="s">
        <v>120</v>
      </c>
      <c r="I82" s="142" t="s">
        <v>121</v>
      </c>
      <c r="J82" s="736" t="str">
        <f>J$15</f>
        <v>Revised Milestone 5 2020</v>
      </c>
      <c r="K82" s="142" t="s">
        <v>114</v>
      </c>
      <c r="L82" s="736" t="str">
        <f>L$15</f>
        <v>Revised Target (2020)</v>
      </c>
      <c r="M82" s="230" t="s">
        <v>5</v>
      </c>
      <c r="N82" s="231" t="s">
        <v>134</v>
      </c>
      <c r="O82" s="232" t="s">
        <v>5</v>
      </c>
      <c r="P82" s="233" t="s">
        <v>135</v>
      </c>
      <c r="Q82" s="224" t="s">
        <v>520</v>
      </c>
    </row>
    <row r="83" spans="1:17" s="47" customFormat="1" ht="188.25" thickBot="1" x14ac:dyDescent="0.25">
      <c r="A83" s="524"/>
      <c r="B83" s="819" t="s">
        <v>1192</v>
      </c>
      <c r="C83" s="247" t="s">
        <v>1</v>
      </c>
      <c r="D83" s="579"/>
      <c r="E83" s="826">
        <v>0.02</v>
      </c>
      <c r="F83" s="826">
        <v>0.02</v>
      </c>
      <c r="G83" s="826">
        <v>0.02</v>
      </c>
      <c r="H83" s="826">
        <v>0.02</v>
      </c>
      <c r="I83" s="826">
        <v>0.02</v>
      </c>
      <c r="J83" s="740" t="str">
        <f>J$16</f>
        <v xml:space="preserve">No revision </v>
      </c>
      <c r="K83" s="827">
        <v>0.02</v>
      </c>
      <c r="L83" s="740" t="str">
        <f>L$16</f>
        <v xml:space="preserve">No revision </v>
      </c>
      <c r="M83" s="100" t="s">
        <v>230</v>
      </c>
      <c r="N83" s="614" t="s">
        <v>1050</v>
      </c>
      <c r="O83" s="807" t="s">
        <v>645</v>
      </c>
      <c r="P83" s="807" t="s">
        <v>1093</v>
      </c>
      <c r="Q83" s="711" t="s">
        <v>1030</v>
      </c>
    </row>
    <row r="84" spans="1:17" s="47" customFormat="1" ht="15.75" thickBot="1" x14ac:dyDescent="0.25">
      <c r="A84" s="524"/>
      <c r="B84" s="167"/>
      <c r="C84" s="602" t="s">
        <v>2</v>
      </c>
      <c r="D84" s="257" t="s">
        <v>197</v>
      </c>
      <c r="E84" s="164">
        <v>2.3E-2</v>
      </c>
      <c r="F84" s="161">
        <v>2.4E-2</v>
      </c>
      <c r="G84" s="161">
        <v>2.9000000000000001E-2</v>
      </c>
      <c r="H84" s="548">
        <v>2.1299999999999999E-2</v>
      </c>
      <c r="I84" s="615"/>
      <c r="J84" s="744"/>
      <c r="K84" s="615"/>
      <c r="L84" s="762"/>
      <c r="M84" s="139"/>
      <c r="N84" s="238"/>
      <c r="O84" s="291"/>
      <c r="P84" s="291"/>
      <c r="Q84" s="712"/>
    </row>
    <row r="85" spans="1:17" s="47" customFormat="1" ht="15.75" thickBot="1" x14ac:dyDescent="0.25">
      <c r="A85" s="524"/>
      <c r="B85" s="600"/>
      <c r="C85" s="834" t="s">
        <v>3</v>
      </c>
      <c r="D85" s="278"/>
      <c r="E85" s="278"/>
      <c r="F85" s="278"/>
      <c r="G85" s="278"/>
      <c r="H85" s="278"/>
      <c r="I85" s="278"/>
      <c r="J85" s="278"/>
      <c r="K85" s="278"/>
      <c r="L85" s="279"/>
      <c r="M85" s="604"/>
      <c r="N85" s="238"/>
      <c r="O85" s="291"/>
      <c r="P85" s="291"/>
      <c r="Q85" s="712"/>
    </row>
    <row r="86" spans="1:17" s="47" customFormat="1" ht="15.75" customHeight="1" thickBot="1" x14ac:dyDescent="0.25">
      <c r="A86" s="524"/>
      <c r="B86" s="497"/>
      <c r="C86" s="840" t="s">
        <v>647</v>
      </c>
      <c r="D86" s="841"/>
      <c r="E86" s="841"/>
      <c r="F86" s="841"/>
      <c r="G86" s="841"/>
      <c r="H86" s="841"/>
      <c r="I86" s="841"/>
      <c r="J86" s="841"/>
      <c r="K86" s="841"/>
      <c r="L86" s="842"/>
      <c r="M86" s="606"/>
      <c r="N86" s="238"/>
      <c r="O86" s="291"/>
      <c r="P86" s="291"/>
      <c r="Q86" s="713"/>
    </row>
    <row r="87" spans="1:17" s="47" customFormat="1" ht="45.75" thickBot="1" x14ac:dyDescent="0.25">
      <c r="A87" s="234" t="s">
        <v>159</v>
      </c>
      <c r="B87" s="112" t="s">
        <v>158</v>
      </c>
      <c r="C87" s="113"/>
      <c r="D87" s="540" t="s">
        <v>115</v>
      </c>
      <c r="E87" s="542" t="s">
        <v>117</v>
      </c>
      <c r="F87" s="542" t="s">
        <v>118</v>
      </c>
      <c r="G87" s="142" t="s">
        <v>119</v>
      </c>
      <c r="H87" s="142" t="s">
        <v>120</v>
      </c>
      <c r="I87" s="142" t="s">
        <v>121</v>
      </c>
      <c r="J87" s="736" t="str">
        <f>J$15</f>
        <v>Revised Milestone 5 2020</v>
      </c>
      <c r="K87" s="142" t="s">
        <v>114</v>
      </c>
      <c r="L87" s="736" t="str">
        <f>L$15</f>
        <v>Revised Target (2020)</v>
      </c>
      <c r="M87" s="230" t="s">
        <v>5</v>
      </c>
      <c r="N87" s="231" t="s">
        <v>134</v>
      </c>
      <c r="O87" s="232" t="s">
        <v>5</v>
      </c>
      <c r="P87" s="233" t="s">
        <v>135</v>
      </c>
      <c r="Q87" s="224" t="s">
        <v>520</v>
      </c>
    </row>
    <row r="88" spans="1:17" s="47" customFormat="1" ht="383.65" customHeight="1" thickBot="1" x14ac:dyDescent="0.25">
      <c r="A88" s="530" t="s">
        <v>256</v>
      </c>
      <c r="B88" s="159" t="s">
        <v>434</v>
      </c>
      <c r="C88" s="260" t="s">
        <v>1</v>
      </c>
      <c r="D88" s="250" t="s">
        <v>196</v>
      </c>
      <c r="E88" s="99">
        <v>502339</v>
      </c>
      <c r="F88" s="616">
        <v>423532</v>
      </c>
      <c r="G88" s="617">
        <v>317885</v>
      </c>
      <c r="H88" s="652" t="s">
        <v>785</v>
      </c>
      <c r="I88" s="652" t="s">
        <v>785</v>
      </c>
      <c r="J88" s="740" t="s">
        <v>1151</v>
      </c>
      <c r="K88" s="653" t="str">
        <f>"2016-18 Total Target: "&amp;SUM(E88:G88)&amp;" 
2019-20 Total Target: Please see the worksheet named SectorTarget_CCindicators"</f>
        <v>2016-18 Total Target: 1243756 
2019-20 Total Target: Please see the worksheet named SectorTarget_CCindicators</v>
      </c>
      <c r="L88" s="740" t="s">
        <v>1151</v>
      </c>
      <c r="M88" s="276"/>
      <c r="N88" s="524" t="s">
        <v>1201</v>
      </c>
      <c r="O88" s="524" t="s">
        <v>733</v>
      </c>
      <c r="P88" s="1003" t="s">
        <v>1119</v>
      </c>
      <c r="Q88" s="711" t="s">
        <v>1152</v>
      </c>
    </row>
    <row r="89" spans="1:17" s="47" customFormat="1" ht="138.6" customHeight="1" thickBot="1" x14ac:dyDescent="0.25">
      <c r="A89" s="530"/>
      <c r="B89" s="533"/>
      <c r="C89" s="261" t="s">
        <v>2</v>
      </c>
      <c r="D89" s="257">
        <v>0</v>
      </c>
      <c r="E89" s="136">
        <v>516614</v>
      </c>
      <c r="F89" s="165">
        <v>472258</v>
      </c>
      <c r="G89" s="165">
        <v>335990</v>
      </c>
      <c r="H89" s="549">
        <v>206194</v>
      </c>
      <c r="I89" s="264"/>
      <c r="J89" s="745"/>
      <c r="K89" s="264"/>
      <c r="L89" s="763"/>
      <c r="M89" s="258"/>
      <c r="N89" s="238"/>
      <c r="O89" s="291"/>
      <c r="P89" s="1004"/>
      <c r="Q89" s="712"/>
    </row>
    <row r="90" spans="1:17" s="47" customFormat="1" ht="15.75" thickBot="1" x14ac:dyDescent="0.25">
      <c r="A90" s="530"/>
      <c r="B90" s="276"/>
      <c r="C90" s="834" t="s">
        <v>3</v>
      </c>
      <c r="D90" s="278"/>
      <c r="E90" s="278"/>
      <c r="F90" s="278"/>
      <c r="G90" s="278"/>
      <c r="H90" s="278"/>
      <c r="I90" s="278"/>
      <c r="J90" s="278"/>
      <c r="K90" s="278"/>
      <c r="L90" s="279"/>
      <c r="M90" s="258"/>
      <c r="N90" s="238"/>
      <c r="O90" s="291"/>
      <c r="P90" s="1004"/>
      <c r="Q90" s="712"/>
    </row>
    <row r="91" spans="1:17" s="47" customFormat="1" ht="51" customHeight="1" thickBot="1" x14ac:dyDescent="0.25">
      <c r="A91" s="530"/>
      <c r="B91" s="534"/>
      <c r="C91" s="1020" t="s">
        <v>1058</v>
      </c>
      <c r="D91" s="1021"/>
      <c r="E91" s="1021"/>
      <c r="F91" s="1021"/>
      <c r="G91" s="1021"/>
      <c r="H91" s="1021"/>
      <c r="I91" s="1021"/>
      <c r="J91" s="1021"/>
      <c r="K91" s="1021"/>
      <c r="L91" s="1022"/>
      <c r="M91" s="258"/>
      <c r="N91" s="238"/>
      <c r="O91" s="291"/>
      <c r="P91" s="1005"/>
      <c r="Q91" s="713"/>
    </row>
    <row r="92" spans="1:17" s="47" customFormat="1" ht="45.75" thickBot="1" x14ac:dyDescent="0.25">
      <c r="A92" s="530"/>
      <c r="B92" s="113" t="s">
        <v>160</v>
      </c>
      <c r="C92" s="143"/>
      <c r="D92" s="542" t="s">
        <v>115</v>
      </c>
      <c r="E92" s="542" t="s">
        <v>117</v>
      </c>
      <c r="F92" s="542" t="s">
        <v>118</v>
      </c>
      <c r="G92" s="142" t="s">
        <v>119</v>
      </c>
      <c r="H92" s="142" t="s">
        <v>120</v>
      </c>
      <c r="I92" s="142" t="s">
        <v>121</v>
      </c>
      <c r="J92" s="736" t="str">
        <f>J$15</f>
        <v>Revised Milestone 5 2020</v>
      </c>
      <c r="K92" s="142" t="s">
        <v>114</v>
      </c>
      <c r="L92" s="736" t="str">
        <f>L$15</f>
        <v>Revised Target (2020)</v>
      </c>
      <c r="M92" s="230" t="s">
        <v>5</v>
      </c>
      <c r="N92" s="231" t="s">
        <v>134</v>
      </c>
      <c r="O92" s="232" t="s">
        <v>5</v>
      </c>
      <c r="P92" s="233" t="s">
        <v>135</v>
      </c>
      <c r="Q92" s="224" t="s">
        <v>520</v>
      </c>
    </row>
    <row r="93" spans="1:17" s="47" customFormat="1" ht="362.65" customHeight="1" thickBot="1" x14ac:dyDescent="0.25">
      <c r="A93" s="530"/>
      <c r="B93" s="559" t="s">
        <v>435</v>
      </c>
      <c r="C93" s="224" t="s">
        <v>1</v>
      </c>
      <c r="D93" s="98" t="s">
        <v>196</v>
      </c>
      <c r="E93" s="618" t="s">
        <v>196</v>
      </c>
      <c r="F93" s="83" t="s">
        <v>196</v>
      </c>
      <c r="G93" s="259" t="s">
        <v>196</v>
      </c>
      <c r="H93" s="619">
        <v>0.6</v>
      </c>
      <c r="I93" s="620">
        <v>0.6</v>
      </c>
      <c r="J93" s="740" t="str">
        <f>J$16</f>
        <v xml:space="preserve">No revision </v>
      </c>
      <c r="K93" s="490" t="s">
        <v>650</v>
      </c>
      <c r="L93" s="740" t="str">
        <f>L$16</f>
        <v xml:space="preserve">No revision </v>
      </c>
      <c r="M93" s="159" t="s">
        <v>253</v>
      </c>
      <c r="N93" s="621"/>
      <c r="O93" s="524" t="s">
        <v>818</v>
      </c>
      <c r="P93" s="1017" t="s">
        <v>1237</v>
      </c>
      <c r="Q93" s="711" t="s">
        <v>649</v>
      </c>
    </row>
    <row r="94" spans="1:17" s="47" customFormat="1" ht="22.15" customHeight="1" thickBot="1" x14ac:dyDescent="0.25">
      <c r="A94" s="530"/>
      <c r="B94" s="167"/>
      <c r="C94" s="602" t="s">
        <v>2</v>
      </c>
      <c r="D94" s="257" t="s">
        <v>199</v>
      </c>
      <c r="E94" s="592" t="s">
        <v>199</v>
      </c>
      <c r="F94" s="84"/>
      <c r="G94" s="608"/>
      <c r="H94" s="609"/>
      <c r="I94" s="610"/>
      <c r="J94" s="743"/>
      <c r="K94" s="610"/>
      <c r="L94" s="743"/>
      <c r="M94" s="139"/>
      <c r="N94" s="238"/>
      <c r="O94" s="291"/>
      <c r="P94" s="1018"/>
      <c r="Q94" s="712"/>
    </row>
    <row r="95" spans="1:17" s="47" customFormat="1" ht="15.75" thickBot="1" x14ac:dyDescent="0.25">
      <c r="A95" s="530"/>
      <c r="B95" s="600"/>
      <c r="C95" s="834" t="s">
        <v>3</v>
      </c>
      <c r="D95" s="278"/>
      <c r="E95" s="278"/>
      <c r="F95" s="278"/>
      <c r="G95" s="278"/>
      <c r="H95" s="278"/>
      <c r="I95" s="278"/>
      <c r="J95" s="278"/>
      <c r="K95" s="278"/>
      <c r="L95" s="279"/>
      <c r="M95" s="604"/>
      <c r="N95" s="238"/>
      <c r="O95" s="291"/>
      <c r="P95" s="1018"/>
      <c r="Q95" s="712"/>
    </row>
    <row r="96" spans="1:17" s="47" customFormat="1" ht="15.75" thickBot="1" x14ac:dyDescent="0.25">
      <c r="A96" s="530"/>
      <c r="B96" s="497"/>
      <c r="C96" s="631" t="s">
        <v>436</v>
      </c>
      <c r="D96" s="632"/>
      <c r="E96" s="632"/>
      <c r="F96" s="632"/>
      <c r="G96" s="632"/>
      <c r="H96" s="632"/>
      <c r="I96" s="632"/>
      <c r="J96" s="632"/>
      <c r="K96" s="632"/>
      <c r="L96" s="633"/>
      <c r="M96" s="606"/>
      <c r="N96" s="238"/>
      <c r="O96" s="291"/>
      <c r="P96" s="1019"/>
      <c r="Q96" s="713"/>
    </row>
    <row r="97" spans="1:17" s="47" customFormat="1" ht="45.75" thickBot="1" x14ac:dyDescent="0.25">
      <c r="A97" s="530"/>
      <c r="B97" s="112" t="s">
        <v>161</v>
      </c>
      <c r="C97" s="112"/>
      <c r="D97" s="540" t="s">
        <v>115</v>
      </c>
      <c r="E97" s="542" t="s">
        <v>117</v>
      </c>
      <c r="F97" s="542" t="s">
        <v>118</v>
      </c>
      <c r="G97" s="142" t="s">
        <v>119</v>
      </c>
      <c r="H97" s="142" t="s">
        <v>120</v>
      </c>
      <c r="I97" s="142" t="s">
        <v>121</v>
      </c>
      <c r="J97" s="736" t="str">
        <f>J$15</f>
        <v>Revised Milestone 5 2020</v>
      </c>
      <c r="K97" s="542" t="s">
        <v>114</v>
      </c>
      <c r="L97" s="736" t="str">
        <f>L$15</f>
        <v>Revised Target (2020)</v>
      </c>
      <c r="M97" s="230" t="s">
        <v>5</v>
      </c>
      <c r="N97" s="231" t="s">
        <v>134</v>
      </c>
      <c r="O97" s="232" t="s">
        <v>5</v>
      </c>
      <c r="P97" s="233" t="s">
        <v>135</v>
      </c>
      <c r="Q97" s="224" t="s">
        <v>520</v>
      </c>
    </row>
    <row r="98" spans="1:17" s="47" customFormat="1" ht="157.9" customHeight="1" thickBot="1" x14ac:dyDescent="0.25">
      <c r="A98" s="530"/>
      <c r="B98" s="198" t="s">
        <v>122</v>
      </c>
      <c r="C98" s="260" t="s">
        <v>1</v>
      </c>
      <c r="D98" s="251" t="s">
        <v>196</v>
      </c>
      <c r="E98" s="622" t="s">
        <v>196</v>
      </c>
      <c r="F98" s="168" t="s">
        <v>466</v>
      </c>
      <c r="G98" s="622" t="s">
        <v>196</v>
      </c>
      <c r="H98" s="622" t="s">
        <v>196</v>
      </c>
      <c r="I98" s="236" t="s">
        <v>196</v>
      </c>
      <c r="J98" s="740" t="str">
        <f>J$16</f>
        <v xml:space="preserve">No revision </v>
      </c>
      <c r="K98" s="623" t="s">
        <v>224</v>
      </c>
      <c r="L98" s="740" t="str">
        <f>L$16</f>
        <v xml:space="preserve">No revision </v>
      </c>
      <c r="M98" s="261"/>
      <c r="N98" s="528" t="s">
        <v>1202</v>
      </c>
      <c r="O98" s="991" t="s">
        <v>721</v>
      </c>
      <c r="P98" s="167" t="s">
        <v>1079</v>
      </c>
      <c r="Q98" s="711" t="s">
        <v>658</v>
      </c>
    </row>
    <row r="99" spans="1:17" s="47" customFormat="1" ht="15.75" thickBot="1" x14ac:dyDescent="0.25">
      <c r="A99" s="530"/>
      <c r="B99" s="624"/>
      <c r="C99" s="265" t="s">
        <v>2</v>
      </c>
      <c r="D99" s="625" t="s">
        <v>197</v>
      </c>
      <c r="E99" s="626"/>
      <c r="F99" s="626"/>
      <c r="G99" s="627"/>
      <c r="H99" s="242"/>
      <c r="I99" s="236"/>
      <c r="J99" s="747"/>
      <c r="K99" s="628"/>
      <c r="L99" s="755"/>
      <c r="M99" s="258"/>
      <c r="N99" s="238"/>
      <c r="O99" s="992"/>
      <c r="P99" s="291"/>
      <c r="Q99" s="712"/>
    </row>
    <row r="100" spans="1:17" s="47" customFormat="1" ht="15.75" thickBot="1" x14ac:dyDescent="0.25">
      <c r="A100" s="530"/>
      <c r="B100" s="629"/>
      <c r="C100" s="834" t="s">
        <v>3</v>
      </c>
      <c r="D100" s="278"/>
      <c r="E100" s="278"/>
      <c r="F100" s="278"/>
      <c r="G100" s="278"/>
      <c r="H100" s="278"/>
      <c r="I100" s="278"/>
      <c r="J100" s="278"/>
      <c r="K100" s="278"/>
      <c r="L100" s="279"/>
      <c r="M100" s="258"/>
      <c r="N100" s="238"/>
      <c r="O100" s="992"/>
      <c r="P100" s="291"/>
      <c r="Q100" s="712"/>
    </row>
    <row r="101" spans="1:17" s="47" customFormat="1" ht="21.75" customHeight="1" thickBot="1" x14ac:dyDescent="0.25">
      <c r="A101" s="530"/>
      <c r="B101" s="630"/>
      <c r="C101" s="631" t="s">
        <v>1196</v>
      </c>
      <c r="D101" s="632"/>
      <c r="E101" s="632"/>
      <c r="F101" s="632"/>
      <c r="G101" s="632"/>
      <c r="H101" s="632"/>
      <c r="I101" s="632"/>
      <c r="J101" s="632"/>
      <c r="K101" s="632"/>
      <c r="L101" s="633"/>
      <c r="M101" s="258"/>
      <c r="N101" s="238"/>
      <c r="O101" s="993"/>
      <c r="P101" s="291"/>
      <c r="Q101" s="713"/>
    </row>
    <row r="102" spans="1:17" s="47" customFormat="1" ht="45.75" thickBot="1" x14ac:dyDescent="0.25">
      <c r="A102" s="234" t="s">
        <v>162</v>
      </c>
      <c r="B102" s="112" t="s">
        <v>163</v>
      </c>
      <c r="C102" s="112"/>
      <c r="D102" s="540" t="s">
        <v>115</v>
      </c>
      <c r="E102" s="542" t="s">
        <v>117</v>
      </c>
      <c r="F102" s="542" t="s">
        <v>118</v>
      </c>
      <c r="G102" s="142" t="s">
        <v>119</v>
      </c>
      <c r="H102" s="142" t="s">
        <v>120</v>
      </c>
      <c r="I102" s="142" t="s">
        <v>121</v>
      </c>
      <c r="J102" s="736" t="str">
        <f>J$15</f>
        <v>Revised Milestone 5 2020</v>
      </c>
      <c r="K102" s="542" t="s">
        <v>114</v>
      </c>
      <c r="L102" s="736" t="str">
        <f>L$15</f>
        <v>Revised Target (2020)</v>
      </c>
      <c r="M102" s="230" t="s">
        <v>5</v>
      </c>
      <c r="N102" s="231" t="s">
        <v>134</v>
      </c>
      <c r="O102" s="232" t="s">
        <v>5</v>
      </c>
      <c r="P102" s="233" t="s">
        <v>135</v>
      </c>
      <c r="Q102" s="224" t="s">
        <v>520</v>
      </c>
    </row>
    <row r="103" spans="1:17" s="47" customFormat="1" ht="311.64999999999998" customHeight="1" thickBot="1" x14ac:dyDescent="0.25">
      <c r="A103" s="524" t="s">
        <v>786</v>
      </c>
      <c r="B103" s="159" t="s">
        <v>486</v>
      </c>
      <c r="C103" s="247" t="s">
        <v>1</v>
      </c>
      <c r="D103" s="634" t="s">
        <v>196</v>
      </c>
      <c r="E103" s="634"/>
      <c r="F103" s="634"/>
      <c r="G103" s="169">
        <v>736653</v>
      </c>
      <c r="H103" s="170">
        <v>834699</v>
      </c>
      <c r="I103" s="170">
        <v>930149</v>
      </c>
      <c r="J103" s="740" t="str">
        <f>J$16</f>
        <v xml:space="preserve">No revision </v>
      </c>
      <c r="K103" s="635">
        <f>SUM(E103:I103)</f>
        <v>2501501</v>
      </c>
      <c r="L103" s="740" t="str">
        <f>L$16</f>
        <v xml:space="preserve">No revision </v>
      </c>
      <c r="M103" s="523" t="s">
        <v>200</v>
      </c>
      <c r="N103" s="636" t="s">
        <v>184</v>
      </c>
      <c r="O103" s="1014" t="s">
        <v>819</v>
      </c>
      <c r="P103" s="994" t="s">
        <v>1017</v>
      </c>
      <c r="Q103" s="711" t="s">
        <v>675</v>
      </c>
    </row>
    <row r="104" spans="1:17" s="47" customFormat="1" ht="15.75" thickBot="1" x14ac:dyDescent="0.25">
      <c r="A104" s="291"/>
      <c r="B104" s="637"/>
      <c r="C104" s="638" t="s">
        <v>2</v>
      </c>
      <c r="D104" s="639"/>
      <c r="E104" s="846"/>
      <c r="F104" s="846"/>
      <c r="G104" s="847">
        <v>999488</v>
      </c>
      <c r="H104" s="848">
        <v>861336</v>
      </c>
      <c r="I104" s="849"/>
      <c r="J104" s="748"/>
      <c r="K104" s="639"/>
      <c r="L104" s="764"/>
      <c r="M104" s="238"/>
      <c r="N104" s="85" t="s">
        <v>185</v>
      </c>
      <c r="O104" s="1015"/>
      <c r="P104" s="995"/>
      <c r="Q104" s="712"/>
    </row>
    <row r="105" spans="1:17" s="47" customFormat="1" ht="15.75" thickBot="1" x14ac:dyDescent="0.25">
      <c r="A105" s="524"/>
      <c r="B105" s="629"/>
      <c r="C105" s="834" t="s">
        <v>3</v>
      </c>
      <c r="D105" s="278"/>
      <c r="E105" s="278"/>
      <c r="F105" s="278"/>
      <c r="G105" s="278"/>
      <c r="H105" s="278"/>
      <c r="I105" s="278"/>
      <c r="J105" s="278"/>
      <c r="K105" s="278"/>
      <c r="L105" s="279"/>
      <c r="M105" s="238"/>
      <c r="N105" s="640"/>
      <c r="O105" s="1015"/>
      <c r="P105" s="995"/>
      <c r="Q105" s="712"/>
    </row>
    <row r="106" spans="1:17" s="47" customFormat="1" ht="80.650000000000006" customHeight="1" thickBot="1" x14ac:dyDescent="0.25">
      <c r="A106" s="524"/>
      <c r="B106" s="630"/>
      <c r="C106" s="831" t="s">
        <v>108</v>
      </c>
      <c r="D106" s="832"/>
      <c r="E106" s="832"/>
      <c r="F106" s="832"/>
      <c r="G106" s="832"/>
      <c r="H106" s="832"/>
      <c r="I106" s="832"/>
      <c r="J106" s="832"/>
      <c r="K106" s="832"/>
      <c r="L106" s="833"/>
      <c r="M106" s="245"/>
      <c r="N106" s="640"/>
      <c r="O106" s="1016"/>
      <c r="P106" s="996"/>
      <c r="Q106" s="713"/>
    </row>
    <row r="107" spans="1:17" s="47" customFormat="1" ht="45.75" thickBot="1" x14ac:dyDescent="0.25">
      <c r="A107" s="524"/>
      <c r="B107" s="113" t="s">
        <v>164</v>
      </c>
      <c r="C107" s="143"/>
      <c r="D107" s="542" t="s">
        <v>115</v>
      </c>
      <c r="E107" s="542" t="s">
        <v>117</v>
      </c>
      <c r="F107" s="542" t="s">
        <v>118</v>
      </c>
      <c r="G107" s="142" t="s">
        <v>119</v>
      </c>
      <c r="H107" s="142" t="s">
        <v>120</v>
      </c>
      <c r="I107" s="142" t="s">
        <v>121</v>
      </c>
      <c r="J107" s="736" t="str">
        <f>J$15</f>
        <v>Revised Milestone 5 2020</v>
      </c>
      <c r="K107" s="142" t="s">
        <v>114</v>
      </c>
      <c r="L107" s="736" t="str">
        <f>L$15</f>
        <v>Revised Target (2020)</v>
      </c>
      <c r="M107" s="230" t="s">
        <v>5</v>
      </c>
      <c r="N107" s="231" t="s">
        <v>134</v>
      </c>
      <c r="O107" s="232" t="s">
        <v>5</v>
      </c>
      <c r="P107" s="233" t="s">
        <v>135</v>
      </c>
      <c r="Q107" s="224" t="s">
        <v>520</v>
      </c>
    </row>
    <row r="108" spans="1:17" s="47" customFormat="1" ht="253.9" customHeight="1" thickBot="1" x14ac:dyDescent="0.25">
      <c r="A108" s="524"/>
      <c r="B108" s="559" t="s">
        <v>812</v>
      </c>
      <c r="C108" s="224" t="s">
        <v>1</v>
      </c>
      <c r="D108" s="599" t="s">
        <v>196</v>
      </c>
      <c r="E108" s="171" t="s">
        <v>810</v>
      </c>
      <c r="F108" s="172" t="s">
        <v>810</v>
      </c>
      <c r="G108" s="172" t="s">
        <v>810</v>
      </c>
      <c r="H108" s="172" t="s">
        <v>810</v>
      </c>
      <c r="I108" s="173" t="s">
        <v>810</v>
      </c>
      <c r="J108" s="740" t="str">
        <f>J$16</f>
        <v xml:space="preserve">No revision </v>
      </c>
      <c r="K108" s="166" t="s">
        <v>811</v>
      </c>
      <c r="L108" s="740" t="str">
        <f>L$16</f>
        <v xml:space="preserve">No revision </v>
      </c>
      <c r="M108" s="988" t="s">
        <v>191</v>
      </c>
      <c r="N108" s="614" t="s">
        <v>130</v>
      </c>
      <c r="O108" s="991" t="s">
        <v>737</v>
      </c>
      <c r="P108" s="991" t="s">
        <v>1203</v>
      </c>
      <c r="Q108" s="711" t="s">
        <v>661</v>
      </c>
    </row>
    <row r="109" spans="1:17" s="47" customFormat="1" ht="292.89999999999998" customHeight="1" thickBot="1" x14ac:dyDescent="0.25">
      <c r="A109" s="524"/>
      <c r="B109" s="167"/>
      <c r="C109" s="602" t="s">
        <v>2</v>
      </c>
      <c r="D109" s="137" t="s">
        <v>816</v>
      </c>
      <c r="E109" s="174" t="s">
        <v>813</v>
      </c>
      <c r="F109" s="174" t="s">
        <v>814</v>
      </c>
      <c r="G109" s="174" t="s">
        <v>815</v>
      </c>
      <c r="H109" s="549" t="s">
        <v>1061</v>
      </c>
      <c r="I109" s="641"/>
      <c r="J109" s="749"/>
      <c r="K109" s="641"/>
      <c r="L109" s="765"/>
      <c r="M109" s="989"/>
      <c r="N109" s="238"/>
      <c r="O109" s="992"/>
      <c r="P109" s="992"/>
      <c r="Q109" s="712"/>
    </row>
    <row r="110" spans="1:17" s="47" customFormat="1" ht="18" customHeight="1" thickBot="1" x14ac:dyDescent="0.25">
      <c r="A110" s="524"/>
      <c r="B110" s="600"/>
      <c r="C110" s="834" t="s">
        <v>3</v>
      </c>
      <c r="D110" s="278"/>
      <c r="E110" s="278"/>
      <c r="F110" s="278"/>
      <c r="G110" s="278"/>
      <c r="H110" s="278"/>
      <c r="I110" s="278"/>
      <c r="J110" s="278"/>
      <c r="K110" s="278"/>
      <c r="L110" s="279"/>
      <c r="M110" s="604"/>
      <c r="N110" s="238"/>
      <c r="O110" s="992"/>
      <c r="P110" s="992"/>
      <c r="Q110" s="712"/>
    </row>
    <row r="111" spans="1:17" s="47" customFormat="1" ht="50.65" customHeight="1" thickBot="1" x14ac:dyDescent="0.25">
      <c r="A111" s="524"/>
      <c r="B111" s="497"/>
      <c r="C111" s="831" t="s">
        <v>270</v>
      </c>
      <c r="D111" s="832"/>
      <c r="E111" s="832"/>
      <c r="F111" s="832"/>
      <c r="G111" s="832"/>
      <c r="H111" s="832"/>
      <c r="I111" s="832"/>
      <c r="J111" s="832"/>
      <c r="K111" s="832"/>
      <c r="L111" s="833"/>
      <c r="M111" s="606"/>
      <c r="N111" s="238"/>
      <c r="O111" s="993"/>
      <c r="P111" s="993"/>
      <c r="Q111" s="713"/>
    </row>
    <row r="112" spans="1:17" s="47" customFormat="1" ht="45.75" thickBot="1" x14ac:dyDescent="0.25">
      <c r="A112" s="234" t="s">
        <v>165</v>
      </c>
      <c r="B112" s="113" t="s">
        <v>166</v>
      </c>
      <c r="C112" s="143"/>
      <c r="D112" s="542" t="s">
        <v>115</v>
      </c>
      <c r="E112" s="542" t="s">
        <v>117</v>
      </c>
      <c r="F112" s="542" t="s">
        <v>118</v>
      </c>
      <c r="G112" s="142" t="s">
        <v>119</v>
      </c>
      <c r="H112" s="142" t="s">
        <v>120</v>
      </c>
      <c r="I112" s="142" t="s">
        <v>121</v>
      </c>
      <c r="J112" s="736" t="str">
        <f>J$15</f>
        <v>Revised Milestone 5 2020</v>
      </c>
      <c r="K112" s="142" t="s">
        <v>114</v>
      </c>
      <c r="L112" s="736" t="str">
        <f>L$15</f>
        <v>Revised Target (2020)</v>
      </c>
      <c r="M112" s="230" t="s">
        <v>5</v>
      </c>
      <c r="N112" s="231" t="s">
        <v>134</v>
      </c>
      <c r="O112" s="232" t="s">
        <v>5</v>
      </c>
      <c r="P112" s="233" t="s">
        <v>135</v>
      </c>
      <c r="Q112" s="224" t="s">
        <v>520</v>
      </c>
    </row>
    <row r="113" spans="1:17" s="47" customFormat="1" ht="314.64999999999998" customHeight="1" thickBot="1" x14ac:dyDescent="0.25">
      <c r="A113" s="524" t="s">
        <v>662</v>
      </c>
      <c r="B113" s="175" t="s">
        <v>1048</v>
      </c>
      <c r="C113" s="247" t="s">
        <v>1</v>
      </c>
      <c r="D113" s="579" t="s">
        <v>196</v>
      </c>
      <c r="E113" s="618" t="s">
        <v>196</v>
      </c>
      <c r="F113" s="618" t="s">
        <v>196</v>
      </c>
      <c r="G113" s="184">
        <v>200000</v>
      </c>
      <c r="H113" s="642">
        <v>586850</v>
      </c>
      <c r="I113" s="643">
        <v>137122</v>
      </c>
      <c r="J113" s="850">
        <v>102842</v>
      </c>
      <c r="K113" s="166" t="s">
        <v>664</v>
      </c>
      <c r="L113" s="740" t="s">
        <v>1144</v>
      </c>
      <c r="M113" s="276"/>
      <c r="N113" s="644"/>
      <c r="O113" s="991" t="s">
        <v>1018</v>
      </c>
      <c r="P113" s="991" t="s">
        <v>1088</v>
      </c>
      <c r="Q113" s="711" t="s">
        <v>1145</v>
      </c>
    </row>
    <row r="114" spans="1:17" s="47" customFormat="1" ht="15.75" thickBot="1" x14ac:dyDescent="0.25">
      <c r="A114" s="524"/>
      <c r="B114" s="167"/>
      <c r="C114" s="602" t="s">
        <v>2</v>
      </c>
      <c r="D114" s="645" t="s">
        <v>197</v>
      </c>
      <c r="E114" s="646">
        <v>5028</v>
      </c>
      <c r="F114" s="646">
        <v>71000</v>
      </c>
      <c r="G114" s="647">
        <v>221334</v>
      </c>
      <c r="H114" s="549">
        <v>839809</v>
      </c>
      <c r="I114" s="610"/>
      <c r="J114" s="743"/>
      <c r="K114" s="610"/>
      <c r="L114" s="760"/>
      <c r="M114" s="139"/>
      <c r="N114" s="238"/>
      <c r="O114" s="992"/>
      <c r="P114" s="992"/>
      <c r="Q114" s="712"/>
    </row>
    <row r="115" spans="1:17" s="47" customFormat="1" ht="15.75" thickBot="1" x14ac:dyDescent="0.25">
      <c r="A115" s="524"/>
      <c r="B115" s="600"/>
      <c r="C115" s="834" t="s">
        <v>3</v>
      </c>
      <c r="D115" s="278"/>
      <c r="E115" s="278"/>
      <c r="F115" s="278"/>
      <c r="G115" s="278"/>
      <c r="H115" s="278"/>
      <c r="I115" s="278"/>
      <c r="J115" s="278"/>
      <c r="K115" s="278"/>
      <c r="L115" s="279"/>
      <c r="M115" s="604"/>
      <c r="N115" s="238"/>
      <c r="O115" s="992"/>
      <c r="P115" s="992"/>
      <c r="Q115" s="712"/>
    </row>
    <row r="116" spans="1:17" s="47" customFormat="1" ht="60" customHeight="1" thickBot="1" x14ac:dyDescent="0.25">
      <c r="A116" s="524"/>
      <c r="B116" s="497"/>
      <c r="C116" s="945" t="s">
        <v>1204</v>
      </c>
      <c r="D116" s="946"/>
      <c r="E116" s="946"/>
      <c r="F116" s="946"/>
      <c r="G116" s="946"/>
      <c r="H116" s="946"/>
      <c r="I116" s="946"/>
      <c r="J116" s="946"/>
      <c r="K116" s="946"/>
      <c r="L116" s="947"/>
      <c r="M116" s="606"/>
      <c r="N116" s="238"/>
      <c r="O116" s="993"/>
      <c r="P116" s="993"/>
      <c r="Q116" s="713"/>
    </row>
    <row r="117" spans="1:17" s="47" customFormat="1" ht="45.75" thickBot="1" x14ac:dyDescent="0.25">
      <c r="A117" s="524"/>
      <c r="B117" s="113" t="s">
        <v>167</v>
      </c>
      <c r="C117" s="143"/>
      <c r="D117" s="542" t="s">
        <v>115</v>
      </c>
      <c r="E117" s="542" t="s">
        <v>117</v>
      </c>
      <c r="F117" s="542" t="s">
        <v>118</v>
      </c>
      <c r="G117" s="142" t="s">
        <v>119</v>
      </c>
      <c r="H117" s="142" t="s">
        <v>120</v>
      </c>
      <c r="I117" s="142" t="s">
        <v>121</v>
      </c>
      <c r="J117" s="736" t="str">
        <f>J$15</f>
        <v>Revised Milestone 5 2020</v>
      </c>
      <c r="K117" s="142" t="s">
        <v>114</v>
      </c>
      <c r="L117" s="736" t="str">
        <f>L$15</f>
        <v>Revised Target (2020)</v>
      </c>
      <c r="M117" s="230" t="s">
        <v>5</v>
      </c>
      <c r="N117" s="231" t="s">
        <v>134</v>
      </c>
      <c r="O117" s="232" t="s">
        <v>5</v>
      </c>
      <c r="P117" s="233" t="s">
        <v>135</v>
      </c>
      <c r="Q117" s="224" t="s">
        <v>520</v>
      </c>
    </row>
    <row r="118" spans="1:17" s="47" customFormat="1" ht="107.65" customHeight="1" thickBot="1" x14ac:dyDescent="0.25">
      <c r="A118" s="524"/>
      <c r="B118" s="197" t="s">
        <v>271</v>
      </c>
      <c r="C118" s="224" t="s">
        <v>1</v>
      </c>
      <c r="D118" s="98" t="s">
        <v>196</v>
      </c>
      <c r="E118" s="98" t="s">
        <v>196</v>
      </c>
      <c r="F118" s="154">
        <v>17</v>
      </c>
      <c r="G118" s="160">
        <v>20</v>
      </c>
      <c r="H118" s="205">
        <v>20</v>
      </c>
      <c r="I118" s="607">
        <v>20</v>
      </c>
      <c r="J118" s="740" t="str">
        <f>J$16</f>
        <v xml:space="preserve">No revision </v>
      </c>
      <c r="K118" s="160">
        <v>20</v>
      </c>
      <c r="L118" s="740" t="str">
        <f>L$16</f>
        <v xml:space="preserve">No revision </v>
      </c>
      <c r="M118" s="988" t="s">
        <v>192</v>
      </c>
      <c r="N118" s="614" t="s">
        <v>1051</v>
      </c>
      <c r="O118" s="524" t="s">
        <v>1205</v>
      </c>
      <c r="P118" s="491" t="s">
        <v>996</v>
      </c>
      <c r="Q118" s="711" t="s">
        <v>666</v>
      </c>
    </row>
    <row r="119" spans="1:17" s="47" customFormat="1" ht="15.75" thickBot="1" x14ac:dyDescent="0.3">
      <c r="A119" s="524"/>
      <c r="B119" s="572"/>
      <c r="C119" s="602" t="s">
        <v>2</v>
      </c>
      <c r="D119" s="645">
        <v>0</v>
      </c>
      <c r="E119" s="97">
        <v>6</v>
      </c>
      <c r="F119" s="283">
        <v>17</v>
      </c>
      <c r="G119" s="648">
        <v>20</v>
      </c>
      <c r="H119" s="550">
        <v>20</v>
      </c>
      <c r="I119" s="610"/>
      <c r="J119" s="743"/>
      <c r="K119" s="610"/>
      <c r="L119" s="765"/>
      <c r="M119" s="989"/>
      <c r="N119" s="238"/>
      <c r="O119" s="291"/>
      <c r="P119" s="238"/>
      <c r="Q119" s="712"/>
    </row>
    <row r="120" spans="1:17" s="47" customFormat="1" ht="15.75" thickBot="1" x14ac:dyDescent="0.25">
      <c r="A120" s="524"/>
      <c r="B120" s="612"/>
      <c r="C120" s="834" t="s">
        <v>3</v>
      </c>
      <c r="D120" s="278"/>
      <c r="E120" s="278"/>
      <c r="F120" s="278"/>
      <c r="G120" s="278"/>
      <c r="H120" s="278"/>
      <c r="I120" s="278"/>
      <c r="J120" s="278"/>
      <c r="K120" s="278"/>
      <c r="L120" s="279"/>
      <c r="M120" s="989"/>
      <c r="N120" s="238"/>
      <c r="O120" s="291"/>
      <c r="P120" s="238"/>
      <c r="Q120" s="712"/>
    </row>
    <row r="121" spans="1:17" s="47" customFormat="1" ht="14.45" customHeight="1" thickBot="1" x14ac:dyDescent="0.25">
      <c r="A121" s="524"/>
      <c r="B121" s="557"/>
      <c r="C121" s="543" t="s">
        <v>665</v>
      </c>
      <c r="D121" s="544"/>
      <c r="E121" s="544"/>
      <c r="F121" s="544"/>
      <c r="G121" s="544"/>
      <c r="H121" s="544"/>
      <c r="I121" s="544"/>
      <c r="J121" s="544"/>
      <c r="K121" s="544"/>
      <c r="L121" s="545"/>
      <c r="M121" s="990"/>
      <c r="N121" s="238"/>
      <c r="O121" s="291"/>
      <c r="P121" s="245"/>
      <c r="Q121" s="713"/>
    </row>
    <row r="122" spans="1:17" s="47" customFormat="1" ht="45.75" thickBot="1" x14ac:dyDescent="0.25">
      <c r="A122" s="234" t="s">
        <v>168</v>
      </c>
      <c r="B122" s="112" t="s">
        <v>169</v>
      </c>
      <c r="C122" s="112"/>
      <c r="D122" s="540" t="s">
        <v>115</v>
      </c>
      <c r="E122" s="542" t="s">
        <v>117</v>
      </c>
      <c r="F122" s="542" t="s">
        <v>118</v>
      </c>
      <c r="G122" s="142" t="s">
        <v>119</v>
      </c>
      <c r="H122" s="142" t="s">
        <v>120</v>
      </c>
      <c r="I122" s="142" t="s">
        <v>121</v>
      </c>
      <c r="J122" s="736" t="str">
        <f>J$15</f>
        <v>Revised Milestone 5 2020</v>
      </c>
      <c r="K122" s="542" t="s">
        <v>114</v>
      </c>
      <c r="L122" s="736" t="str">
        <f>L$15</f>
        <v>Revised Target (2020)</v>
      </c>
      <c r="M122" s="230" t="s">
        <v>5</v>
      </c>
      <c r="N122" s="231" t="s">
        <v>134</v>
      </c>
      <c r="O122" s="232" t="s">
        <v>5</v>
      </c>
      <c r="P122" s="233" t="s">
        <v>135</v>
      </c>
      <c r="Q122" s="224" t="s">
        <v>520</v>
      </c>
    </row>
    <row r="123" spans="1:17" s="47" customFormat="1" ht="160.9" customHeight="1" thickBot="1" x14ac:dyDescent="0.25">
      <c r="A123" s="524" t="s">
        <v>668</v>
      </c>
      <c r="B123" s="991" t="s">
        <v>1008</v>
      </c>
      <c r="C123" s="260" t="s">
        <v>1</v>
      </c>
      <c r="D123" s="201" t="s">
        <v>735</v>
      </c>
      <c r="E123" s="250" t="s">
        <v>196</v>
      </c>
      <c r="F123" s="201" t="s">
        <v>734</v>
      </c>
      <c r="G123" s="251" t="s">
        <v>196</v>
      </c>
      <c r="H123" s="622" t="s">
        <v>196</v>
      </c>
      <c r="I123" s="267" t="s">
        <v>196</v>
      </c>
      <c r="J123" s="740" t="str">
        <f>J$16</f>
        <v xml:space="preserve">No revision </v>
      </c>
      <c r="K123" s="486" t="s">
        <v>787</v>
      </c>
      <c r="L123" s="740" t="str">
        <f>L$16</f>
        <v xml:space="preserve">No revision </v>
      </c>
      <c r="M123" s="258"/>
      <c r="N123" s="238" t="s">
        <v>1052</v>
      </c>
      <c r="O123" s="991" t="s">
        <v>669</v>
      </c>
      <c r="P123" s="991" t="s">
        <v>467</v>
      </c>
      <c r="Q123" s="711" t="s">
        <v>667</v>
      </c>
    </row>
    <row r="124" spans="1:17" s="47" customFormat="1" ht="15.75" thickBot="1" x14ac:dyDescent="0.25">
      <c r="A124" s="524"/>
      <c r="B124" s="992"/>
      <c r="C124" s="261" t="s">
        <v>2</v>
      </c>
      <c r="D124" s="649" t="s">
        <v>197</v>
      </c>
      <c r="E124" s="590"/>
      <c r="F124" s="590"/>
      <c r="G124" s="591"/>
      <c r="H124" s="242"/>
      <c r="I124" s="267"/>
      <c r="J124" s="737"/>
      <c r="K124" s="628"/>
      <c r="L124" s="755"/>
      <c r="M124" s="258"/>
      <c r="N124" s="238"/>
      <c r="O124" s="992"/>
      <c r="P124" s="992"/>
      <c r="Q124" s="712"/>
    </row>
    <row r="125" spans="1:17" s="47" customFormat="1" ht="15.75" thickBot="1" x14ac:dyDescent="0.25">
      <c r="A125" s="524"/>
      <c r="B125" s="992"/>
      <c r="C125" s="834" t="s">
        <v>3</v>
      </c>
      <c r="D125" s="278"/>
      <c r="E125" s="278"/>
      <c r="F125" s="278"/>
      <c r="G125" s="278"/>
      <c r="H125" s="278"/>
      <c r="I125" s="278"/>
      <c r="J125" s="278"/>
      <c r="K125" s="278"/>
      <c r="L125" s="279"/>
      <c r="M125" s="258"/>
      <c r="N125" s="238"/>
      <c r="O125" s="992"/>
      <c r="P125" s="992"/>
      <c r="Q125" s="712"/>
    </row>
    <row r="126" spans="1:17" s="47" customFormat="1" ht="14.45" customHeight="1" thickBot="1" x14ac:dyDescent="0.25">
      <c r="A126" s="524"/>
      <c r="B126" s="993"/>
      <c r="C126" s="945" t="s">
        <v>1196</v>
      </c>
      <c r="D126" s="946"/>
      <c r="E126" s="946"/>
      <c r="F126" s="946"/>
      <c r="G126" s="946"/>
      <c r="H126" s="946"/>
      <c r="I126" s="946"/>
      <c r="J126" s="946"/>
      <c r="K126" s="946"/>
      <c r="L126" s="947"/>
      <c r="M126" s="258"/>
      <c r="N126" s="238"/>
      <c r="O126" s="993"/>
      <c r="P126" s="993"/>
      <c r="Q126" s="713"/>
    </row>
    <row r="127" spans="1:17" s="47" customFormat="1" ht="45.75" thickBot="1" x14ac:dyDescent="0.25">
      <c r="A127" s="234" t="s">
        <v>170</v>
      </c>
      <c r="B127" s="113" t="s">
        <v>171</v>
      </c>
      <c r="C127" s="143"/>
      <c r="D127" s="542" t="s">
        <v>115</v>
      </c>
      <c r="E127" s="542" t="s">
        <v>117</v>
      </c>
      <c r="F127" s="542" t="s">
        <v>118</v>
      </c>
      <c r="G127" s="142" t="s">
        <v>119</v>
      </c>
      <c r="H127" s="142" t="s">
        <v>120</v>
      </c>
      <c r="I127" s="142" t="s">
        <v>121</v>
      </c>
      <c r="J127" s="736" t="str">
        <f>J$15</f>
        <v>Revised Milestone 5 2020</v>
      </c>
      <c r="K127" s="142" t="s">
        <v>114</v>
      </c>
      <c r="L127" s="736" t="str">
        <f>L$15</f>
        <v>Revised Target (2020)</v>
      </c>
      <c r="M127" s="230" t="s">
        <v>5</v>
      </c>
      <c r="N127" s="231" t="s">
        <v>134</v>
      </c>
      <c r="O127" s="232" t="s">
        <v>5</v>
      </c>
      <c r="P127" s="233" t="s">
        <v>135</v>
      </c>
      <c r="Q127" s="224" t="s">
        <v>520</v>
      </c>
    </row>
    <row r="128" spans="1:17" s="47" customFormat="1" ht="150.6" customHeight="1" thickBot="1" x14ac:dyDescent="0.25">
      <c r="A128" s="523" t="s">
        <v>788</v>
      </c>
      <c r="B128" s="559" t="s">
        <v>670</v>
      </c>
      <c r="C128" s="224" t="s">
        <v>1</v>
      </c>
      <c r="D128" s="98"/>
      <c r="E128" s="98" t="s">
        <v>196</v>
      </c>
      <c r="F128" s="154" t="s">
        <v>196</v>
      </c>
      <c r="G128" s="259" t="s">
        <v>196</v>
      </c>
      <c r="H128" s="205" t="s">
        <v>196</v>
      </c>
      <c r="I128" s="607" t="s">
        <v>196</v>
      </c>
      <c r="J128" s="740" t="str">
        <f>J$16</f>
        <v xml:space="preserve">No revision </v>
      </c>
      <c r="K128" s="650" t="s">
        <v>196</v>
      </c>
      <c r="L128" s="740" t="str">
        <f>L$16</f>
        <v xml:space="preserve">No revision </v>
      </c>
      <c r="M128" s="139"/>
      <c r="N128" s="651" t="s">
        <v>131</v>
      </c>
      <c r="O128" s="991" t="s">
        <v>671</v>
      </c>
      <c r="P128" s="1023" t="s">
        <v>1089</v>
      </c>
      <c r="Q128" s="711" t="s">
        <v>789</v>
      </c>
    </row>
    <row r="129" spans="1:17" s="47" customFormat="1" ht="84.6" customHeight="1" thickBot="1" x14ac:dyDescent="0.25">
      <c r="A129" s="524"/>
      <c r="B129" s="167"/>
      <c r="C129" s="602" t="s">
        <v>2</v>
      </c>
      <c r="D129" s="257"/>
      <c r="E129" s="154">
        <v>0</v>
      </c>
      <c r="F129" s="201">
        <v>3419</v>
      </c>
      <c r="G129" s="201">
        <v>1280</v>
      </c>
      <c r="H129" s="547">
        <v>31682</v>
      </c>
      <c r="I129" s="610"/>
      <c r="J129" s="743"/>
      <c r="K129" s="610"/>
      <c r="L129" s="760"/>
      <c r="M129" s="139"/>
      <c r="N129" s="238"/>
      <c r="O129" s="992"/>
      <c r="P129" s="1024"/>
      <c r="Q129" s="712"/>
    </row>
    <row r="130" spans="1:17" s="47" customFormat="1" ht="15.75" thickBot="1" x14ac:dyDescent="0.25">
      <c r="A130" s="524"/>
      <c r="B130" s="600"/>
      <c r="C130" s="834" t="s">
        <v>3</v>
      </c>
      <c r="D130" s="278"/>
      <c r="E130" s="278"/>
      <c r="F130" s="278"/>
      <c r="G130" s="278"/>
      <c r="H130" s="278"/>
      <c r="I130" s="278"/>
      <c r="J130" s="278"/>
      <c r="K130" s="278"/>
      <c r="L130" s="279"/>
      <c r="M130" s="604"/>
      <c r="N130" s="238"/>
      <c r="O130" s="992"/>
      <c r="P130" s="1024"/>
      <c r="Q130" s="712"/>
    </row>
    <row r="131" spans="1:17" s="47" customFormat="1" ht="50.65" customHeight="1" thickBot="1" x14ac:dyDescent="0.25">
      <c r="A131" s="525"/>
      <c r="B131" s="497"/>
      <c r="C131" s="543" t="s">
        <v>1019</v>
      </c>
      <c r="D131" s="544"/>
      <c r="E131" s="544"/>
      <c r="F131" s="544"/>
      <c r="G131" s="544"/>
      <c r="H131" s="544"/>
      <c r="I131" s="544"/>
      <c r="J131" s="544"/>
      <c r="K131" s="544"/>
      <c r="L131" s="545"/>
      <c r="M131" s="606"/>
      <c r="N131" s="245"/>
      <c r="O131" s="993"/>
      <c r="P131" s="1025"/>
      <c r="Q131" s="713"/>
    </row>
    <row r="132" spans="1:17" s="134" customFormat="1" ht="45.75" thickBot="1" x14ac:dyDescent="0.25">
      <c r="A132" s="234" t="s">
        <v>1168</v>
      </c>
      <c r="B132" s="113" t="s">
        <v>1170</v>
      </c>
      <c r="C132" s="143"/>
      <c r="D132" s="786"/>
      <c r="E132" s="786"/>
      <c r="F132" s="786"/>
      <c r="G132" s="787"/>
      <c r="H132" s="787"/>
      <c r="I132" s="142" t="s">
        <v>121</v>
      </c>
      <c r="J132" s="736"/>
      <c r="K132" s="142" t="s">
        <v>114</v>
      </c>
      <c r="L132" s="736"/>
      <c r="M132" s="230" t="s">
        <v>5</v>
      </c>
      <c r="N132" s="231" t="s">
        <v>134</v>
      </c>
      <c r="O132" s="232" t="s">
        <v>5</v>
      </c>
      <c r="P132" s="233" t="s">
        <v>135</v>
      </c>
      <c r="Q132" s="224"/>
    </row>
    <row r="133" spans="1:17" s="797" customFormat="1" ht="100.5" customHeight="1" thickBot="1" x14ac:dyDescent="0.25">
      <c r="A133" s="979" t="s">
        <v>1169</v>
      </c>
      <c r="B133" s="818" t="s">
        <v>1235</v>
      </c>
      <c r="C133" s="224" t="s">
        <v>1</v>
      </c>
      <c r="D133" s="851"/>
      <c r="E133" s="851"/>
      <c r="F133" s="851"/>
      <c r="G133" s="852"/>
      <c r="H133" s="853"/>
      <c r="I133" s="620">
        <v>0.5</v>
      </c>
      <c r="J133" s="740"/>
      <c r="K133" s="620">
        <v>0.5</v>
      </c>
      <c r="L133" s="740"/>
      <c r="M133" s="139"/>
      <c r="N133" s="651" t="s">
        <v>131</v>
      </c>
      <c r="O133" s="979" t="s">
        <v>1171</v>
      </c>
      <c r="P133" s="985" t="s">
        <v>1167</v>
      </c>
      <c r="Q133" s="1033"/>
    </row>
    <row r="134" spans="1:17" s="134" customFormat="1" ht="15.75" thickBot="1" x14ac:dyDescent="0.25">
      <c r="A134" s="980"/>
      <c r="B134" s="784"/>
      <c r="C134" s="602" t="s">
        <v>2</v>
      </c>
      <c r="D134" s="788"/>
      <c r="E134" s="788"/>
      <c r="F134" s="788"/>
      <c r="G134" s="788"/>
      <c r="H134" s="788"/>
      <c r="I134" s="610"/>
      <c r="J134" s="743"/>
      <c r="K134" s="610"/>
      <c r="L134" s="760"/>
      <c r="M134" s="139"/>
      <c r="N134" s="238"/>
      <c r="O134" s="980"/>
      <c r="P134" s="986"/>
      <c r="Q134" s="1034"/>
    </row>
    <row r="135" spans="1:17" s="134" customFormat="1" ht="15.75" thickBot="1" x14ac:dyDescent="0.25">
      <c r="A135" s="980"/>
      <c r="B135" s="785"/>
      <c r="C135" s="834" t="s">
        <v>3</v>
      </c>
      <c r="D135" s="278"/>
      <c r="E135" s="278"/>
      <c r="F135" s="278"/>
      <c r="G135" s="278"/>
      <c r="H135" s="278"/>
      <c r="I135" s="278"/>
      <c r="J135" s="278"/>
      <c r="K135" s="278"/>
      <c r="L135" s="279"/>
      <c r="M135" s="604"/>
      <c r="N135" s="238"/>
      <c r="O135" s="980"/>
      <c r="P135" s="986"/>
      <c r="Q135" s="1034"/>
    </row>
    <row r="136" spans="1:17" s="134" customFormat="1" ht="15.75" thickBot="1" x14ac:dyDescent="0.25">
      <c r="A136" s="980"/>
      <c r="B136" s="602"/>
      <c r="C136" s="854" t="s">
        <v>1174</v>
      </c>
      <c r="D136" s="855"/>
      <c r="E136" s="855"/>
      <c r="F136" s="855"/>
      <c r="G136" s="855"/>
      <c r="H136" s="855"/>
      <c r="I136" s="855"/>
      <c r="J136" s="855"/>
      <c r="K136" s="855"/>
      <c r="L136" s="856"/>
      <c r="M136" s="606"/>
      <c r="N136" s="245"/>
      <c r="O136" s="980"/>
      <c r="P136" s="986"/>
      <c r="Q136" s="1034"/>
    </row>
    <row r="137" spans="1:17" s="134" customFormat="1" ht="45.75" thickBot="1" x14ac:dyDescent="0.25">
      <c r="A137" s="980"/>
      <c r="B137" s="113" t="s">
        <v>1172</v>
      </c>
      <c r="C137" s="143"/>
      <c r="D137" s="786"/>
      <c r="E137" s="786"/>
      <c r="F137" s="786"/>
      <c r="G137" s="787"/>
      <c r="H137" s="787"/>
      <c r="I137" s="142" t="s">
        <v>121</v>
      </c>
      <c r="J137" s="736"/>
      <c r="K137" s="142" t="s">
        <v>114</v>
      </c>
      <c r="L137" s="736"/>
      <c r="M137" s="230" t="s">
        <v>5</v>
      </c>
      <c r="N137" s="231" t="s">
        <v>134</v>
      </c>
      <c r="O137" s="980"/>
      <c r="P137" s="986"/>
      <c r="Q137" s="1034"/>
    </row>
    <row r="138" spans="1:17" s="797" customFormat="1" ht="72" thickBot="1" x14ac:dyDescent="0.25">
      <c r="A138" s="980"/>
      <c r="B138" s="818" t="s">
        <v>1173</v>
      </c>
      <c r="C138" s="224" t="s">
        <v>1</v>
      </c>
      <c r="D138" s="851"/>
      <c r="E138" s="851"/>
      <c r="F138" s="851"/>
      <c r="G138" s="852"/>
      <c r="H138" s="853"/>
      <c r="I138" s="620">
        <v>0.8</v>
      </c>
      <c r="J138" s="740"/>
      <c r="K138" s="620">
        <v>0.8</v>
      </c>
      <c r="L138" s="740"/>
      <c r="M138" s="139"/>
      <c r="N138" s="651" t="s">
        <v>131</v>
      </c>
      <c r="O138" s="980"/>
      <c r="P138" s="986"/>
      <c r="Q138" s="1034"/>
    </row>
    <row r="139" spans="1:17" s="134" customFormat="1" ht="15.75" thickBot="1" x14ac:dyDescent="0.25">
      <c r="A139" s="980"/>
      <c r="B139" s="784"/>
      <c r="C139" s="602" t="s">
        <v>2</v>
      </c>
      <c r="D139" s="788"/>
      <c r="E139" s="788"/>
      <c r="F139" s="788"/>
      <c r="G139" s="788"/>
      <c r="H139" s="788"/>
      <c r="I139" s="610"/>
      <c r="J139" s="743"/>
      <c r="K139" s="610"/>
      <c r="L139" s="760"/>
      <c r="M139" s="139"/>
      <c r="N139" s="238"/>
      <c r="O139" s="980"/>
      <c r="P139" s="986"/>
      <c r="Q139" s="1034"/>
    </row>
    <row r="140" spans="1:17" s="134" customFormat="1" ht="15.75" thickBot="1" x14ac:dyDescent="0.25">
      <c r="A140" s="980"/>
      <c r="B140" s="785"/>
      <c r="C140" s="811" t="s">
        <v>3</v>
      </c>
      <c r="D140" s="812"/>
      <c r="E140" s="812"/>
      <c r="F140" s="812"/>
      <c r="G140" s="812"/>
      <c r="H140" s="812"/>
      <c r="I140" s="812"/>
      <c r="J140" s="812"/>
      <c r="K140" s="813"/>
      <c r="L140" s="756"/>
      <c r="M140" s="604"/>
      <c r="N140" s="238"/>
      <c r="O140" s="980"/>
      <c r="P140" s="986"/>
      <c r="Q140" s="1034"/>
    </row>
    <row r="141" spans="1:17" s="134" customFormat="1" ht="15.75" thickBot="1" x14ac:dyDescent="0.25">
      <c r="A141" s="981"/>
      <c r="B141" s="602"/>
      <c r="C141" s="453" t="s">
        <v>1174</v>
      </c>
      <c r="D141" s="801"/>
      <c r="E141" s="801"/>
      <c r="F141" s="801"/>
      <c r="G141" s="801"/>
      <c r="H141" s="801"/>
      <c r="I141" s="801"/>
      <c r="J141" s="801"/>
      <c r="K141" s="802"/>
      <c r="L141" s="757"/>
      <c r="M141" s="606"/>
      <c r="N141" s="245"/>
      <c r="O141" s="981"/>
      <c r="P141" s="987"/>
      <c r="Q141" s="1035"/>
    </row>
    <row r="142" spans="1:17" s="47" customFormat="1" x14ac:dyDescent="0.2">
      <c r="A142" s="82"/>
      <c r="J142" s="134"/>
      <c r="L142" s="134"/>
    </row>
    <row r="143" spans="1:17" s="47" customFormat="1" ht="15.75" thickBot="1" x14ac:dyDescent="0.25">
      <c r="A143" s="61"/>
      <c r="B143" s="61"/>
      <c r="C143" s="61"/>
      <c r="D143" s="61"/>
      <c r="E143" s="61"/>
      <c r="F143" s="61"/>
      <c r="G143" s="61"/>
      <c r="H143" s="61"/>
      <c r="I143" s="79"/>
      <c r="J143" s="79"/>
      <c r="K143" s="79"/>
      <c r="L143" s="79"/>
      <c r="M143" s="79"/>
      <c r="N143" s="79"/>
      <c r="O143" s="79"/>
      <c r="P143" s="79"/>
    </row>
    <row r="144" spans="1:17" s="47" customFormat="1" ht="45.75" thickBot="1" x14ac:dyDescent="0.25">
      <c r="A144" s="268" t="s">
        <v>6</v>
      </c>
      <c r="B144" s="143" t="s">
        <v>9</v>
      </c>
      <c r="C144" s="654"/>
      <c r="D144" s="142" t="s">
        <v>115</v>
      </c>
      <c r="E144" s="542" t="s">
        <v>117</v>
      </c>
      <c r="F144" s="542" t="s">
        <v>118</v>
      </c>
      <c r="G144" s="542" t="s">
        <v>119</v>
      </c>
      <c r="H144" s="142" t="s">
        <v>120</v>
      </c>
      <c r="I144" s="142" t="s">
        <v>121</v>
      </c>
      <c r="J144" s="736" t="str">
        <f>J$15</f>
        <v>Revised Milestone 5 2020</v>
      </c>
      <c r="K144" s="142" t="s">
        <v>114</v>
      </c>
      <c r="L144" s="736" t="str">
        <f>L$15</f>
        <v>Revised Target (2020)</v>
      </c>
      <c r="M144" s="230" t="s">
        <v>5</v>
      </c>
      <c r="N144" s="231" t="s">
        <v>134</v>
      </c>
      <c r="O144" s="232" t="s">
        <v>5</v>
      </c>
      <c r="P144" s="233" t="s">
        <v>135</v>
      </c>
      <c r="Q144" s="224" t="s">
        <v>520</v>
      </c>
    </row>
    <row r="145" spans="1:17" s="47" customFormat="1" ht="409.6" customHeight="1" thickBot="1" x14ac:dyDescent="0.25">
      <c r="A145" s="523" t="s">
        <v>992</v>
      </c>
      <c r="B145" s="532" t="s">
        <v>413</v>
      </c>
      <c r="C145" s="260" t="s">
        <v>1</v>
      </c>
      <c r="D145" s="655" t="s">
        <v>196</v>
      </c>
      <c r="E145" s="616">
        <v>19074</v>
      </c>
      <c r="F145" s="616">
        <v>36960</v>
      </c>
      <c r="G145" s="656">
        <v>28908</v>
      </c>
      <c r="H145" s="657">
        <v>43960</v>
      </c>
      <c r="I145" s="658">
        <v>0</v>
      </c>
      <c r="J145" s="740" t="str">
        <f>J$16</f>
        <v xml:space="preserve">No revision </v>
      </c>
      <c r="K145" s="650">
        <v>128902</v>
      </c>
      <c r="L145" s="740" t="str">
        <f>L$16</f>
        <v xml:space="preserve">No revision </v>
      </c>
      <c r="M145" s="523" t="s">
        <v>1080</v>
      </c>
      <c r="N145" s="276"/>
      <c r="O145" s="523" t="s">
        <v>672</v>
      </c>
      <c r="P145" s="994" t="s">
        <v>1090</v>
      </c>
      <c r="Q145" s="711" t="s">
        <v>790</v>
      </c>
    </row>
    <row r="146" spans="1:17" s="47" customFormat="1" ht="15.75" thickBot="1" x14ac:dyDescent="0.25">
      <c r="A146" s="291"/>
      <c r="B146" s="637"/>
      <c r="C146" s="598" t="s">
        <v>2</v>
      </c>
      <c r="D146" s="659">
        <v>0</v>
      </c>
      <c r="E146" s="86">
        <v>21720</v>
      </c>
      <c r="F146" s="176">
        <v>50708</v>
      </c>
      <c r="G146" s="177">
        <v>79418</v>
      </c>
      <c r="H146" s="552">
        <v>80454</v>
      </c>
      <c r="I146" s="660"/>
      <c r="J146" s="750"/>
      <c r="K146" s="660"/>
      <c r="L146" s="766"/>
      <c r="M146" s="661"/>
      <c r="N146" s="493" t="s">
        <v>182</v>
      </c>
      <c r="O146" s="494"/>
      <c r="P146" s="995"/>
      <c r="Q146" s="712"/>
    </row>
    <row r="147" spans="1:17" s="47" customFormat="1" ht="15.75" thickBot="1" x14ac:dyDescent="0.25">
      <c r="A147" s="524"/>
      <c r="B147" s="624"/>
      <c r="C147" s="834" t="s">
        <v>3</v>
      </c>
      <c r="D147" s="278"/>
      <c r="E147" s="278"/>
      <c r="F147" s="278"/>
      <c r="G147" s="278"/>
      <c r="H147" s="278"/>
      <c r="I147" s="278"/>
      <c r="J147" s="278"/>
      <c r="K147" s="278"/>
      <c r="L147" s="279"/>
      <c r="M147" s="530"/>
      <c r="N147" s="238"/>
      <c r="O147" s="232" t="s">
        <v>260</v>
      </c>
      <c r="P147" s="995"/>
      <c r="Q147" s="712"/>
    </row>
    <row r="148" spans="1:17" s="47" customFormat="1" ht="168" customHeight="1" thickBot="1" x14ac:dyDescent="0.25">
      <c r="A148" s="524"/>
      <c r="B148" s="630"/>
      <c r="C148" s="631" t="s">
        <v>674</v>
      </c>
      <c r="D148" s="632"/>
      <c r="E148" s="632"/>
      <c r="F148" s="632"/>
      <c r="G148" s="632"/>
      <c r="H148" s="632"/>
      <c r="I148" s="632"/>
      <c r="J148" s="632"/>
      <c r="K148" s="632"/>
      <c r="L148" s="633"/>
      <c r="M148" s="530"/>
      <c r="N148" s="238"/>
      <c r="O148" s="524" t="s">
        <v>699</v>
      </c>
      <c r="P148" s="996"/>
      <c r="Q148" s="713"/>
    </row>
    <row r="149" spans="1:17" s="47" customFormat="1" ht="45.75" thickBot="1" x14ac:dyDescent="0.25">
      <c r="A149" s="167"/>
      <c r="B149" s="143" t="s">
        <v>10</v>
      </c>
      <c r="C149" s="112"/>
      <c r="D149" s="540" t="s">
        <v>115</v>
      </c>
      <c r="E149" s="542" t="s">
        <v>117</v>
      </c>
      <c r="F149" s="542" t="s">
        <v>118</v>
      </c>
      <c r="G149" s="542" t="s">
        <v>119</v>
      </c>
      <c r="H149" s="142" t="s">
        <v>120</v>
      </c>
      <c r="I149" s="142" t="s">
        <v>121</v>
      </c>
      <c r="J149" s="736" t="str">
        <f>J$15</f>
        <v>Revised Milestone 5 2020</v>
      </c>
      <c r="K149" s="142" t="s">
        <v>114</v>
      </c>
      <c r="L149" s="736" t="str">
        <f>L$15</f>
        <v>Revised Target (2020)</v>
      </c>
      <c r="M149" s="235" t="s">
        <v>5</v>
      </c>
      <c r="N149" s="231" t="s">
        <v>134</v>
      </c>
      <c r="O149" s="232" t="s">
        <v>5</v>
      </c>
      <c r="P149" s="233" t="s">
        <v>135</v>
      </c>
      <c r="Q149" s="224" t="s">
        <v>520</v>
      </c>
    </row>
    <row r="150" spans="1:17" s="47" customFormat="1" ht="299.64999999999998" customHeight="1" thickBot="1" x14ac:dyDescent="0.25">
      <c r="A150" s="524"/>
      <c r="B150" s="198" t="s">
        <v>93</v>
      </c>
      <c r="C150" s="260" t="s">
        <v>1</v>
      </c>
      <c r="D150" s="655" t="s">
        <v>196</v>
      </c>
      <c r="E150" s="616">
        <v>8580</v>
      </c>
      <c r="F150" s="88">
        <v>146388</v>
      </c>
      <c r="G150" s="88">
        <v>211354</v>
      </c>
      <c r="H150" s="553">
        <v>202884</v>
      </c>
      <c r="I150" s="89">
        <v>0</v>
      </c>
      <c r="J150" s="740" t="str">
        <f>J$16</f>
        <v xml:space="preserve">No revision </v>
      </c>
      <c r="K150" s="707">
        <f>SUM(E150:I150)</f>
        <v>569206</v>
      </c>
      <c r="L150" s="740" t="str">
        <f>L$16</f>
        <v xml:space="preserve">No revision </v>
      </c>
      <c r="M150" s="530"/>
      <c r="N150" s="139"/>
      <c r="O150" s="159" t="s">
        <v>673</v>
      </c>
      <c r="P150" s="997" t="s">
        <v>1091</v>
      </c>
      <c r="Q150" s="711" t="s">
        <v>722</v>
      </c>
    </row>
    <row r="151" spans="1:17" s="47" customFormat="1" ht="15.75" thickBot="1" x14ac:dyDescent="0.3">
      <c r="A151" s="291"/>
      <c r="B151" s="637"/>
      <c r="C151" s="421" t="s">
        <v>2</v>
      </c>
      <c r="D151" s="659">
        <v>0</v>
      </c>
      <c r="E151" s="210">
        <v>12414</v>
      </c>
      <c r="F151" s="176">
        <v>180441</v>
      </c>
      <c r="G151" s="177">
        <v>263450</v>
      </c>
      <c r="H151" s="551">
        <v>240094</v>
      </c>
      <c r="I151" s="660"/>
      <c r="J151" s="750"/>
      <c r="K151" s="660"/>
      <c r="L151" s="766"/>
      <c r="M151" s="661"/>
      <c r="N151" s="87" t="s">
        <v>182</v>
      </c>
      <c r="O151" s="492"/>
      <c r="P151" s="998"/>
      <c r="Q151" s="712"/>
    </row>
    <row r="152" spans="1:17" s="47" customFormat="1" ht="15.75" thickBot="1" x14ac:dyDescent="0.25">
      <c r="A152" s="524"/>
      <c r="B152" s="198"/>
      <c r="C152" s="834" t="s">
        <v>3</v>
      </c>
      <c r="D152" s="278"/>
      <c r="E152" s="278"/>
      <c r="F152" s="278"/>
      <c r="G152" s="278"/>
      <c r="H152" s="278"/>
      <c r="I152" s="278"/>
      <c r="J152" s="278"/>
      <c r="K152" s="278"/>
      <c r="L152" s="279"/>
      <c r="M152" s="530"/>
      <c r="N152" s="238"/>
      <c r="O152" s="232" t="s">
        <v>260</v>
      </c>
      <c r="P152" s="998"/>
      <c r="Q152" s="712"/>
    </row>
    <row r="153" spans="1:17" s="47" customFormat="1" ht="149.65" customHeight="1" thickBot="1" x14ac:dyDescent="0.25">
      <c r="A153" s="524"/>
      <c r="B153" s="630"/>
      <c r="C153" s="631" t="s">
        <v>674</v>
      </c>
      <c r="D153" s="632"/>
      <c r="E153" s="632"/>
      <c r="F153" s="632"/>
      <c r="G153" s="632"/>
      <c r="H153" s="632"/>
      <c r="I153" s="632"/>
      <c r="J153" s="632"/>
      <c r="K153" s="632"/>
      <c r="L153" s="633"/>
      <c r="M153" s="530"/>
      <c r="N153" s="238"/>
      <c r="O153" s="524" t="s">
        <v>700</v>
      </c>
      <c r="P153" s="999"/>
      <c r="Q153" s="713"/>
    </row>
    <row r="154" spans="1:17" s="47" customFormat="1" ht="45.75" thickBot="1" x14ac:dyDescent="0.25">
      <c r="A154" s="524"/>
      <c r="B154" s="503" t="s">
        <v>11</v>
      </c>
      <c r="C154" s="112"/>
      <c r="D154" s="539" t="s">
        <v>115</v>
      </c>
      <c r="E154" s="142" t="s">
        <v>117</v>
      </c>
      <c r="F154" s="542" t="s">
        <v>118</v>
      </c>
      <c r="G154" s="142" t="s">
        <v>119</v>
      </c>
      <c r="H154" s="542" t="s">
        <v>120</v>
      </c>
      <c r="I154" s="142" t="s">
        <v>121</v>
      </c>
      <c r="J154" s="736" t="str">
        <f>J$15</f>
        <v>Revised Milestone 5 2020</v>
      </c>
      <c r="K154" s="542" t="s">
        <v>114</v>
      </c>
      <c r="L154" s="736" t="str">
        <f>L$15</f>
        <v>Revised Target (2020)</v>
      </c>
      <c r="M154" s="235" t="s">
        <v>5</v>
      </c>
      <c r="N154" s="231" t="s">
        <v>134</v>
      </c>
      <c r="O154" s="232" t="s">
        <v>5</v>
      </c>
      <c r="P154" s="233" t="s">
        <v>135</v>
      </c>
      <c r="Q154" s="224" t="s">
        <v>520</v>
      </c>
    </row>
    <row r="155" spans="1:17" s="47" customFormat="1" ht="185.25" customHeight="1" thickBot="1" x14ac:dyDescent="0.25">
      <c r="A155" s="524"/>
      <c r="B155" s="991" t="s">
        <v>791</v>
      </c>
      <c r="C155" s="662" t="s">
        <v>1</v>
      </c>
      <c r="D155" s="144"/>
      <c r="E155" s="145" t="s">
        <v>1129</v>
      </c>
      <c r="F155" s="146" t="s">
        <v>1130</v>
      </c>
      <c r="G155" s="178" t="s">
        <v>792</v>
      </c>
      <c r="H155" s="179" t="s">
        <v>793</v>
      </c>
      <c r="I155" s="207" t="s">
        <v>794</v>
      </c>
      <c r="J155" s="740" t="s">
        <v>1128</v>
      </c>
      <c r="K155" s="180" t="s">
        <v>795</v>
      </c>
      <c r="L155" s="740" t="s">
        <v>1131</v>
      </c>
      <c r="M155" s="530"/>
      <c r="N155" s="139"/>
      <c r="O155" s="1009" t="s">
        <v>738</v>
      </c>
      <c r="P155" s="1029" t="s">
        <v>1081</v>
      </c>
      <c r="Q155" s="711" t="s">
        <v>1132</v>
      </c>
    </row>
    <row r="156" spans="1:17" s="134" customFormat="1" ht="83.65" customHeight="1" thickBot="1" x14ac:dyDescent="0.25">
      <c r="A156" s="524"/>
      <c r="B156" s="992"/>
      <c r="C156" s="857" t="s">
        <v>2</v>
      </c>
      <c r="D156" s="858" t="s">
        <v>799</v>
      </c>
      <c r="E156" s="859" t="s">
        <v>798</v>
      </c>
      <c r="F156" s="860" t="s">
        <v>797</v>
      </c>
      <c r="G156" s="861" t="s">
        <v>796</v>
      </c>
      <c r="H156" s="862" t="s">
        <v>1062</v>
      </c>
      <c r="I156" s="863"/>
      <c r="J156" s="864"/>
      <c r="K156" s="865"/>
      <c r="L156" s="767"/>
      <c r="M156" s="530"/>
      <c r="N156" s="139"/>
      <c r="O156" s="1010"/>
      <c r="P156" s="1030"/>
      <c r="Q156" s="712"/>
    </row>
    <row r="157" spans="1:17" s="47" customFormat="1" ht="15.75" thickBot="1" x14ac:dyDescent="0.25">
      <c r="A157" s="524"/>
      <c r="B157" s="663"/>
      <c r="C157" s="834" t="s">
        <v>3</v>
      </c>
      <c r="D157" s="278"/>
      <c r="E157" s="278"/>
      <c r="F157" s="278"/>
      <c r="G157" s="278"/>
      <c r="H157" s="278"/>
      <c r="I157" s="278"/>
      <c r="J157" s="278"/>
      <c r="K157" s="278"/>
      <c r="L157" s="279"/>
      <c r="M157" s="528"/>
      <c r="N157" s="238"/>
      <c r="O157" s="232" t="s">
        <v>260</v>
      </c>
      <c r="P157" s="1031"/>
      <c r="Q157" s="712"/>
    </row>
    <row r="158" spans="1:17" s="47" customFormat="1" ht="67.150000000000006" customHeight="1" thickBot="1" x14ac:dyDescent="0.25">
      <c r="A158" s="524"/>
      <c r="B158" s="664"/>
      <c r="C158" s="631" t="s">
        <v>678</v>
      </c>
      <c r="D158" s="632"/>
      <c r="E158" s="632"/>
      <c r="F158" s="632"/>
      <c r="G158" s="632"/>
      <c r="H158" s="632"/>
      <c r="I158" s="632"/>
      <c r="J158" s="632"/>
      <c r="K158" s="632"/>
      <c r="L158" s="633"/>
      <c r="M158" s="528"/>
      <c r="N158" s="238"/>
      <c r="O158" s="524" t="s">
        <v>739</v>
      </c>
      <c r="P158" s="1032"/>
      <c r="Q158" s="713"/>
    </row>
    <row r="159" spans="1:17" s="47" customFormat="1" ht="45.75" thickBot="1" x14ac:dyDescent="0.25">
      <c r="A159" s="291"/>
      <c r="B159" s="503" t="s">
        <v>94</v>
      </c>
      <c r="C159" s="112"/>
      <c r="D159" s="540" t="s">
        <v>115</v>
      </c>
      <c r="E159" s="542" t="s">
        <v>117</v>
      </c>
      <c r="F159" s="542" t="s">
        <v>118</v>
      </c>
      <c r="G159" s="542" t="s">
        <v>119</v>
      </c>
      <c r="H159" s="142" t="s">
        <v>120</v>
      </c>
      <c r="I159" s="142" t="s">
        <v>121</v>
      </c>
      <c r="J159" s="736" t="str">
        <f>J$15</f>
        <v>Revised Milestone 5 2020</v>
      </c>
      <c r="K159" s="142" t="s">
        <v>114</v>
      </c>
      <c r="L159" s="736" t="str">
        <f>L$15</f>
        <v>Revised Target (2020)</v>
      </c>
      <c r="M159" s="235" t="s">
        <v>5</v>
      </c>
      <c r="N159" s="231" t="s">
        <v>134</v>
      </c>
      <c r="O159" s="232" t="s">
        <v>5</v>
      </c>
      <c r="P159" s="233" t="s">
        <v>135</v>
      </c>
      <c r="Q159" s="224" t="s">
        <v>520</v>
      </c>
    </row>
    <row r="160" spans="1:17" s="47" customFormat="1" ht="332.65" customHeight="1" thickBot="1" x14ac:dyDescent="0.25">
      <c r="A160" s="524"/>
      <c r="B160" s="532" t="s">
        <v>705</v>
      </c>
      <c r="C160" s="254" t="s">
        <v>1</v>
      </c>
      <c r="D160" s="655" t="s">
        <v>196</v>
      </c>
      <c r="E160" s="211" t="s">
        <v>1137</v>
      </c>
      <c r="F160" s="211" t="s">
        <v>1136</v>
      </c>
      <c r="G160" s="211" t="s">
        <v>1135</v>
      </c>
      <c r="H160" s="156" t="s">
        <v>1134</v>
      </c>
      <c r="I160" s="171" t="s">
        <v>1133</v>
      </c>
      <c r="J160" s="740" t="s">
        <v>1138</v>
      </c>
      <c r="K160" s="212" t="s">
        <v>706</v>
      </c>
      <c r="L160" s="740" t="s">
        <v>1139</v>
      </c>
      <c r="M160" s="524"/>
      <c r="N160" s="291"/>
      <c r="O160" s="524" t="s">
        <v>679</v>
      </c>
      <c r="P160" s="1000" t="s">
        <v>1206</v>
      </c>
      <c r="Q160" s="711" t="s">
        <v>1140</v>
      </c>
    </row>
    <row r="161" spans="1:17" s="47" customFormat="1" ht="172.9" customHeight="1" thickBot="1" x14ac:dyDescent="0.25">
      <c r="A161" s="524"/>
      <c r="B161" s="665"/>
      <c r="C161" s="666" t="s">
        <v>2</v>
      </c>
      <c r="D161" s="667">
        <v>13638</v>
      </c>
      <c r="E161" s="140" t="s">
        <v>281</v>
      </c>
      <c r="F161" s="140" t="s">
        <v>280</v>
      </c>
      <c r="G161" s="140" t="s">
        <v>677</v>
      </c>
      <c r="H161" s="140" t="s">
        <v>1063</v>
      </c>
      <c r="I161" s="660"/>
      <c r="J161" s="751"/>
      <c r="K161" s="660"/>
      <c r="L161" s="768"/>
      <c r="M161" s="197"/>
      <c r="N161" s="238"/>
      <c r="O161" s="291"/>
      <c r="P161" s="1001"/>
      <c r="Q161" s="712"/>
    </row>
    <row r="162" spans="1:17" s="47" customFormat="1" ht="15.75" thickBot="1" x14ac:dyDescent="0.25">
      <c r="A162" s="524"/>
      <c r="B162" s="668"/>
      <c r="C162" s="834" t="s">
        <v>3</v>
      </c>
      <c r="D162" s="278"/>
      <c r="E162" s="278"/>
      <c r="F162" s="278"/>
      <c r="G162" s="278"/>
      <c r="H162" s="278"/>
      <c r="I162" s="278"/>
      <c r="J162" s="278"/>
      <c r="K162" s="278"/>
      <c r="L162" s="279"/>
      <c r="M162" s="669"/>
      <c r="N162" s="238"/>
      <c r="O162" s="232" t="s">
        <v>260</v>
      </c>
      <c r="P162" s="1001"/>
      <c r="Q162" s="712"/>
    </row>
    <row r="163" spans="1:17" s="47" customFormat="1" ht="78" customHeight="1" thickBot="1" x14ac:dyDescent="0.25">
      <c r="A163" s="524"/>
      <c r="B163" s="670"/>
      <c r="C163" s="631" t="s">
        <v>680</v>
      </c>
      <c r="D163" s="632"/>
      <c r="E163" s="632"/>
      <c r="F163" s="632"/>
      <c r="G163" s="632"/>
      <c r="H163" s="632"/>
      <c r="I163" s="632"/>
      <c r="J163" s="632"/>
      <c r="K163" s="632"/>
      <c r="L163" s="633"/>
      <c r="M163" s="669"/>
      <c r="N163" s="238"/>
      <c r="O163" s="524" t="s">
        <v>723</v>
      </c>
      <c r="P163" s="1002"/>
      <c r="Q163" s="713"/>
    </row>
    <row r="164" spans="1:17" s="47" customFormat="1" ht="45.75" thickBot="1" x14ac:dyDescent="0.25">
      <c r="A164" s="524"/>
      <c r="B164" s="112" t="s">
        <v>95</v>
      </c>
      <c r="C164" s="113"/>
      <c r="D164" s="142" t="s">
        <v>115</v>
      </c>
      <c r="E164" s="542" t="s">
        <v>117</v>
      </c>
      <c r="F164" s="542" t="s">
        <v>118</v>
      </c>
      <c r="G164" s="542" t="s">
        <v>119</v>
      </c>
      <c r="H164" s="142" t="s">
        <v>120</v>
      </c>
      <c r="I164" s="142" t="s">
        <v>121</v>
      </c>
      <c r="J164" s="736" t="str">
        <f>J$15</f>
        <v>Revised Milestone 5 2020</v>
      </c>
      <c r="K164" s="142" t="s">
        <v>114</v>
      </c>
      <c r="L164" s="736" t="str">
        <f>L$15</f>
        <v>Revised Target (2020)</v>
      </c>
      <c r="M164" s="230" t="s">
        <v>5</v>
      </c>
      <c r="N164" s="231" t="s">
        <v>134</v>
      </c>
      <c r="O164" s="232" t="s">
        <v>5</v>
      </c>
      <c r="P164" s="233" t="s">
        <v>135</v>
      </c>
      <c r="Q164" s="224" t="s">
        <v>520</v>
      </c>
    </row>
    <row r="165" spans="1:17" s="47" customFormat="1" ht="370.9" customHeight="1" thickBot="1" x14ac:dyDescent="0.25">
      <c r="A165" s="524"/>
      <c r="B165" s="159" t="s">
        <v>282</v>
      </c>
      <c r="C165" s="247" t="s">
        <v>1</v>
      </c>
      <c r="D165" s="634" t="s">
        <v>196</v>
      </c>
      <c r="E165" s="90">
        <v>639350</v>
      </c>
      <c r="F165" s="90">
        <v>539154</v>
      </c>
      <c r="G165" s="90">
        <v>597984</v>
      </c>
      <c r="H165" s="181">
        <v>466450</v>
      </c>
      <c r="I165" s="181">
        <v>433110</v>
      </c>
      <c r="J165" s="740" t="str">
        <f>J$16</f>
        <v xml:space="preserve">No revision </v>
      </c>
      <c r="K165" s="866">
        <f>SUM(E165:I165)</f>
        <v>2676048</v>
      </c>
      <c r="L165" s="740" t="str">
        <f>L$16</f>
        <v xml:space="preserve">No revision </v>
      </c>
      <c r="M165" s="611"/>
      <c r="N165" s="572" t="s">
        <v>1207</v>
      </c>
      <c r="O165" s="524" t="s">
        <v>681</v>
      </c>
      <c r="P165" s="1003" t="s">
        <v>1092</v>
      </c>
      <c r="Q165" s="711" t="s">
        <v>1031</v>
      </c>
    </row>
    <row r="166" spans="1:17" s="47" customFormat="1" ht="15.75" thickBot="1" x14ac:dyDescent="0.25">
      <c r="A166" s="291"/>
      <c r="B166" s="629"/>
      <c r="C166" s="671" t="s">
        <v>2</v>
      </c>
      <c r="D166" s="672" t="s">
        <v>254</v>
      </c>
      <c r="E166" s="101">
        <v>631222</v>
      </c>
      <c r="F166" s="101">
        <v>547232</v>
      </c>
      <c r="G166" s="101">
        <v>518198</v>
      </c>
      <c r="H166" s="673">
        <v>501948</v>
      </c>
      <c r="I166" s="674"/>
      <c r="J166" s="752"/>
      <c r="K166" s="266"/>
      <c r="L166" s="769"/>
      <c r="M166" s="612"/>
      <c r="N166" s="91" t="s">
        <v>189</v>
      </c>
      <c r="O166" s="492"/>
      <c r="P166" s="1004"/>
      <c r="Q166" s="712"/>
    </row>
    <row r="167" spans="1:17" s="47" customFormat="1" ht="15.75" thickBot="1" x14ac:dyDescent="0.25">
      <c r="A167" s="524"/>
      <c r="B167" s="629"/>
      <c r="C167" s="834" t="s">
        <v>3</v>
      </c>
      <c r="D167" s="278"/>
      <c r="E167" s="278"/>
      <c r="F167" s="278"/>
      <c r="G167" s="278"/>
      <c r="H167" s="278"/>
      <c r="I167" s="278"/>
      <c r="J167" s="278"/>
      <c r="K167" s="278"/>
      <c r="L167" s="279"/>
      <c r="M167" s="611"/>
      <c r="N167" s="238"/>
      <c r="O167" s="232" t="s">
        <v>260</v>
      </c>
      <c r="P167" s="1004"/>
      <c r="Q167" s="712"/>
    </row>
    <row r="168" spans="1:17" s="47" customFormat="1" ht="90" customHeight="1" thickBot="1" x14ac:dyDescent="0.25">
      <c r="A168" s="524"/>
      <c r="B168" s="198"/>
      <c r="C168" s="631" t="s">
        <v>647</v>
      </c>
      <c r="D168" s="632"/>
      <c r="E168" s="632"/>
      <c r="F168" s="632"/>
      <c r="G168" s="632"/>
      <c r="H168" s="632"/>
      <c r="I168" s="632"/>
      <c r="J168" s="632"/>
      <c r="K168" s="632"/>
      <c r="L168" s="633"/>
      <c r="M168" s="258"/>
      <c r="N168" s="238"/>
      <c r="O168" s="524" t="s">
        <v>723</v>
      </c>
      <c r="P168" s="1005"/>
      <c r="Q168" s="713"/>
    </row>
    <row r="169" spans="1:17" s="47" customFormat="1" ht="45.75" thickBot="1" x14ac:dyDescent="0.25">
      <c r="A169" s="524"/>
      <c r="B169" s="143" t="s">
        <v>96</v>
      </c>
      <c r="C169" s="113"/>
      <c r="D169" s="142" t="s">
        <v>115</v>
      </c>
      <c r="E169" s="542" t="s">
        <v>117</v>
      </c>
      <c r="F169" s="542" t="s">
        <v>118</v>
      </c>
      <c r="G169" s="142" t="s">
        <v>119</v>
      </c>
      <c r="H169" s="142" t="s">
        <v>120</v>
      </c>
      <c r="I169" s="142" t="s">
        <v>121</v>
      </c>
      <c r="J169" s="736" t="str">
        <f>J$15</f>
        <v>Revised Milestone 5 2020</v>
      </c>
      <c r="K169" s="542" t="s">
        <v>114</v>
      </c>
      <c r="L169" s="736" t="str">
        <f>L$15</f>
        <v>Revised Target (2020)</v>
      </c>
      <c r="M169" s="230" t="s">
        <v>5</v>
      </c>
      <c r="N169" s="231" t="s">
        <v>134</v>
      </c>
      <c r="O169" s="232" t="s">
        <v>5</v>
      </c>
      <c r="P169" s="233" t="s">
        <v>135</v>
      </c>
      <c r="Q169" s="224" t="s">
        <v>520</v>
      </c>
    </row>
    <row r="170" spans="1:17" s="47" customFormat="1" ht="409.15" customHeight="1" thickBot="1" x14ac:dyDescent="0.25">
      <c r="A170" s="524"/>
      <c r="B170" s="532" t="s">
        <v>283</v>
      </c>
      <c r="C170" s="675" t="s">
        <v>1</v>
      </c>
      <c r="D170" s="676" t="s">
        <v>196</v>
      </c>
      <c r="E170" s="677">
        <v>1482730</v>
      </c>
      <c r="F170" s="677">
        <v>1569582</v>
      </c>
      <c r="G170" s="677">
        <v>1700256</v>
      </c>
      <c r="H170" s="554">
        <v>658380</v>
      </c>
      <c r="I170" s="182">
        <v>812903</v>
      </c>
      <c r="J170" s="740" t="str">
        <f>J$16</f>
        <v xml:space="preserve">No revision </v>
      </c>
      <c r="K170" s="183">
        <v>4000000</v>
      </c>
      <c r="L170" s="740" t="str">
        <f>L$16</f>
        <v xml:space="preserve">No revision </v>
      </c>
      <c r="M170" s="678"/>
      <c r="N170" s="167" t="s">
        <v>1208</v>
      </c>
      <c r="O170" s="524" t="s">
        <v>681</v>
      </c>
      <c r="P170" s="991" t="s">
        <v>1209</v>
      </c>
      <c r="Q170" s="711" t="s">
        <v>1032</v>
      </c>
    </row>
    <row r="171" spans="1:17" s="47" customFormat="1" ht="15.75" thickBot="1" x14ac:dyDescent="0.25">
      <c r="A171" s="524"/>
      <c r="B171" s="199"/>
      <c r="C171" s="247" t="s">
        <v>2</v>
      </c>
      <c r="D171" s="574" t="s">
        <v>254</v>
      </c>
      <c r="E171" s="141">
        <v>1475455</v>
      </c>
      <c r="F171" s="184">
        <v>1902289</v>
      </c>
      <c r="G171" s="185">
        <v>1406859</v>
      </c>
      <c r="H171" s="555">
        <v>710160</v>
      </c>
      <c r="I171" s="679"/>
      <c r="J171" s="745"/>
      <c r="K171" s="565"/>
      <c r="L171" s="752"/>
      <c r="M171" s="266"/>
      <c r="N171" s="238"/>
      <c r="O171" s="238"/>
      <c r="P171" s="992"/>
      <c r="Q171" s="712"/>
    </row>
    <row r="172" spans="1:17" s="47" customFormat="1" ht="15.75" thickBot="1" x14ac:dyDescent="0.25">
      <c r="A172" s="524"/>
      <c r="B172" s="199"/>
      <c r="C172" s="834" t="s">
        <v>3</v>
      </c>
      <c r="D172" s="278"/>
      <c r="E172" s="278"/>
      <c r="F172" s="278"/>
      <c r="G172" s="278"/>
      <c r="H172" s="278"/>
      <c r="I172" s="278"/>
      <c r="J172" s="278"/>
      <c r="K172" s="278"/>
      <c r="L172" s="279"/>
      <c r="M172" s="258"/>
      <c r="N172" s="238"/>
      <c r="O172" s="232" t="s">
        <v>260</v>
      </c>
      <c r="P172" s="992"/>
      <c r="Q172" s="712"/>
    </row>
    <row r="173" spans="1:17" s="47" customFormat="1" ht="108" customHeight="1" thickBot="1" x14ac:dyDescent="0.25">
      <c r="A173" s="524"/>
      <c r="B173" s="199"/>
      <c r="C173" s="631" t="s">
        <v>647</v>
      </c>
      <c r="D173" s="632"/>
      <c r="E173" s="632"/>
      <c r="F173" s="632"/>
      <c r="G173" s="632"/>
      <c r="H173" s="632"/>
      <c r="I173" s="632"/>
      <c r="J173" s="632"/>
      <c r="K173" s="632"/>
      <c r="L173" s="633"/>
      <c r="M173" s="258"/>
      <c r="N173" s="238"/>
      <c r="O173" s="524" t="s">
        <v>723</v>
      </c>
      <c r="P173" s="993"/>
      <c r="Q173" s="713"/>
    </row>
    <row r="174" spans="1:17" s="47" customFormat="1" ht="45.75" thickBot="1" x14ac:dyDescent="0.25">
      <c r="A174" s="524"/>
      <c r="B174" s="143" t="s">
        <v>123</v>
      </c>
      <c r="C174" s="113"/>
      <c r="D174" s="142" t="s">
        <v>115</v>
      </c>
      <c r="E174" s="542" t="s">
        <v>117</v>
      </c>
      <c r="F174" s="542" t="s">
        <v>118</v>
      </c>
      <c r="G174" s="142" t="s">
        <v>119</v>
      </c>
      <c r="H174" s="142" t="s">
        <v>120</v>
      </c>
      <c r="I174" s="142" t="s">
        <v>121</v>
      </c>
      <c r="J174" s="736" t="str">
        <f>J$15</f>
        <v>Revised Milestone 5 2020</v>
      </c>
      <c r="K174" s="542" t="s">
        <v>114</v>
      </c>
      <c r="L174" s="736" t="str">
        <f>L$15</f>
        <v>Revised Target (2020)</v>
      </c>
      <c r="M174" s="230" t="s">
        <v>5</v>
      </c>
      <c r="N174" s="231" t="s">
        <v>134</v>
      </c>
      <c r="O174" s="232" t="s">
        <v>5</v>
      </c>
      <c r="P174" s="233" t="s">
        <v>135</v>
      </c>
      <c r="Q174" s="224" t="s">
        <v>520</v>
      </c>
    </row>
    <row r="175" spans="1:17" s="47" customFormat="1" ht="141" customHeight="1" thickBot="1" x14ac:dyDescent="0.25">
      <c r="A175" s="524"/>
      <c r="B175" s="149" t="s">
        <v>1047</v>
      </c>
      <c r="C175" s="675" t="s">
        <v>1</v>
      </c>
      <c r="D175" s="676" t="s">
        <v>196</v>
      </c>
      <c r="E175" s="677">
        <v>1521300</v>
      </c>
      <c r="F175" s="677">
        <v>1422000</v>
      </c>
      <c r="G175" s="677">
        <v>1387000</v>
      </c>
      <c r="H175" s="677">
        <v>1387000</v>
      </c>
      <c r="I175" s="680">
        <v>1387000</v>
      </c>
      <c r="J175" s="740" t="str">
        <f>J$16</f>
        <v xml:space="preserve">No revision </v>
      </c>
      <c r="K175" s="681">
        <v>1591300</v>
      </c>
      <c r="L175" s="740" t="str">
        <f>L$16</f>
        <v xml:space="preserve">No revision </v>
      </c>
      <c r="M175" s="611"/>
      <c r="N175" s="571"/>
      <c r="O175" s="524" t="s">
        <v>679</v>
      </c>
      <c r="P175" s="1006" t="s">
        <v>1094</v>
      </c>
      <c r="Q175" s="711" t="s">
        <v>1033</v>
      </c>
    </row>
    <row r="176" spans="1:17" s="47" customFormat="1" ht="15.75" thickBot="1" x14ac:dyDescent="0.25">
      <c r="A176" s="524"/>
      <c r="B176" s="199"/>
      <c r="C176" s="247" t="s">
        <v>2</v>
      </c>
      <c r="D176" s="574" t="s">
        <v>254</v>
      </c>
      <c r="E176" s="141">
        <v>1551218</v>
      </c>
      <c r="F176" s="102">
        <v>1422369</v>
      </c>
      <c r="G176" s="556">
        <v>1460000</v>
      </c>
      <c r="H176" s="555">
        <v>1398152</v>
      </c>
      <c r="I176" s="679"/>
      <c r="J176" s="745"/>
      <c r="K176" s="565"/>
      <c r="L176" s="745"/>
      <c r="M176" s="611"/>
      <c r="N176" s="238"/>
      <c r="O176" s="291"/>
      <c r="P176" s="1007"/>
      <c r="Q176" s="712"/>
    </row>
    <row r="177" spans="1:17" s="47" customFormat="1" ht="15.75" thickBot="1" x14ac:dyDescent="0.25">
      <c r="A177" s="524"/>
      <c r="B177" s="199"/>
      <c r="C177" s="843" t="s">
        <v>3</v>
      </c>
      <c r="D177" s="844"/>
      <c r="E177" s="844"/>
      <c r="F177" s="844"/>
      <c r="G177" s="844"/>
      <c r="H177" s="844"/>
      <c r="I177" s="844"/>
      <c r="J177" s="844"/>
      <c r="K177" s="844"/>
      <c r="L177" s="845"/>
      <c r="M177" s="258"/>
      <c r="N177" s="238"/>
      <c r="O177" s="232" t="s">
        <v>260</v>
      </c>
      <c r="P177" s="1007"/>
      <c r="Q177" s="712"/>
    </row>
    <row r="178" spans="1:17" s="47" customFormat="1" ht="88.9" customHeight="1" thickBot="1" x14ac:dyDescent="0.25">
      <c r="A178" s="524"/>
      <c r="B178" s="199"/>
      <c r="C178" s="631" t="s">
        <v>682</v>
      </c>
      <c r="D178" s="632"/>
      <c r="E178" s="632"/>
      <c r="F178" s="632"/>
      <c r="G178" s="632"/>
      <c r="H178" s="632"/>
      <c r="I178" s="632"/>
      <c r="J178" s="632"/>
      <c r="K178" s="632"/>
      <c r="L178" s="633"/>
      <c r="M178" s="258"/>
      <c r="N178" s="238"/>
      <c r="O178" s="524" t="s">
        <v>723</v>
      </c>
      <c r="P178" s="1008"/>
      <c r="Q178" s="713"/>
    </row>
    <row r="179" spans="1:17" s="47" customFormat="1" ht="45.75" thickBot="1" x14ac:dyDescent="0.25">
      <c r="A179" s="524"/>
      <c r="B179" s="143" t="s">
        <v>124</v>
      </c>
      <c r="C179" s="113"/>
      <c r="D179" s="142" t="s">
        <v>220</v>
      </c>
      <c r="E179" s="542" t="s">
        <v>117</v>
      </c>
      <c r="F179" s="542" t="s">
        <v>118</v>
      </c>
      <c r="G179" s="142" t="s">
        <v>119</v>
      </c>
      <c r="H179" s="142" t="s">
        <v>120</v>
      </c>
      <c r="I179" s="142" t="s">
        <v>121</v>
      </c>
      <c r="J179" s="736" t="str">
        <f>J$15</f>
        <v>Revised Milestone 5 2020</v>
      </c>
      <c r="K179" s="542" t="s">
        <v>114</v>
      </c>
      <c r="L179" s="736" t="str">
        <f>L$15</f>
        <v>Revised Target (2020)</v>
      </c>
      <c r="M179" s="230" t="s">
        <v>5</v>
      </c>
      <c r="N179" s="231" t="s">
        <v>134</v>
      </c>
      <c r="O179" s="232" t="s">
        <v>5</v>
      </c>
      <c r="P179" s="233" t="s">
        <v>135</v>
      </c>
      <c r="Q179" s="224" t="s">
        <v>520</v>
      </c>
    </row>
    <row r="180" spans="1:17" s="47" customFormat="1" ht="232.15" customHeight="1" thickBot="1" x14ac:dyDescent="0.25">
      <c r="A180" s="524"/>
      <c r="B180" s="532" t="s">
        <v>284</v>
      </c>
      <c r="C180" s="675" t="s">
        <v>1</v>
      </c>
      <c r="D180" s="682" t="s">
        <v>196</v>
      </c>
      <c r="E180" s="487" t="s">
        <v>686</v>
      </c>
      <c r="F180" s="488" t="s">
        <v>686</v>
      </c>
      <c r="G180" s="488" t="s">
        <v>686</v>
      </c>
      <c r="H180" s="186" t="s">
        <v>684</v>
      </c>
      <c r="I180" s="186" t="s">
        <v>684</v>
      </c>
      <c r="J180" s="740" t="str">
        <f>J$16</f>
        <v xml:space="preserve">No revision </v>
      </c>
      <c r="K180" s="487" t="s">
        <v>685</v>
      </c>
      <c r="L180" s="740" t="str">
        <f>L$16</f>
        <v xml:space="preserve">No revision </v>
      </c>
      <c r="M180" s="611"/>
      <c r="N180" s="572" t="s">
        <v>126</v>
      </c>
      <c r="O180" s="524" t="s">
        <v>1210</v>
      </c>
      <c r="P180" s="1006" t="s">
        <v>1211</v>
      </c>
      <c r="Q180" s="711" t="s">
        <v>704</v>
      </c>
    </row>
    <row r="181" spans="1:17" s="47" customFormat="1" ht="153" customHeight="1" thickBot="1" x14ac:dyDescent="0.25">
      <c r="A181" s="524"/>
      <c r="B181" s="199"/>
      <c r="C181" s="867" t="s">
        <v>2</v>
      </c>
      <c r="D181" s="683" t="s">
        <v>254</v>
      </c>
      <c r="E181" s="868" t="s">
        <v>686</v>
      </c>
      <c r="F181" s="869" t="s">
        <v>686</v>
      </c>
      <c r="G181" s="870" t="s">
        <v>1082</v>
      </c>
      <c r="H181" s="572" t="s">
        <v>1064</v>
      </c>
      <c r="I181" s="871"/>
      <c r="J181" s="872"/>
      <c r="K181" s="639"/>
      <c r="L181" s="763"/>
      <c r="M181" s="611"/>
      <c r="N181" s="238"/>
      <c r="O181" s="291"/>
      <c r="P181" s="1007"/>
      <c r="Q181" s="712"/>
    </row>
    <row r="182" spans="1:17" s="47" customFormat="1" ht="15.75" thickBot="1" x14ac:dyDescent="0.25">
      <c r="A182" s="524"/>
      <c r="B182" s="199"/>
      <c r="C182" s="834" t="s">
        <v>3</v>
      </c>
      <c r="D182" s="278"/>
      <c r="E182" s="278"/>
      <c r="F182" s="278"/>
      <c r="G182" s="278"/>
      <c r="H182" s="278"/>
      <c r="I182" s="278"/>
      <c r="J182" s="278"/>
      <c r="K182" s="278"/>
      <c r="L182" s="279"/>
      <c r="M182" s="611"/>
      <c r="N182" s="238"/>
      <c r="O182" s="232" t="s">
        <v>260</v>
      </c>
      <c r="P182" s="1007"/>
      <c r="Q182" s="712"/>
    </row>
    <row r="183" spans="1:17" s="47" customFormat="1" ht="91.15" customHeight="1" thickBot="1" x14ac:dyDescent="0.25">
      <c r="A183" s="524"/>
      <c r="B183" s="199"/>
      <c r="C183" s="631" t="s">
        <v>683</v>
      </c>
      <c r="D183" s="632"/>
      <c r="E183" s="632"/>
      <c r="F183" s="632"/>
      <c r="G183" s="632"/>
      <c r="H183" s="632"/>
      <c r="I183" s="632"/>
      <c r="J183" s="632"/>
      <c r="K183" s="632"/>
      <c r="L183" s="633"/>
      <c r="M183" s="258"/>
      <c r="N183" s="238"/>
      <c r="O183" s="524" t="s">
        <v>723</v>
      </c>
      <c r="P183" s="1008"/>
      <c r="Q183" s="713"/>
    </row>
    <row r="184" spans="1:17" s="47" customFormat="1" ht="45.75" thickBot="1" x14ac:dyDescent="0.25">
      <c r="A184" s="524"/>
      <c r="B184" s="143" t="s">
        <v>125</v>
      </c>
      <c r="C184" s="113"/>
      <c r="D184" s="142" t="s">
        <v>115</v>
      </c>
      <c r="E184" s="684" t="s">
        <v>117</v>
      </c>
      <c r="F184" s="684" t="s">
        <v>118</v>
      </c>
      <c r="G184" s="685" t="s">
        <v>119</v>
      </c>
      <c r="H184" s="685" t="s">
        <v>120</v>
      </c>
      <c r="I184" s="685" t="s">
        <v>121</v>
      </c>
      <c r="J184" s="736" t="str">
        <f>J$15</f>
        <v>Revised Milestone 5 2020</v>
      </c>
      <c r="K184" s="684" t="s">
        <v>114</v>
      </c>
      <c r="L184" s="736" t="str">
        <f>L$15</f>
        <v>Revised Target (2020)</v>
      </c>
      <c r="M184" s="230" t="s">
        <v>5</v>
      </c>
      <c r="N184" s="231" t="s">
        <v>134</v>
      </c>
      <c r="O184" s="439" t="s">
        <v>5</v>
      </c>
      <c r="P184" s="233" t="s">
        <v>135</v>
      </c>
      <c r="Q184" s="224" t="s">
        <v>520</v>
      </c>
    </row>
    <row r="185" spans="1:17" s="47" customFormat="1" ht="409.15" customHeight="1" thickBot="1" x14ac:dyDescent="0.25">
      <c r="A185" s="524"/>
      <c r="B185" s="532" t="s">
        <v>687</v>
      </c>
      <c r="C185" s="686" t="s">
        <v>1</v>
      </c>
      <c r="D185" s="687" t="s">
        <v>196</v>
      </c>
      <c r="E185" s="688" t="s">
        <v>800</v>
      </c>
      <c r="F185" s="688" t="s">
        <v>801</v>
      </c>
      <c r="G185" s="689" t="s">
        <v>802</v>
      </c>
      <c r="H185" s="689" t="s">
        <v>803</v>
      </c>
      <c r="I185" s="689" t="s">
        <v>804</v>
      </c>
      <c r="J185" s="873" t="s">
        <v>1123</v>
      </c>
      <c r="K185" s="690" t="s">
        <v>805</v>
      </c>
      <c r="L185" s="740" t="s">
        <v>1125</v>
      </c>
      <c r="M185" s="139"/>
      <c r="N185" s="611" t="s">
        <v>1212</v>
      </c>
      <c r="O185" s="991" t="s">
        <v>1213</v>
      </c>
      <c r="P185" s="1017" t="s">
        <v>1124</v>
      </c>
      <c r="Q185" s="711" t="s">
        <v>1126</v>
      </c>
    </row>
    <row r="186" spans="1:17" s="47" customFormat="1" ht="302.64999999999998" customHeight="1" thickBot="1" x14ac:dyDescent="0.25">
      <c r="A186" s="524"/>
      <c r="B186" s="198"/>
      <c r="C186" s="260" t="s">
        <v>2</v>
      </c>
      <c r="D186" s="213" t="s">
        <v>806</v>
      </c>
      <c r="E186" s="691" t="s">
        <v>807</v>
      </c>
      <c r="F186" s="650" t="s">
        <v>808</v>
      </c>
      <c r="G186" s="650" t="s">
        <v>809</v>
      </c>
      <c r="H186" s="558" t="s">
        <v>1065</v>
      </c>
      <c r="I186" s="247"/>
      <c r="J186" s="736"/>
      <c r="K186" s="247"/>
      <c r="L186" s="756"/>
      <c r="M186" s="139"/>
      <c r="N186" s="258"/>
      <c r="O186" s="992"/>
      <c r="P186" s="1018"/>
      <c r="Q186" s="712"/>
    </row>
    <row r="187" spans="1:17" s="47" customFormat="1" ht="52.9" customHeight="1" thickBot="1" x14ac:dyDescent="0.25">
      <c r="A187" s="524"/>
      <c r="B187" s="198"/>
      <c r="C187" s="541" t="s">
        <v>3</v>
      </c>
      <c r="D187" s="278"/>
      <c r="E187" s="278"/>
      <c r="F187" s="278"/>
      <c r="G187" s="278"/>
      <c r="H187" s="278"/>
      <c r="I187" s="278"/>
      <c r="J187" s="278"/>
      <c r="K187" s="278"/>
      <c r="L187" s="279"/>
      <c r="M187" s="258"/>
      <c r="N187" s="258"/>
      <c r="O187" s="167"/>
      <c r="P187" s="1018"/>
      <c r="Q187" s="712"/>
    </row>
    <row r="188" spans="1:17" s="47" customFormat="1" ht="75" customHeight="1" thickBot="1" x14ac:dyDescent="0.25">
      <c r="A188" s="524"/>
      <c r="B188" s="198"/>
      <c r="C188" s="719" t="s">
        <v>688</v>
      </c>
      <c r="D188" s="720"/>
      <c r="E188" s="720"/>
      <c r="F188" s="720"/>
      <c r="G188" s="720"/>
      <c r="H188" s="720"/>
      <c r="I188" s="720"/>
      <c r="J188" s="720"/>
      <c r="K188" s="720"/>
      <c r="L188" s="721"/>
      <c r="M188" s="258"/>
      <c r="N188" s="258"/>
      <c r="O188" s="506"/>
      <c r="P188" s="1019"/>
      <c r="Q188" s="713"/>
    </row>
    <row r="189" spans="1:17" s="47" customFormat="1" ht="15.75" hidden="1" thickBot="1" x14ac:dyDescent="0.25">
      <c r="A189" s="524"/>
      <c r="B189" s="692"/>
      <c r="C189" s="526" t="s">
        <v>107</v>
      </c>
      <c r="D189" s="693"/>
      <c r="E189" s="693"/>
      <c r="F189" s="693"/>
      <c r="G189" s="693"/>
      <c r="H189" s="693"/>
      <c r="I189" s="693"/>
      <c r="J189" s="738"/>
      <c r="K189" s="502"/>
      <c r="L189" s="756"/>
      <c r="M189" s="611"/>
      <c r="N189" s="245"/>
      <c r="O189" s="245"/>
      <c r="P189" s="245"/>
      <c r="Q189" s="714"/>
    </row>
    <row r="190" spans="1:17" s="134" customFormat="1" ht="45.75" thickBot="1" x14ac:dyDescent="0.25">
      <c r="A190" s="524"/>
      <c r="B190" s="495" t="s">
        <v>698</v>
      </c>
      <c r="C190" s="143"/>
      <c r="D190" s="542" t="s">
        <v>115</v>
      </c>
      <c r="E190" s="542" t="s">
        <v>117</v>
      </c>
      <c r="F190" s="542" t="s">
        <v>118</v>
      </c>
      <c r="G190" s="142" t="s">
        <v>119</v>
      </c>
      <c r="H190" s="142" t="s">
        <v>120</v>
      </c>
      <c r="I190" s="142" t="s">
        <v>121</v>
      </c>
      <c r="J190" s="736" t="str">
        <f>J$15</f>
        <v>Revised Milestone 5 2020</v>
      </c>
      <c r="K190" s="142" t="s">
        <v>114</v>
      </c>
      <c r="L190" s="736" t="str">
        <f>L$15</f>
        <v>Revised Target (2020)</v>
      </c>
      <c r="M190" s="230" t="s">
        <v>5</v>
      </c>
      <c r="N190" s="231" t="s">
        <v>134</v>
      </c>
      <c r="O190" s="232" t="s">
        <v>5</v>
      </c>
      <c r="P190" s="233" t="s">
        <v>135</v>
      </c>
      <c r="Q190" s="224" t="s">
        <v>520</v>
      </c>
    </row>
    <row r="191" spans="1:17" s="134" customFormat="1" ht="268.89999999999998" customHeight="1" thickBot="1" x14ac:dyDescent="0.25">
      <c r="A191" s="524"/>
      <c r="B191" s="496" t="s">
        <v>92</v>
      </c>
      <c r="C191" s="654" t="s">
        <v>1</v>
      </c>
      <c r="D191" s="599" t="s">
        <v>196</v>
      </c>
      <c r="E191" s="99">
        <v>79480</v>
      </c>
      <c r="F191" s="80">
        <v>45000</v>
      </c>
      <c r="G191" s="80">
        <v>100000</v>
      </c>
      <c r="H191" s="188">
        <v>101800</v>
      </c>
      <c r="I191" s="188">
        <v>108820</v>
      </c>
      <c r="J191" s="850">
        <v>383400</v>
      </c>
      <c r="K191" s="874">
        <v>450000</v>
      </c>
      <c r="L191" s="875">
        <f>724581-67944</f>
        <v>656637</v>
      </c>
      <c r="M191" s="139"/>
      <c r="N191" s="528" t="s">
        <v>152</v>
      </c>
      <c r="O191" s="523" t="s">
        <v>724</v>
      </c>
      <c r="P191" s="1017" t="s">
        <v>1146</v>
      </c>
      <c r="Q191" s="711" t="s">
        <v>1147</v>
      </c>
    </row>
    <row r="192" spans="1:17" s="134" customFormat="1" ht="15.75" thickBot="1" x14ac:dyDescent="0.25">
      <c r="A192" s="524"/>
      <c r="B192" s="694"/>
      <c r="C192" s="599" t="s">
        <v>2</v>
      </c>
      <c r="D192" s="257" t="s">
        <v>197</v>
      </c>
      <c r="E192" s="695">
        <v>79480</v>
      </c>
      <c r="F192" s="646">
        <v>45373</v>
      </c>
      <c r="G192" s="647">
        <v>114528</v>
      </c>
      <c r="H192" s="549">
        <v>104912</v>
      </c>
      <c r="I192" s="615"/>
      <c r="J192" s="744"/>
      <c r="K192" s="615"/>
      <c r="L192" s="762"/>
      <c r="M192" s="139"/>
      <c r="N192" s="238"/>
      <c r="O192" s="506"/>
      <c r="P192" s="1018"/>
      <c r="Q192" s="712"/>
    </row>
    <row r="193" spans="1:22" s="134" customFormat="1" ht="15.75" thickBot="1" x14ac:dyDescent="0.25">
      <c r="A193" s="524"/>
      <c r="B193" s="694"/>
      <c r="C193" s="829" t="s">
        <v>3</v>
      </c>
      <c r="D193" s="830"/>
      <c r="E193" s="830"/>
      <c r="F193" s="830"/>
      <c r="G193" s="830"/>
      <c r="H193" s="830"/>
      <c r="I193" s="830"/>
      <c r="J193" s="830"/>
      <c r="K193" s="830"/>
      <c r="L193" s="837"/>
      <c r="M193" s="604"/>
      <c r="N193" s="238"/>
      <c r="O193" s="232" t="s">
        <v>260</v>
      </c>
      <c r="P193" s="1018"/>
      <c r="Q193" s="712"/>
    </row>
    <row r="194" spans="1:22" s="134" customFormat="1" ht="94.15" customHeight="1" thickBot="1" x14ac:dyDescent="0.25">
      <c r="A194" s="525"/>
      <c r="B194" s="696"/>
      <c r="C194" s="951" t="s">
        <v>1148</v>
      </c>
      <c r="D194" s="952"/>
      <c r="E194" s="952"/>
      <c r="F194" s="952"/>
      <c r="G194" s="952"/>
      <c r="H194" s="952"/>
      <c r="I194" s="952"/>
      <c r="J194" s="952"/>
      <c r="K194" s="952"/>
      <c r="L194" s="953"/>
      <c r="M194" s="606"/>
      <c r="N194" s="238"/>
      <c r="O194" s="194" t="s">
        <v>725</v>
      </c>
      <c r="P194" s="1019"/>
      <c r="Q194" s="713"/>
    </row>
    <row r="195" spans="1:22" s="47" customFormat="1" ht="45.75" thickBot="1" x14ac:dyDescent="0.25">
      <c r="A195" s="268" t="s">
        <v>8</v>
      </c>
      <c r="B195" s="143" t="s">
        <v>12</v>
      </c>
      <c r="C195" s="143"/>
      <c r="D195" s="142" t="s">
        <v>115</v>
      </c>
      <c r="E195" s="542" t="s">
        <v>117</v>
      </c>
      <c r="F195" s="542" t="s">
        <v>118</v>
      </c>
      <c r="G195" s="542" t="s">
        <v>119</v>
      </c>
      <c r="H195" s="542" t="s">
        <v>120</v>
      </c>
      <c r="I195" s="142" t="s">
        <v>121</v>
      </c>
      <c r="J195" s="736" t="str">
        <f>J$15</f>
        <v>Revised Milestone 5 2020</v>
      </c>
      <c r="K195" s="542" t="s">
        <v>114</v>
      </c>
      <c r="L195" s="736" t="str">
        <f>L$15</f>
        <v>Revised Target (2020)</v>
      </c>
      <c r="M195" s="230" t="s">
        <v>5</v>
      </c>
      <c r="N195" s="231" t="s">
        <v>134</v>
      </c>
      <c r="O195" s="439" t="s">
        <v>5</v>
      </c>
      <c r="P195" s="233" t="s">
        <v>135</v>
      </c>
      <c r="Q195" s="224" t="s">
        <v>520</v>
      </c>
    </row>
    <row r="196" spans="1:22" s="47" customFormat="1" ht="379.15" customHeight="1" thickBot="1" x14ac:dyDescent="0.25">
      <c r="A196" s="535" t="s">
        <v>177</v>
      </c>
      <c r="B196" s="159" t="s">
        <v>285</v>
      </c>
      <c r="C196" s="218" t="s">
        <v>1</v>
      </c>
      <c r="D196" s="420" t="s">
        <v>196</v>
      </c>
      <c r="E196" s="656">
        <v>47495</v>
      </c>
      <c r="F196" s="656">
        <v>48500</v>
      </c>
      <c r="G196" s="657">
        <v>31142</v>
      </c>
      <c r="H196" s="657">
        <v>21850</v>
      </c>
      <c r="I196" s="697">
        <v>21784</v>
      </c>
      <c r="J196" s="740" t="str">
        <f>J$16</f>
        <v xml:space="preserve">No revision </v>
      </c>
      <c r="K196" s="184">
        <f>MAX(E196:I196)</f>
        <v>48500</v>
      </c>
      <c r="L196" s="740" t="str">
        <f>L$16</f>
        <v xml:space="preserve">No revision </v>
      </c>
      <c r="M196" s="523" t="s">
        <v>225</v>
      </c>
      <c r="N196" s="438"/>
      <c r="O196" s="523" t="s">
        <v>692</v>
      </c>
      <c r="P196" s="1026" t="s">
        <v>1084</v>
      </c>
      <c r="Q196" s="715" t="s">
        <v>691</v>
      </c>
      <c r="R196" s="67"/>
      <c r="S196" s="67"/>
      <c r="T196" s="67"/>
      <c r="U196" s="79"/>
      <c r="V196" s="92"/>
    </row>
    <row r="197" spans="1:22" s="47" customFormat="1" ht="15.75" thickBot="1" x14ac:dyDescent="0.25">
      <c r="A197" s="536"/>
      <c r="B197" s="698"/>
      <c r="C197" s="260" t="s">
        <v>2</v>
      </c>
      <c r="D197" s="213">
        <v>54772</v>
      </c>
      <c r="E197" s="214">
        <v>47904</v>
      </c>
      <c r="F197" s="189">
        <f>34649+48766</f>
        <v>83415</v>
      </c>
      <c r="G197" s="189">
        <v>42377</v>
      </c>
      <c r="H197" s="555">
        <v>24504</v>
      </c>
      <c r="I197" s="264"/>
      <c r="J197" s="753"/>
      <c r="K197" s="699"/>
      <c r="L197" s="745"/>
      <c r="M197" s="528"/>
      <c r="N197" s="258"/>
      <c r="O197" s="291"/>
      <c r="P197" s="1027"/>
      <c r="Q197" s="716"/>
      <c r="V197" s="92"/>
    </row>
    <row r="198" spans="1:22" s="47" customFormat="1" ht="15.75" thickBot="1" x14ac:dyDescent="0.25">
      <c r="A198" s="536"/>
      <c r="B198" s="668"/>
      <c r="C198" s="843" t="s">
        <v>3</v>
      </c>
      <c r="D198" s="844"/>
      <c r="E198" s="844"/>
      <c r="F198" s="844"/>
      <c r="G198" s="844"/>
      <c r="H198" s="844"/>
      <c r="I198" s="844"/>
      <c r="J198" s="844"/>
      <c r="K198" s="844"/>
      <c r="L198" s="845"/>
      <c r="M198" s="528"/>
      <c r="N198" s="258"/>
      <c r="O198" s="167"/>
      <c r="P198" s="1027"/>
      <c r="Q198" s="716"/>
    </row>
    <row r="199" spans="1:22" s="47" customFormat="1" ht="23.25" customHeight="1" thickBot="1" x14ac:dyDescent="0.25">
      <c r="A199" s="614"/>
      <c r="B199" s="700"/>
      <c r="C199" s="631" t="s">
        <v>690</v>
      </c>
      <c r="D199" s="632"/>
      <c r="E199" s="632"/>
      <c r="F199" s="632"/>
      <c r="G199" s="632"/>
      <c r="H199" s="632"/>
      <c r="I199" s="632"/>
      <c r="J199" s="632"/>
      <c r="K199" s="632"/>
      <c r="L199" s="633"/>
      <c r="M199" s="238"/>
      <c r="N199" s="258"/>
      <c r="O199" s="506"/>
      <c r="P199" s="1028"/>
      <c r="Q199" s="717"/>
    </row>
    <row r="200" spans="1:22" s="47" customFormat="1" ht="45.75" thickBot="1" x14ac:dyDescent="0.25">
      <c r="A200" s="536"/>
      <c r="B200" s="112" t="s">
        <v>13</v>
      </c>
      <c r="C200" s="112"/>
      <c r="D200" s="540" t="s">
        <v>115</v>
      </c>
      <c r="E200" s="542" t="s">
        <v>117</v>
      </c>
      <c r="F200" s="542" t="s">
        <v>118</v>
      </c>
      <c r="G200" s="542" t="s">
        <v>119</v>
      </c>
      <c r="H200" s="542" t="s">
        <v>120</v>
      </c>
      <c r="I200" s="142" t="s">
        <v>121</v>
      </c>
      <c r="J200" s="736" t="str">
        <f>J$15</f>
        <v>Revised Milestone 5 2020</v>
      </c>
      <c r="K200" s="542" t="s">
        <v>114</v>
      </c>
      <c r="L200" s="736" t="str">
        <f>L$15</f>
        <v>Revised Target (2020)</v>
      </c>
      <c r="M200" s="235" t="s">
        <v>5</v>
      </c>
      <c r="N200" s="231" t="s">
        <v>134</v>
      </c>
      <c r="O200" s="594" t="s">
        <v>5</v>
      </c>
      <c r="P200" s="233" t="s">
        <v>135</v>
      </c>
      <c r="Q200" s="224" t="s">
        <v>520</v>
      </c>
    </row>
    <row r="201" spans="1:22" s="47" customFormat="1" ht="214.15" customHeight="1" thickBot="1" x14ac:dyDescent="0.25">
      <c r="A201" s="536"/>
      <c r="B201" s="199" t="s">
        <v>1193</v>
      </c>
      <c r="C201" s="247" t="s">
        <v>1</v>
      </c>
      <c r="D201" s="249" t="s">
        <v>196</v>
      </c>
      <c r="E201" s="701">
        <f>1000+785</f>
        <v>1785</v>
      </c>
      <c r="F201" s="701">
        <f>E201+1785</f>
        <v>3570</v>
      </c>
      <c r="G201" s="156">
        <v>12000</v>
      </c>
      <c r="H201" s="156">
        <v>12000</v>
      </c>
      <c r="I201" s="156">
        <v>12000</v>
      </c>
      <c r="J201" s="850">
        <v>29329</v>
      </c>
      <c r="K201" s="192">
        <f>SUM(G201:I201) + SUM(E202:F202)</f>
        <v>57020</v>
      </c>
      <c r="L201" s="850">
        <v>74349</v>
      </c>
      <c r="M201" s="524"/>
      <c r="N201" s="291"/>
      <c r="O201" s="524" t="s">
        <v>693</v>
      </c>
      <c r="P201" s="1006" t="s">
        <v>1214</v>
      </c>
      <c r="Q201" s="715" t="s">
        <v>1143</v>
      </c>
    </row>
    <row r="202" spans="1:22" s="47" customFormat="1" ht="15.75" thickBot="1" x14ac:dyDescent="0.3">
      <c r="A202" s="536"/>
      <c r="B202" s="698"/>
      <c r="C202" s="260" t="s">
        <v>2</v>
      </c>
      <c r="D202" s="702"/>
      <c r="E202" s="184">
        <v>10586</v>
      </c>
      <c r="F202" s="190">
        <v>10434</v>
      </c>
      <c r="G202" s="191">
        <v>14288</v>
      </c>
      <c r="H202" s="555">
        <v>30663</v>
      </c>
      <c r="I202" s="242"/>
      <c r="J202" s="754"/>
      <c r="K202" s="628"/>
      <c r="L202" s="767"/>
      <c r="M202" s="528"/>
      <c r="N202" s="238"/>
      <c r="O202" s="291"/>
      <c r="P202" s="1007"/>
      <c r="Q202" s="716"/>
    </row>
    <row r="203" spans="1:22" s="47" customFormat="1" ht="15.75" thickBot="1" x14ac:dyDescent="0.25">
      <c r="A203" s="536"/>
      <c r="B203" s="668"/>
      <c r="C203" s="834" t="s">
        <v>3</v>
      </c>
      <c r="D203" s="278"/>
      <c r="E203" s="278"/>
      <c r="F203" s="278"/>
      <c r="G203" s="278"/>
      <c r="H203" s="278"/>
      <c r="I203" s="278"/>
      <c r="J203" s="278"/>
      <c r="K203" s="278"/>
      <c r="L203" s="279"/>
      <c r="M203" s="528"/>
      <c r="N203" s="238"/>
      <c r="O203" s="232" t="s">
        <v>260</v>
      </c>
      <c r="P203" s="1007"/>
      <c r="Q203" s="716"/>
    </row>
    <row r="204" spans="1:22" s="47" customFormat="1" ht="171" customHeight="1" thickBot="1" x14ac:dyDescent="0.25">
      <c r="A204" s="536"/>
      <c r="B204" s="670"/>
      <c r="C204" s="945" t="s">
        <v>694</v>
      </c>
      <c r="D204" s="946"/>
      <c r="E204" s="946"/>
      <c r="F204" s="946"/>
      <c r="G204" s="946"/>
      <c r="H204" s="946"/>
      <c r="I204" s="946"/>
      <c r="J204" s="946"/>
      <c r="K204" s="946"/>
      <c r="L204" s="947"/>
      <c r="M204" s="528"/>
      <c r="N204" s="238"/>
      <c r="O204" s="524" t="s">
        <v>702</v>
      </c>
      <c r="P204" s="1008"/>
      <c r="Q204" s="717"/>
    </row>
    <row r="205" spans="1:22" s="47" customFormat="1" ht="45.75" thickBot="1" x14ac:dyDescent="0.25">
      <c r="A205" s="238"/>
      <c r="B205" s="112" t="s">
        <v>14</v>
      </c>
      <c r="C205" s="112"/>
      <c r="D205" s="540" t="s">
        <v>115</v>
      </c>
      <c r="E205" s="542" t="s">
        <v>117</v>
      </c>
      <c r="F205" s="542" t="s">
        <v>118</v>
      </c>
      <c r="G205" s="542" t="s">
        <v>119</v>
      </c>
      <c r="H205" s="542" t="s">
        <v>120</v>
      </c>
      <c r="I205" s="142" t="s">
        <v>121</v>
      </c>
      <c r="J205" s="736" t="str">
        <f>J$15</f>
        <v>Revised Milestone 5 2020</v>
      </c>
      <c r="K205" s="542" t="s">
        <v>114</v>
      </c>
      <c r="L205" s="736" t="str">
        <f>L$15</f>
        <v>Revised Target (2020)</v>
      </c>
      <c r="M205" s="235" t="s">
        <v>5</v>
      </c>
      <c r="N205" s="231" t="s">
        <v>134</v>
      </c>
      <c r="O205" s="232" t="s">
        <v>5</v>
      </c>
      <c r="P205" s="233" t="s">
        <v>135</v>
      </c>
      <c r="Q205" s="224" t="s">
        <v>520</v>
      </c>
    </row>
    <row r="206" spans="1:22" s="47" customFormat="1" ht="101.25" customHeight="1" thickBot="1" x14ac:dyDescent="0.25">
      <c r="A206" s="536"/>
      <c r="B206" s="535" t="s">
        <v>112</v>
      </c>
      <c r="C206" s="218" t="s">
        <v>1</v>
      </c>
      <c r="D206" s="703" t="s">
        <v>196</v>
      </c>
      <c r="E206" s="704">
        <v>200000</v>
      </c>
      <c r="F206" s="704">
        <v>900000</v>
      </c>
      <c r="G206" s="704">
        <v>2000000</v>
      </c>
      <c r="H206" s="704">
        <v>2000000</v>
      </c>
      <c r="I206" s="705">
        <v>2000000</v>
      </c>
      <c r="J206" s="850">
        <v>2399119</v>
      </c>
      <c r="K206" s="115" t="s">
        <v>221</v>
      </c>
      <c r="L206" s="740" t="s">
        <v>1141</v>
      </c>
      <c r="M206" s="528"/>
      <c r="N206" s="94" t="s">
        <v>127</v>
      </c>
      <c r="O206" s="524" t="s">
        <v>1215</v>
      </c>
      <c r="P206" s="991" t="s">
        <v>1095</v>
      </c>
      <c r="Q206" s="979" t="s">
        <v>1142</v>
      </c>
    </row>
    <row r="207" spans="1:22" s="47" customFormat="1" ht="15.75" thickBot="1" x14ac:dyDescent="0.25">
      <c r="A207" s="536"/>
      <c r="B207" s="536"/>
      <c r="C207" s="218" t="s">
        <v>2</v>
      </c>
      <c r="D207" s="257" t="s">
        <v>198</v>
      </c>
      <c r="E207" s="93">
        <v>157448</v>
      </c>
      <c r="F207" s="190">
        <v>1258560</v>
      </c>
      <c r="G207" s="200">
        <v>1845632</v>
      </c>
      <c r="H207" s="242" t="s">
        <v>1066</v>
      </c>
      <c r="I207" s="267"/>
      <c r="J207" s="737"/>
      <c r="K207" s="628"/>
      <c r="L207" s="755"/>
      <c r="M207" s="139"/>
      <c r="N207" s="238"/>
      <c r="O207" s="291"/>
      <c r="P207" s="992"/>
      <c r="Q207" s="980"/>
    </row>
    <row r="208" spans="1:22" s="47" customFormat="1" ht="15.75" thickBot="1" x14ac:dyDescent="0.25">
      <c r="A208" s="536"/>
      <c r="B208" s="536"/>
      <c r="C208" s="834" t="s">
        <v>3</v>
      </c>
      <c r="D208" s="278"/>
      <c r="E208" s="278"/>
      <c r="F208" s="278"/>
      <c r="G208" s="278"/>
      <c r="H208" s="278"/>
      <c r="I208" s="278"/>
      <c r="J208" s="278"/>
      <c r="K208" s="278"/>
      <c r="L208" s="279"/>
      <c r="M208" s="258"/>
      <c r="N208" s="238"/>
      <c r="O208" s="232" t="s">
        <v>260</v>
      </c>
      <c r="P208" s="992"/>
      <c r="Q208" s="980"/>
    </row>
    <row r="209" spans="1:17" s="47" customFormat="1" ht="129" customHeight="1" thickBot="1" x14ac:dyDescent="0.25">
      <c r="A209" s="537"/>
      <c r="B209" s="537"/>
      <c r="C209" s="631" t="s">
        <v>696</v>
      </c>
      <c r="D209" s="632"/>
      <c r="E209" s="632"/>
      <c r="F209" s="632"/>
      <c r="G209" s="632"/>
      <c r="H209" s="632"/>
      <c r="I209" s="632"/>
      <c r="J209" s="632"/>
      <c r="K209" s="632"/>
      <c r="L209" s="633"/>
      <c r="M209" s="560"/>
      <c r="N209" s="245"/>
      <c r="O209" s="525" t="s">
        <v>701</v>
      </c>
      <c r="P209" s="993"/>
      <c r="Q209" s="981"/>
    </row>
    <row r="210" spans="1:17" s="47" customFormat="1" ht="45.75" thickBot="1" x14ac:dyDescent="0.25">
      <c r="A210" s="268" t="s">
        <v>90</v>
      </c>
      <c r="B210" s="143" t="s">
        <v>257</v>
      </c>
      <c r="C210" s="143"/>
      <c r="D210" s="142" t="s">
        <v>115</v>
      </c>
      <c r="E210" s="542" t="s">
        <v>117</v>
      </c>
      <c r="F210" s="542" t="s">
        <v>118</v>
      </c>
      <c r="G210" s="542" t="s">
        <v>119</v>
      </c>
      <c r="H210" s="542" t="s">
        <v>120</v>
      </c>
      <c r="I210" s="142" t="s">
        <v>121</v>
      </c>
      <c r="J210" s="736" t="str">
        <f>J$15</f>
        <v>Revised Milestone 5 2020</v>
      </c>
      <c r="K210" s="142" t="s">
        <v>114</v>
      </c>
      <c r="L210" s="736" t="str">
        <f>L$15</f>
        <v>Revised Target (2020)</v>
      </c>
      <c r="M210" s="275" t="s">
        <v>5</v>
      </c>
      <c r="N210" s="231" t="s">
        <v>134</v>
      </c>
      <c r="O210" s="232" t="s">
        <v>5</v>
      </c>
      <c r="P210" s="233" t="s">
        <v>135</v>
      </c>
      <c r="Q210" s="224" t="s">
        <v>520</v>
      </c>
    </row>
    <row r="211" spans="1:17" s="47" customFormat="1" ht="409.15" customHeight="1" thickBot="1" x14ac:dyDescent="0.25">
      <c r="A211" s="535" t="s">
        <v>255</v>
      </c>
      <c r="B211" s="706" t="s">
        <v>113</v>
      </c>
      <c r="C211" s="260" t="s">
        <v>1</v>
      </c>
      <c r="D211" s="655" t="s">
        <v>196</v>
      </c>
      <c r="E211" s="616">
        <v>317602</v>
      </c>
      <c r="F211" s="616">
        <v>243490</v>
      </c>
      <c r="G211" s="617">
        <v>736822</v>
      </c>
      <c r="H211" s="652" t="s">
        <v>785</v>
      </c>
      <c r="I211" s="652" t="s">
        <v>785</v>
      </c>
      <c r="J211" s="740" t="s">
        <v>1151</v>
      </c>
      <c r="K211" s="653" t="str">
        <f>"2016-18 Total Target: "&amp;SUM(E211:G211)&amp;" 
2019-20 Total Target: Please see the worksheet named SectorTarget_CCindicators"</f>
        <v>2016-18 Total Target: 1297914 
2019-20 Total Target: Please see the worksheet named SectorTarget_CCindicators</v>
      </c>
      <c r="L211" s="740" t="s">
        <v>1151</v>
      </c>
      <c r="M211" s="523" t="s">
        <v>1083</v>
      </c>
      <c r="N211" s="291" t="s">
        <v>136</v>
      </c>
      <c r="O211" s="524" t="s">
        <v>703</v>
      </c>
      <c r="P211" s="991" t="s">
        <v>1096</v>
      </c>
      <c r="Q211" s="715" t="s">
        <v>1034</v>
      </c>
    </row>
    <row r="212" spans="1:17" s="47" customFormat="1" ht="30.75" thickBot="1" x14ac:dyDescent="0.25">
      <c r="A212" s="261" t="s">
        <v>110</v>
      </c>
      <c r="B212" s="637"/>
      <c r="C212" s="261" t="s">
        <v>2</v>
      </c>
      <c r="D212" s="257">
        <v>0</v>
      </c>
      <c r="E212" s="81">
        <v>330054</v>
      </c>
      <c r="F212" s="165">
        <v>308255</v>
      </c>
      <c r="G212" s="193">
        <v>823342</v>
      </c>
      <c r="H212" s="140">
        <v>673830</v>
      </c>
      <c r="I212" s="660"/>
      <c r="J212" s="751"/>
      <c r="K212" s="660"/>
      <c r="L212" s="768"/>
      <c r="M212" s="528"/>
      <c r="N212" s="238"/>
      <c r="O212" s="291"/>
      <c r="P212" s="992"/>
      <c r="Q212" s="716"/>
    </row>
    <row r="213" spans="1:17" s="47" customFormat="1" ht="22.15" customHeight="1" thickBot="1" x14ac:dyDescent="0.25">
      <c r="A213" s="536"/>
      <c r="B213" s="624"/>
      <c r="C213" s="954" t="s">
        <v>3</v>
      </c>
      <c r="D213" s="955"/>
      <c r="E213" s="955"/>
      <c r="F213" s="955"/>
      <c r="G213" s="955"/>
      <c r="H213" s="955"/>
      <c r="I213" s="955"/>
      <c r="J213" s="955"/>
      <c r="K213" s="955"/>
      <c r="L213" s="956"/>
      <c r="M213" s="528"/>
      <c r="N213" s="238"/>
      <c r="O213" s="232" t="s">
        <v>260</v>
      </c>
      <c r="P213" s="992"/>
      <c r="Q213" s="716"/>
    </row>
    <row r="214" spans="1:17" s="47" customFormat="1" ht="157.15" customHeight="1" thickBot="1" x14ac:dyDescent="0.25">
      <c r="A214" s="536"/>
      <c r="B214" s="630"/>
      <c r="C214" s="945" t="s">
        <v>1053</v>
      </c>
      <c r="D214" s="946"/>
      <c r="E214" s="946"/>
      <c r="F214" s="946"/>
      <c r="G214" s="946"/>
      <c r="H214" s="946"/>
      <c r="I214" s="946"/>
      <c r="J214" s="946"/>
      <c r="K214" s="946"/>
      <c r="L214" s="947"/>
      <c r="M214" s="529"/>
      <c r="N214" s="238"/>
      <c r="O214" s="194" t="s">
        <v>1020</v>
      </c>
      <c r="P214" s="993"/>
      <c r="Q214" s="717"/>
    </row>
    <row r="215" spans="1:17" s="47" customFormat="1" ht="45.75" thickBot="1" x14ac:dyDescent="0.25">
      <c r="A215" s="536"/>
      <c r="B215" s="112" t="s">
        <v>437</v>
      </c>
      <c r="C215" s="112"/>
      <c r="D215" s="540" t="s">
        <v>115</v>
      </c>
      <c r="E215" s="542" t="s">
        <v>117</v>
      </c>
      <c r="F215" s="542" t="s">
        <v>118</v>
      </c>
      <c r="G215" s="542" t="s">
        <v>119</v>
      </c>
      <c r="H215" s="542" t="s">
        <v>120</v>
      </c>
      <c r="I215" s="142" t="s">
        <v>121</v>
      </c>
      <c r="J215" s="736" t="str">
        <f>J$15</f>
        <v>Revised Milestone 5 2020</v>
      </c>
      <c r="K215" s="542" t="s">
        <v>114</v>
      </c>
      <c r="L215" s="736" t="str">
        <f>L$15</f>
        <v>Revised Target (2020)</v>
      </c>
      <c r="M215" s="235" t="s">
        <v>5</v>
      </c>
      <c r="N215" s="231" t="s">
        <v>134</v>
      </c>
      <c r="O215" s="232" t="s">
        <v>5</v>
      </c>
      <c r="P215" s="233" t="s">
        <v>135</v>
      </c>
      <c r="Q215" s="224" t="s">
        <v>520</v>
      </c>
    </row>
    <row r="216" spans="1:17" s="47" customFormat="1" ht="135.75" customHeight="1" thickBot="1" x14ac:dyDescent="0.25">
      <c r="A216" s="536"/>
      <c r="B216" s="524" t="s">
        <v>439</v>
      </c>
      <c r="C216" s="260" t="s">
        <v>1</v>
      </c>
      <c r="D216" s="655" t="s">
        <v>196</v>
      </c>
      <c r="E216" s="616"/>
      <c r="F216" s="616"/>
      <c r="G216" s="616"/>
      <c r="H216" s="707">
        <v>75000</v>
      </c>
      <c r="I216" s="660">
        <v>75000</v>
      </c>
      <c r="J216" s="850">
        <v>52500</v>
      </c>
      <c r="K216" s="176">
        <v>150000</v>
      </c>
      <c r="L216" s="876">
        <f>H216+J216</f>
        <v>127500</v>
      </c>
      <c r="M216" s="527" t="s">
        <v>1083</v>
      </c>
      <c r="N216" s="238" t="s">
        <v>136</v>
      </c>
      <c r="O216" s="524" t="s">
        <v>697</v>
      </c>
      <c r="P216" s="527" t="s">
        <v>817</v>
      </c>
      <c r="Q216" s="715" t="s">
        <v>1127</v>
      </c>
    </row>
    <row r="217" spans="1:17" s="47" customFormat="1" ht="22.5" customHeight="1" thickBot="1" x14ac:dyDescent="0.25">
      <c r="A217" s="261" t="s">
        <v>110</v>
      </c>
      <c r="B217" s="533"/>
      <c r="C217" s="261" t="s">
        <v>2</v>
      </c>
      <c r="D217" s="257">
        <v>0</v>
      </c>
      <c r="E217" s="81"/>
      <c r="F217" s="708"/>
      <c r="G217" s="709"/>
      <c r="H217" s="140">
        <v>74187</v>
      </c>
      <c r="I217" s="660"/>
      <c r="J217" s="751"/>
      <c r="K217" s="660"/>
      <c r="L217" s="768"/>
      <c r="M217" s="528"/>
      <c r="N217" s="238"/>
      <c r="O217" s="291"/>
      <c r="P217" s="710"/>
      <c r="Q217" s="716"/>
    </row>
    <row r="218" spans="1:17" s="47" customFormat="1" ht="15.75" thickBot="1" x14ac:dyDescent="0.25">
      <c r="A218" s="536"/>
      <c r="B218" s="533"/>
      <c r="C218" s="834" t="s">
        <v>3</v>
      </c>
      <c r="D218" s="278"/>
      <c r="E218" s="278"/>
      <c r="F218" s="278"/>
      <c r="G218" s="278"/>
      <c r="H218" s="278"/>
      <c r="I218" s="278"/>
      <c r="J218" s="278"/>
      <c r="K218" s="278"/>
      <c r="L218" s="279"/>
      <c r="M218" s="528"/>
      <c r="N218" s="238"/>
      <c r="O218" s="232" t="s">
        <v>260</v>
      </c>
      <c r="P218" s="238"/>
      <c r="Q218" s="716"/>
    </row>
    <row r="219" spans="1:17" s="47" customFormat="1" ht="121.15" customHeight="1" thickBot="1" x14ac:dyDescent="0.25">
      <c r="A219" s="536"/>
      <c r="B219" s="533"/>
      <c r="C219" s="945" t="s">
        <v>441</v>
      </c>
      <c r="D219" s="946"/>
      <c r="E219" s="946"/>
      <c r="F219" s="946"/>
      <c r="G219" s="946"/>
      <c r="H219" s="946"/>
      <c r="I219" s="946"/>
      <c r="J219" s="946"/>
      <c r="K219" s="946"/>
      <c r="L219" s="947"/>
      <c r="M219" s="529"/>
      <c r="N219" s="238"/>
      <c r="O219" s="194" t="s">
        <v>1020</v>
      </c>
      <c r="P219" s="245"/>
      <c r="Q219" s="717"/>
    </row>
    <row r="220" spans="1:17" s="47" customFormat="1" ht="45.75" thickBot="1" x14ac:dyDescent="0.25">
      <c r="A220" s="536"/>
      <c r="B220" s="113" t="s">
        <v>438</v>
      </c>
      <c r="C220" s="112"/>
      <c r="D220" s="540" t="s">
        <v>115</v>
      </c>
      <c r="E220" s="542" t="s">
        <v>117</v>
      </c>
      <c r="F220" s="542" t="s">
        <v>118</v>
      </c>
      <c r="G220" s="542" t="s">
        <v>119</v>
      </c>
      <c r="H220" s="542" t="s">
        <v>120</v>
      </c>
      <c r="I220" s="142" t="s">
        <v>121</v>
      </c>
      <c r="J220" s="736" t="str">
        <f>J$15</f>
        <v>Revised Milestone 5 2020</v>
      </c>
      <c r="K220" s="542" t="s">
        <v>114</v>
      </c>
      <c r="L220" s="736" t="str">
        <f>L$15</f>
        <v>Revised Target (2020)</v>
      </c>
      <c r="M220" s="235" t="s">
        <v>5</v>
      </c>
      <c r="N220" s="231" t="s">
        <v>134</v>
      </c>
      <c r="O220" s="232" t="s">
        <v>5</v>
      </c>
      <c r="P220" s="233" t="s">
        <v>135</v>
      </c>
      <c r="Q220" s="224" t="s">
        <v>520</v>
      </c>
    </row>
    <row r="221" spans="1:17" s="47" customFormat="1" ht="130.15" customHeight="1" thickBot="1" x14ac:dyDescent="0.25">
      <c r="A221" s="536"/>
      <c r="B221" s="523" t="s">
        <v>440</v>
      </c>
      <c r="C221" s="260" t="s">
        <v>1</v>
      </c>
      <c r="D221" s="655" t="s">
        <v>196</v>
      </c>
      <c r="E221" s="616"/>
      <c r="F221" s="616"/>
      <c r="G221" s="616"/>
      <c r="H221" s="707">
        <v>2500</v>
      </c>
      <c r="I221" s="660">
        <v>5000</v>
      </c>
      <c r="J221" s="850">
        <v>2500</v>
      </c>
      <c r="K221" s="176">
        <v>7500</v>
      </c>
      <c r="L221" s="876">
        <f>H221+J221</f>
        <v>5000</v>
      </c>
      <c r="M221" s="523" t="s">
        <v>1083</v>
      </c>
      <c r="N221" s="291" t="s">
        <v>136</v>
      </c>
      <c r="O221" s="524" t="s">
        <v>443</v>
      </c>
      <c r="P221" s="988" t="s">
        <v>1097</v>
      </c>
      <c r="Q221" s="715" t="s">
        <v>1127</v>
      </c>
    </row>
    <row r="222" spans="1:17" s="47" customFormat="1" ht="24" customHeight="1" thickBot="1" x14ac:dyDescent="0.25">
      <c r="A222" s="261" t="s">
        <v>110</v>
      </c>
      <c r="B222" s="524"/>
      <c r="C222" s="261" t="s">
        <v>2</v>
      </c>
      <c r="D222" s="257">
        <v>0</v>
      </c>
      <c r="E222" s="81"/>
      <c r="F222" s="708"/>
      <c r="G222" s="709"/>
      <c r="H222" s="140">
        <v>5452</v>
      </c>
      <c r="I222" s="660"/>
      <c r="J222" s="751"/>
      <c r="K222" s="660"/>
      <c r="L222" s="768"/>
      <c r="M222" s="528"/>
      <c r="N222" s="238"/>
      <c r="O222" s="291"/>
      <c r="P222" s="989"/>
      <c r="Q222" s="716"/>
    </row>
    <row r="223" spans="1:17" s="47" customFormat="1" ht="15.75" thickBot="1" x14ac:dyDescent="0.25">
      <c r="A223" s="536"/>
      <c r="B223" s="524"/>
      <c r="C223" s="834" t="s">
        <v>3</v>
      </c>
      <c r="D223" s="278"/>
      <c r="E223" s="278"/>
      <c r="F223" s="278"/>
      <c r="G223" s="278"/>
      <c r="H223" s="278"/>
      <c r="I223" s="278"/>
      <c r="J223" s="278"/>
      <c r="K223" s="278"/>
      <c r="L223" s="279"/>
      <c r="M223" s="528"/>
      <c r="N223" s="238"/>
      <c r="O223" s="232" t="s">
        <v>260</v>
      </c>
      <c r="P223" s="989"/>
      <c r="Q223" s="716"/>
    </row>
    <row r="224" spans="1:17" s="47" customFormat="1" ht="215.65" customHeight="1" thickBot="1" x14ac:dyDescent="0.25">
      <c r="A224" s="265"/>
      <c r="B224" s="525"/>
      <c r="C224" s="945" t="s">
        <v>442</v>
      </c>
      <c r="D224" s="946"/>
      <c r="E224" s="946"/>
      <c r="F224" s="946"/>
      <c r="G224" s="946"/>
      <c r="H224" s="946"/>
      <c r="I224" s="946"/>
      <c r="J224" s="946"/>
      <c r="K224" s="946"/>
      <c r="L224" s="947"/>
      <c r="M224" s="529"/>
      <c r="N224" s="238"/>
      <c r="O224" s="194" t="s">
        <v>1020</v>
      </c>
      <c r="P224" s="990"/>
      <c r="Q224" s="717"/>
    </row>
    <row r="225" spans="1:22" s="134" customFormat="1" ht="45.75" thickBot="1" x14ac:dyDescent="0.25">
      <c r="A225" s="268" t="s">
        <v>1175</v>
      </c>
      <c r="B225" s="143" t="s">
        <v>1176</v>
      </c>
      <c r="C225" s="143"/>
      <c r="D225" s="213"/>
      <c r="E225" s="213"/>
      <c r="F225" s="213"/>
      <c r="G225" s="213"/>
      <c r="H225" s="213"/>
      <c r="I225" s="142" t="s">
        <v>121</v>
      </c>
      <c r="J225" s="736"/>
      <c r="K225" s="813" t="s">
        <v>114</v>
      </c>
      <c r="L225" s="736"/>
      <c r="M225" s="230" t="s">
        <v>5</v>
      </c>
      <c r="N225" s="231" t="s">
        <v>134</v>
      </c>
      <c r="O225" s="439" t="s">
        <v>5</v>
      </c>
      <c r="P225" s="233" t="s">
        <v>135</v>
      </c>
      <c r="Q225" s="224"/>
    </row>
    <row r="226" spans="1:22" s="797" customFormat="1" ht="57.75" thickBot="1" x14ac:dyDescent="0.25">
      <c r="A226" s="970" t="s">
        <v>1178</v>
      </c>
      <c r="B226" s="792" t="s">
        <v>1191</v>
      </c>
      <c r="C226" s="218" t="s">
        <v>1</v>
      </c>
      <c r="D226" s="213"/>
      <c r="E226" s="213"/>
      <c r="F226" s="213"/>
      <c r="G226" s="213"/>
      <c r="H226" s="213"/>
      <c r="I226" s="877" t="s">
        <v>1179</v>
      </c>
      <c r="J226" s="740"/>
      <c r="K226" s="874" t="str">
        <f>I226</f>
        <v>75mil</v>
      </c>
      <c r="L226" s="740"/>
      <c r="M226" s="806" t="s">
        <v>225</v>
      </c>
      <c r="N226" s="438"/>
      <c r="O226" s="976" t="s">
        <v>1171</v>
      </c>
      <c r="P226" s="803" t="s">
        <v>1167</v>
      </c>
      <c r="Q226" s="982"/>
      <c r="R226" s="798"/>
      <c r="S226" s="798"/>
      <c r="T226" s="798"/>
      <c r="U226" s="799"/>
      <c r="V226" s="800"/>
    </row>
    <row r="227" spans="1:22" s="134" customFormat="1" ht="15.75" thickBot="1" x14ac:dyDescent="0.25">
      <c r="A227" s="971"/>
      <c r="B227" s="226"/>
      <c r="C227" s="260" t="s">
        <v>2</v>
      </c>
      <c r="D227" s="213"/>
      <c r="E227" s="213"/>
      <c r="F227" s="213"/>
      <c r="G227" s="213"/>
      <c r="H227" s="213"/>
      <c r="I227" s="714"/>
      <c r="J227" s="753"/>
      <c r="K227" s="699"/>
      <c r="L227" s="770"/>
      <c r="M227" s="805"/>
      <c r="N227" s="258"/>
      <c r="O227" s="977"/>
      <c r="P227" s="716"/>
      <c r="Q227" s="983"/>
      <c r="V227" s="92"/>
    </row>
    <row r="228" spans="1:22" s="134" customFormat="1" ht="15.75" thickBot="1" x14ac:dyDescent="0.25">
      <c r="A228" s="971"/>
      <c r="B228" s="789"/>
      <c r="C228" s="834" t="s">
        <v>3</v>
      </c>
      <c r="D228" s="278"/>
      <c r="E228" s="278"/>
      <c r="F228" s="278"/>
      <c r="G228" s="278"/>
      <c r="H228" s="278"/>
      <c r="I228" s="278"/>
      <c r="J228" s="278"/>
      <c r="K228" s="278"/>
      <c r="L228" s="279"/>
      <c r="M228" s="805"/>
      <c r="N228" s="258"/>
      <c r="O228" s="977"/>
      <c r="P228" s="716"/>
      <c r="Q228" s="983"/>
    </row>
    <row r="229" spans="1:22" s="134" customFormat="1" ht="23.25" customHeight="1" thickBot="1" x14ac:dyDescent="0.25">
      <c r="A229" s="971"/>
      <c r="B229" s="790"/>
      <c r="C229" s="854" t="s">
        <v>1180</v>
      </c>
      <c r="D229" s="855"/>
      <c r="E229" s="855"/>
      <c r="F229" s="855"/>
      <c r="G229" s="855"/>
      <c r="H229" s="855"/>
      <c r="I229" s="855"/>
      <c r="J229" s="855"/>
      <c r="K229" s="855"/>
      <c r="L229" s="856"/>
      <c r="M229" s="238"/>
      <c r="N229" s="258"/>
      <c r="O229" s="977"/>
      <c r="P229" s="716"/>
      <c r="Q229" s="983"/>
    </row>
    <row r="230" spans="1:22" s="134" customFormat="1" ht="45.75" thickBot="1" x14ac:dyDescent="0.25">
      <c r="A230" s="971"/>
      <c r="B230" s="112" t="s">
        <v>1177</v>
      </c>
      <c r="C230" s="112"/>
      <c r="D230" s="213"/>
      <c r="E230" s="213"/>
      <c r="F230" s="213"/>
      <c r="G230" s="213"/>
      <c r="H230" s="213"/>
      <c r="I230" s="142" t="s">
        <v>121</v>
      </c>
      <c r="J230" s="736"/>
      <c r="K230" s="813" t="s">
        <v>114</v>
      </c>
      <c r="L230" s="736"/>
      <c r="M230" s="235" t="s">
        <v>5</v>
      </c>
      <c r="N230" s="231" t="s">
        <v>134</v>
      </c>
      <c r="O230" s="977"/>
      <c r="P230" s="233" t="s">
        <v>135</v>
      </c>
      <c r="Q230" s="983"/>
    </row>
    <row r="231" spans="1:22" s="797" customFormat="1" ht="72" thickBot="1" x14ac:dyDescent="0.25">
      <c r="A231" s="971"/>
      <c r="B231" s="878" t="s">
        <v>1238</v>
      </c>
      <c r="C231" s="247" t="s">
        <v>1</v>
      </c>
      <c r="D231" s="213"/>
      <c r="E231" s="213"/>
      <c r="F231" s="213"/>
      <c r="G231" s="213"/>
      <c r="H231" s="213"/>
      <c r="I231" s="879">
        <v>1188545</v>
      </c>
      <c r="J231" s="850"/>
      <c r="K231" s="874">
        <f>I231</f>
        <v>1188545</v>
      </c>
      <c r="L231" s="850"/>
      <c r="M231" s="807"/>
      <c r="N231" s="291"/>
      <c r="O231" s="977"/>
      <c r="P231" s="803" t="s">
        <v>1167</v>
      </c>
      <c r="Q231" s="983"/>
    </row>
    <row r="232" spans="1:22" s="134" customFormat="1" ht="15.75" thickBot="1" x14ac:dyDescent="0.25">
      <c r="A232" s="971"/>
      <c r="B232" s="226"/>
      <c r="C232" s="260" t="s">
        <v>2</v>
      </c>
      <c r="D232" s="213"/>
      <c r="E232" s="213"/>
      <c r="F232" s="213"/>
      <c r="G232" s="213"/>
      <c r="H232" s="213"/>
      <c r="I232" s="259"/>
      <c r="J232" s="754"/>
      <c r="K232" s="628"/>
      <c r="L232" s="767"/>
      <c r="M232" s="805"/>
      <c r="N232" s="238"/>
      <c r="O232" s="977"/>
      <c r="P232" s="716"/>
      <c r="Q232" s="983"/>
    </row>
    <row r="233" spans="1:22" s="134" customFormat="1" ht="15.75" thickBot="1" x14ac:dyDescent="0.25">
      <c r="A233" s="971"/>
      <c r="B233" s="789"/>
      <c r="C233" s="834" t="s">
        <v>3</v>
      </c>
      <c r="D233" s="278"/>
      <c r="E233" s="278"/>
      <c r="F233" s="278"/>
      <c r="G233" s="278"/>
      <c r="H233" s="278"/>
      <c r="I233" s="278"/>
      <c r="J233" s="278"/>
      <c r="K233" s="278"/>
      <c r="L233" s="279"/>
      <c r="M233" s="805"/>
      <c r="N233" s="238"/>
      <c r="O233" s="977"/>
      <c r="P233" s="716"/>
      <c r="Q233" s="983"/>
    </row>
    <row r="234" spans="1:22" s="134" customFormat="1" ht="14.45" customHeight="1" thickBot="1" x14ac:dyDescent="0.25">
      <c r="A234" s="971"/>
      <c r="B234" s="791"/>
      <c r="C234" s="948" t="s">
        <v>1180</v>
      </c>
      <c r="D234" s="949"/>
      <c r="E234" s="949"/>
      <c r="F234" s="949"/>
      <c r="G234" s="949"/>
      <c r="H234" s="949"/>
      <c r="I234" s="949"/>
      <c r="J234" s="949"/>
      <c r="K234" s="949"/>
      <c r="L234" s="950"/>
      <c r="M234" s="805"/>
      <c r="N234" s="238"/>
      <c r="O234" s="977"/>
      <c r="P234" s="717"/>
      <c r="Q234" s="983"/>
    </row>
    <row r="235" spans="1:22" s="797" customFormat="1" ht="45.75" thickBot="1" x14ac:dyDescent="0.25">
      <c r="A235" s="971"/>
      <c r="B235" s="143" t="s">
        <v>1181</v>
      </c>
      <c r="C235" s="143"/>
      <c r="D235" s="213"/>
      <c r="E235" s="213"/>
      <c r="F235" s="213"/>
      <c r="G235" s="213"/>
      <c r="H235" s="213"/>
      <c r="I235" s="142" t="s">
        <v>121</v>
      </c>
      <c r="J235" s="736"/>
      <c r="K235" s="813" t="s">
        <v>114</v>
      </c>
      <c r="L235" s="736"/>
      <c r="M235" s="230" t="s">
        <v>5</v>
      </c>
      <c r="N235" s="231" t="s">
        <v>134</v>
      </c>
      <c r="O235" s="977"/>
      <c r="P235" s="233" t="s">
        <v>135</v>
      </c>
      <c r="Q235" s="983"/>
    </row>
    <row r="236" spans="1:22" s="797" customFormat="1" ht="57.75" customHeight="1" thickBot="1" x14ac:dyDescent="0.25">
      <c r="A236" s="971"/>
      <c r="B236" s="792" t="s">
        <v>1239</v>
      </c>
      <c r="C236" s="218" t="s">
        <v>1</v>
      </c>
      <c r="D236" s="213"/>
      <c r="E236" s="213"/>
      <c r="F236" s="213"/>
      <c r="G236" s="213"/>
      <c r="H236" s="213"/>
      <c r="I236" s="880">
        <v>264960</v>
      </c>
      <c r="J236" s="740"/>
      <c r="K236" s="874">
        <f>I236</f>
        <v>264960</v>
      </c>
      <c r="L236" s="740"/>
      <c r="M236" s="806" t="s">
        <v>225</v>
      </c>
      <c r="N236" s="438"/>
      <c r="O236" s="977"/>
      <c r="P236" s="803" t="s">
        <v>1167</v>
      </c>
      <c r="Q236" s="983"/>
    </row>
    <row r="237" spans="1:22" s="47" customFormat="1" ht="15.75" thickBot="1" x14ac:dyDescent="0.25">
      <c r="A237" s="971"/>
      <c r="B237" s="226"/>
      <c r="C237" s="218" t="s">
        <v>2</v>
      </c>
      <c r="D237" s="667"/>
      <c r="E237" s="667"/>
      <c r="F237" s="667"/>
      <c r="G237" s="667"/>
      <c r="H237" s="667"/>
      <c r="I237" s="881"/>
      <c r="J237" s="882"/>
      <c r="K237" s="883"/>
      <c r="L237" s="770"/>
      <c r="M237" s="805"/>
      <c r="N237" s="258"/>
      <c r="O237" s="977"/>
      <c r="P237" s="716"/>
      <c r="Q237" s="983"/>
    </row>
    <row r="238" spans="1:22" s="47" customFormat="1" ht="15.75" thickBot="1" x14ac:dyDescent="0.25">
      <c r="A238" s="971"/>
      <c r="B238" s="789"/>
      <c r="C238" s="834" t="s">
        <v>3</v>
      </c>
      <c r="D238" s="278"/>
      <c r="E238" s="278"/>
      <c r="F238" s="278"/>
      <c r="G238" s="278"/>
      <c r="H238" s="278"/>
      <c r="I238" s="278"/>
      <c r="J238" s="278"/>
      <c r="K238" s="278"/>
      <c r="L238" s="279"/>
      <c r="M238" s="805"/>
      <c r="N238" s="258"/>
      <c r="O238" s="977"/>
      <c r="P238" s="716"/>
      <c r="Q238" s="983"/>
    </row>
    <row r="239" spans="1:22" s="47" customFormat="1" ht="15.75" thickBot="1" x14ac:dyDescent="0.25">
      <c r="A239" s="971"/>
      <c r="B239" s="790"/>
      <c r="C239" s="973" t="s">
        <v>1187</v>
      </c>
      <c r="D239" s="974"/>
      <c r="E239" s="974"/>
      <c r="F239" s="974"/>
      <c r="G239" s="974"/>
      <c r="H239" s="974"/>
      <c r="I239" s="974"/>
      <c r="J239" s="974"/>
      <c r="K239" s="975"/>
      <c r="L239" s="771"/>
      <c r="M239" s="238"/>
      <c r="N239" s="258"/>
      <c r="O239" s="977"/>
      <c r="P239" s="716"/>
      <c r="Q239" s="983"/>
    </row>
    <row r="240" spans="1:22" s="797" customFormat="1" ht="45.75" thickBot="1" x14ac:dyDescent="0.25">
      <c r="A240" s="971"/>
      <c r="B240" s="112" t="s">
        <v>1182</v>
      </c>
      <c r="C240" s="112"/>
      <c r="D240" s="213"/>
      <c r="E240" s="213"/>
      <c r="F240" s="213"/>
      <c r="G240" s="213"/>
      <c r="H240" s="213"/>
      <c r="I240" s="142" t="s">
        <v>121</v>
      </c>
      <c r="J240" s="736"/>
      <c r="K240" s="813" t="s">
        <v>114</v>
      </c>
      <c r="L240" s="736"/>
      <c r="M240" s="235" t="s">
        <v>5</v>
      </c>
      <c r="N240" s="231" t="s">
        <v>134</v>
      </c>
      <c r="O240" s="978"/>
      <c r="P240" s="233" t="s">
        <v>135</v>
      </c>
      <c r="Q240" s="983"/>
    </row>
    <row r="241" spans="1:17" s="797" customFormat="1" ht="72" thickBot="1" x14ac:dyDescent="0.25">
      <c r="A241" s="971"/>
      <c r="B241" s="878" t="s">
        <v>1240</v>
      </c>
      <c r="C241" s="247" t="s">
        <v>1</v>
      </c>
      <c r="D241" s="213"/>
      <c r="E241" s="213"/>
      <c r="F241" s="213"/>
      <c r="G241" s="213"/>
      <c r="H241" s="213"/>
      <c r="I241" s="879">
        <v>36000</v>
      </c>
      <c r="J241" s="850"/>
      <c r="K241" s="874">
        <f>I241</f>
        <v>36000</v>
      </c>
      <c r="L241" s="850"/>
      <c r="M241" s="807"/>
      <c r="N241" s="291"/>
      <c r="O241" s="439" t="s">
        <v>1188</v>
      </c>
      <c r="P241" s="803" t="s">
        <v>1167</v>
      </c>
      <c r="Q241" s="983"/>
    </row>
    <row r="242" spans="1:17" s="47" customFormat="1" ht="15.75" thickBot="1" x14ac:dyDescent="0.25">
      <c r="A242" s="971"/>
      <c r="B242" s="226"/>
      <c r="C242" s="260" t="s">
        <v>2</v>
      </c>
      <c r="D242" s="213"/>
      <c r="E242" s="213"/>
      <c r="F242" s="213"/>
      <c r="G242" s="213"/>
      <c r="H242" s="213"/>
      <c r="I242" s="259"/>
      <c r="J242" s="754"/>
      <c r="K242" s="628"/>
      <c r="L242" s="767"/>
      <c r="M242" s="805"/>
      <c r="N242" s="238"/>
      <c r="O242" s="979" t="s">
        <v>1189</v>
      </c>
      <c r="P242" s="716"/>
      <c r="Q242" s="983"/>
    </row>
    <row r="243" spans="1:17" s="47" customFormat="1" ht="15.75" thickBot="1" x14ac:dyDescent="0.25">
      <c r="A243" s="971"/>
      <c r="B243" s="789"/>
      <c r="C243" s="811" t="s">
        <v>3</v>
      </c>
      <c r="D243" s="812"/>
      <c r="E243" s="812"/>
      <c r="F243" s="812"/>
      <c r="G243" s="812"/>
      <c r="H243" s="812"/>
      <c r="I243" s="812"/>
      <c r="J243" s="812"/>
      <c r="K243" s="813"/>
      <c r="L243" s="850"/>
      <c r="M243" s="805"/>
      <c r="N243" s="238"/>
      <c r="O243" s="980"/>
      <c r="P243" s="716"/>
      <c r="Q243" s="983"/>
    </row>
    <row r="244" spans="1:17" s="47" customFormat="1" ht="15.75" thickBot="1" x14ac:dyDescent="0.25">
      <c r="A244" s="971"/>
      <c r="B244" s="791"/>
      <c r="C244" s="948" t="s">
        <v>1187</v>
      </c>
      <c r="D244" s="949"/>
      <c r="E244" s="949"/>
      <c r="F244" s="949"/>
      <c r="G244" s="949"/>
      <c r="H244" s="949"/>
      <c r="I244" s="949"/>
      <c r="J244" s="949"/>
      <c r="K244" s="949"/>
      <c r="L244" s="950"/>
      <c r="M244" s="805"/>
      <c r="N244" s="238"/>
      <c r="O244" s="980"/>
      <c r="P244" s="717"/>
      <c r="Q244" s="983"/>
    </row>
    <row r="245" spans="1:17" s="797" customFormat="1" ht="45.75" thickBot="1" x14ac:dyDescent="0.25">
      <c r="A245" s="971"/>
      <c r="B245" s="143" t="s">
        <v>1183</v>
      </c>
      <c r="C245" s="143"/>
      <c r="D245" s="213"/>
      <c r="E245" s="213"/>
      <c r="F245" s="213"/>
      <c r="G245" s="213"/>
      <c r="H245" s="213"/>
      <c r="I245" s="142" t="s">
        <v>121</v>
      </c>
      <c r="J245" s="736"/>
      <c r="K245" s="813" t="s">
        <v>114</v>
      </c>
      <c r="L245" s="736"/>
      <c r="M245" s="230" t="s">
        <v>5</v>
      </c>
      <c r="N245" s="231" t="s">
        <v>134</v>
      </c>
      <c r="O245" s="980"/>
      <c r="P245" s="233" t="s">
        <v>135</v>
      </c>
      <c r="Q245" s="983"/>
    </row>
    <row r="246" spans="1:17" s="797" customFormat="1" ht="72" thickBot="1" x14ac:dyDescent="0.25">
      <c r="A246" s="971"/>
      <c r="B246" s="792" t="s">
        <v>1190</v>
      </c>
      <c r="C246" s="218" t="s">
        <v>1</v>
      </c>
      <c r="D246" s="213"/>
      <c r="E246" s="213"/>
      <c r="F246" s="213"/>
      <c r="G246" s="213"/>
      <c r="H246" s="213"/>
      <c r="I246" s="880">
        <v>32530</v>
      </c>
      <c r="J246" s="740"/>
      <c r="K246" s="874">
        <f>I246</f>
        <v>32530</v>
      </c>
      <c r="L246" s="740"/>
      <c r="M246" s="806" t="s">
        <v>225</v>
      </c>
      <c r="N246" s="438"/>
      <c r="O246" s="980"/>
      <c r="P246" s="803" t="s">
        <v>1167</v>
      </c>
      <c r="Q246" s="983"/>
    </row>
    <row r="247" spans="1:17" s="47" customFormat="1" ht="15.75" thickBot="1" x14ac:dyDescent="0.25">
      <c r="A247" s="971"/>
      <c r="B247" s="226"/>
      <c r="C247" s="218" t="s">
        <v>2</v>
      </c>
      <c r="D247" s="667"/>
      <c r="E247" s="667"/>
      <c r="F247" s="667"/>
      <c r="G247" s="667"/>
      <c r="H247" s="667"/>
      <c r="I247" s="881"/>
      <c r="J247" s="882"/>
      <c r="K247" s="883"/>
      <c r="L247" s="770"/>
      <c r="M247" s="805"/>
      <c r="N247" s="258"/>
      <c r="O247" s="980"/>
      <c r="P247" s="716"/>
      <c r="Q247" s="983"/>
    </row>
    <row r="248" spans="1:17" s="47" customFormat="1" ht="15.75" thickBot="1" x14ac:dyDescent="0.25">
      <c r="A248" s="971"/>
      <c r="B248" s="789"/>
      <c r="C248" s="834" t="s">
        <v>3</v>
      </c>
      <c r="D248" s="278"/>
      <c r="E248" s="278"/>
      <c r="F248" s="278"/>
      <c r="G248" s="278"/>
      <c r="H248" s="278"/>
      <c r="I248" s="278"/>
      <c r="J248" s="278"/>
      <c r="K248" s="278"/>
      <c r="L248" s="279"/>
      <c r="M248" s="805"/>
      <c r="N248" s="258"/>
      <c r="O248" s="980"/>
      <c r="P248" s="716"/>
      <c r="Q248" s="983"/>
    </row>
    <row r="249" spans="1:17" s="47" customFormat="1" ht="15.75" thickBot="1" x14ac:dyDescent="0.25">
      <c r="A249" s="971"/>
      <c r="B249" s="790"/>
      <c r="C249" s="948" t="s">
        <v>1187</v>
      </c>
      <c r="D249" s="949"/>
      <c r="E249" s="949"/>
      <c r="F249" s="949"/>
      <c r="G249" s="949"/>
      <c r="H249" s="949"/>
      <c r="I249" s="949"/>
      <c r="J249" s="949"/>
      <c r="K249" s="949"/>
      <c r="L249" s="950"/>
      <c r="M249" s="238"/>
      <c r="N249" s="258"/>
      <c r="O249" s="980"/>
      <c r="P249" s="716"/>
      <c r="Q249" s="983"/>
    </row>
    <row r="250" spans="1:17" s="797" customFormat="1" ht="45.75" thickBot="1" x14ac:dyDescent="0.25">
      <c r="A250" s="971"/>
      <c r="B250" s="112" t="s">
        <v>1184</v>
      </c>
      <c r="C250" s="112"/>
      <c r="D250" s="213"/>
      <c r="E250" s="213"/>
      <c r="F250" s="213"/>
      <c r="G250" s="213"/>
      <c r="H250" s="213"/>
      <c r="I250" s="142" t="s">
        <v>121</v>
      </c>
      <c r="J250" s="736"/>
      <c r="K250" s="813" t="s">
        <v>114</v>
      </c>
      <c r="L250" s="736"/>
      <c r="M250" s="235" t="s">
        <v>5</v>
      </c>
      <c r="N250" s="231" t="s">
        <v>134</v>
      </c>
      <c r="O250" s="980"/>
      <c r="P250" s="233" t="s">
        <v>135</v>
      </c>
      <c r="Q250" s="983"/>
    </row>
    <row r="251" spans="1:17" s="797" customFormat="1" ht="72" thickBot="1" x14ac:dyDescent="0.25">
      <c r="A251" s="971"/>
      <c r="B251" s="878" t="s">
        <v>1241</v>
      </c>
      <c r="C251" s="247" t="s">
        <v>1</v>
      </c>
      <c r="D251" s="213"/>
      <c r="E251" s="213"/>
      <c r="F251" s="213"/>
      <c r="G251" s="213"/>
      <c r="H251" s="213"/>
      <c r="I251" s="879">
        <v>183575</v>
      </c>
      <c r="J251" s="850"/>
      <c r="K251" s="874">
        <f>I251</f>
        <v>183575</v>
      </c>
      <c r="L251" s="850"/>
      <c r="M251" s="807"/>
      <c r="N251" s="291"/>
      <c r="O251" s="980"/>
      <c r="P251" s="803" t="s">
        <v>1167</v>
      </c>
      <c r="Q251" s="983"/>
    </row>
    <row r="252" spans="1:17" s="47" customFormat="1" ht="15.75" thickBot="1" x14ac:dyDescent="0.25">
      <c r="A252" s="971"/>
      <c r="B252" s="226"/>
      <c r="C252" s="260" t="s">
        <v>2</v>
      </c>
      <c r="D252" s="213"/>
      <c r="E252" s="213"/>
      <c r="F252" s="213"/>
      <c r="G252" s="213"/>
      <c r="H252" s="213"/>
      <c r="I252" s="259"/>
      <c r="J252" s="754"/>
      <c r="K252" s="628"/>
      <c r="L252" s="767"/>
      <c r="M252" s="805"/>
      <c r="N252" s="238"/>
      <c r="O252" s="980"/>
      <c r="P252" s="716"/>
      <c r="Q252" s="983"/>
    </row>
    <row r="253" spans="1:17" s="47" customFormat="1" ht="15.75" thickBot="1" x14ac:dyDescent="0.25">
      <c r="A253" s="971"/>
      <c r="B253" s="789"/>
      <c r="C253" s="834" t="s">
        <v>3</v>
      </c>
      <c r="D253" s="278"/>
      <c r="E253" s="278"/>
      <c r="F253" s="278"/>
      <c r="G253" s="278"/>
      <c r="H253" s="278"/>
      <c r="I253" s="278"/>
      <c r="J253" s="278"/>
      <c r="K253" s="278"/>
      <c r="L253" s="279"/>
      <c r="M253" s="805"/>
      <c r="N253" s="238"/>
      <c r="O253" s="980"/>
      <c r="P253" s="716"/>
      <c r="Q253" s="983"/>
    </row>
    <row r="254" spans="1:17" s="47" customFormat="1" ht="15.75" thickBot="1" x14ac:dyDescent="0.25">
      <c r="A254" s="971"/>
      <c r="B254" s="791"/>
      <c r="C254" s="948" t="s">
        <v>1187</v>
      </c>
      <c r="D254" s="949"/>
      <c r="E254" s="949"/>
      <c r="F254" s="949"/>
      <c r="G254" s="949"/>
      <c r="H254" s="949"/>
      <c r="I254" s="949"/>
      <c r="J254" s="949"/>
      <c r="K254" s="949"/>
      <c r="L254" s="950"/>
      <c r="M254" s="805"/>
      <c r="N254" s="238"/>
      <c r="O254" s="980"/>
      <c r="P254" s="717"/>
      <c r="Q254" s="983"/>
    </row>
    <row r="255" spans="1:17" s="797" customFormat="1" ht="45.75" thickBot="1" x14ac:dyDescent="0.25">
      <c r="A255" s="971"/>
      <c r="B255" s="143" t="s">
        <v>1185</v>
      </c>
      <c r="C255" s="143"/>
      <c r="D255" s="213"/>
      <c r="E255" s="213"/>
      <c r="F255" s="213"/>
      <c r="G255" s="213"/>
      <c r="H255" s="213"/>
      <c r="I255" s="142" t="s">
        <v>121</v>
      </c>
      <c r="J255" s="736"/>
      <c r="K255" s="813" t="s">
        <v>114</v>
      </c>
      <c r="L255" s="736"/>
      <c r="M255" s="230" t="s">
        <v>5</v>
      </c>
      <c r="N255" s="231" t="s">
        <v>134</v>
      </c>
      <c r="O255" s="980"/>
      <c r="P255" s="233" t="s">
        <v>135</v>
      </c>
      <c r="Q255" s="983"/>
    </row>
    <row r="256" spans="1:17" s="797" customFormat="1" ht="100.5" thickBot="1" x14ac:dyDescent="0.25">
      <c r="A256" s="971"/>
      <c r="B256" s="792" t="s">
        <v>1242</v>
      </c>
      <c r="C256" s="218" t="s">
        <v>1</v>
      </c>
      <c r="D256" s="213"/>
      <c r="E256" s="213"/>
      <c r="F256" s="213"/>
      <c r="G256" s="213"/>
      <c r="H256" s="213"/>
      <c r="I256" s="880">
        <v>590781</v>
      </c>
      <c r="J256" s="740"/>
      <c r="K256" s="874">
        <f>I256</f>
        <v>590781</v>
      </c>
      <c r="L256" s="740"/>
      <c r="M256" s="806" t="s">
        <v>225</v>
      </c>
      <c r="N256" s="438"/>
      <c r="O256" s="980"/>
      <c r="P256" s="803" t="s">
        <v>1167</v>
      </c>
      <c r="Q256" s="983"/>
    </row>
    <row r="257" spans="1:17" s="47" customFormat="1" ht="15.75" thickBot="1" x14ac:dyDescent="0.25">
      <c r="A257" s="971"/>
      <c r="B257" s="226"/>
      <c r="C257" s="218" t="s">
        <v>2</v>
      </c>
      <c r="D257" s="667"/>
      <c r="E257" s="667"/>
      <c r="F257" s="667"/>
      <c r="G257" s="667"/>
      <c r="H257" s="667"/>
      <c r="I257" s="881"/>
      <c r="J257" s="882"/>
      <c r="K257" s="883"/>
      <c r="L257" s="770"/>
      <c r="M257" s="805"/>
      <c r="N257" s="258"/>
      <c r="O257" s="980"/>
      <c r="P257" s="716"/>
      <c r="Q257" s="983"/>
    </row>
    <row r="258" spans="1:17" s="47" customFormat="1" ht="15.75" thickBot="1" x14ac:dyDescent="0.25">
      <c r="A258" s="971"/>
      <c r="B258" s="789"/>
      <c r="C258" s="834" t="s">
        <v>3</v>
      </c>
      <c r="D258" s="278"/>
      <c r="E258" s="278"/>
      <c r="F258" s="278"/>
      <c r="G258" s="278"/>
      <c r="H258" s="278"/>
      <c r="I258" s="278"/>
      <c r="J258" s="278"/>
      <c r="K258" s="278"/>
      <c r="L258" s="279"/>
      <c r="M258" s="805"/>
      <c r="N258" s="258"/>
      <c r="O258" s="980"/>
      <c r="P258" s="716"/>
      <c r="Q258" s="983"/>
    </row>
    <row r="259" spans="1:17" s="47" customFormat="1" ht="15.75" thickBot="1" x14ac:dyDescent="0.25">
      <c r="A259" s="971"/>
      <c r="B259" s="790"/>
      <c r="C259" s="854" t="s">
        <v>1187</v>
      </c>
      <c r="D259" s="855"/>
      <c r="E259" s="855"/>
      <c r="F259" s="855"/>
      <c r="G259" s="855"/>
      <c r="H259" s="855"/>
      <c r="I259" s="855"/>
      <c r="J259" s="855"/>
      <c r="K259" s="855"/>
      <c r="L259" s="856"/>
      <c r="M259" s="238"/>
      <c r="N259" s="258"/>
      <c r="O259" s="980"/>
      <c r="P259" s="716"/>
      <c r="Q259" s="983"/>
    </row>
    <row r="260" spans="1:17" s="797" customFormat="1" ht="45.75" thickBot="1" x14ac:dyDescent="0.25">
      <c r="A260" s="971"/>
      <c r="B260" s="112" t="s">
        <v>1186</v>
      </c>
      <c r="C260" s="112"/>
      <c r="D260" s="213"/>
      <c r="E260" s="213"/>
      <c r="F260" s="213"/>
      <c r="G260" s="213"/>
      <c r="H260" s="213"/>
      <c r="I260" s="142" t="s">
        <v>121</v>
      </c>
      <c r="J260" s="736"/>
      <c r="K260" s="813" t="s">
        <v>114</v>
      </c>
      <c r="L260" s="736"/>
      <c r="M260" s="235" t="s">
        <v>5</v>
      </c>
      <c r="N260" s="231" t="s">
        <v>134</v>
      </c>
      <c r="O260" s="980"/>
      <c r="P260" s="233" t="s">
        <v>135</v>
      </c>
      <c r="Q260" s="983"/>
    </row>
    <row r="261" spans="1:17" s="797" customFormat="1" ht="86.25" thickBot="1" x14ac:dyDescent="0.25">
      <c r="A261" s="971"/>
      <c r="B261" s="792" t="s">
        <v>1243</v>
      </c>
      <c r="C261" s="247" t="s">
        <v>1</v>
      </c>
      <c r="D261" s="213"/>
      <c r="E261" s="213"/>
      <c r="F261" s="213"/>
      <c r="G261" s="213"/>
      <c r="H261" s="213"/>
      <c r="I261" s="879">
        <v>500</v>
      </c>
      <c r="J261" s="850"/>
      <c r="K261" s="874">
        <f>I261</f>
        <v>500</v>
      </c>
      <c r="L261" s="850"/>
      <c r="M261" s="807"/>
      <c r="N261" s="291"/>
      <c r="O261" s="980"/>
      <c r="P261" s="803" t="s">
        <v>1167</v>
      </c>
      <c r="Q261" s="983"/>
    </row>
    <row r="262" spans="1:17" s="47" customFormat="1" ht="15.75" thickBot="1" x14ac:dyDescent="0.25">
      <c r="A262" s="971"/>
      <c r="B262" s="226"/>
      <c r="C262" s="260" t="s">
        <v>2</v>
      </c>
      <c r="D262" s="213"/>
      <c r="E262" s="213"/>
      <c r="F262" s="213"/>
      <c r="G262" s="213"/>
      <c r="H262" s="213"/>
      <c r="I262" s="259"/>
      <c r="J262" s="754"/>
      <c r="K262" s="628"/>
      <c r="L262" s="767"/>
      <c r="M262" s="805"/>
      <c r="N262" s="238"/>
      <c r="O262" s="980"/>
      <c r="P262" s="716"/>
      <c r="Q262" s="983"/>
    </row>
    <row r="263" spans="1:17" s="47" customFormat="1" ht="15.75" thickBot="1" x14ac:dyDescent="0.25">
      <c r="A263" s="971"/>
      <c r="B263" s="789"/>
      <c r="C263" s="834" t="s">
        <v>3</v>
      </c>
      <c r="D263" s="278"/>
      <c r="E263" s="278"/>
      <c r="F263" s="278"/>
      <c r="G263" s="278"/>
      <c r="H263" s="278"/>
      <c r="I263" s="278"/>
      <c r="J263" s="278"/>
      <c r="K263" s="278"/>
      <c r="L263" s="279"/>
      <c r="M263" s="805"/>
      <c r="N263" s="238"/>
      <c r="O263" s="980"/>
      <c r="P263" s="716"/>
      <c r="Q263" s="983"/>
    </row>
    <row r="264" spans="1:17" s="47" customFormat="1" ht="15.75" thickBot="1" x14ac:dyDescent="0.25">
      <c r="A264" s="972"/>
      <c r="B264" s="791"/>
      <c r="C264" s="948" t="s">
        <v>1187</v>
      </c>
      <c r="D264" s="949"/>
      <c r="E264" s="949"/>
      <c r="F264" s="949"/>
      <c r="G264" s="949"/>
      <c r="H264" s="949"/>
      <c r="I264" s="949"/>
      <c r="J264" s="949"/>
      <c r="K264" s="949"/>
      <c r="L264" s="950"/>
      <c r="M264" s="805"/>
      <c r="N264" s="238"/>
      <c r="O264" s="981"/>
      <c r="P264" s="717"/>
      <c r="Q264" s="984"/>
    </row>
    <row r="265" spans="1:17" s="47" customFormat="1" x14ac:dyDescent="0.2">
      <c r="J265" s="134"/>
      <c r="K265" s="134"/>
      <c r="L265" s="134"/>
      <c r="M265" s="134"/>
      <c r="N265" s="134"/>
      <c r="O265" s="134"/>
      <c r="Q265" s="48"/>
    </row>
  </sheetData>
  <mergeCells count="101">
    <mergeCell ref="Q206:Q209"/>
    <mergeCell ref="P128:P131"/>
    <mergeCell ref="O128:O131"/>
    <mergeCell ref="P170:P173"/>
    <mergeCell ref="O185:O186"/>
    <mergeCell ref="P191:P194"/>
    <mergeCell ref="P196:P199"/>
    <mergeCell ref="P211:P214"/>
    <mergeCell ref="P180:P183"/>
    <mergeCell ref="P185:P188"/>
    <mergeCell ref="P155:P158"/>
    <mergeCell ref="P201:P204"/>
    <mergeCell ref="P206:P209"/>
    <mergeCell ref="Q133:Q141"/>
    <mergeCell ref="O103:O106"/>
    <mergeCell ref="P103:P106"/>
    <mergeCell ref="P88:P91"/>
    <mergeCell ref="B123:B126"/>
    <mergeCell ref="O123:O126"/>
    <mergeCell ref="P123:P126"/>
    <mergeCell ref="M108:M109"/>
    <mergeCell ref="M118:M121"/>
    <mergeCell ref="P93:P96"/>
    <mergeCell ref="O98:O101"/>
    <mergeCell ref="C91:L91"/>
    <mergeCell ref="C116:L116"/>
    <mergeCell ref="B16:B19"/>
    <mergeCell ref="O21:O24"/>
    <mergeCell ref="P21:P24"/>
    <mergeCell ref="P26:P29"/>
    <mergeCell ref="O26:O29"/>
    <mergeCell ref="B46:B49"/>
    <mergeCell ref="O51:O54"/>
    <mergeCell ref="P51:P54"/>
    <mergeCell ref="O56:O59"/>
    <mergeCell ref="P56:P59"/>
    <mergeCell ref="B51:B54"/>
    <mergeCell ref="B56:B59"/>
    <mergeCell ref="C19:L19"/>
    <mergeCell ref="O16:O19"/>
    <mergeCell ref="P16:P19"/>
    <mergeCell ref="P31:P34"/>
    <mergeCell ref="O31:O34"/>
    <mergeCell ref="P36:P39"/>
    <mergeCell ref="O36:O39"/>
    <mergeCell ref="P41:P44"/>
    <mergeCell ref="O41:O44"/>
    <mergeCell ref="O46:O49"/>
    <mergeCell ref="P46:P49"/>
    <mergeCell ref="A133:A141"/>
    <mergeCell ref="O133:O141"/>
    <mergeCell ref="P133:P141"/>
    <mergeCell ref="P221:P224"/>
    <mergeCell ref="Q63:Q66"/>
    <mergeCell ref="O108:O111"/>
    <mergeCell ref="P108:P111"/>
    <mergeCell ref="O113:O116"/>
    <mergeCell ref="P113:P116"/>
    <mergeCell ref="P145:P148"/>
    <mergeCell ref="P150:P153"/>
    <mergeCell ref="P160:P163"/>
    <mergeCell ref="P165:P168"/>
    <mergeCell ref="P175:P178"/>
    <mergeCell ref="B155:B156"/>
    <mergeCell ref="O155:O156"/>
    <mergeCell ref="O78:O81"/>
    <mergeCell ref="P78:P81"/>
    <mergeCell ref="O63:O66"/>
    <mergeCell ref="P63:P66"/>
    <mergeCell ref="O68:O71"/>
    <mergeCell ref="P68:P71"/>
    <mergeCell ref="O73:O76"/>
    <mergeCell ref="P73:P76"/>
    <mergeCell ref="A226:A264"/>
    <mergeCell ref="C239:K239"/>
    <mergeCell ref="O226:O240"/>
    <mergeCell ref="O242:O264"/>
    <mergeCell ref="Q226:Q264"/>
    <mergeCell ref="C244:L244"/>
    <mergeCell ref="C249:L249"/>
    <mergeCell ref="C254:L254"/>
    <mergeCell ref="C264:L264"/>
    <mergeCell ref="C54:L54"/>
    <mergeCell ref="C59:L59"/>
    <mergeCell ref="C65:L65"/>
    <mergeCell ref="C66:L66"/>
    <mergeCell ref="C24:L24"/>
    <mergeCell ref="C28:L28"/>
    <mergeCell ref="C29:L29"/>
    <mergeCell ref="C34:L34"/>
    <mergeCell ref="C39:L39"/>
    <mergeCell ref="C214:L214"/>
    <mergeCell ref="C219:L219"/>
    <mergeCell ref="C224:L224"/>
    <mergeCell ref="C234:L234"/>
    <mergeCell ref="C194:L194"/>
    <mergeCell ref="C204:L204"/>
    <mergeCell ref="C213:L213"/>
    <mergeCell ref="C126:L126"/>
    <mergeCell ref="C71:L71"/>
    <mergeCell ref="C76:L76"/>
  </mergeCells>
  <hyperlinks>
    <hyperlink ref="N146" location="'DFID Methodology Note 4'!A1" display="Refer to the DFID Methodology Note for the following INDICATOR: Number of people with sustainable access to clean water and/or sanitation through DFID support" xr:uid="{00000000-0004-0000-0200-000000000000}"/>
    <hyperlink ref="N151" location="'DFID Methodology Note 4'!A1" display="Refer to the DFID Methodology Note for the following INDICATOR: Number of people with sustainable access to clean water and/or sanitation through DFID support" xr:uid="{00000000-0004-0000-0200-000001000000}"/>
    <hyperlink ref="N166" location="'DFID Methodology Note 2'!A1" display="REFER to the DFID Methodology Note for the following INDICATOR: Number of children supported to gain a decent education" xr:uid="{00000000-0004-0000-0200-000002000000}"/>
    <hyperlink ref="N104" location="'DFID Methodology Note 1'!A1" display="Refer to the DFID Methodology Note for the following INDICATOR: Number of additional women using modern methods of family planning through DFID support" xr:uid="{00000000-0004-0000-0200-000003000000}"/>
    <hyperlink ref="K211" location="SectorTarget_CCindicators!A1" display="Please see the worksheet named SectorTarget_CCindicators" xr:uid="{00000000-0004-0000-0200-000004000000}"/>
    <hyperlink ref="H211:I211" location="SectorTarget_CCindicators!A1" display="Please see the worksheet named SectorTarget_CCindicators" xr:uid="{00000000-0004-0000-0200-000005000000}"/>
    <hyperlink ref="L88" location="SectorTarget_CCindicators!A1" display="Please see the worksheet named SectorTarget_CCindicators" xr:uid="{00000000-0004-0000-0200-000006000000}"/>
    <hyperlink ref="J88" location="SectorTarget_CCindicators!A1" display="Please see the worksheet named SectorTarget_CCindicators" xr:uid="{00000000-0004-0000-0200-000007000000}"/>
    <hyperlink ref="J211" location="SectorTarget_CCindicators!A1" display="Please see the worksheet named SectorTarget_CCindicators" xr:uid="{00000000-0004-0000-0200-000008000000}"/>
    <hyperlink ref="L211" location="SectorTarget_CCindicators!A1" display="Please see the worksheet named SectorTarget_CCindicators" xr:uid="{00000000-0004-0000-0200-000009000000}"/>
  </hyperlinks>
  <pageMargins left="0.19685039370078741" right="0.19685039370078741" top="0.23622047244094491" bottom="0.23622047244094491" header="0.31496062992125984" footer="0.31496062992125984"/>
  <pageSetup paperSize="8" scale="61" fitToHeight="0" orientation="landscape" verticalDpi="1200" r:id="rId1"/>
  <headerFooter>
    <oddHeader>&amp;L&amp;"Calibri"&amp;10&amp;K000000OFFICIAL&amp;1#</oddHeader>
  </headerFooter>
  <rowBreaks count="11" manualBreakCount="11">
    <brk id="29" max="14" man="1"/>
    <brk id="49" max="14" man="1"/>
    <brk id="71" max="14" man="1"/>
    <brk id="86" max="14" man="1"/>
    <brk id="101" max="14" man="1"/>
    <brk id="121" max="14" man="1"/>
    <brk id="148" max="14" man="1"/>
    <brk id="163" max="14" man="1"/>
    <brk id="178" max="14" man="1"/>
    <brk id="194" max="14" man="1"/>
    <brk id="209" max="1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Q76"/>
  <sheetViews>
    <sheetView showGridLines="0" topLeftCell="A4" zoomScale="70" zoomScaleNormal="70" zoomScaleSheetLayoutView="80" zoomScalePageLayoutView="10" workbookViewId="0">
      <selection activeCell="E12" sqref="E12"/>
    </sheetView>
  </sheetViews>
  <sheetFormatPr defaultColWidth="9.28515625" defaultRowHeight="14.25" x14ac:dyDescent="0.2"/>
  <cols>
    <col min="1" max="1" width="48.5703125" style="226" customWidth="1"/>
    <col min="2" max="2" width="43.42578125" style="226" customWidth="1"/>
    <col min="3" max="6" width="20.7109375" style="226" customWidth="1"/>
    <col min="7" max="7" width="17.7109375" style="226" customWidth="1"/>
    <col min="8" max="8" width="19" style="226" customWidth="1"/>
    <col min="9" max="10" width="18.42578125" style="226" customWidth="1"/>
    <col min="11" max="13" width="21.42578125" style="226" customWidth="1"/>
    <col min="14" max="14" width="51.7109375" style="226" hidden="1" customWidth="1"/>
    <col min="15" max="15" width="50.7109375" style="226" hidden="1" customWidth="1"/>
    <col min="16" max="16" width="84.28515625" style="226" customWidth="1"/>
    <col min="17" max="17" width="109.5703125" style="226" customWidth="1"/>
    <col min="18" max="16384" width="9.28515625" style="226"/>
  </cols>
  <sheetData>
    <row r="1" spans="1:17" s="139" customFormat="1" ht="15" x14ac:dyDescent="0.2">
      <c r="A1" s="215" t="s">
        <v>18</v>
      </c>
    </row>
    <row r="2" spans="1:17" s="139" customFormat="1" x14ac:dyDescent="0.2">
      <c r="A2" s="49" t="s">
        <v>15</v>
      </c>
    </row>
    <row r="3" spans="1:17" s="139" customFormat="1" ht="63.75" x14ac:dyDescent="0.2">
      <c r="A3" s="100" t="s">
        <v>268</v>
      </c>
    </row>
    <row r="4" spans="1:17" s="217" customFormat="1" ht="15" thickBot="1" x14ac:dyDescent="0.25">
      <c r="I4" s="139"/>
      <c r="J4" s="139"/>
      <c r="K4" s="139"/>
      <c r="L4" s="139"/>
      <c r="M4" s="139"/>
    </row>
    <row r="5" spans="1:17" s="139" customFormat="1" ht="15.75" thickBot="1" x14ac:dyDescent="0.25">
      <c r="A5" s="218" t="s">
        <v>28</v>
      </c>
      <c r="B5" s="219" t="s">
        <v>178</v>
      </c>
    </row>
    <row r="6" spans="1:17" s="139" customFormat="1" ht="15.75" thickBot="1" x14ac:dyDescent="0.25">
      <c r="A6" s="220" t="s">
        <v>179</v>
      </c>
      <c r="B6" s="221"/>
    </row>
    <row r="7" spans="1:17" s="139" customFormat="1" ht="15.75" thickBot="1" x14ac:dyDescent="0.25">
      <c r="A7" s="220" t="s">
        <v>180</v>
      </c>
      <c r="B7" s="222"/>
    </row>
    <row r="8" spans="1:17" s="139" customFormat="1" ht="15.75" thickBot="1" x14ac:dyDescent="0.25">
      <c r="A8" s="220" t="s">
        <v>1035</v>
      </c>
      <c r="B8" s="223"/>
      <c r="C8" s="226"/>
      <c r="D8" s="226"/>
      <c r="E8" s="226"/>
      <c r="F8" s="226"/>
      <c r="G8" s="226"/>
      <c r="H8" s="226"/>
    </row>
    <row r="9" spans="1:17" ht="15.75" thickBot="1" x14ac:dyDescent="0.25">
      <c r="A9" s="224" t="s">
        <v>227</v>
      </c>
      <c r="B9" s="225"/>
      <c r="I9" s="139"/>
      <c r="J9" s="139"/>
      <c r="K9" s="139"/>
      <c r="L9" s="139"/>
      <c r="M9" s="139"/>
    </row>
    <row r="10" spans="1:17" ht="15.75" thickBot="1" x14ac:dyDescent="0.25">
      <c r="A10" s="224" t="s">
        <v>997</v>
      </c>
      <c r="B10" s="483"/>
      <c r="I10" s="139"/>
      <c r="J10" s="139"/>
      <c r="K10" s="139"/>
      <c r="L10" s="139"/>
      <c r="M10" s="139"/>
    </row>
    <row r="11" spans="1:17" ht="15.75" thickBot="1" x14ac:dyDescent="0.25">
      <c r="A11" s="227"/>
      <c r="B11" s="216"/>
      <c r="I11" s="139"/>
      <c r="J11" s="139"/>
      <c r="K11" s="139"/>
      <c r="L11" s="139"/>
      <c r="M11" s="139"/>
    </row>
    <row r="12" spans="1:17" ht="41.25" thickBot="1" x14ac:dyDescent="0.25">
      <c r="A12" s="228" t="s">
        <v>17</v>
      </c>
      <c r="B12" s="459" t="s">
        <v>261</v>
      </c>
      <c r="C12" s="227"/>
      <c r="D12" s="227"/>
      <c r="E12" s="227"/>
      <c r="F12" s="227"/>
      <c r="G12" s="227"/>
      <c r="H12" s="227"/>
      <c r="I12" s="139"/>
      <c r="J12" s="139"/>
      <c r="K12" s="139"/>
      <c r="L12" s="139"/>
      <c r="M12" s="139"/>
      <c r="O12" s="216"/>
      <c r="P12" s="216"/>
      <c r="Q12" s="216"/>
    </row>
    <row r="13" spans="1:17" ht="15.75" thickBot="1" x14ac:dyDescent="0.25">
      <c r="A13" s="139"/>
      <c r="B13" s="139"/>
      <c r="C13" s="227"/>
      <c r="D13" s="227"/>
      <c r="E13" s="227"/>
      <c r="F13" s="227"/>
      <c r="G13" s="227"/>
      <c r="H13" s="227"/>
      <c r="I13" s="139"/>
      <c r="J13" s="139"/>
      <c r="K13" s="139"/>
      <c r="L13" s="139"/>
      <c r="M13" s="139"/>
      <c r="O13" s="216"/>
      <c r="P13" s="216"/>
      <c r="Q13" s="216"/>
    </row>
    <row r="14" spans="1:17" s="139" customFormat="1" ht="41.25" thickBot="1" x14ac:dyDescent="0.25">
      <c r="A14" s="228" t="s">
        <v>1044</v>
      </c>
      <c r="F14" s="227"/>
      <c r="G14" s="227"/>
      <c r="H14" s="227"/>
      <c r="N14" s="226"/>
      <c r="O14" s="216"/>
      <c r="P14" s="216"/>
      <c r="Q14" s="216"/>
    </row>
    <row r="15" spans="1:17" ht="45.75" thickBot="1" x14ac:dyDescent="0.25">
      <c r="A15" s="234" t="s">
        <v>265</v>
      </c>
      <c r="B15" s="495" t="s">
        <v>172</v>
      </c>
      <c r="C15" s="143"/>
      <c r="D15" s="142" t="s">
        <v>115</v>
      </c>
      <c r="E15" s="229" t="s">
        <v>117</v>
      </c>
      <c r="F15" s="229" t="s">
        <v>118</v>
      </c>
      <c r="G15" s="142" t="s">
        <v>119</v>
      </c>
      <c r="H15" s="142" t="s">
        <v>120</v>
      </c>
      <c r="I15" s="142" t="s">
        <v>121</v>
      </c>
      <c r="J15" s="758" t="s">
        <v>1153</v>
      </c>
      <c r="K15" s="142" t="s">
        <v>114</v>
      </c>
      <c r="L15" s="746" t="s">
        <v>1121</v>
      </c>
      <c r="M15" s="142" t="s">
        <v>964</v>
      </c>
      <c r="N15" s="275" t="s">
        <v>5</v>
      </c>
      <c r="O15" s="231" t="s">
        <v>134</v>
      </c>
      <c r="P15" s="725" t="s">
        <v>5</v>
      </c>
      <c r="Q15" s="233" t="s">
        <v>135</v>
      </c>
    </row>
    <row r="16" spans="1:17" ht="91.15" customHeight="1" thickBot="1" x14ac:dyDescent="0.25">
      <c r="A16" s="498" t="s">
        <v>820</v>
      </c>
      <c r="B16" s="500" t="s">
        <v>1009</v>
      </c>
      <c r="C16" s="456" t="s">
        <v>1</v>
      </c>
      <c r="D16" s="250" t="s">
        <v>196</v>
      </c>
      <c r="E16" s="277">
        <v>0.3</v>
      </c>
      <c r="F16" s="277">
        <v>0.3</v>
      </c>
      <c r="G16" s="277">
        <v>0.3</v>
      </c>
      <c r="H16" s="277">
        <v>0.3</v>
      </c>
      <c r="I16" s="777">
        <v>0.3</v>
      </c>
      <c r="J16" s="778">
        <v>0.13</v>
      </c>
      <c r="K16" s="255">
        <v>0.3</v>
      </c>
      <c r="L16" s="888" t="s">
        <v>1160</v>
      </c>
      <c r="M16" s="255" t="s">
        <v>965</v>
      </c>
      <c r="N16" s="271"/>
      <c r="O16" s="238"/>
      <c r="P16" s="726"/>
      <c r="Q16" s="1042" t="s">
        <v>1112</v>
      </c>
    </row>
    <row r="17" spans="1:17" ht="15.75" thickBot="1" x14ac:dyDescent="0.25">
      <c r="A17" s="499"/>
      <c r="B17" s="323"/>
      <c r="C17" s="254" t="s">
        <v>2</v>
      </c>
      <c r="D17" s="257"/>
      <c r="E17" s="890">
        <v>0.1772221539340747</v>
      </c>
      <c r="F17" s="891">
        <v>0.18134097637875546</v>
      </c>
      <c r="G17" s="891">
        <v>0.23691408911582207</v>
      </c>
      <c r="H17" s="892">
        <v>0.28000000000000003</v>
      </c>
      <c r="I17" s="893"/>
      <c r="J17" s="894"/>
      <c r="K17" s="596"/>
      <c r="L17" s="764"/>
      <c r="M17" s="417"/>
      <c r="N17" s="138"/>
      <c r="O17" s="238"/>
      <c r="P17" s="258"/>
      <c r="Q17" s="1042"/>
    </row>
    <row r="18" spans="1:17" ht="15.75" thickBot="1" x14ac:dyDescent="0.25">
      <c r="A18" s="499"/>
      <c r="B18" s="323"/>
      <c r="C18" s="834" t="s">
        <v>3</v>
      </c>
      <c r="D18" s="278"/>
      <c r="E18" s="278"/>
      <c r="F18" s="278"/>
      <c r="G18" s="278"/>
      <c r="H18" s="278"/>
      <c r="I18" s="278"/>
      <c r="J18" s="278"/>
      <c r="K18" s="278"/>
      <c r="L18" s="278"/>
      <c r="M18" s="279"/>
      <c r="N18" s="138"/>
      <c r="O18" s="238"/>
      <c r="P18" s="258"/>
      <c r="Q18" s="1042"/>
    </row>
    <row r="19" spans="1:17" ht="15.75" customHeight="1" thickBot="1" x14ac:dyDescent="0.25">
      <c r="A19" s="499"/>
      <c r="B19" s="324"/>
      <c r="C19" s="960" t="s">
        <v>1036</v>
      </c>
      <c r="D19" s="961"/>
      <c r="E19" s="961"/>
      <c r="F19" s="961"/>
      <c r="G19" s="961"/>
      <c r="H19" s="961"/>
      <c r="I19" s="961"/>
      <c r="J19" s="961"/>
      <c r="K19" s="961"/>
      <c r="L19" s="961"/>
      <c r="M19" s="965"/>
      <c r="N19" s="138"/>
      <c r="O19" s="238"/>
      <c r="P19" s="258"/>
      <c r="Q19" s="1042"/>
    </row>
    <row r="20" spans="1:17" s="266" customFormat="1" ht="45.75" thickBot="1" x14ac:dyDescent="0.25">
      <c r="A20" s="167"/>
      <c r="B20" s="503" t="s">
        <v>173</v>
      </c>
      <c r="C20" s="112"/>
      <c r="D20" s="246" t="s">
        <v>115</v>
      </c>
      <c r="E20" s="229" t="s">
        <v>117</v>
      </c>
      <c r="F20" s="229" t="s">
        <v>118</v>
      </c>
      <c r="G20" s="142" t="s">
        <v>119</v>
      </c>
      <c r="H20" s="142" t="s">
        <v>120</v>
      </c>
      <c r="I20" s="142" t="s">
        <v>121</v>
      </c>
      <c r="J20" s="758" t="s">
        <v>1153</v>
      </c>
      <c r="K20" s="142" t="s">
        <v>114</v>
      </c>
      <c r="L20" s="746" t="s">
        <v>1121</v>
      </c>
      <c r="M20" s="142" t="s">
        <v>964</v>
      </c>
      <c r="N20" s="230" t="s">
        <v>5</v>
      </c>
      <c r="O20" s="231" t="s">
        <v>134</v>
      </c>
      <c r="P20" s="725" t="s">
        <v>5</v>
      </c>
      <c r="Q20" s="233" t="s">
        <v>135</v>
      </c>
    </row>
    <row r="21" spans="1:17" s="266" customFormat="1" ht="29.25" thickBot="1" x14ac:dyDescent="0.25">
      <c r="A21" s="162"/>
      <c r="B21" s="500" t="s">
        <v>1011</v>
      </c>
      <c r="C21" s="502" t="s">
        <v>1</v>
      </c>
      <c r="D21" s="250" t="s">
        <v>196</v>
      </c>
      <c r="E21" s="250" t="s">
        <v>196</v>
      </c>
      <c r="F21" s="250" t="s">
        <v>196</v>
      </c>
      <c r="G21" s="317">
        <v>0.6</v>
      </c>
      <c r="H21" s="318">
        <v>0.6</v>
      </c>
      <c r="I21" s="319">
        <v>0.6</v>
      </c>
      <c r="J21" s="778" t="s">
        <v>1122</v>
      </c>
      <c r="K21" s="320">
        <v>0.6</v>
      </c>
      <c r="L21" s="778" t="s">
        <v>1122</v>
      </c>
      <c r="M21" s="255" t="s">
        <v>965</v>
      </c>
      <c r="O21" s="96"/>
      <c r="P21" s="559" t="s">
        <v>1012</v>
      </c>
      <c r="Q21" s="728"/>
    </row>
    <row r="22" spans="1:17" s="266" customFormat="1" ht="15.75" thickBot="1" x14ac:dyDescent="0.25">
      <c r="A22" s="499"/>
      <c r="B22" s="323"/>
      <c r="C22" s="254" t="s">
        <v>2</v>
      </c>
      <c r="D22" s="895" t="s">
        <v>197</v>
      </c>
      <c r="E22" s="590"/>
      <c r="F22" s="590"/>
      <c r="G22" s="890">
        <v>0.6</v>
      </c>
      <c r="H22" s="892">
        <v>0.66800000000000004</v>
      </c>
      <c r="I22" s="896"/>
      <c r="J22" s="737"/>
      <c r="K22" s="593"/>
      <c r="L22" s="775"/>
      <c r="M22" s="417"/>
      <c r="N22" s="138"/>
      <c r="O22" s="238"/>
      <c r="P22" s="438"/>
      <c r="Q22" s="729"/>
    </row>
    <row r="23" spans="1:17" s="266" customFormat="1" ht="15.75" thickBot="1" x14ac:dyDescent="0.25">
      <c r="A23" s="499"/>
      <c r="B23" s="323"/>
      <c r="C23" s="962" t="s">
        <v>3</v>
      </c>
      <c r="D23" s="963"/>
      <c r="E23" s="963"/>
      <c r="F23" s="963"/>
      <c r="G23" s="963"/>
      <c r="H23" s="963"/>
      <c r="I23" s="963"/>
      <c r="J23" s="963"/>
      <c r="K23" s="963"/>
      <c r="L23" s="963"/>
      <c r="M23" s="964"/>
      <c r="N23" s="138"/>
      <c r="O23" s="238"/>
      <c r="P23" s="438"/>
      <c r="Q23" s="729"/>
    </row>
    <row r="24" spans="1:17" s="266" customFormat="1" ht="15.75" customHeight="1" thickBot="1" x14ac:dyDescent="0.25">
      <c r="A24" s="501"/>
      <c r="B24" s="324"/>
      <c r="C24" s="960" t="s">
        <v>827</v>
      </c>
      <c r="D24" s="961"/>
      <c r="E24" s="961"/>
      <c r="F24" s="961"/>
      <c r="G24" s="961"/>
      <c r="H24" s="961"/>
      <c r="I24" s="961"/>
      <c r="J24" s="961"/>
      <c r="K24" s="961"/>
      <c r="L24" s="961"/>
      <c r="M24" s="965"/>
      <c r="N24" s="272"/>
      <c r="O24" s="238"/>
      <c r="P24" s="561"/>
      <c r="Q24" s="730"/>
    </row>
    <row r="25" spans="1:17" s="139" customFormat="1" ht="45.75" thickBot="1" x14ac:dyDescent="0.25">
      <c r="A25" s="268" t="s">
        <v>99</v>
      </c>
      <c r="B25" s="113" t="s">
        <v>100</v>
      </c>
      <c r="C25" s="143"/>
      <c r="D25" s="455" t="s">
        <v>115</v>
      </c>
      <c r="E25" s="455" t="s">
        <v>117</v>
      </c>
      <c r="F25" s="455" t="s">
        <v>118</v>
      </c>
      <c r="G25" s="455" t="s">
        <v>119</v>
      </c>
      <c r="H25" s="142" t="s">
        <v>120</v>
      </c>
      <c r="I25" s="142" t="s">
        <v>121</v>
      </c>
      <c r="J25" s="758" t="s">
        <v>1153</v>
      </c>
      <c r="K25" s="142" t="s">
        <v>114</v>
      </c>
      <c r="L25" s="746" t="s">
        <v>1121</v>
      </c>
      <c r="M25" s="142" t="s">
        <v>964</v>
      </c>
      <c r="N25" s="235" t="s">
        <v>5</v>
      </c>
      <c r="O25" s="231" t="s">
        <v>134</v>
      </c>
      <c r="P25" s="725" t="s">
        <v>5</v>
      </c>
      <c r="Q25" s="233" t="s">
        <v>135</v>
      </c>
    </row>
    <row r="26" spans="1:17" s="139" customFormat="1" ht="55.9" customHeight="1" thickBot="1" x14ac:dyDescent="0.25">
      <c r="A26" s="1036" t="s">
        <v>175</v>
      </c>
      <c r="B26" s="323" t="s">
        <v>1043</v>
      </c>
      <c r="C26" s="254" t="s">
        <v>1</v>
      </c>
      <c r="D26" s="250"/>
      <c r="E26" s="250">
        <v>4</v>
      </c>
      <c r="F26" s="250">
        <v>4</v>
      </c>
      <c r="G26" s="250">
        <v>8</v>
      </c>
      <c r="H26" s="281">
        <v>10</v>
      </c>
      <c r="I26" s="504">
        <v>10</v>
      </c>
      <c r="J26" s="778" t="s">
        <v>1122</v>
      </c>
      <c r="K26" s="282">
        <v>10</v>
      </c>
      <c r="L26" s="778" t="s">
        <v>1122</v>
      </c>
      <c r="M26" s="505" t="s">
        <v>965</v>
      </c>
      <c r="N26" s="96" t="s">
        <v>222</v>
      </c>
      <c r="O26" s="238"/>
      <c r="P26" s="1043" t="s">
        <v>868</v>
      </c>
      <c r="Q26" s="1046" t="s">
        <v>1085</v>
      </c>
    </row>
    <row r="27" spans="1:17" s="139" customFormat="1" ht="15.75" thickBot="1" x14ac:dyDescent="0.25">
      <c r="A27" s="1037"/>
      <c r="B27" s="323"/>
      <c r="C27" s="218" t="s">
        <v>2</v>
      </c>
      <c r="D27" s="257">
        <v>0</v>
      </c>
      <c r="E27" s="97">
        <v>3</v>
      </c>
      <c r="F27" s="283">
        <v>4</v>
      </c>
      <c r="G27" s="284">
        <v>8</v>
      </c>
      <c r="H27" s="262">
        <v>13</v>
      </c>
      <c r="I27" s="236"/>
      <c r="J27" s="755"/>
      <c r="K27" s="236"/>
      <c r="L27" s="776"/>
      <c r="M27" s="417"/>
      <c r="N27" s="96"/>
      <c r="O27" s="238"/>
      <c r="P27" s="1044"/>
      <c r="Q27" s="1046"/>
    </row>
    <row r="28" spans="1:17" s="139" customFormat="1" ht="15.75" thickBot="1" x14ac:dyDescent="0.25">
      <c r="A28" s="1037"/>
      <c r="B28" s="323"/>
      <c r="C28" s="243" t="s">
        <v>3</v>
      </c>
      <c r="D28" s="244"/>
      <c r="E28" s="244"/>
      <c r="F28" s="244"/>
      <c r="G28" s="244"/>
      <c r="H28" s="244"/>
      <c r="I28" s="244"/>
      <c r="J28" s="812"/>
      <c r="K28" s="415"/>
      <c r="L28" s="812"/>
      <c r="M28" s="812"/>
      <c r="N28" s="96"/>
      <c r="O28" s="238"/>
      <c r="P28" s="1044"/>
      <c r="Q28" s="1046"/>
    </row>
    <row r="29" spans="1:17" s="139" customFormat="1" ht="115.15" customHeight="1" thickBot="1" x14ac:dyDescent="0.25">
      <c r="A29" s="253"/>
      <c r="B29" s="323"/>
      <c r="C29" s="270" t="s">
        <v>109</v>
      </c>
      <c r="D29" s="273"/>
      <c r="E29" s="273"/>
      <c r="F29" s="273"/>
      <c r="G29" s="273"/>
      <c r="H29" s="273"/>
      <c r="I29" s="273"/>
      <c r="J29" s="273"/>
      <c r="K29" s="273"/>
      <c r="L29" s="273"/>
      <c r="M29" s="273"/>
      <c r="N29" s="245"/>
      <c r="O29" s="245"/>
      <c r="P29" s="1045"/>
      <c r="Q29" s="1046"/>
    </row>
    <row r="30" spans="1:17" s="139" customFormat="1" ht="45.75" thickBot="1" x14ac:dyDescent="0.25">
      <c r="A30" s="261"/>
      <c r="B30" s="143" t="s">
        <v>101</v>
      </c>
      <c r="C30" s="112"/>
      <c r="D30" s="246" t="s">
        <v>115</v>
      </c>
      <c r="E30" s="229" t="s">
        <v>117</v>
      </c>
      <c r="F30" s="229" t="s">
        <v>118</v>
      </c>
      <c r="G30" s="229" t="s">
        <v>119</v>
      </c>
      <c r="H30" s="142" t="s">
        <v>120</v>
      </c>
      <c r="I30" s="142" t="s">
        <v>121</v>
      </c>
      <c r="J30" s="736" t="s">
        <v>1153</v>
      </c>
      <c r="K30" s="735" t="s">
        <v>114</v>
      </c>
      <c r="L30" s="736" t="s">
        <v>1121</v>
      </c>
      <c r="M30" s="142" t="s">
        <v>964</v>
      </c>
      <c r="N30" s="235" t="s">
        <v>5</v>
      </c>
      <c r="O30" s="231" t="s">
        <v>134</v>
      </c>
      <c r="P30" s="725" t="s">
        <v>5</v>
      </c>
      <c r="Q30" s="233" t="s">
        <v>135</v>
      </c>
    </row>
    <row r="31" spans="1:17" s="139" customFormat="1" ht="138.6" customHeight="1" thickBot="1" x14ac:dyDescent="0.25">
      <c r="A31" s="253"/>
      <c r="B31" s="321" t="s">
        <v>869</v>
      </c>
      <c r="C31" s="254" t="s">
        <v>1</v>
      </c>
      <c r="D31" s="250"/>
      <c r="E31" s="250" t="s">
        <v>196</v>
      </c>
      <c r="F31" s="250" t="s">
        <v>196</v>
      </c>
      <c r="G31" s="250" t="s">
        <v>196</v>
      </c>
      <c r="H31" s="422">
        <v>0.49</v>
      </c>
      <c r="I31" s="422">
        <v>0.95</v>
      </c>
      <c r="J31" s="897">
        <v>0.89</v>
      </c>
      <c r="K31" s="423">
        <f>I31</f>
        <v>0.95</v>
      </c>
      <c r="L31" s="897">
        <v>0.89</v>
      </c>
      <c r="M31" s="424">
        <v>1</v>
      </c>
      <c r="N31" s="203" t="s">
        <v>222</v>
      </c>
      <c r="O31" s="285"/>
      <c r="P31" s="1048" t="s">
        <v>1013</v>
      </c>
      <c r="Q31" s="1047" t="s">
        <v>1037</v>
      </c>
    </row>
    <row r="32" spans="1:17" s="139" customFormat="1" ht="15.75" thickBot="1" x14ac:dyDescent="0.3">
      <c r="A32" s="253"/>
      <c r="B32" s="323"/>
      <c r="C32" s="218" t="s">
        <v>2</v>
      </c>
      <c r="D32" s="257">
        <v>0</v>
      </c>
      <c r="E32" s="250" t="s">
        <v>196</v>
      </c>
      <c r="F32" s="250" t="s">
        <v>196</v>
      </c>
      <c r="G32" s="250" t="s">
        <v>196</v>
      </c>
      <c r="H32" s="566">
        <v>0.43</v>
      </c>
      <c r="I32" s="718"/>
      <c r="J32" s="772"/>
      <c r="K32" s="236"/>
      <c r="L32" s="776"/>
      <c r="M32" s="417"/>
      <c r="N32" s="96"/>
      <c r="O32" s="238"/>
      <c r="P32" s="1049"/>
      <c r="Q32" s="1047"/>
    </row>
    <row r="33" spans="1:17" s="139" customFormat="1" ht="15.75" thickBot="1" x14ac:dyDescent="0.25">
      <c r="A33" s="253"/>
      <c r="B33" s="323"/>
      <c r="C33" s="834" t="s">
        <v>3</v>
      </c>
      <c r="D33" s="278"/>
      <c r="E33" s="278"/>
      <c r="F33" s="278"/>
      <c r="G33" s="278"/>
      <c r="H33" s="278"/>
      <c r="I33" s="278"/>
      <c r="J33" s="278"/>
      <c r="K33" s="278"/>
      <c r="L33" s="278"/>
      <c r="M33" s="279"/>
      <c r="N33" s="96"/>
      <c r="O33" s="238"/>
      <c r="P33" s="1049"/>
      <c r="Q33" s="1047"/>
    </row>
    <row r="34" spans="1:17" s="139" customFormat="1" ht="15.75" thickBot="1" x14ac:dyDescent="0.25">
      <c r="A34" s="269"/>
      <c r="B34" s="323"/>
      <c r="C34" s="719" t="s">
        <v>821</v>
      </c>
      <c r="D34" s="720"/>
      <c r="E34" s="720"/>
      <c r="F34" s="720"/>
      <c r="G34" s="720"/>
      <c r="H34" s="720"/>
      <c r="I34" s="720"/>
      <c r="J34" s="720"/>
      <c r="K34" s="720"/>
      <c r="L34" s="720"/>
      <c r="M34" s="721"/>
      <c r="N34" s="245"/>
      <c r="O34" s="245"/>
      <c r="P34" s="1049"/>
      <c r="Q34" s="1047"/>
    </row>
    <row r="35" spans="1:17" s="139" customFormat="1" ht="44.25" thickBot="1" x14ac:dyDescent="0.25">
      <c r="A35" s="269"/>
      <c r="B35" s="324"/>
      <c r="C35" s="722"/>
      <c r="D35" s="723"/>
      <c r="E35" s="723"/>
      <c r="F35" s="723"/>
      <c r="G35" s="723"/>
      <c r="H35" s="723"/>
      <c r="I35" s="723"/>
      <c r="J35" s="723"/>
      <c r="K35" s="723"/>
      <c r="L35" s="723"/>
      <c r="M35" s="724"/>
      <c r="N35" s="256"/>
      <c r="O35" s="245"/>
      <c r="P35" s="1050"/>
      <c r="Q35" s="734" t="s">
        <v>1115</v>
      </c>
    </row>
    <row r="36" spans="1:17" s="139" customFormat="1" ht="45.75" thickBot="1" x14ac:dyDescent="0.25">
      <c r="A36" s="268" t="s">
        <v>275</v>
      </c>
      <c r="B36" s="143" t="s">
        <v>102</v>
      </c>
      <c r="C36" s="143"/>
      <c r="D36" s="142" t="s">
        <v>115</v>
      </c>
      <c r="E36" s="229" t="s">
        <v>117</v>
      </c>
      <c r="F36" s="229" t="s">
        <v>118</v>
      </c>
      <c r="G36" s="142" t="s">
        <v>119</v>
      </c>
      <c r="H36" s="142" t="s">
        <v>120</v>
      </c>
      <c r="I36" s="142" t="s">
        <v>121</v>
      </c>
      <c r="J36" s="758" t="s">
        <v>1153</v>
      </c>
      <c r="K36" s="142" t="s">
        <v>114</v>
      </c>
      <c r="L36" s="746" t="s">
        <v>1121</v>
      </c>
      <c r="M36" s="142" t="s">
        <v>964</v>
      </c>
      <c r="N36" s="275" t="s">
        <v>5</v>
      </c>
      <c r="O36" s="286" t="s">
        <v>134</v>
      </c>
      <c r="P36" s="725" t="s">
        <v>5</v>
      </c>
      <c r="Q36" s="233" t="s">
        <v>135</v>
      </c>
    </row>
    <row r="37" spans="1:17" s="139" customFormat="1" ht="70.900000000000006" customHeight="1" thickBot="1" x14ac:dyDescent="0.25">
      <c r="A37" s="991" t="s">
        <v>870</v>
      </c>
      <c r="B37" s="1036" t="s">
        <v>1014</v>
      </c>
      <c r="C37" s="260" t="s">
        <v>1</v>
      </c>
      <c r="D37" s="250"/>
      <c r="E37" s="250">
        <v>4</v>
      </c>
      <c r="F37" s="250">
        <v>2</v>
      </c>
      <c r="G37" s="281">
        <v>1</v>
      </c>
      <c r="H37" s="251">
        <v>0</v>
      </c>
      <c r="I37" s="236">
        <v>0</v>
      </c>
      <c r="J37" s="778" t="s">
        <v>1122</v>
      </c>
      <c r="K37" s="282">
        <v>7</v>
      </c>
      <c r="L37" s="778" t="s">
        <v>1122</v>
      </c>
      <c r="M37" s="418" t="s">
        <v>965</v>
      </c>
      <c r="N37" s="196"/>
      <c r="O37" s="238"/>
      <c r="P37" s="138" t="s">
        <v>822</v>
      </c>
      <c r="Q37" s="711" t="s">
        <v>1116</v>
      </c>
    </row>
    <row r="38" spans="1:17" s="139" customFormat="1" ht="15.75" thickBot="1" x14ac:dyDescent="0.25">
      <c r="A38" s="992"/>
      <c r="B38" s="1037"/>
      <c r="C38" s="261" t="s">
        <v>2</v>
      </c>
      <c r="D38" s="252" t="s">
        <v>116</v>
      </c>
      <c r="E38" s="259">
        <v>3</v>
      </c>
      <c r="F38" s="160">
        <v>3</v>
      </c>
      <c r="G38" s="191">
        <v>1</v>
      </c>
      <c r="H38" s="242"/>
      <c r="I38" s="236"/>
      <c r="J38" s="773"/>
      <c r="K38" s="419"/>
      <c r="L38" s="761"/>
      <c r="M38" s="236"/>
      <c r="N38" s="420"/>
      <c r="O38" s="238"/>
      <c r="P38" s="258"/>
      <c r="Q38" s="712"/>
    </row>
    <row r="39" spans="1:17" s="139" customFormat="1" ht="15.75" thickBot="1" x14ac:dyDescent="0.25">
      <c r="A39" s="992"/>
      <c r="B39" s="1037"/>
      <c r="C39" s="834" t="s">
        <v>3</v>
      </c>
      <c r="D39" s="278"/>
      <c r="E39" s="278"/>
      <c r="F39" s="278"/>
      <c r="G39" s="278"/>
      <c r="H39" s="278"/>
      <c r="I39" s="278"/>
      <c r="J39" s="278"/>
      <c r="K39" s="278"/>
      <c r="L39" s="278"/>
      <c r="M39" s="279"/>
      <c r="N39" s="420"/>
      <c r="O39" s="238"/>
      <c r="P39" s="258"/>
      <c r="Q39" s="712"/>
    </row>
    <row r="40" spans="1:17" s="139" customFormat="1" ht="15.75" customHeight="1" thickBot="1" x14ac:dyDescent="0.25">
      <c r="A40" s="992"/>
      <c r="B40" s="1038"/>
      <c r="C40" s="1039" t="s">
        <v>1036</v>
      </c>
      <c r="D40" s="1040"/>
      <c r="E40" s="1040"/>
      <c r="F40" s="263"/>
      <c r="G40" s="263"/>
      <c r="H40" s="263"/>
      <c r="I40" s="263"/>
      <c r="J40" s="808"/>
      <c r="K40" s="808"/>
      <c r="L40" s="808"/>
      <c r="M40" s="808"/>
      <c r="N40" s="420"/>
      <c r="O40" s="238"/>
      <c r="P40" s="258"/>
      <c r="Q40" s="713"/>
    </row>
    <row r="41" spans="1:17" s="266" customFormat="1" ht="45.75" thickBot="1" x14ac:dyDescent="0.25">
      <c r="A41" s="454"/>
      <c r="B41" s="287" t="s">
        <v>103</v>
      </c>
      <c r="C41" s="113"/>
      <c r="D41" s="455" t="s">
        <v>115</v>
      </c>
      <c r="E41" s="229" t="s">
        <v>117</v>
      </c>
      <c r="F41" s="229" t="s">
        <v>118</v>
      </c>
      <c r="G41" s="142" t="s">
        <v>119</v>
      </c>
      <c r="H41" s="142" t="s">
        <v>120</v>
      </c>
      <c r="I41" s="142" t="s">
        <v>121</v>
      </c>
      <c r="J41" s="757" t="s">
        <v>1153</v>
      </c>
      <c r="K41" s="142" t="s">
        <v>114</v>
      </c>
      <c r="L41" s="757" t="s">
        <v>1121</v>
      </c>
      <c r="M41" s="142" t="s">
        <v>964</v>
      </c>
      <c r="N41" s="230" t="s">
        <v>5</v>
      </c>
      <c r="O41" s="231" t="s">
        <v>134</v>
      </c>
      <c r="P41" s="725" t="s">
        <v>5</v>
      </c>
      <c r="Q41" s="233" t="s">
        <v>135</v>
      </c>
    </row>
    <row r="42" spans="1:17" s="266" customFormat="1" ht="94.5" customHeight="1" thickBot="1" x14ac:dyDescent="0.25">
      <c r="A42" s="454"/>
      <c r="B42" s="991" t="s">
        <v>823</v>
      </c>
      <c r="C42" s="247" t="s">
        <v>1</v>
      </c>
      <c r="D42" s="249" t="s">
        <v>196</v>
      </c>
      <c r="E42" s="249">
        <v>0</v>
      </c>
      <c r="F42" s="249" t="s">
        <v>254</v>
      </c>
      <c r="G42" s="281" t="s">
        <v>825</v>
      </c>
      <c r="H42" s="288" t="s">
        <v>1038</v>
      </c>
      <c r="I42" s="289" t="s">
        <v>1039</v>
      </c>
      <c r="J42" s="740" t="s">
        <v>1154</v>
      </c>
      <c r="K42" s="288" t="s">
        <v>871</v>
      </c>
      <c r="L42" s="740" t="s">
        <v>1155</v>
      </c>
      <c r="M42" s="255" t="s">
        <v>965</v>
      </c>
      <c r="N42" s="276"/>
      <c r="O42" s="203"/>
      <c r="P42" s="162" t="s">
        <v>872</v>
      </c>
      <c r="Q42" s="321" t="s">
        <v>954</v>
      </c>
    </row>
    <row r="43" spans="1:17" s="266" customFormat="1" ht="72" customHeight="1" thickBot="1" x14ac:dyDescent="0.25">
      <c r="A43" s="167"/>
      <c r="B43" s="992"/>
      <c r="C43" s="265" t="s">
        <v>2</v>
      </c>
      <c r="D43" s="280" t="s">
        <v>197</v>
      </c>
      <c r="E43" s="240">
        <v>0</v>
      </c>
      <c r="F43" s="160" t="s">
        <v>824</v>
      </c>
      <c r="G43" s="154" t="s">
        <v>825</v>
      </c>
      <c r="H43" s="160" t="s">
        <v>1067</v>
      </c>
      <c r="I43" s="267"/>
      <c r="J43" s="737"/>
      <c r="K43" s="236"/>
      <c r="L43" s="775"/>
      <c r="M43" s="417"/>
      <c r="N43" s="138"/>
      <c r="O43" s="238"/>
      <c r="P43" s="438"/>
      <c r="Q43" s="323"/>
    </row>
    <row r="44" spans="1:17" s="266" customFormat="1" ht="15.75" thickBot="1" x14ac:dyDescent="0.25">
      <c r="A44" s="167"/>
      <c r="B44" s="992"/>
      <c r="C44" s="834" t="s">
        <v>3</v>
      </c>
      <c r="D44" s="278"/>
      <c r="E44" s="278"/>
      <c r="F44" s="278"/>
      <c r="G44" s="278"/>
      <c r="H44" s="278"/>
      <c r="I44" s="278"/>
      <c r="J44" s="278"/>
      <c r="K44" s="278"/>
      <c r="L44" s="278"/>
      <c r="M44" s="279"/>
      <c r="N44" s="138"/>
      <c r="O44" s="238"/>
      <c r="P44" s="438"/>
      <c r="Q44" s="323"/>
    </row>
    <row r="45" spans="1:17" s="266" customFormat="1" ht="15.75" thickBot="1" x14ac:dyDescent="0.25">
      <c r="A45" s="167"/>
      <c r="B45" s="993"/>
      <c r="C45" s="831" t="s">
        <v>272</v>
      </c>
      <c r="D45" s="832"/>
      <c r="E45" s="832"/>
      <c r="F45" s="832"/>
      <c r="G45" s="832"/>
      <c r="H45" s="832"/>
      <c r="I45" s="832"/>
      <c r="J45" s="832"/>
      <c r="K45" s="832"/>
      <c r="L45" s="832"/>
      <c r="M45" s="833"/>
      <c r="N45" s="272"/>
      <c r="O45" s="258"/>
      <c r="P45" s="438"/>
      <c r="Q45" s="324"/>
    </row>
    <row r="46" spans="1:17" s="266" customFormat="1" ht="45.75" thickBot="1" x14ac:dyDescent="0.25">
      <c r="A46" s="454"/>
      <c r="B46" s="287" t="s">
        <v>267</v>
      </c>
      <c r="C46" s="112"/>
      <c r="D46" s="246" t="s">
        <v>115</v>
      </c>
      <c r="E46" s="229" t="s">
        <v>117</v>
      </c>
      <c r="F46" s="229" t="s">
        <v>118</v>
      </c>
      <c r="G46" s="142" t="s">
        <v>119</v>
      </c>
      <c r="H46" s="142" t="s">
        <v>120</v>
      </c>
      <c r="I46" s="142" t="s">
        <v>121</v>
      </c>
      <c r="J46" s="758" t="s">
        <v>1153</v>
      </c>
      <c r="K46" s="142" t="s">
        <v>114</v>
      </c>
      <c r="L46" s="746" t="s">
        <v>1121</v>
      </c>
      <c r="M46" s="142" t="s">
        <v>964</v>
      </c>
      <c r="N46" s="230" t="s">
        <v>5</v>
      </c>
      <c r="O46" s="231" t="s">
        <v>134</v>
      </c>
      <c r="P46" s="725" t="s">
        <v>5</v>
      </c>
      <c r="Q46" s="233" t="s">
        <v>135</v>
      </c>
    </row>
    <row r="47" spans="1:17" s="266" customFormat="1" ht="229.5" thickBot="1" x14ac:dyDescent="0.25">
      <c r="A47" s="454"/>
      <c r="B47" s="321" t="s">
        <v>1040</v>
      </c>
      <c r="C47" s="247" t="s">
        <v>1</v>
      </c>
      <c r="D47" s="249" t="s">
        <v>196</v>
      </c>
      <c r="E47" s="249">
        <v>0</v>
      </c>
      <c r="F47" s="249" t="s">
        <v>254</v>
      </c>
      <c r="G47" s="281">
        <v>0</v>
      </c>
      <c r="H47" s="288">
        <v>4</v>
      </c>
      <c r="I47" s="288">
        <v>5</v>
      </c>
      <c r="J47" s="778" t="s">
        <v>1122</v>
      </c>
      <c r="K47" s="160">
        <v>9</v>
      </c>
      <c r="L47" s="778" t="s">
        <v>1122</v>
      </c>
      <c r="M47" s="255" t="s">
        <v>965</v>
      </c>
      <c r="N47" s="276"/>
      <c r="O47" s="203"/>
      <c r="P47" s="162" t="s">
        <v>1015</v>
      </c>
      <c r="Q47" s="321" t="s">
        <v>1098</v>
      </c>
    </row>
    <row r="48" spans="1:17" s="266" customFormat="1" ht="85.15" customHeight="1" thickBot="1" x14ac:dyDescent="0.25">
      <c r="A48" s="167"/>
      <c r="B48" s="323"/>
      <c r="C48" s="265" t="s">
        <v>2</v>
      </c>
      <c r="D48" s="280" t="s">
        <v>197</v>
      </c>
      <c r="E48" s="240">
        <v>0</v>
      </c>
      <c r="F48" s="160" t="s">
        <v>826</v>
      </c>
      <c r="G48" s="154" t="s">
        <v>1041</v>
      </c>
      <c r="H48" s="98">
        <v>6</v>
      </c>
      <c r="I48" s="267"/>
      <c r="J48" s="737"/>
      <c r="K48" s="236"/>
      <c r="L48" s="775"/>
      <c r="M48" s="417"/>
      <c r="N48" s="138"/>
      <c r="O48" s="238"/>
      <c r="P48" s="438"/>
      <c r="Q48" s="323"/>
    </row>
    <row r="49" spans="1:17" s="266" customFormat="1" ht="15.75" thickBot="1" x14ac:dyDescent="0.25">
      <c r="A49" s="167"/>
      <c r="B49" s="323"/>
      <c r="C49" s="834" t="s">
        <v>3</v>
      </c>
      <c r="D49" s="278"/>
      <c r="E49" s="278"/>
      <c r="F49" s="278"/>
      <c r="G49" s="278"/>
      <c r="H49" s="278"/>
      <c r="I49" s="278"/>
      <c r="J49" s="278"/>
      <c r="K49" s="278"/>
      <c r="L49" s="278"/>
      <c r="M49" s="279"/>
      <c r="N49" s="138"/>
      <c r="O49" s="238"/>
      <c r="P49" s="438"/>
      <c r="Q49" s="324"/>
    </row>
    <row r="50" spans="1:17" s="266" customFormat="1" ht="15.75" customHeight="1" thickBot="1" x14ac:dyDescent="0.25">
      <c r="A50" s="497"/>
      <c r="B50" s="324"/>
      <c r="C50" s="898" t="s">
        <v>827</v>
      </c>
      <c r="D50" s="899"/>
      <c r="E50" s="899"/>
      <c r="F50" s="899"/>
      <c r="G50" s="899"/>
      <c r="H50" s="899"/>
      <c r="I50" s="899"/>
      <c r="J50" s="899"/>
      <c r="K50" s="899"/>
      <c r="L50" s="899"/>
      <c r="M50" s="900"/>
      <c r="N50" s="272"/>
      <c r="O50" s="258"/>
      <c r="P50" s="290"/>
      <c r="Q50" s="264"/>
    </row>
    <row r="51" spans="1:17" s="139" customFormat="1" ht="45.75" thickBot="1" x14ac:dyDescent="0.25">
      <c r="A51" s="268" t="s">
        <v>104</v>
      </c>
      <c r="B51" s="143" t="s">
        <v>105</v>
      </c>
      <c r="C51" s="143"/>
      <c r="D51" s="142" t="s">
        <v>115</v>
      </c>
      <c r="E51" s="229" t="s">
        <v>117</v>
      </c>
      <c r="F51" s="229" t="s">
        <v>118</v>
      </c>
      <c r="G51" s="229" t="s">
        <v>119</v>
      </c>
      <c r="H51" s="142" t="s">
        <v>120</v>
      </c>
      <c r="I51" s="142" t="s">
        <v>121</v>
      </c>
      <c r="J51" s="758" t="s">
        <v>1153</v>
      </c>
      <c r="K51" s="142" t="s">
        <v>114</v>
      </c>
      <c r="L51" s="746" t="s">
        <v>1121</v>
      </c>
      <c r="M51" s="142" t="s">
        <v>964</v>
      </c>
      <c r="N51" s="230" t="s">
        <v>5</v>
      </c>
      <c r="O51" s="231" t="s">
        <v>134</v>
      </c>
      <c r="P51" s="725" t="s">
        <v>5</v>
      </c>
      <c r="Q51" s="233" t="s">
        <v>135</v>
      </c>
    </row>
    <row r="52" spans="1:17" s="139" customFormat="1" ht="65.650000000000006" customHeight="1" thickBot="1" x14ac:dyDescent="0.25">
      <c r="A52" s="195" t="s">
        <v>176</v>
      </c>
      <c r="B52" s="321" t="s">
        <v>963</v>
      </c>
      <c r="C52" s="260" t="s">
        <v>1</v>
      </c>
      <c r="D52" s="250" t="s">
        <v>196</v>
      </c>
      <c r="E52" s="250" t="s">
        <v>196</v>
      </c>
      <c r="F52" s="250" t="s">
        <v>196</v>
      </c>
      <c r="G52" s="250" t="s">
        <v>196</v>
      </c>
      <c r="H52" s="206" t="s">
        <v>976</v>
      </c>
      <c r="I52" s="206" t="s">
        <v>975</v>
      </c>
      <c r="J52" s="778" t="s">
        <v>1122</v>
      </c>
      <c r="K52" s="282" t="s">
        <v>953</v>
      </c>
      <c r="L52" s="778" t="s">
        <v>1122</v>
      </c>
      <c r="M52" s="255" t="s">
        <v>965</v>
      </c>
      <c r="N52" s="204" t="s">
        <v>137</v>
      </c>
      <c r="O52" s="291"/>
      <c r="P52" s="559" t="s">
        <v>1042</v>
      </c>
      <c r="Q52" s="988" t="s">
        <v>1113</v>
      </c>
    </row>
    <row r="53" spans="1:17" s="139" customFormat="1" ht="56.65" customHeight="1" thickBot="1" x14ac:dyDescent="0.25">
      <c r="A53" s="261"/>
      <c r="B53" s="326"/>
      <c r="C53" s="261" t="s">
        <v>2</v>
      </c>
      <c r="D53" s="252">
        <v>0</v>
      </c>
      <c r="E53" s="95" t="s">
        <v>254</v>
      </c>
      <c r="F53" s="292" t="s">
        <v>254</v>
      </c>
      <c r="G53" s="241" t="s">
        <v>254</v>
      </c>
      <c r="H53" s="327" t="s">
        <v>976</v>
      </c>
      <c r="I53" s="264"/>
      <c r="J53" s="745"/>
      <c r="K53" s="236"/>
      <c r="L53" s="775"/>
      <c r="M53" s="417"/>
      <c r="N53" s="96"/>
      <c r="O53" s="238"/>
      <c r="P53" s="438"/>
      <c r="Q53" s="989"/>
    </row>
    <row r="54" spans="1:17" s="139" customFormat="1" ht="15.75" thickBot="1" x14ac:dyDescent="0.25">
      <c r="A54" s="253"/>
      <c r="B54" s="326"/>
      <c r="C54" s="243" t="s">
        <v>3</v>
      </c>
      <c r="D54" s="244"/>
      <c r="E54" s="244"/>
      <c r="F54" s="244"/>
      <c r="G54" s="244"/>
      <c r="H54" s="244"/>
      <c r="I54" s="244"/>
      <c r="J54" s="812"/>
      <c r="K54" s="812"/>
      <c r="L54" s="812"/>
      <c r="M54" s="812"/>
      <c r="N54" s="96"/>
      <c r="O54" s="238"/>
      <c r="P54" s="438"/>
      <c r="Q54" s="989"/>
    </row>
    <row r="55" spans="1:17" s="139" customFormat="1" ht="15.75" thickBot="1" x14ac:dyDescent="0.25">
      <c r="A55" s="261"/>
      <c r="B55" s="328"/>
      <c r="C55" s="960" t="s">
        <v>1217</v>
      </c>
      <c r="D55" s="1041"/>
      <c r="E55" s="1041"/>
      <c r="F55" s="263"/>
      <c r="G55" s="263"/>
      <c r="H55" s="263"/>
      <c r="I55" s="263"/>
      <c r="J55" s="808"/>
      <c r="K55" s="808"/>
      <c r="L55" s="808"/>
      <c r="M55" s="808"/>
      <c r="N55" s="96"/>
      <c r="O55" s="238"/>
      <c r="P55" s="438"/>
      <c r="Q55" s="990"/>
    </row>
    <row r="56" spans="1:17" s="139" customFormat="1" ht="45.75" thickBot="1" x14ac:dyDescent="0.25">
      <c r="A56" s="253"/>
      <c r="B56" s="112" t="s">
        <v>106</v>
      </c>
      <c r="C56" s="112"/>
      <c r="D56" s="246" t="s">
        <v>115</v>
      </c>
      <c r="E56" s="229" t="s">
        <v>117</v>
      </c>
      <c r="F56" s="229" t="s">
        <v>118</v>
      </c>
      <c r="G56" s="229" t="s">
        <v>119</v>
      </c>
      <c r="H56" s="142" t="s">
        <v>120</v>
      </c>
      <c r="I56" s="142" t="s">
        <v>121</v>
      </c>
      <c r="J56" s="758" t="s">
        <v>1153</v>
      </c>
      <c r="K56" s="142" t="s">
        <v>114</v>
      </c>
      <c r="L56" s="746" t="s">
        <v>1121</v>
      </c>
      <c r="M56" s="142" t="s">
        <v>964</v>
      </c>
      <c r="N56" s="235" t="s">
        <v>5</v>
      </c>
      <c r="O56" s="231" t="s">
        <v>134</v>
      </c>
      <c r="P56" s="725" t="s">
        <v>5</v>
      </c>
      <c r="Q56" s="233" t="s">
        <v>135</v>
      </c>
    </row>
    <row r="57" spans="1:17" s="139" customFormat="1" ht="124.9" customHeight="1" thickBot="1" x14ac:dyDescent="0.25">
      <c r="A57" s="253"/>
      <c r="B57" s="325" t="s">
        <v>873</v>
      </c>
      <c r="C57" s="254" t="s">
        <v>1</v>
      </c>
      <c r="D57" s="250" t="s">
        <v>196</v>
      </c>
      <c r="E57" s="250" t="s">
        <v>196</v>
      </c>
      <c r="F57" s="250" t="s">
        <v>196</v>
      </c>
      <c r="G57" s="250" t="s">
        <v>196</v>
      </c>
      <c r="H57" s="293" t="s">
        <v>874</v>
      </c>
      <c r="I57" s="187" t="s">
        <v>989</v>
      </c>
      <c r="J57" s="778" t="s">
        <v>1122</v>
      </c>
      <c r="K57" s="160" t="s">
        <v>828</v>
      </c>
      <c r="L57" s="778" t="s">
        <v>1122</v>
      </c>
      <c r="M57" s="418" t="s">
        <v>965</v>
      </c>
      <c r="N57" s="203"/>
      <c r="O57" s="285"/>
      <c r="P57" s="1048" t="s">
        <v>875</v>
      </c>
      <c r="Q57" s="1042" t="s">
        <v>1218</v>
      </c>
    </row>
    <row r="58" spans="1:17" s="139" customFormat="1" ht="90.75" thickBot="1" x14ac:dyDescent="0.25">
      <c r="A58" s="253"/>
      <c r="B58" s="326"/>
      <c r="C58" s="260" t="s">
        <v>2</v>
      </c>
      <c r="D58" s="252">
        <v>0</v>
      </c>
      <c r="E58" s="250" t="s">
        <v>196</v>
      </c>
      <c r="F58" s="250" t="s">
        <v>196</v>
      </c>
      <c r="G58" s="250" t="s">
        <v>196</v>
      </c>
      <c r="H58" s="294" t="s">
        <v>1068</v>
      </c>
      <c r="I58" s="295"/>
      <c r="J58" s="737"/>
      <c r="K58" s="236"/>
      <c r="L58" s="737"/>
      <c r="M58" s="236"/>
      <c r="N58" s="96"/>
      <c r="O58" s="238"/>
      <c r="P58" s="1049"/>
      <c r="Q58" s="1042"/>
    </row>
    <row r="59" spans="1:17" s="139" customFormat="1" ht="15.75" thickBot="1" x14ac:dyDescent="0.25">
      <c r="A59" s="253"/>
      <c r="B59" s="326"/>
      <c r="C59" s="243" t="s">
        <v>3</v>
      </c>
      <c r="D59" s="244"/>
      <c r="E59" s="244"/>
      <c r="F59" s="244"/>
      <c r="G59" s="244"/>
      <c r="H59" s="244"/>
      <c r="I59" s="244"/>
      <c r="J59" s="812"/>
      <c r="K59" s="812"/>
      <c r="L59" s="812"/>
      <c r="M59" s="812"/>
      <c r="N59" s="96"/>
      <c r="O59" s="238"/>
      <c r="P59" s="1049"/>
      <c r="Q59" s="1042"/>
    </row>
    <row r="60" spans="1:17" s="139" customFormat="1" ht="15.75" thickBot="1" x14ac:dyDescent="0.25">
      <c r="A60" s="253"/>
      <c r="B60" s="328"/>
      <c r="C60" s="960" t="s">
        <v>1219</v>
      </c>
      <c r="D60" s="1041"/>
      <c r="E60" s="1041"/>
      <c r="F60" s="263"/>
      <c r="G60" s="263"/>
      <c r="H60" s="263"/>
      <c r="I60" s="263"/>
      <c r="J60" s="808"/>
      <c r="K60" s="808"/>
      <c r="L60" s="808"/>
      <c r="M60" s="808"/>
      <c r="N60" s="274"/>
      <c r="O60" s="245"/>
      <c r="P60" s="1050"/>
      <c r="Q60" s="1042"/>
    </row>
    <row r="61" spans="1:17" s="139" customFormat="1" ht="45.75" thickBot="1" x14ac:dyDescent="0.25">
      <c r="A61" s="268" t="s">
        <v>111</v>
      </c>
      <c r="B61" s="143" t="s">
        <v>258</v>
      </c>
      <c r="C61" s="143"/>
      <c r="D61" s="142" t="s">
        <v>115</v>
      </c>
      <c r="E61" s="229" t="s">
        <v>117</v>
      </c>
      <c r="F61" s="229" t="s">
        <v>118</v>
      </c>
      <c r="G61" s="229" t="s">
        <v>119</v>
      </c>
      <c r="H61" s="142" t="s">
        <v>120</v>
      </c>
      <c r="I61" s="142" t="s">
        <v>121</v>
      </c>
      <c r="J61" s="758" t="s">
        <v>1153</v>
      </c>
      <c r="K61" s="142" t="s">
        <v>114</v>
      </c>
      <c r="L61" s="746" t="s">
        <v>1121</v>
      </c>
      <c r="M61" s="142" t="s">
        <v>964</v>
      </c>
      <c r="N61" s="230" t="s">
        <v>5</v>
      </c>
      <c r="O61" s="231" t="s">
        <v>134</v>
      </c>
      <c r="P61" s="727" t="s">
        <v>5</v>
      </c>
      <c r="Q61" s="233" t="s">
        <v>135</v>
      </c>
    </row>
    <row r="62" spans="1:17" s="139" customFormat="1" ht="298.14999999999998" customHeight="1" thickBot="1" x14ac:dyDescent="0.25">
      <c r="A62" s="204" t="s">
        <v>876</v>
      </c>
      <c r="B62" s="325" t="s">
        <v>877</v>
      </c>
      <c r="C62" s="260" t="s">
        <v>1</v>
      </c>
      <c r="D62" s="250" t="s">
        <v>196</v>
      </c>
      <c r="E62" s="250" t="s">
        <v>196</v>
      </c>
      <c r="F62" s="250" t="s">
        <v>196</v>
      </c>
      <c r="G62" s="250" t="s">
        <v>196</v>
      </c>
      <c r="H62" s="322">
        <f>40/60</f>
        <v>0.66666666666666663</v>
      </c>
      <c r="I62" s="322">
        <f>52/60</f>
        <v>0.8666666666666667</v>
      </c>
      <c r="J62" s="778" t="s">
        <v>1122</v>
      </c>
      <c r="K62" s="329">
        <f>I62</f>
        <v>0.8666666666666667</v>
      </c>
      <c r="L62" s="778" t="s">
        <v>1122</v>
      </c>
      <c r="M62" s="255" t="s">
        <v>965</v>
      </c>
      <c r="N62" s="204" t="s">
        <v>137</v>
      </c>
      <c r="O62" s="438"/>
      <c r="P62" s="1053" t="s">
        <v>1220</v>
      </c>
      <c r="Q62" s="1042" t="s">
        <v>1114</v>
      </c>
    </row>
    <row r="63" spans="1:17" s="139" customFormat="1" ht="15.75" thickBot="1" x14ac:dyDescent="0.25">
      <c r="A63" s="167"/>
      <c r="B63" s="326"/>
      <c r="C63" s="261" t="s">
        <v>2</v>
      </c>
      <c r="D63" s="252">
        <v>0</v>
      </c>
      <c r="E63" s="95" t="s">
        <v>254</v>
      </c>
      <c r="F63" s="292" t="s">
        <v>254</v>
      </c>
      <c r="G63" s="241" t="s">
        <v>254</v>
      </c>
      <c r="H63" s="613">
        <v>0.53</v>
      </c>
      <c r="I63" s="236"/>
      <c r="J63" s="737"/>
      <c r="K63" s="236"/>
      <c r="L63" s="775"/>
      <c r="M63" s="417"/>
      <c r="N63" s="96"/>
      <c r="O63" s="258"/>
      <c r="P63" s="1054"/>
      <c r="Q63" s="1042"/>
    </row>
    <row r="64" spans="1:17" s="139" customFormat="1" ht="15.75" thickBot="1" x14ac:dyDescent="0.25">
      <c r="A64" s="203"/>
      <c r="B64" s="326"/>
      <c r="C64" s="811" t="s">
        <v>3</v>
      </c>
      <c r="D64" s="812"/>
      <c r="E64" s="812"/>
      <c r="F64" s="812"/>
      <c r="G64" s="812"/>
      <c r="H64" s="812"/>
      <c r="I64" s="812"/>
      <c r="J64" s="812"/>
      <c r="K64" s="812"/>
      <c r="L64" s="812"/>
      <c r="M64" s="813"/>
      <c r="N64" s="96"/>
      <c r="O64" s="258"/>
      <c r="P64" s="1054"/>
      <c r="Q64" s="1042"/>
    </row>
    <row r="65" spans="1:17" s="139" customFormat="1" ht="15.75" thickBot="1" x14ac:dyDescent="0.25">
      <c r="A65" s="167"/>
      <c r="B65" s="328"/>
      <c r="C65" s="453" t="s">
        <v>988</v>
      </c>
      <c r="D65" s="808"/>
      <c r="E65" s="808"/>
      <c r="F65" s="808"/>
      <c r="G65" s="808"/>
      <c r="H65" s="808"/>
      <c r="I65" s="808"/>
      <c r="J65" s="808"/>
      <c r="K65" s="808"/>
      <c r="L65" s="808"/>
      <c r="M65" s="809"/>
      <c r="N65" s="96"/>
      <c r="O65" s="258"/>
      <c r="P65" s="1055"/>
      <c r="Q65" s="1042"/>
    </row>
    <row r="66" spans="1:17" s="139" customFormat="1" ht="45.75" thickBot="1" x14ac:dyDescent="0.25">
      <c r="A66" s="268" t="s">
        <v>967</v>
      </c>
      <c r="B66" s="143" t="s">
        <v>968</v>
      </c>
      <c r="C66" s="143"/>
      <c r="D66" s="142" t="s">
        <v>220</v>
      </c>
      <c r="E66" s="426" t="s">
        <v>117</v>
      </c>
      <c r="F66" s="426" t="s">
        <v>118</v>
      </c>
      <c r="G66" s="426" t="s">
        <v>119</v>
      </c>
      <c r="H66" s="142" t="s">
        <v>120</v>
      </c>
      <c r="I66" s="142" t="s">
        <v>121</v>
      </c>
      <c r="J66" s="758" t="s">
        <v>1153</v>
      </c>
      <c r="K66" s="142" t="s">
        <v>114</v>
      </c>
      <c r="L66" s="746" t="s">
        <v>1121</v>
      </c>
      <c r="M66" s="142" t="s">
        <v>964</v>
      </c>
      <c r="N66" s="230" t="s">
        <v>5</v>
      </c>
      <c r="O66" s="231" t="s">
        <v>135</v>
      </c>
      <c r="P66" s="725" t="s">
        <v>980</v>
      </c>
      <c r="Q66" s="233" t="s">
        <v>981</v>
      </c>
    </row>
    <row r="67" spans="1:17" s="139" customFormat="1" ht="184.15" customHeight="1" thickBot="1" x14ac:dyDescent="0.25">
      <c r="A67" s="511" t="s">
        <v>942</v>
      </c>
      <c r="B67" s="427" t="s">
        <v>943</v>
      </c>
      <c r="C67" s="428" t="s">
        <v>1</v>
      </c>
      <c r="D67" s="429" t="s">
        <v>944</v>
      </c>
      <c r="E67" s="430" t="s">
        <v>196</v>
      </c>
      <c r="F67" s="430" t="s">
        <v>196</v>
      </c>
      <c r="G67" s="430" t="s">
        <v>196</v>
      </c>
      <c r="H67" s="431" t="s">
        <v>945</v>
      </c>
      <c r="I67" s="432" t="s">
        <v>990</v>
      </c>
      <c r="J67" s="778" t="s">
        <v>1122</v>
      </c>
      <c r="K67" s="901" t="s">
        <v>1221</v>
      </c>
      <c r="L67" s="778" t="s">
        <v>1122</v>
      </c>
      <c r="M67" s="433" t="s">
        <v>1222</v>
      </c>
      <c r="N67" s="377" t="s">
        <v>1223</v>
      </c>
      <c r="O67" s="408" t="s">
        <v>946</v>
      </c>
      <c r="P67" s="997" t="s">
        <v>1224</v>
      </c>
      <c r="Q67" s="1051" t="s">
        <v>982</v>
      </c>
    </row>
    <row r="68" spans="1:17" s="139" customFormat="1" ht="60.75" thickBot="1" x14ac:dyDescent="0.25">
      <c r="A68" s="167"/>
      <c r="B68" s="507"/>
      <c r="C68" s="349" t="s">
        <v>2</v>
      </c>
      <c r="D68" s="346"/>
      <c r="E68" s="383"/>
      <c r="F68" s="383"/>
      <c r="G68" s="384"/>
      <c r="H68" s="385" t="s">
        <v>1069</v>
      </c>
      <c r="I68" s="397"/>
      <c r="J68" s="774"/>
      <c r="K68" s="380"/>
      <c r="L68" s="781"/>
      <c r="M68" s="380"/>
      <c r="N68" s="334"/>
      <c r="O68" s="409"/>
      <c r="P68" s="998"/>
      <c r="Q68" s="1051"/>
    </row>
    <row r="69" spans="1:17" s="139" customFormat="1" ht="15.75" thickBot="1" x14ac:dyDescent="0.25">
      <c r="A69" s="167"/>
      <c r="B69" s="507"/>
      <c r="C69" s="811" t="s">
        <v>3</v>
      </c>
      <c r="D69" s="812"/>
      <c r="E69" s="812"/>
      <c r="F69" s="812"/>
      <c r="G69" s="812"/>
      <c r="H69" s="812"/>
      <c r="I69" s="812"/>
      <c r="J69" s="812"/>
      <c r="K69" s="812"/>
      <c r="L69" s="812"/>
      <c r="M69" s="813"/>
      <c r="N69" s="334"/>
      <c r="O69" s="409"/>
      <c r="P69" s="998"/>
      <c r="Q69" s="1051"/>
    </row>
    <row r="70" spans="1:17" s="139" customFormat="1" ht="15.75" thickBot="1" x14ac:dyDescent="0.25">
      <c r="A70" s="167"/>
      <c r="B70" s="508"/>
      <c r="C70" s="350" t="s">
        <v>1246</v>
      </c>
      <c r="D70" s="353"/>
      <c r="E70" s="353"/>
      <c r="F70" s="353"/>
      <c r="G70" s="353"/>
      <c r="H70" s="353"/>
      <c r="I70" s="353"/>
      <c r="J70" s="820"/>
      <c r="K70" s="820"/>
      <c r="L70" s="820"/>
      <c r="M70" s="396"/>
      <c r="N70" s="410"/>
      <c r="O70" s="354"/>
      <c r="P70" s="999"/>
      <c r="Q70" s="1051"/>
    </row>
    <row r="71" spans="1:17" s="139" customFormat="1" ht="45.75" thickBot="1" x14ac:dyDescent="0.25">
      <c r="A71" s="167"/>
      <c r="B71" s="143" t="s">
        <v>969</v>
      </c>
      <c r="C71" s="143"/>
      <c r="D71" s="142" t="s">
        <v>893</v>
      </c>
      <c r="E71" s="426" t="s">
        <v>117</v>
      </c>
      <c r="F71" s="426" t="s">
        <v>118</v>
      </c>
      <c r="G71" s="426" t="s">
        <v>119</v>
      </c>
      <c r="H71" s="142" t="s">
        <v>120</v>
      </c>
      <c r="I71" s="142" t="s">
        <v>121</v>
      </c>
      <c r="J71" s="758" t="s">
        <v>1153</v>
      </c>
      <c r="K71" s="142" t="s">
        <v>114</v>
      </c>
      <c r="L71" s="746" t="s">
        <v>1121</v>
      </c>
      <c r="M71" s="142" t="s">
        <v>964</v>
      </c>
      <c r="N71" s="355" t="s">
        <v>5</v>
      </c>
      <c r="O71" s="375" t="s">
        <v>135</v>
      </c>
      <c r="P71" s="725" t="s">
        <v>980</v>
      </c>
      <c r="Q71" s="233" t="s">
        <v>981</v>
      </c>
    </row>
    <row r="72" spans="1:17" s="139" customFormat="1" ht="208.5" thickBot="1" x14ac:dyDescent="0.25">
      <c r="A72" s="167"/>
      <c r="B72" s="434" t="s">
        <v>947</v>
      </c>
      <c r="C72" s="435" t="s">
        <v>1</v>
      </c>
      <c r="D72" s="429" t="s">
        <v>948</v>
      </c>
      <c r="E72" s="430" t="s">
        <v>196</v>
      </c>
      <c r="F72" s="430" t="s">
        <v>196</v>
      </c>
      <c r="G72" s="430" t="s">
        <v>196</v>
      </c>
      <c r="H72" s="431" t="s">
        <v>949</v>
      </c>
      <c r="I72" s="431" t="s">
        <v>1225</v>
      </c>
      <c r="J72" s="778" t="s">
        <v>1122</v>
      </c>
      <c r="K72" s="433" t="s">
        <v>979</v>
      </c>
      <c r="L72" s="778" t="s">
        <v>1122</v>
      </c>
      <c r="M72" s="433" t="s">
        <v>978</v>
      </c>
      <c r="N72" s="361" t="s">
        <v>950</v>
      </c>
      <c r="O72" s="361"/>
      <c r="P72" s="997" t="s">
        <v>1226</v>
      </c>
      <c r="Q72" s="1051" t="s">
        <v>1099</v>
      </c>
    </row>
    <row r="73" spans="1:17" s="139" customFormat="1" ht="115.15" customHeight="1" thickBot="1" x14ac:dyDescent="0.25">
      <c r="A73" s="167"/>
      <c r="B73" s="509"/>
      <c r="C73" s="396" t="s">
        <v>2</v>
      </c>
      <c r="D73" s="346"/>
      <c r="E73" s="383"/>
      <c r="F73" s="383"/>
      <c r="G73" s="384"/>
      <c r="H73" s="385" t="s">
        <v>1100</v>
      </c>
      <c r="I73" s="397"/>
      <c r="J73" s="774"/>
      <c r="K73" s="380"/>
      <c r="L73" s="781"/>
      <c r="M73" s="380"/>
      <c r="N73" s="386"/>
      <c r="O73" s="411"/>
      <c r="P73" s="998"/>
      <c r="Q73" s="1052"/>
    </row>
    <row r="74" spans="1:17" s="139" customFormat="1" ht="14.45" customHeight="1" thickBot="1" x14ac:dyDescent="0.25">
      <c r="A74" s="167"/>
      <c r="B74" s="509"/>
      <c r="C74" s="811" t="s">
        <v>3</v>
      </c>
      <c r="D74" s="812"/>
      <c r="E74" s="812"/>
      <c r="F74" s="812"/>
      <c r="G74" s="812"/>
      <c r="H74" s="812"/>
      <c r="I74" s="812"/>
      <c r="J74" s="812"/>
      <c r="K74" s="812"/>
      <c r="L74" s="812"/>
      <c r="M74" s="813"/>
      <c r="N74" s="821"/>
      <c r="O74" s="411"/>
      <c r="P74" s="998"/>
      <c r="Q74" s="1052"/>
    </row>
    <row r="75" spans="1:17" s="139" customFormat="1" ht="15.75" thickBot="1" x14ac:dyDescent="0.25">
      <c r="A75" s="497"/>
      <c r="B75" s="510"/>
      <c r="C75" s="350" t="s">
        <v>1247</v>
      </c>
      <c r="D75" s="412"/>
      <c r="E75" s="412"/>
      <c r="F75" s="412"/>
      <c r="G75" s="412"/>
      <c r="H75" s="412"/>
      <c r="I75" s="412"/>
      <c r="J75" s="412"/>
      <c r="K75" s="412"/>
      <c r="L75" s="412"/>
      <c r="M75" s="413"/>
      <c r="N75" s="388"/>
      <c r="O75" s="368"/>
      <c r="P75" s="999"/>
      <c r="Q75" s="1052"/>
    </row>
    <row r="76" spans="1:17" s="139" customFormat="1" x14ac:dyDescent="0.2"/>
  </sheetData>
  <mergeCells count="24">
    <mergeCell ref="P72:P75"/>
    <mergeCell ref="Q72:Q75"/>
    <mergeCell ref="P57:P60"/>
    <mergeCell ref="Q57:Q60"/>
    <mergeCell ref="P62:P65"/>
    <mergeCell ref="Q62:Q65"/>
    <mergeCell ref="P67:P70"/>
    <mergeCell ref="Q67:Q70"/>
    <mergeCell ref="C55:E55"/>
    <mergeCell ref="C60:E60"/>
    <mergeCell ref="B42:B45"/>
    <mergeCell ref="Q16:Q19"/>
    <mergeCell ref="P26:P29"/>
    <mergeCell ref="Q26:Q29"/>
    <mergeCell ref="Q31:Q34"/>
    <mergeCell ref="P31:P35"/>
    <mergeCell ref="Q52:Q55"/>
    <mergeCell ref="C19:M19"/>
    <mergeCell ref="C23:M23"/>
    <mergeCell ref="C24:M24"/>
    <mergeCell ref="A37:A40"/>
    <mergeCell ref="B37:B40"/>
    <mergeCell ref="C40:E40"/>
    <mergeCell ref="A26:A28"/>
  </mergeCells>
  <hyperlinks>
    <hyperlink ref="Q31" location="'Plan_M&amp;E Strengthening'!A1" display="Click here to go to the Action Plan for M&amp;E system strengthening" xr:uid="{00000000-0004-0000-0300-000000000000}"/>
  </hyperlinks>
  <pageMargins left="0.25" right="0.25" top="0.75" bottom="0.75" header="0.3" footer="0.3"/>
  <pageSetup paperSize="8" scale="41" fitToHeight="0" orientation="landscape" r:id="rId1"/>
  <headerFooter>
    <oddHeader>&amp;L&amp;"Calibri"&amp;10&amp;K000000OFFICIAL&amp;1#</oddHeader>
  </headerFooter>
  <rowBreaks count="1" manualBreakCount="1">
    <brk id="50"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O58"/>
  <sheetViews>
    <sheetView showGridLines="0" topLeftCell="A43" zoomScale="70" zoomScaleNormal="70" zoomScaleSheetLayoutView="52" zoomScalePageLayoutView="30" workbookViewId="0">
      <selection activeCell="E8" sqref="E8"/>
    </sheetView>
  </sheetViews>
  <sheetFormatPr defaultColWidth="8.7109375" defaultRowHeight="14.25" x14ac:dyDescent="0.2"/>
  <cols>
    <col min="1" max="1" width="29.7109375" style="918" customWidth="1"/>
    <col min="2" max="2" width="42" style="918" customWidth="1"/>
    <col min="3" max="3" width="12.7109375" style="918" customWidth="1"/>
    <col min="4" max="4" width="11.7109375" style="918" customWidth="1"/>
    <col min="5" max="5" width="14.28515625" style="918" customWidth="1"/>
    <col min="6" max="6" width="14.7109375" style="918" customWidth="1"/>
    <col min="7" max="7" width="14" style="918" customWidth="1"/>
    <col min="8" max="8" width="14.28515625" style="918" customWidth="1"/>
    <col min="9" max="10" width="16.42578125" style="918" customWidth="1"/>
    <col min="11" max="11" width="15.42578125" style="918" bestFit="1" customWidth="1"/>
    <col min="12" max="13" width="15.42578125" style="918" customWidth="1"/>
    <col min="14" max="14" width="34.5703125" style="918" customWidth="1"/>
    <col min="15" max="15" width="42.28515625" style="918" customWidth="1"/>
    <col min="16" max="16384" width="8.7109375" style="918"/>
  </cols>
  <sheetData>
    <row r="1" spans="1:15" s="139" customFormat="1" ht="15" x14ac:dyDescent="0.2">
      <c r="A1" s="215" t="s">
        <v>18</v>
      </c>
    </row>
    <row r="2" spans="1:15" s="139" customFormat="1" x14ac:dyDescent="0.2">
      <c r="A2" s="49" t="s">
        <v>15</v>
      </c>
    </row>
    <row r="3" spans="1:15" s="139" customFormat="1" ht="89.25" x14ac:dyDescent="0.2">
      <c r="A3" s="100" t="s">
        <v>268</v>
      </c>
    </row>
    <row r="4" spans="1:15" s="217" customFormat="1" ht="15" thickBot="1" x14ac:dyDescent="0.25">
      <c r="J4" s="139"/>
      <c r="K4" s="139"/>
      <c r="L4" s="139"/>
    </row>
    <row r="5" spans="1:15" s="139" customFormat="1" ht="15.75" thickBot="1" x14ac:dyDescent="0.25">
      <c r="A5" s="218" t="s">
        <v>28</v>
      </c>
      <c r="B5" s="219" t="s">
        <v>178</v>
      </c>
    </row>
    <row r="6" spans="1:15" s="139" customFormat="1" ht="15.75" thickBot="1" x14ac:dyDescent="0.25">
      <c r="A6" s="220" t="s">
        <v>179</v>
      </c>
      <c r="B6" s="221"/>
    </row>
    <row r="7" spans="1:15" s="139" customFormat="1" ht="15.75" thickBot="1" x14ac:dyDescent="0.25">
      <c r="A7" s="220" t="s">
        <v>180</v>
      </c>
      <c r="B7" s="222"/>
    </row>
    <row r="8" spans="1:15" s="139" customFormat="1" ht="21" thickBot="1" x14ac:dyDescent="0.25">
      <c r="A8" s="220" t="s">
        <v>1035</v>
      </c>
      <c r="B8" s="223"/>
      <c r="D8" s="147"/>
      <c r="E8" s="148"/>
      <c r="F8" s="148"/>
    </row>
    <row r="9" spans="1:15" s="226" customFormat="1" ht="30.75" thickBot="1" x14ac:dyDescent="0.25">
      <c r="A9" s="224" t="s">
        <v>227</v>
      </c>
      <c r="B9" s="225"/>
      <c r="D9" s="147"/>
      <c r="E9" s="148"/>
      <c r="F9" s="148"/>
      <c r="J9" s="139"/>
      <c r="K9" s="139"/>
      <c r="L9" s="139"/>
    </row>
    <row r="10" spans="1:15" s="226" customFormat="1" ht="15.75" thickBot="1" x14ac:dyDescent="0.25">
      <c r="A10" s="227"/>
      <c r="B10" s="216"/>
      <c r="J10" s="139"/>
      <c r="K10" s="139"/>
      <c r="L10" s="139"/>
    </row>
    <row r="11" spans="1:15" s="330" customFormat="1" ht="43.5" customHeight="1" thickBot="1" x14ac:dyDescent="0.25">
      <c r="A11" s="228" t="s">
        <v>17</v>
      </c>
      <c r="B11" s="459" t="s">
        <v>261</v>
      </c>
      <c r="J11" s="139"/>
      <c r="K11" s="139"/>
      <c r="L11" s="139"/>
    </row>
    <row r="12" spans="1:15" s="330" customFormat="1" ht="15" thickBot="1" x14ac:dyDescent="0.25">
      <c r="J12" s="139"/>
      <c r="K12" s="139"/>
      <c r="L12" s="139"/>
    </row>
    <row r="13" spans="1:15" s="330" customFormat="1" ht="61.5" thickBot="1" x14ac:dyDescent="0.25">
      <c r="A13" s="228" t="s">
        <v>1118</v>
      </c>
      <c r="J13" s="139"/>
      <c r="K13" s="139"/>
      <c r="L13" s="139"/>
    </row>
    <row r="14" spans="1:15" s="330" customFormat="1" ht="45.75" thickBot="1" x14ac:dyDescent="0.25">
      <c r="A14" s="331" t="s">
        <v>878</v>
      </c>
      <c r="B14" s="332" t="s">
        <v>174</v>
      </c>
      <c r="C14" s="113"/>
      <c r="D14" s="142" t="s">
        <v>998</v>
      </c>
      <c r="E14" s="436" t="s">
        <v>117</v>
      </c>
      <c r="F14" s="436" t="s">
        <v>118</v>
      </c>
      <c r="G14" s="142" t="s">
        <v>119</v>
      </c>
      <c r="H14" s="142" t="s">
        <v>120</v>
      </c>
      <c r="I14" s="142" t="s">
        <v>121</v>
      </c>
      <c r="J14" s="758" t="s">
        <v>1153</v>
      </c>
      <c r="K14" s="142" t="s">
        <v>114</v>
      </c>
      <c r="L14" s="746" t="s">
        <v>1121</v>
      </c>
      <c r="M14" s="142" t="s">
        <v>964</v>
      </c>
      <c r="N14" s="232" t="s">
        <v>5</v>
      </c>
      <c r="O14" s="233" t="s">
        <v>135</v>
      </c>
    </row>
    <row r="15" spans="1:15" s="330" customFormat="1" ht="271.14999999999998" customHeight="1" thickBot="1" x14ac:dyDescent="0.25">
      <c r="A15" s="333" t="s">
        <v>879</v>
      </c>
      <c r="B15" s="334" t="s">
        <v>880</v>
      </c>
      <c r="C15" s="335" t="s">
        <v>1</v>
      </c>
      <c r="D15" s="336" t="s">
        <v>881</v>
      </c>
      <c r="E15" s="337"/>
      <c r="F15" s="337"/>
      <c r="G15" s="335"/>
      <c r="H15" s="338"/>
      <c r="I15" s="339" t="s">
        <v>966</v>
      </c>
      <c r="J15" s="778" t="s">
        <v>1122</v>
      </c>
      <c r="K15" s="340" t="s">
        <v>1227</v>
      </c>
      <c r="L15" s="778" t="s">
        <v>1122</v>
      </c>
      <c r="M15" s="340" t="s">
        <v>974</v>
      </c>
      <c r="N15" s="1071" t="s">
        <v>883</v>
      </c>
      <c r="O15" s="342" t="s">
        <v>884</v>
      </c>
    </row>
    <row r="16" spans="1:15" s="330" customFormat="1" ht="15.75" thickBot="1" x14ac:dyDescent="0.25">
      <c r="A16" s="343"/>
      <c r="B16" s="344"/>
      <c r="C16" s="349" t="s">
        <v>2</v>
      </c>
      <c r="D16" s="346"/>
      <c r="E16" s="347"/>
      <c r="F16" s="346"/>
      <c r="G16" s="348"/>
      <c r="H16" s="349"/>
      <c r="I16" s="512"/>
      <c r="J16" s="779"/>
      <c r="K16" s="513"/>
      <c r="L16" s="905"/>
      <c r="M16" s="514"/>
      <c r="N16" s="1072"/>
      <c r="O16" s="352"/>
    </row>
    <row r="17" spans="1:15" s="330" customFormat="1" ht="15.75" thickBot="1" x14ac:dyDescent="0.25">
      <c r="A17" s="343"/>
      <c r="B17" s="457"/>
      <c r="C17" s="1066" t="s">
        <v>885</v>
      </c>
      <c r="D17" s="1067"/>
      <c r="E17" s="1067"/>
      <c r="F17" s="1067"/>
      <c r="G17" s="1067"/>
      <c r="H17" s="1067"/>
      <c r="I17" s="1067"/>
      <c r="J17" s="1067"/>
      <c r="K17" s="1067"/>
      <c r="L17" s="1067"/>
      <c r="M17" s="1068"/>
      <c r="N17" s="1073"/>
      <c r="O17" s="352"/>
    </row>
    <row r="18" spans="1:15" s="330" customFormat="1" ht="45.75" thickBot="1" x14ac:dyDescent="0.25">
      <c r="A18" s="343"/>
      <c r="B18" s="338" t="s">
        <v>886</v>
      </c>
      <c r="C18" s="113"/>
      <c r="D18" s="142" t="s">
        <v>999</v>
      </c>
      <c r="E18" s="455" t="s">
        <v>117</v>
      </c>
      <c r="F18" s="455" t="s">
        <v>118</v>
      </c>
      <c r="G18" s="142" t="s">
        <v>119</v>
      </c>
      <c r="H18" s="142" t="s">
        <v>120</v>
      </c>
      <c r="I18" s="142" t="s">
        <v>121</v>
      </c>
      <c r="J18" s="758" t="s">
        <v>1153</v>
      </c>
      <c r="K18" s="142" t="s">
        <v>114</v>
      </c>
      <c r="L18" s="746" t="s">
        <v>1121</v>
      </c>
      <c r="M18" s="142" t="s">
        <v>964</v>
      </c>
      <c r="N18" s="232" t="s">
        <v>5</v>
      </c>
      <c r="O18" s="233" t="s">
        <v>135</v>
      </c>
    </row>
    <row r="19" spans="1:15" s="330" customFormat="1" ht="243.75" thickBot="1" x14ac:dyDescent="0.25">
      <c r="A19" s="343"/>
      <c r="B19" s="1069" t="s">
        <v>887</v>
      </c>
      <c r="C19" s="335" t="s">
        <v>1</v>
      </c>
      <c r="D19" s="356" t="s">
        <v>888</v>
      </c>
      <c r="E19" s="356"/>
      <c r="F19" s="356"/>
      <c r="G19" s="357"/>
      <c r="H19" s="358" t="s">
        <v>889</v>
      </c>
      <c r="I19" s="359" t="s">
        <v>890</v>
      </c>
      <c r="J19" s="902" t="s">
        <v>1158</v>
      </c>
      <c r="K19" s="903" t="s">
        <v>983</v>
      </c>
      <c r="L19" s="904" t="s">
        <v>1159</v>
      </c>
      <c r="M19" s="358" t="s">
        <v>974</v>
      </c>
      <c r="N19" s="360" t="s">
        <v>1228</v>
      </c>
      <c r="O19" s="361" t="s">
        <v>1101</v>
      </c>
    </row>
    <row r="20" spans="1:15" s="330" customFormat="1" ht="15.75" thickBot="1" x14ac:dyDescent="0.25">
      <c r="A20" s="343"/>
      <c r="B20" s="1070"/>
      <c r="C20" s="345" t="s">
        <v>2</v>
      </c>
      <c r="D20" s="335"/>
      <c r="E20" s="362"/>
      <c r="F20" s="362"/>
      <c r="G20" s="363"/>
      <c r="H20" s="335" t="s">
        <v>1086</v>
      </c>
      <c r="I20" s="364"/>
      <c r="J20" s="783"/>
      <c r="K20" s="364"/>
      <c r="L20" s="783"/>
      <c r="M20" s="351"/>
      <c r="N20" s="365"/>
      <c r="O20" s="366"/>
    </row>
    <row r="21" spans="1:15" s="330" customFormat="1" ht="15" customHeight="1" thickBot="1" x14ac:dyDescent="0.25">
      <c r="A21" s="343"/>
      <c r="B21" s="1070"/>
      <c r="C21" s="1077" t="s">
        <v>891</v>
      </c>
      <c r="D21" s="1078"/>
      <c r="E21" s="1078"/>
      <c r="F21" s="1078"/>
      <c r="G21" s="1078"/>
      <c r="H21" s="1078"/>
      <c r="I21" s="1078"/>
      <c r="J21" s="1078"/>
      <c r="K21" s="1078"/>
      <c r="L21" s="1078"/>
      <c r="M21" s="1079"/>
      <c r="N21" s="367"/>
      <c r="O21" s="368"/>
    </row>
    <row r="22" spans="1:15" s="330" customFormat="1" ht="45.75" thickBot="1" x14ac:dyDescent="0.25">
      <c r="A22" s="343"/>
      <c r="B22" s="338" t="s">
        <v>892</v>
      </c>
      <c r="C22" s="113"/>
      <c r="D22" s="142" t="s">
        <v>1000</v>
      </c>
      <c r="E22" s="455" t="s">
        <v>117</v>
      </c>
      <c r="F22" s="455" t="s">
        <v>118</v>
      </c>
      <c r="G22" s="142" t="s">
        <v>119</v>
      </c>
      <c r="H22" s="142" t="s">
        <v>120</v>
      </c>
      <c r="I22" s="142" t="s">
        <v>121</v>
      </c>
      <c r="J22" s="758" t="s">
        <v>1153</v>
      </c>
      <c r="K22" s="142" t="s">
        <v>114</v>
      </c>
      <c r="L22" s="746" t="s">
        <v>1121</v>
      </c>
      <c r="M22" s="142" t="s">
        <v>964</v>
      </c>
      <c r="N22" s="232" t="s">
        <v>5</v>
      </c>
      <c r="O22" s="233" t="s">
        <v>135</v>
      </c>
    </row>
    <row r="23" spans="1:15" s="330" customFormat="1" ht="209.65" customHeight="1" thickBot="1" x14ac:dyDescent="0.25">
      <c r="A23" s="343"/>
      <c r="B23" s="1069" t="s">
        <v>894</v>
      </c>
      <c r="C23" s="335" t="s">
        <v>1</v>
      </c>
      <c r="D23" s="336" t="s">
        <v>895</v>
      </c>
      <c r="E23" s="336"/>
      <c r="F23" s="336"/>
      <c r="G23" s="334"/>
      <c r="H23" s="369" t="s">
        <v>896</v>
      </c>
      <c r="I23" s="370" t="s">
        <v>897</v>
      </c>
      <c r="J23" s="778" t="s">
        <v>1122</v>
      </c>
      <c r="K23" s="906" t="s">
        <v>898</v>
      </c>
      <c r="L23" s="778" t="s">
        <v>1122</v>
      </c>
      <c r="M23" s="371" t="s">
        <v>974</v>
      </c>
      <c r="N23" s="372" t="s">
        <v>958</v>
      </c>
      <c r="O23" s="373" t="s">
        <v>1102</v>
      </c>
    </row>
    <row r="24" spans="1:15" s="330" customFormat="1" ht="30.75" thickBot="1" x14ac:dyDescent="0.25">
      <c r="A24" s="343"/>
      <c r="B24" s="1070"/>
      <c r="C24" s="345" t="s">
        <v>2</v>
      </c>
      <c r="D24" s="335"/>
      <c r="E24" s="362"/>
      <c r="F24" s="362"/>
      <c r="G24" s="363"/>
      <c r="H24" s="335" t="s">
        <v>1070</v>
      </c>
      <c r="I24" s="374"/>
      <c r="J24" s="783"/>
      <c r="K24" s="351"/>
      <c r="L24" s="783"/>
      <c r="M24" s="351"/>
      <c r="N24" s="365"/>
      <c r="O24" s="354"/>
    </row>
    <row r="25" spans="1:15" s="330" customFormat="1" ht="15" customHeight="1" thickBot="1" x14ac:dyDescent="0.25">
      <c r="A25" s="343"/>
      <c r="B25" s="1070"/>
      <c r="C25" s="907" t="s">
        <v>899</v>
      </c>
      <c r="D25" s="908"/>
      <c r="E25" s="908"/>
      <c r="F25" s="908"/>
      <c r="G25" s="908"/>
      <c r="H25" s="908"/>
      <c r="I25" s="908"/>
      <c r="J25" s="908"/>
      <c r="K25" s="908"/>
      <c r="L25" s="908"/>
      <c r="M25" s="909"/>
      <c r="N25" s="367"/>
      <c r="O25" s="354"/>
    </row>
    <row r="26" spans="1:15" s="330" customFormat="1" ht="45.75" thickBot="1" x14ac:dyDescent="0.25">
      <c r="A26" s="332" t="s">
        <v>900</v>
      </c>
      <c r="B26" s="332" t="s">
        <v>901</v>
      </c>
      <c r="C26" s="113"/>
      <c r="D26" s="142" t="s">
        <v>1001</v>
      </c>
      <c r="E26" s="455" t="s">
        <v>117</v>
      </c>
      <c r="F26" s="455" t="s">
        <v>118</v>
      </c>
      <c r="G26" s="142" t="s">
        <v>119</v>
      </c>
      <c r="H26" s="142" t="s">
        <v>120</v>
      </c>
      <c r="I26" s="142" t="s">
        <v>121</v>
      </c>
      <c r="J26" s="758" t="s">
        <v>1153</v>
      </c>
      <c r="K26" s="142" t="s">
        <v>114</v>
      </c>
      <c r="L26" s="746" t="s">
        <v>1121</v>
      </c>
      <c r="M26" s="142" t="s">
        <v>964</v>
      </c>
      <c r="N26" s="232" t="s">
        <v>5</v>
      </c>
      <c r="O26" s="233" t="s">
        <v>135</v>
      </c>
    </row>
    <row r="27" spans="1:15" s="330" customFormat="1" ht="272.25" thickBot="1" x14ac:dyDescent="0.25">
      <c r="A27" s="343" t="s">
        <v>1022</v>
      </c>
      <c r="B27" s="334" t="s">
        <v>902</v>
      </c>
      <c r="C27" s="346" t="s">
        <v>1</v>
      </c>
      <c r="D27" s="334" t="s">
        <v>903</v>
      </c>
      <c r="E27" s="334"/>
      <c r="F27" s="334"/>
      <c r="G27" s="334"/>
      <c r="H27" s="440" t="s">
        <v>1229</v>
      </c>
      <c r="I27" s="341" t="s">
        <v>904</v>
      </c>
      <c r="J27" s="778" t="s">
        <v>1122</v>
      </c>
      <c r="K27" s="371" t="s">
        <v>1230</v>
      </c>
      <c r="L27" s="778" t="s">
        <v>1122</v>
      </c>
      <c r="M27" s="448" t="s">
        <v>974</v>
      </c>
      <c r="N27" s="372" t="s">
        <v>905</v>
      </c>
      <c r="O27" s="373" t="s">
        <v>1103</v>
      </c>
    </row>
    <row r="28" spans="1:15" s="330" customFormat="1" ht="30.75" thickBot="1" x14ac:dyDescent="0.25">
      <c r="A28" s="343"/>
      <c r="B28" s="365"/>
      <c r="C28" s="444" t="s">
        <v>2</v>
      </c>
      <c r="D28" s="445"/>
      <c r="E28" s="446"/>
      <c r="F28" s="446"/>
      <c r="G28" s="447"/>
      <c r="H28" s="822" t="s">
        <v>1071</v>
      </c>
      <c r="I28" s="351"/>
      <c r="J28" s="780"/>
      <c r="K28" s="351"/>
      <c r="L28" s="780"/>
      <c r="M28" s="351"/>
      <c r="N28" s="365"/>
      <c r="O28" s="354"/>
    </row>
    <row r="29" spans="1:15" s="330" customFormat="1" ht="15" customHeight="1" thickBot="1" x14ac:dyDescent="0.25">
      <c r="A29" s="343"/>
      <c r="B29" s="334"/>
      <c r="C29" s="1074" t="s">
        <v>906</v>
      </c>
      <c r="D29" s="1075"/>
      <c r="E29" s="1075"/>
      <c r="F29" s="1075"/>
      <c r="G29" s="1075"/>
      <c r="H29" s="1075"/>
      <c r="I29" s="1075"/>
      <c r="J29" s="1075"/>
      <c r="K29" s="1075"/>
      <c r="L29" s="1075"/>
      <c r="M29" s="1076"/>
      <c r="N29" s="367"/>
      <c r="O29" s="354"/>
    </row>
    <row r="30" spans="1:15" s="330" customFormat="1" ht="45.75" thickBot="1" x14ac:dyDescent="0.25">
      <c r="A30" s="332" t="s">
        <v>907</v>
      </c>
      <c r="B30" s="338" t="s">
        <v>908</v>
      </c>
      <c r="C30" s="113"/>
      <c r="D30" s="142" t="s">
        <v>1001</v>
      </c>
      <c r="E30" s="455" t="s">
        <v>117</v>
      </c>
      <c r="F30" s="455" t="s">
        <v>118</v>
      </c>
      <c r="G30" s="142" t="s">
        <v>119</v>
      </c>
      <c r="H30" s="142" t="s">
        <v>120</v>
      </c>
      <c r="I30" s="142" t="s">
        <v>121</v>
      </c>
      <c r="J30" s="758" t="s">
        <v>1153</v>
      </c>
      <c r="K30" s="142" t="s">
        <v>114</v>
      </c>
      <c r="L30" s="746" t="s">
        <v>1121</v>
      </c>
      <c r="M30" s="142" t="s">
        <v>964</v>
      </c>
      <c r="N30" s="232" t="s">
        <v>5</v>
      </c>
      <c r="O30" s="233" t="s">
        <v>135</v>
      </c>
    </row>
    <row r="31" spans="1:15" s="330" customFormat="1" ht="173.65" customHeight="1" thickBot="1" x14ac:dyDescent="0.25">
      <c r="A31" s="376" t="s">
        <v>909</v>
      </c>
      <c r="B31" s="377" t="s">
        <v>910</v>
      </c>
      <c r="C31" s="335" t="s">
        <v>1</v>
      </c>
      <c r="D31" s="336" t="s">
        <v>911</v>
      </c>
      <c r="E31" s="378"/>
      <c r="F31" s="378"/>
      <c r="G31" s="378"/>
      <c r="H31" s="379" t="s">
        <v>912</v>
      </c>
      <c r="I31" s="380" t="s">
        <v>882</v>
      </c>
      <c r="J31" s="778" t="s">
        <v>1122</v>
      </c>
      <c r="K31" s="441" t="s">
        <v>984</v>
      </c>
      <c r="L31" s="778" t="s">
        <v>1122</v>
      </c>
      <c r="M31" s="381" t="s">
        <v>974</v>
      </c>
      <c r="N31" s="425" t="s">
        <v>959</v>
      </c>
      <c r="O31" s="342" t="s">
        <v>1104</v>
      </c>
    </row>
    <row r="32" spans="1:15" s="330" customFormat="1" ht="180.75" thickBot="1" x14ac:dyDescent="0.25">
      <c r="A32" s="382" t="s">
        <v>110</v>
      </c>
      <c r="B32" s="334"/>
      <c r="C32" s="349" t="s">
        <v>2</v>
      </c>
      <c r="D32" s="346"/>
      <c r="E32" s="383"/>
      <c r="F32" s="383"/>
      <c r="G32" s="384"/>
      <c r="H32" s="385" t="s">
        <v>1072</v>
      </c>
      <c r="I32" s="515"/>
      <c r="J32" s="774"/>
      <c r="K32" s="380"/>
      <c r="L32" s="774"/>
      <c r="M32" s="516"/>
      <c r="N32" s="386"/>
      <c r="O32" s="387"/>
    </row>
    <row r="33" spans="1:15" s="330" customFormat="1" ht="15.75" thickBot="1" x14ac:dyDescent="0.25">
      <c r="A33" s="376"/>
      <c r="B33" s="365"/>
      <c r="C33" s="1066" t="s">
        <v>899</v>
      </c>
      <c r="D33" s="1067"/>
      <c r="E33" s="1067"/>
      <c r="F33" s="1067"/>
      <c r="G33" s="1067"/>
      <c r="H33" s="1067"/>
      <c r="I33" s="1067"/>
      <c r="J33" s="1067"/>
      <c r="K33" s="1067"/>
      <c r="L33" s="1067"/>
      <c r="M33" s="1068"/>
      <c r="N33" s="388"/>
      <c r="O33" s="352"/>
    </row>
    <row r="34" spans="1:15" s="330" customFormat="1" ht="45.75" thickBot="1" x14ac:dyDescent="0.25">
      <c r="A34" s="389" t="s">
        <v>913</v>
      </c>
      <c r="B34" s="390" t="s">
        <v>914</v>
      </c>
      <c r="C34" s="113"/>
      <c r="D34" s="142" t="s">
        <v>1003</v>
      </c>
      <c r="E34" s="455" t="s">
        <v>117</v>
      </c>
      <c r="F34" s="455" t="s">
        <v>118</v>
      </c>
      <c r="G34" s="142" t="s">
        <v>119</v>
      </c>
      <c r="H34" s="142" t="s">
        <v>120</v>
      </c>
      <c r="I34" s="142" t="s">
        <v>121</v>
      </c>
      <c r="J34" s="758" t="s">
        <v>1153</v>
      </c>
      <c r="K34" s="142" t="s">
        <v>114</v>
      </c>
      <c r="L34" s="746" t="s">
        <v>1121</v>
      </c>
      <c r="M34" s="142" t="s">
        <v>964</v>
      </c>
      <c r="N34" s="232" t="s">
        <v>5</v>
      </c>
      <c r="O34" s="233" t="s">
        <v>135</v>
      </c>
    </row>
    <row r="35" spans="1:15" s="330" customFormat="1" ht="115.5" thickBot="1" x14ac:dyDescent="0.25">
      <c r="A35" s="391" t="s">
        <v>915</v>
      </c>
      <c r="B35" s="392" t="s">
        <v>1010</v>
      </c>
      <c r="C35" s="338" t="s">
        <v>1</v>
      </c>
      <c r="D35" s="336" t="s">
        <v>917</v>
      </c>
      <c r="E35" s="378"/>
      <c r="F35" s="378"/>
      <c r="G35" s="378"/>
      <c r="H35" s="393" t="s">
        <v>918</v>
      </c>
      <c r="I35" s="393" t="s">
        <v>918</v>
      </c>
      <c r="J35" s="778" t="s">
        <v>1122</v>
      </c>
      <c r="K35" s="394" t="s">
        <v>985</v>
      </c>
      <c r="L35" s="778" t="s">
        <v>1122</v>
      </c>
      <c r="M35" s="448" t="s">
        <v>974</v>
      </c>
      <c r="N35" s="442" t="s">
        <v>960</v>
      </c>
      <c r="O35" s="342" t="s">
        <v>1105</v>
      </c>
    </row>
    <row r="36" spans="1:15" s="330" customFormat="1" ht="30.75" thickBot="1" x14ac:dyDescent="0.25">
      <c r="A36" s="395" t="s">
        <v>110</v>
      </c>
      <c r="B36" s="366"/>
      <c r="C36" s="396" t="s">
        <v>2</v>
      </c>
      <c r="D36" s="346"/>
      <c r="E36" s="383"/>
      <c r="F36" s="383"/>
      <c r="G36" s="384"/>
      <c r="H36" s="385" t="s">
        <v>918</v>
      </c>
      <c r="I36" s="517"/>
      <c r="J36" s="774"/>
      <c r="K36" s="380"/>
      <c r="L36" s="774"/>
      <c r="M36" s="518"/>
      <c r="N36" s="386"/>
      <c r="O36" s="387"/>
    </row>
    <row r="37" spans="1:15" s="330" customFormat="1" ht="15.75" customHeight="1" thickBot="1" x14ac:dyDescent="0.25">
      <c r="A37" s="398"/>
      <c r="B37" s="388"/>
      <c r="C37" s="1066" t="s">
        <v>1231</v>
      </c>
      <c r="D37" s="1067"/>
      <c r="E37" s="1067"/>
      <c r="F37" s="1067"/>
      <c r="G37" s="1067"/>
      <c r="H37" s="1067"/>
      <c r="I37" s="1067"/>
      <c r="J37" s="1067"/>
      <c r="K37" s="1067"/>
      <c r="L37" s="1067"/>
      <c r="M37" s="1068"/>
      <c r="N37" s="388"/>
      <c r="O37" s="352"/>
    </row>
    <row r="38" spans="1:15" s="330" customFormat="1" ht="45.75" thickBot="1" x14ac:dyDescent="0.25">
      <c r="A38" s="331" t="s">
        <v>919</v>
      </c>
      <c r="B38" s="331" t="s">
        <v>920</v>
      </c>
      <c r="C38" s="113"/>
      <c r="D38" s="142" t="s">
        <v>1001</v>
      </c>
      <c r="E38" s="455" t="s">
        <v>117</v>
      </c>
      <c r="F38" s="455" t="s">
        <v>118</v>
      </c>
      <c r="G38" s="142" t="s">
        <v>119</v>
      </c>
      <c r="H38" s="142" t="s">
        <v>120</v>
      </c>
      <c r="I38" s="142" t="s">
        <v>121</v>
      </c>
      <c r="J38" s="758" t="s">
        <v>1153</v>
      </c>
      <c r="K38" s="142" t="s">
        <v>114</v>
      </c>
      <c r="L38" s="746" t="s">
        <v>1121</v>
      </c>
      <c r="M38" s="142" t="s">
        <v>964</v>
      </c>
      <c r="N38" s="232" t="s">
        <v>5</v>
      </c>
      <c r="O38" s="233" t="s">
        <v>135</v>
      </c>
    </row>
    <row r="39" spans="1:15" s="330" customFormat="1" ht="376.9" customHeight="1" thickBot="1" x14ac:dyDescent="0.25">
      <c r="A39" s="1091" t="s">
        <v>1023</v>
      </c>
      <c r="B39" s="1091" t="s">
        <v>921</v>
      </c>
      <c r="C39" s="353" t="s">
        <v>1</v>
      </c>
      <c r="D39" s="401" t="s">
        <v>922</v>
      </c>
      <c r="E39" s="378"/>
      <c r="F39" s="378"/>
      <c r="G39" s="378"/>
      <c r="H39" s="393" t="s">
        <v>923</v>
      </c>
      <c r="I39" s="393" t="s">
        <v>924</v>
      </c>
      <c r="J39" s="778" t="s">
        <v>1122</v>
      </c>
      <c r="K39" s="394" t="s">
        <v>925</v>
      </c>
      <c r="L39" s="778" t="s">
        <v>1122</v>
      </c>
      <c r="M39" s="448" t="s">
        <v>974</v>
      </c>
      <c r="N39" s="443" t="s">
        <v>926</v>
      </c>
      <c r="O39" s="1071" t="s">
        <v>1107</v>
      </c>
    </row>
    <row r="40" spans="1:15" s="330" customFormat="1" ht="33" customHeight="1" thickBot="1" x14ac:dyDescent="0.25">
      <c r="A40" s="1092"/>
      <c r="B40" s="1092"/>
      <c r="C40" s="396" t="s">
        <v>2</v>
      </c>
      <c r="D40" s="349"/>
      <c r="E40" s="383"/>
      <c r="F40" s="383"/>
      <c r="G40" s="384"/>
      <c r="H40" s="385" t="s">
        <v>1106</v>
      </c>
      <c r="I40" s="517"/>
      <c r="J40" s="774"/>
      <c r="K40" s="380"/>
      <c r="L40" s="774"/>
      <c r="M40" s="519"/>
      <c r="N40" s="386"/>
      <c r="O40" s="1072"/>
    </row>
    <row r="41" spans="1:15" s="330" customFormat="1" ht="46.9" customHeight="1" thickBot="1" x14ac:dyDescent="0.25">
      <c r="A41" s="388"/>
      <c r="B41" s="388"/>
      <c r="C41" s="1087" t="s">
        <v>927</v>
      </c>
      <c r="D41" s="1075"/>
      <c r="E41" s="1075"/>
      <c r="F41" s="1075"/>
      <c r="G41" s="1075"/>
      <c r="H41" s="1075"/>
      <c r="I41" s="1075"/>
      <c r="J41" s="1075"/>
      <c r="K41" s="1075"/>
      <c r="L41" s="1075"/>
      <c r="M41" s="1093"/>
      <c r="N41" s="388"/>
      <c r="O41" s="1073"/>
    </row>
    <row r="42" spans="1:15" s="330" customFormat="1" ht="45.75" thickBot="1" x14ac:dyDescent="0.25">
      <c r="A42" s="332" t="s">
        <v>928</v>
      </c>
      <c r="B42" s="337" t="s">
        <v>929</v>
      </c>
      <c r="C42" s="113"/>
      <c r="D42" s="142" t="s">
        <v>998</v>
      </c>
      <c r="E42" s="455" t="s">
        <v>117</v>
      </c>
      <c r="F42" s="455" t="s">
        <v>118</v>
      </c>
      <c r="G42" s="142" t="s">
        <v>119</v>
      </c>
      <c r="H42" s="142" t="s">
        <v>120</v>
      </c>
      <c r="I42" s="142" t="s">
        <v>121</v>
      </c>
      <c r="J42" s="758" t="s">
        <v>1153</v>
      </c>
      <c r="K42" s="142" t="s">
        <v>114</v>
      </c>
      <c r="L42" s="746" t="s">
        <v>1121</v>
      </c>
      <c r="M42" s="142" t="s">
        <v>964</v>
      </c>
      <c r="N42" s="232" t="s">
        <v>5</v>
      </c>
      <c r="O42" s="233" t="s">
        <v>135</v>
      </c>
    </row>
    <row r="43" spans="1:15" s="330" customFormat="1" ht="200.65" customHeight="1" thickBot="1" x14ac:dyDescent="0.25">
      <c r="A43" s="361" t="s">
        <v>930</v>
      </c>
      <c r="B43" s="377" t="s">
        <v>1025</v>
      </c>
      <c r="C43" s="335" t="s">
        <v>1</v>
      </c>
      <c r="D43" s="336" t="s">
        <v>931</v>
      </c>
      <c r="E43" s="378"/>
      <c r="F43" s="378"/>
      <c r="G43" s="378"/>
      <c r="H43" s="399" t="s">
        <v>1026</v>
      </c>
      <c r="I43" s="400" t="s">
        <v>1026</v>
      </c>
      <c r="J43" s="778" t="s">
        <v>1122</v>
      </c>
      <c r="K43" s="401" t="s">
        <v>1027</v>
      </c>
      <c r="L43" s="778" t="s">
        <v>1122</v>
      </c>
      <c r="M43" s="400" t="s">
        <v>974</v>
      </c>
      <c r="N43" s="1059" t="s">
        <v>1232</v>
      </c>
      <c r="O43" s="1080" t="s">
        <v>1108</v>
      </c>
    </row>
    <row r="44" spans="1:15" s="330" customFormat="1" ht="45.75" thickBot="1" x14ac:dyDescent="0.25">
      <c r="A44" s="403" t="s">
        <v>110</v>
      </c>
      <c r="B44" s="404"/>
      <c r="C44" s="349" t="s">
        <v>2</v>
      </c>
      <c r="D44" s="346"/>
      <c r="E44" s="383"/>
      <c r="F44" s="383"/>
      <c r="G44" s="384"/>
      <c r="H44" s="385" t="s">
        <v>1073</v>
      </c>
      <c r="I44" s="517"/>
      <c r="J44" s="774"/>
      <c r="K44" s="380"/>
      <c r="L44" s="774"/>
      <c r="M44" s="516"/>
      <c r="N44" s="1060"/>
      <c r="O44" s="1072"/>
    </row>
    <row r="45" spans="1:15" s="330" customFormat="1" ht="15.75" thickBot="1" x14ac:dyDescent="0.25">
      <c r="A45" s="386"/>
      <c r="B45" s="365"/>
      <c r="C45" s="1066" t="s">
        <v>899</v>
      </c>
      <c r="D45" s="1067"/>
      <c r="E45" s="1067"/>
      <c r="F45" s="1067"/>
      <c r="G45" s="1067"/>
      <c r="H45" s="1067"/>
      <c r="I45" s="1067"/>
      <c r="J45" s="1067"/>
      <c r="K45" s="1067"/>
      <c r="L45" s="1067"/>
      <c r="M45" s="1068"/>
      <c r="N45" s="1061"/>
      <c r="O45" s="1081"/>
    </row>
    <row r="46" spans="1:15" s="330" customFormat="1" ht="45.75" thickBot="1" x14ac:dyDescent="0.25">
      <c r="A46" s="332" t="s">
        <v>932</v>
      </c>
      <c r="B46" s="331" t="s">
        <v>933</v>
      </c>
      <c r="C46" s="113"/>
      <c r="D46" s="142" t="s">
        <v>1001</v>
      </c>
      <c r="E46" s="455" t="s">
        <v>117</v>
      </c>
      <c r="F46" s="455" t="s">
        <v>118</v>
      </c>
      <c r="G46" s="142" t="s">
        <v>119</v>
      </c>
      <c r="H46" s="142" t="s">
        <v>120</v>
      </c>
      <c r="I46" s="142" t="s">
        <v>121</v>
      </c>
      <c r="J46" s="758" t="s">
        <v>1153</v>
      </c>
      <c r="K46" s="142" t="s">
        <v>114</v>
      </c>
      <c r="L46" s="746" t="s">
        <v>1121</v>
      </c>
      <c r="M46" s="142" t="s">
        <v>964</v>
      </c>
      <c r="N46" s="232" t="s">
        <v>5</v>
      </c>
      <c r="O46" s="233" t="s">
        <v>135</v>
      </c>
    </row>
    <row r="47" spans="1:15" s="330" customFormat="1" ht="189.6" customHeight="1" thickBot="1" x14ac:dyDescent="0.25">
      <c r="A47" s="405" t="s">
        <v>934</v>
      </c>
      <c r="B47" s="402" t="s">
        <v>935</v>
      </c>
      <c r="C47" s="355" t="s">
        <v>1</v>
      </c>
      <c r="D47" s="402" t="s">
        <v>936</v>
      </c>
      <c r="E47" s="449"/>
      <c r="F47" s="449"/>
      <c r="G47" s="449"/>
      <c r="H47" s="450" t="s">
        <v>937</v>
      </c>
      <c r="I47" s="450" t="s">
        <v>937</v>
      </c>
      <c r="J47" s="778" t="s">
        <v>1122</v>
      </c>
      <c r="K47" s="384"/>
      <c r="L47" s="778" t="s">
        <v>1122</v>
      </c>
      <c r="M47" s="450" t="s">
        <v>1233</v>
      </c>
      <c r="N47" s="402" t="s">
        <v>938</v>
      </c>
      <c r="O47" s="1071" t="s">
        <v>1109</v>
      </c>
    </row>
    <row r="48" spans="1:15" s="330" customFormat="1" ht="75.75" thickBot="1" x14ac:dyDescent="0.25">
      <c r="A48" s="406"/>
      <c r="B48" s="407"/>
      <c r="C48" s="444" t="s">
        <v>2</v>
      </c>
      <c r="D48" s="445"/>
      <c r="E48" s="451"/>
      <c r="F48" s="451"/>
      <c r="G48" s="452"/>
      <c r="H48" s="732" t="s">
        <v>1087</v>
      </c>
      <c r="I48" s="731"/>
      <c r="J48" s="782"/>
      <c r="K48" s="380"/>
      <c r="L48" s="782"/>
      <c r="M48" s="380"/>
      <c r="N48" s="386"/>
      <c r="O48" s="1072"/>
    </row>
    <row r="49" spans="1:15" s="330" customFormat="1" ht="39" customHeight="1" thickBot="1" x14ac:dyDescent="0.25">
      <c r="A49" s="398"/>
      <c r="B49" s="388"/>
      <c r="C49" s="1087" t="s">
        <v>939</v>
      </c>
      <c r="D49" s="1041"/>
      <c r="E49" s="1041"/>
      <c r="F49" s="1041"/>
      <c r="G49" s="1041"/>
      <c r="H49" s="1041"/>
      <c r="I49" s="1041"/>
      <c r="J49" s="1041"/>
      <c r="K49" s="1041"/>
      <c r="L49" s="1041"/>
      <c r="M49" s="1088"/>
      <c r="N49" s="388"/>
      <c r="O49" s="1073"/>
    </row>
    <row r="50" spans="1:15" s="330" customFormat="1" ht="45.75" thickBot="1" x14ac:dyDescent="0.25">
      <c r="A50" s="331" t="s">
        <v>940</v>
      </c>
      <c r="B50" s="331" t="s">
        <v>973</v>
      </c>
      <c r="C50" s="113"/>
      <c r="D50" s="142" t="s">
        <v>251</v>
      </c>
      <c r="E50" s="455" t="s">
        <v>117</v>
      </c>
      <c r="F50" s="455" t="s">
        <v>118</v>
      </c>
      <c r="G50" s="142" t="s">
        <v>119</v>
      </c>
      <c r="H50" s="142" t="s">
        <v>120</v>
      </c>
      <c r="I50" s="142" t="s">
        <v>121</v>
      </c>
      <c r="J50" s="758" t="s">
        <v>1153</v>
      </c>
      <c r="K50" s="142" t="s">
        <v>114</v>
      </c>
      <c r="L50" s="746" t="s">
        <v>1121</v>
      </c>
      <c r="M50" s="142" t="s">
        <v>964</v>
      </c>
      <c r="N50" s="232" t="s">
        <v>5</v>
      </c>
      <c r="O50" s="233" t="s">
        <v>135</v>
      </c>
    </row>
    <row r="51" spans="1:15" s="330" customFormat="1" ht="232.9" customHeight="1" thickBot="1" x14ac:dyDescent="0.25">
      <c r="A51" s="1056" t="s">
        <v>970</v>
      </c>
      <c r="B51" s="1082" t="s">
        <v>971</v>
      </c>
      <c r="C51" s="520" t="s">
        <v>1</v>
      </c>
      <c r="D51" s="520" t="s">
        <v>972</v>
      </c>
      <c r="E51" s="520" t="s">
        <v>974</v>
      </c>
      <c r="F51" s="520" t="s">
        <v>974</v>
      </c>
      <c r="G51" s="520" t="s">
        <v>974</v>
      </c>
      <c r="H51" s="520" t="s">
        <v>1234</v>
      </c>
      <c r="I51" s="448" t="s">
        <v>974</v>
      </c>
      <c r="J51" s="778" t="s">
        <v>1122</v>
      </c>
      <c r="K51" s="521" t="s">
        <v>986</v>
      </c>
      <c r="L51" s="778" t="s">
        <v>1122</v>
      </c>
      <c r="M51" s="448" t="s">
        <v>974</v>
      </c>
      <c r="N51" s="1085" t="s">
        <v>977</v>
      </c>
      <c r="O51" s="1086" t="s">
        <v>1110</v>
      </c>
    </row>
    <row r="52" spans="1:15" s="330" customFormat="1" ht="217.9" customHeight="1" thickBot="1" x14ac:dyDescent="0.25">
      <c r="A52" s="1057"/>
      <c r="B52" s="1083"/>
      <c r="C52" s="522" t="s">
        <v>987</v>
      </c>
      <c r="D52" s="448"/>
      <c r="E52" s="448"/>
      <c r="F52" s="448"/>
      <c r="G52" s="448"/>
      <c r="H52" s="733" t="s">
        <v>1111</v>
      </c>
      <c r="I52" s="448"/>
      <c r="J52" s="783"/>
      <c r="K52" s="448"/>
      <c r="L52" s="783"/>
      <c r="M52" s="448"/>
      <c r="N52" s="1085"/>
      <c r="O52" s="1086"/>
    </row>
    <row r="53" spans="1:15" s="330" customFormat="1" ht="54.4" customHeight="1" thickBot="1" x14ac:dyDescent="0.25">
      <c r="A53" s="1058"/>
      <c r="B53" s="1084"/>
      <c r="C53" s="1089" t="s">
        <v>991</v>
      </c>
      <c r="D53" s="1090"/>
      <c r="E53" s="1090"/>
      <c r="F53" s="1090"/>
      <c r="G53" s="1090"/>
      <c r="H53" s="1090"/>
      <c r="I53" s="1090"/>
      <c r="J53" s="1090"/>
      <c r="K53" s="1090"/>
      <c r="L53" s="1090"/>
      <c r="M53" s="1090"/>
      <c r="N53" s="1085"/>
      <c r="O53" s="1086"/>
    </row>
    <row r="54" spans="1:15" s="330" customFormat="1" ht="45.75" thickBot="1" x14ac:dyDescent="0.25">
      <c r="A54" s="910" t="s">
        <v>1161</v>
      </c>
      <c r="B54" s="910" t="s">
        <v>1162</v>
      </c>
      <c r="C54" s="113"/>
      <c r="D54" s="142" t="s">
        <v>251</v>
      </c>
      <c r="E54" s="813" t="s">
        <v>117</v>
      </c>
      <c r="F54" s="813" t="s">
        <v>118</v>
      </c>
      <c r="G54" s="142" t="s">
        <v>119</v>
      </c>
      <c r="H54" s="142" t="s">
        <v>120</v>
      </c>
      <c r="I54" s="142" t="s">
        <v>121</v>
      </c>
      <c r="J54" s="736"/>
      <c r="K54" s="142" t="s">
        <v>114</v>
      </c>
      <c r="L54" s="736"/>
      <c r="M54" s="142" t="s">
        <v>964</v>
      </c>
      <c r="N54" s="232" t="s">
        <v>5</v>
      </c>
      <c r="O54" s="233" t="s">
        <v>135</v>
      </c>
    </row>
    <row r="55" spans="1:15" s="800" customFormat="1" ht="43.5" thickBot="1" x14ac:dyDescent="0.25">
      <c r="A55" s="1056" t="s">
        <v>1245</v>
      </c>
      <c r="B55" s="1059" t="s">
        <v>1163</v>
      </c>
      <c r="C55" s="911" t="s">
        <v>1</v>
      </c>
      <c r="D55" s="912" t="s">
        <v>254</v>
      </c>
      <c r="E55" s="912" t="s">
        <v>254</v>
      </c>
      <c r="F55" s="912" t="s">
        <v>254</v>
      </c>
      <c r="G55" s="912" t="s">
        <v>254</v>
      </c>
      <c r="H55" s="912" t="s">
        <v>254</v>
      </c>
      <c r="I55" s="913" t="s">
        <v>1165</v>
      </c>
      <c r="J55" s="889"/>
      <c r="K55" s="913" t="s">
        <v>1165</v>
      </c>
      <c r="L55" s="914"/>
      <c r="M55" s="915"/>
      <c r="N55" s="1062" t="s">
        <v>1166</v>
      </c>
      <c r="O55" s="1063" t="s">
        <v>1167</v>
      </c>
    </row>
    <row r="56" spans="1:15" s="800" customFormat="1" ht="15.75" thickBot="1" x14ac:dyDescent="0.25">
      <c r="A56" s="1057"/>
      <c r="B56" s="1060"/>
      <c r="C56" s="916" t="s">
        <v>987</v>
      </c>
      <c r="D56" s="915"/>
      <c r="E56" s="915"/>
      <c r="F56" s="915"/>
      <c r="G56" s="915"/>
      <c r="H56" s="917"/>
      <c r="I56" s="915"/>
      <c r="J56" s="889"/>
      <c r="K56" s="915"/>
      <c r="L56" s="889"/>
      <c r="M56" s="915"/>
      <c r="N56" s="1062"/>
      <c r="O56" s="1063"/>
    </row>
    <row r="57" spans="1:15" s="800" customFormat="1" ht="26.65" customHeight="1" thickBot="1" x14ac:dyDescent="0.25">
      <c r="A57" s="1058"/>
      <c r="B57" s="1061"/>
      <c r="C57" s="1064" t="s">
        <v>1164</v>
      </c>
      <c r="D57" s="1065"/>
      <c r="E57" s="1065"/>
      <c r="F57" s="1065"/>
      <c r="G57" s="1065"/>
      <c r="H57" s="1065"/>
      <c r="I57" s="1065"/>
      <c r="J57" s="1065"/>
      <c r="K57" s="1065"/>
      <c r="L57" s="1065"/>
      <c r="M57" s="1065"/>
      <c r="N57" s="1062"/>
      <c r="O57" s="1063"/>
    </row>
    <row r="58" spans="1:15" s="330" customFormat="1" x14ac:dyDescent="0.2"/>
  </sheetData>
  <mergeCells count="27">
    <mergeCell ref="O39:O41"/>
    <mergeCell ref="O47:O49"/>
    <mergeCell ref="N43:N45"/>
    <mergeCell ref="O43:O45"/>
    <mergeCell ref="A51:A53"/>
    <mergeCell ref="B51:B53"/>
    <mergeCell ref="N51:N53"/>
    <mergeCell ref="O51:O53"/>
    <mergeCell ref="C49:M49"/>
    <mergeCell ref="C53:M53"/>
    <mergeCell ref="A39:A40"/>
    <mergeCell ref="B39:B40"/>
    <mergeCell ref="C41:M41"/>
    <mergeCell ref="C45:M45"/>
    <mergeCell ref="C37:M37"/>
    <mergeCell ref="B19:B21"/>
    <mergeCell ref="B23:B25"/>
    <mergeCell ref="N15:N17"/>
    <mergeCell ref="C29:M29"/>
    <mergeCell ref="C17:M17"/>
    <mergeCell ref="C21:M21"/>
    <mergeCell ref="C33:M33"/>
    <mergeCell ref="A55:A57"/>
    <mergeCell ref="B55:B57"/>
    <mergeCell ref="N55:N57"/>
    <mergeCell ref="O55:O57"/>
    <mergeCell ref="C57:M57"/>
  </mergeCells>
  <pageMargins left="0.25" right="0.25" top="0.75" bottom="0.75" header="0.3" footer="0.3"/>
  <pageSetup paperSize="9" scale="47" fitToHeight="0" orientation="landscape" r:id="rId1"/>
  <headerFooter>
    <oddHeader>&amp;L&amp;"Calibri"&amp;10&amp;K000000OFFICIAL&amp;1#</oddHeader>
  </headerFooter>
  <rowBreaks count="3" manualBreakCount="3">
    <brk id="32" max="16383" man="1"/>
    <brk id="33" max="16383" man="1"/>
    <brk id="45"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7"/>
  <sheetViews>
    <sheetView showGridLines="0" zoomScale="70" zoomScaleNormal="70" workbookViewId="0">
      <selection sqref="A1:A2"/>
    </sheetView>
  </sheetViews>
  <sheetFormatPr defaultColWidth="8.85546875" defaultRowHeight="12.75" x14ac:dyDescent="0.2"/>
  <cols>
    <col min="1" max="1" width="19.28515625" style="14" customWidth="1"/>
    <col min="2" max="2" width="13.28515625" style="14" customWidth="1"/>
    <col min="3" max="3" width="59.5703125" style="14" customWidth="1"/>
    <col min="4" max="5" width="8.85546875" style="14"/>
    <col min="6" max="6" width="10.28515625" style="14" customWidth="1"/>
    <col min="7" max="7" width="10.28515625" style="14" bestFit="1" customWidth="1"/>
    <col min="8" max="8" width="10.28515625" style="14" customWidth="1"/>
    <col min="9" max="10" width="8.85546875" style="14"/>
    <col min="11" max="11" width="10.28515625" style="14" customWidth="1"/>
    <col min="12" max="12" width="10.28515625" style="14" bestFit="1" customWidth="1"/>
    <col min="13" max="13" width="10.28515625" style="14" customWidth="1"/>
    <col min="14" max="14" width="36.42578125" style="14" customWidth="1"/>
    <col min="15" max="16384" width="8.85546875" style="14"/>
  </cols>
  <sheetData>
    <row r="1" spans="1:14" customFormat="1" ht="13.9" customHeight="1" thickBot="1" x14ac:dyDescent="0.25">
      <c r="A1" s="1095" t="s">
        <v>749</v>
      </c>
      <c r="B1" s="1095" t="s">
        <v>783</v>
      </c>
      <c r="C1" s="1095" t="s">
        <v>750</v>
      </c>
      <c r="D1" s="1098" t="s">
        <v>751</v>
      </c>
      <c r="E1" s="1099"/>
      <c r="F1" s="1099"/>
      <c r="G1" s="1099"/>
      <c r="H1" s="1100"/>
      <c r="I1" s="1098" t="s">
        <v>752</v>
      </c>
      <c r="J1" s="1099"/>
      <c r="K1" s="1099"/>
      <c r="L1" s="1099"/>
      <c r="M1" s="1100"/>
      <c r="N1" s="1095" t="s">
        <v>135</v>
      </c>
    </row>
    <row r="2" spans="1:14" customFormat="1" ht="51.6" customHeight="1" thickBot="1" x14ac:dyDescent="0.25">
      <c r="A2" s="1095"/>
      <c r="B2" s="1095"/>
      <c r="C2" s="1095"/>
      <c r="D2" s="923">
        <v>2019</v>
      </c>
      <c r="E2" s="923">
        <v>2020</v>
      </c>
      <c r="F2" s="924" t="s">
        <v>1149</v>
      </c>
      <c r="G2" s="923" t="s">
        <v>784</v>
      </c>
      <c r="H2" s="924" t="s">
        <v>1150</v>
      </c>
      <c r="I2" s="923">
        <v>2019</v>
      </c>
      <c r="J2" s="923">
        <v>2020</v>
      </c>
      <c r="K2" s="924" t="s">
        <v>1149</v>
      </c>
      <c r="L2" s="923" t="s">
        <v>784</v>
      </c>
      <c r="M2" s="924" t="s">
        <v>1150</v>
      </c>
      <c r="N2" s="1095"/>
    </row>
    <row r="3" spans="1:14" customFormat="1" ht="26.25" thickBot="1" x14ac:dyDescent="0.25">
      <c r="A3" s="919" t="s">
        <v>753</v>
      </c>
      <c r="B3" s="920" t="s">
        <v>754</v>
      </c>
      <c r="C3" s="920" t="s">
        <v>755</v>
      </c>
      <c r="D3" s="925">
        <v>45720</v>
      </c>
      <c r="E3" s="925">
        <v>54397</v>
      </c>
      <c r="F3" s="926">
        <v>54397</v>
      </c>
      <c r="G3" s="925">
        <f t="shared" ref="G3:G11" si="0">D3+E3</f>
        <v>100117</v>
      </c>
      <c r="H3" s="926">
        <f>D3+F3</f>
        <v>100117</v>
      </c>
      <c r="I3" s="925">
        <v>60380</v>
      </c>
      <c r="J3" s="925">
        <v>60381</v>
      </c>
      <c r="K3" s="926">
        <v>50960</v>
      </c>
      <c r="L3" s="925">
        <f>I3+J3</f>
        <v>120761</v>
      </c>
      <c r="M3" s="926">
        <f>I3+K3</f>
        <v>111340</v>
      </c>
      <c r="N3" s="921"/>
    </row>
    <row r="4" spans="1:14" customFormat="1" ht="26.25" thickBot="1" x14ac:dyDescent="0.25">
      <c r="A4" s="1096" t="s">
        <v>756</v>
      </c>
      <c r="B4" s="920" t="s">
        <v>757</v>
      </c>
      <c r="C4" s="920" t="s">
        <v>758</v>
      </c>
      <c r="D4" s="925">
        <v>300</v>
      </c>
      <c r="E4" s="925">
        <v>300</v>
      </c>
      <c r="F4" s="926">
        <v>0</v>
      </c>
      <c r="G4" s="925">
        <f t="shared" si="0"/>
        <v>600</v>
      </c>
      <c r="H4" s="926">
        <f t="shared" ref="H4:H16" si="1">D4+F4</f>
        <v>300</v>
      </c>
      <c r="I4" s="925">
        <v>1332</v>
      </c>
      <c r="J4" s="925">
        <v>1332</v>
      </c>
      <c r="K4" s="926">
        <v>0</v>
      </c>
      <c r="L4" s="925">
        <f t="shared" ref="L4:L16" si="2">I4+J4</f>
        <v>2664</v>
      </c>
      <c r="M4" s="926">
        <f t="shared" ref="M4:M16" si="3">I4+K4</f>
        <v>1332</v>
      </c>
      <c r="N4" s="921"/>
    </row>
    <row r="5" spans="1:14" customFormat="1" ht="26.25" thickBot="1" x14ac:dyDescent="0.25">
      <c r="A5" s="1096"/>
      <c r="B5" s="920" t="s">
        <v>759</v>
      </c>
      <c r="C5" s="920" t="s">
        <v>760</v>
      </c>
      <c r="D5" s="925">
        <v>3104</v>
      </c>
      <c r="E5" s="925">
        <v>0</v>
      </c>
      <c r="F5" s="926">
        <v>0</v>
      </c>
      <c r="G5" s="925">
        <f t="shared" si="0"/>
        <v>3104</v>
      </c>
      <c r="H5" s="926">
        <f t="shared" si="1"/>
        <v>3104</v>
      </c>
      <c r="I5" s="925">
        <v>27315</v>
      </c>
      <c r="J5" s="925">
        <v>0</v>
      </c>
      <c r="K5" s="926">
        <v>0</v>
      </c>
      <c r="L5" s="925">
        <f t="shared" si="2"/>
        <v>27315</v>
      </c>
      <c r="M5" s="926">
        <f t="shared" si="3"/>
        <v>27315</v>
      </c>
      <c r="N5" s="921"/>
    </row>
    <row r="6" spans="1:14" customFormat="1" ht="26.25" thickBot="1" x14ac:dyDescent="0.25">
      <c r="A6" s="1096"/>
      <c r="B6" s="920" t="s">
        <v>759</v>
      </c>
      <c r="C6" s="920" t="s">
        <v>761</v>
      </c>
      <c r="D6" s="925">
        <v>2883</v>
      </c>
      <c r="E6" s="925">
        <v>0</v>
      </c>
      <c r="F6" s="926">
        <v>0</v>
      </c>
      <c r="G6" s="925">
        <f t="shared" si="0"/>
        <v>2883</v>
      </c>
      <c r="H6" s="926">
        <f t="shared" si="1"/>
        <v>2883</v>
      </c>
      <c r="I6" s="925">
        <v>12685</v>
      </c>
      <c r="J6" s="925">
        <v>0</v>
      </c>
      <c r="K6" s="926">
        <v>0</v>
      </c>
      <c r="L6" s="925">
        <f t="shared" si="2"/>
        <v>12685</v>
      </c>
      <c r="M6" s="926">
        <f t="shared" si="3"/>
        <v>12685</v>
      </c>
      <c r="N6" s="921"/>
    </row>
    <row r="7" spans="1:14" customFormat="1" ht="26.25" thickBot="1" x14ac:dyDescent="0.25">
      <c r="A7" s="1096"/>
      <c r="B7" s="920" t="s">
        <v>762</v>
      </c>
      <c r="C7" s="920" t="s">
        <v>763</v>
      </c>
      <c r="D7" s="925">
        <v>27661</v>
      </c>
      <c r="E7" s="925">
        <v>27661</v>
      </c>
      <c r="F7" s="926">
        <v>27661</v>
      </c>
      <c r="G7" s="925">
        <f t="shared" si="0"/>
        <v>55322</v>
      </c>
      <c r="H7" s="926">
        <f t="shared" si="1"/>
        <v>55322</v>
      </c>
      <c r="I7" s="925">
        <v>124475</v>
      </c>
      <c r="J7" s="925">
        <v>124475</v>
      </c>
      <c r="K7" s="926">
        <v>124475</v>
      </c>
      <c r="L7" s="925">
        <f t="shared" si="2"/>
        <v>248950</v>
      </c>
      <c r="M7" s="926">
        <f t="shared" si="3"/>
        <v>248950</v>
      </c>
      <c r="N7" s="921"/>
    </row>
    <row r="8" spans="1:14" customFormat="1" ht="39" thickBot="1" x14ac:dyDescent="0.25">
      <c r="A8" s="1096" t="s">
        <v>764</v>
      </c>
      <c r="B8" s="920" t="s">
        <v>757</v>
      </c>
      <c r="C8" s="920" t="s">
        <v>765</v>
      </c>
      <c r="D8" s="925">
        <v>10</v>
      </c>
      <c r="E8" s="925">
        <v>10</v>
      </c>
      <c r="F8" s="926">
        <v>20</v>
      </c>
      <c r="G8" s="925">
        <f t="shared" si="0"/>
        <v>20</v>
      </c>
      <c r="H8" s="926">
        <f t="shared" si="1"/>
        <v>30</v>
      </c>
      <c r="I8" s="925">
        <v>44</v>
      </c>
      <c r="J8" s="925">
        <v>44</v>
      </c>
      <c r="K8" s="926">
        <v>88</v>
      </c>
      <c r="L8" s="925">
        <f t="shared" si="2"/>
        <v>88</v>
      </c>
      <c r="M8" s="926">
        <f t="shared" si="3"/>
        <v>132</v>
      </c>
      <c r="N8" s="921"/>
    </row>
    <row r="9" spans="1:14" customFormat="1" ht="51.75" thickBot="1" x14ac:dyDescent="0.25">
      <c r="A9" s="1096"/>
      <c r="B9" s="920" t="s">
        <v>766</v>
      </c>
      <c r="C9" s="920" t="s">
        <v>767</v>
      </c>
      <c r="D9" s="925">
        <v>22000</v>
      </c>
      <c r="E9" s="925">
        <v>22000</v>
      </c>
      <c r="F9" s="926">
        <v>22000</v>
      </c>
      <c r="G9" s="925">
        <f t="shared" si="0"/>
        <v>44000</v>
      </c>
      <c r="H9" s="926">
        <f t="shared" si="1"/>
        <v>44000</v>
      </c>
      <c r="I9" s="925">
        <v>44000</v>
      </c>
      <c r="J9" s="925">
        <v>44000</v>
      </c>
      <c r="K9" s="926">
        <v>44000</v>
      </c>
      <c r="L9" s="925">
        <f t="shared" si="2"/>
        <v>88000</v>
      </c>
      <c r="M9" s="926">
        <f t="shared" si="3"/>
        <v>88000</v>
      </c>
      <c r="N9" s="921"/>
    </row>
    <row r="10" spans="1:14" customFormat="1" ht="26.25" thickBot="1" x14ac:dyDescent="0.25">
      <c r="A10" s="1096" t="s">
        <v>768</v>
      </c>
      <c r="B10" s="920" t="s">
        <v>757</v>
      </c>
      <c r="C10" s="920" t="s">
        <v>769</v>
      </c>
      <c r="D10" s="925">
        <v>160</v>
      </c>
      <c r="E10" s="925">
        <v>160</v>
      </c>
      <c r="F10" s="926">
        <v>160</v>
      </c>
      <c r="G10" s="925">
        <f t="shared" si="0"/>
        <v>320</v>
      </c>
      <c r="H10" s="926">
        <f t="shared" si="1"/>
        <v>320</v>
      </c>
      <c r="I10" s="925">
        <v>888</v>
      </c>
      <c r="J10" s="925">
        <v>888</v>
      </c>
      <c r="K10" s="926">
        <v>888</v>
      </c>
      <c r="L10" s="925">
        <f t="shared" si="2"/>
        <v>1776</v>
      </c>
      <c r="M10" s="926">
        <f t="shared" si="3"/>
        <v>1776</v>
      </c>
      <c r="N10" s="921"/>
    </row>
    <row r="11" spans="1:14" customFormat="1" ht="51.6" customHeight="1" thickBot="1" x14ac:dyDescent="0.25">
      <c r="A11" s="1096"/>
      <c r="B11" s="920" t="s">
        <v>770</v>
      </c>
      <c r="C11" s="920" t="s">
        <v>771</v>
      </c>
      <c r="D11" s="925">
        <v>24255</v>
      </c>
      <c r="E11" s="925">
        <v>18855</v>
      </c>
      <c r="F11" s="926">
        <v>18855</v>
      </c>
      <c r="G11" s="925">
        <f t="shared" si="0"/>
        <v>43110</v>
      </c>
      <c r="H11" s="926">
        <f t="shared" si="1"/>
        <v>43110</v>
      </c>
      <c r="I11" s="925">
        <v>26950</v>
      </c>
      <c r="J11" s="925">
        <v>20950</v>
      </c>
      <c r="K11" s="926">
        <v>23500</v>
      </c>
      <c r="L11" s="925">
        <f t="shared" si="2"/>
        <v>47900</v>
      </c>
      <c r="M11" s="926">
        <f t="shared" si="3"/>
        <v>50450</v>
      </c>
      <c r="N11" s="921"/>
    </row>
    <row r="12" spans="1:14" customFormat="1" ht="51.75" thickBot="1" x14ac:dyDescent="0.25">
      <c r="A12" s="1096" t="s">
        <v>772</v>
      </c>
      <c r="B12" s="920" t="s">
        <v>757</v>
      </c>
      <c r="C12" s="920" t="s">
        <v>773</v>
      </c>
      <c r="D12" s="1097" t="s">
        <v>774</v>
      </c>
      <c r="E12" s="1097"/>
      <c r="F12" s="1097"/>
      <c r="G12" s="1097"/>
      <c r="H12" s="927"/>
      <c r="I12" s="925">
        <v>500</v>
      </c>
      <c r="J12" s="925">
        <v>500</v>
      </c>
      <c r="K12" s="926">
        <v>50</v>
      </c>
      <c r="L12" s="925">
        <f t="shared" si="2"/>
        <v>1000</v>
      </c>
      <c r="M12" s="926">
        <f t="shared" si="3"/>
        <v>550</v>
      </c>
      <c r="N12" s="921" t="s">
        <v>775</v>
      </c>
    </row>
    <row r="13" spans="1:14" customFormat="1" ht="26.25" thickBot="1" x14ac:dyDescent="0.25">
      <c r="A13" s="1096"/>
      <c r="B13" s="920" t="s">
        <v>776</v>
      </c>
      <c r="C13" s="920" t="s">
        <v>777</v>
      </c>
      <c r="D13" s="925">
        <v>85000</v>
      </c>
      <c r="E13" s="925">
        <v>80000</v>
      </c>
      <c r="F13" s="926">
        <v>80000</v>
      </c>
      <c r="G13" s="925">
        <f>D13+E13</f>
        <v>165000</v>
      </c>
      <c r="H13" s="926">
        <f t="shared" si="1"/>
        <v>165000</v>
      </c>
      <c r="I13" s="925">
        <v>3450</v>
      </c>
      <c r="J13" s="925">
        <v>1750</v>
      </c>
      <c r="K13" s="926">
        <v>1750</v>
      </c>
      <c r="L13" s="925">
        <f t="shared" si="2"/>
        <v>5200</v>
      </c>
      <c r="M13" s="926">
        <f t="shared" si="3"/>
        <v>5200</v>
      </c>
      <c r="N13" s="921"/>
    </row>
    <row r="14" spans="1:14" customFormat="1" ht="26.25" thickBot="1" x14ac:dyDescent="0.25">
      <c r="A14" s="1096" t="s">
        <v>778</v>
      </c>
      <c r="B14" s="920" t="s">
        <v>757</v>
      </c>
      <c r="C14" s="920" t="s">
        <v>779</v>
      </c>
      <c r="D14" s="925">
        <v>39000</v>
      </c>
      <c r="E14" s="925">
        <v>21000</v>
      </c>
      <c r="F14" s="926">
        <v>22200</v>
      </c>
      <c r="G14" s="925">
        <f>D14+E14</f>
        <v>60000</v>
      </c>
      <c r="H14" s="926">
        <f t="shared" si="1"/>
        <v>61200</v>
      </c>
      <c r="I14" s="925">
        <v>65000</v>
      </c>
      <c r="J14" s="925">
        <v>35000</v>
      </c>
      <c r="K14" s="926">
        <v>37000</v>
      </c>
      <c r="L14" s="925">
        <f t="shared" si="2"/>
        <v>100000</v>
      </c>
      <c r="M14" s="926">
        <f t="shared" si="3"/>
        <v>102000</v>
      </c>
      <c r="N14" s="921"/>
    </row>
    <row r="15" spans="1:14" customFormat="1" ht="51.75" thickBot="1" x14ac:dyDescent="0.25">
      <c r="A15" s="1096"/>
      <c r="B15" s="920" t="s">
        <v>776</v>
      </c>
      <c r="C15" s="920" t="s">
        <v>780</v>
      </c>
      <c r="D15" s="928">
        <v>6000</v>
      </c>
      <c r="E15" s="928">
        <v>1000</v>
      </c>
      <c r="F15" s="926">
        <v>1000</v>
      </c>
      <c r="G15" s="928">
        <f>D15+E15</f>
        <v>7000</v>
      </c>
      <c r="H15" s="926">
        <f t="shared" si="1"/>
        <v>7000</v>
      </c>
      <c r="I15" s="928">
        <v>6000</v>
      </c>
      <c r="J15" s="928">
        <v>1000</v>
      </c>
      <c r="K15" s="926">
        <v>1000</v>
      </c>
      <c r="L15" s="928">
        <f t="shared" si="2"/>
        <v>7000</v>
      </c>
      <c r="M15" s="926">
        <f t="shared" si="3"/>
        <v>7000</v>
      </c>
      <c r="N15" s="921" t="s">
        <v>781</v>
      </c>
    </row>
    <row r="16" spans="1:14" customFormat="1" ht="26.25" thickBot="1" x14ac:dyDescent="0.25">
      <c r="A16" s="1096"/>
      <c r="B16" s="920" t="s">
        <v>776</v>
      </c>
      <c r="C16" s="920" t="s">
        <v>782</v>
      </c>
      <c r="D16" s="925">
        <f>I16/5</f>
        <v>30000</v>
      </c>
      <c r="E16" s="925">
        <f>J16/5</f>
        <v>20000</v>
      </c>
      <c r="F16" s="926">
        <v>14000</v>
      </c>
      <c r="G16" s="925">
        <f>D16+E16</f>
        <v>50000</v>
      </c>
      <c r="H16" s="926">
        <f t="shared" si="1"/>
        <v>44000</v>
      </c>
      <c r="I16" s="925">
        <v>150000</v>
      </c>
      <c r="J16" s="925">
        <v>100000</v>
      </c>
      <c r="K16" s="926">
        <v>70000</v>
      </c>
      <c r="L16" s="925">
        <f t="shared" si="2"/>
        <v>250000</v>
      </c>
      <c r="M16" s="926">
        <f t="shared" si="3"/>
        <v>220000</v>
      </c>
      <c r="N16" s="921"/>
    </row>
    <row r="17" spans="1:14" customFormat="1" ht="13.5" thickBot="1" x14ac:dyDescent="0.25">
      <c r="A17" s="1094" t="s">
        <v>1002</v>
      </c>
      <c r="B17" s="1094"/>
      <c r="C17" s="1094"/>
      <c r="D17" s="929">
        <f>D3+D4+D5+D6+D7+D8+D9+D10+D11+D13+D14+D16</f>
        <v>280093</v>
      </c>
      <c r="E17" s="929">
        <f>E3+E4+E5+E6+E7+E8+E9+E10+E11+E13+E14+E16</f>
        <v>244383</v>
      </c>
      <c r="F17" s="930">
        <f>F3+F4+F5+F6+F7+F8+F9+F10+F11+F13+F14+F16</f>
        <v>239293</v>
      </c>
      <c r="G17" s="929">
        <f>G3+G4+G5+G6+G7+G8+G9+G10+G11+G13+G14+G16</f>
        <v>524476</v>
      </c>
      <c r="H17" s="930">
        <f>H3+H4+H5+H6+H7+H8+H9+H10+H11+H13+H14+H16</f>
        <v>519386</v>
      </c>
      <c r="I17" s="929">
        <f>I3+I4+I5+I6+I7+I8+I9+I10+I11+I13+I14+I16+I12</f>
        <v>517019</v>
      </c>
      <c r="J17" s="929">
        <f>J3+J4+J5+J6+J7+J8+J9+J10+J11+J13+J14+J16+J12</f>
        <v>389320</v>
      </c>
      <c r="K17" s="930">
        <f>K3+K4+K5+K6+K7+K8+K9+K10+K11+K13+K14+K16+K12</f>
        <v>352711</v>
      </c>
      <c r="L17" s="929">
        <f>L3+L4+L5+L6+L7+L8+L9+L10+L11+L13+L14+L16+L12</f>
        <v>906339</v>
      </c>
      <c r="M17" s="930">
        <f>M3+M4+M5+M6+M7+M8+M9+M10+M11+M13+M14+M16+M12</f>
        <v>869730</v>
      </c>
      <c r="N17" s="922"/>
    </row>
  </sheetData>
  <mergeCells count="13">
    <mergeCell ref="A17:C17"/>
    <mergeCell ref="N1:N2"/>
    <mergeCell ref="A14:A16"/>
    <mergeCell ref="A1:A2"/>
    <mergeCell ref="B1:B2"/>
    <mergeCell ref="C1:C2"/>
    <mergeCell ref="A4:A7"/>
    <mergeCell ref="A8:A9"/>
    <mergeCell ref="A10:A11"/>
    <mergeCell ref="A12:A13"/>
    <mergeCell ref="D12:G12"/>
    <mergeCell ref="D1:H1"/>
    <mergeCell ref="I1:M1"/>
  </mergeCells>
  <pageMargins left="0.7" right="0.7" top="0.75" bottom="0.75" header="0.3" footer="0.3"/>
  <pageSetup paperSize="9" scale="48" orientation="portrait" r:id="rId1"/>
  <headerFooter>
    <oddHeader>&amp;L&amp;"Calibri"&amp;10&amp;K000000OFFICIAL&amp;1#</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8"/>
  <sheetViews>
    <sheetView showGridLines="0" zoomScaleNormal="100" workbookViewId="0">
      <selection activeCell="A12" sqref="A12"/>
    </sheetView>
  </sheetViews>
  <sheetFormatPr defaultRowHeight="12.75" x14ac:dyDescent="0.2"/>
  <cols>
    <col min="1" max="1" width="5.42578125" customWidth="1"/>
    <col min="2" max="2" width="77.28515625" customWidth="1"/>
    <col min="3" max="3" width="12.7109375" customWidth="1"/>
    <col min="4" max="4" width="11.5703125" customWidth="1"/>
    <col min="5" max="5" width="12.7109375" hidden="1" customWidth="1"/>
    <col min="6" max="6" width="17.28515625" customWidth="1"/>
  </cols>
  <sheetData>
    <row r="1" spans="1:6" ht="15.75" thickBot="1" x14ac:dyDescent="0.25">
      <c r="A1" s="296" t="s">
        <v>829</v>
      </c>
    </row>
    <row r="2" spans="1:6" ht="45.75" thickBot="1" x14ac:dyDescent="0.25">
      <c r="A2" s="297" t="s">
        <v>830</v>
      </c>
      <c r="B2" s="298" t="s">
        <v>831</v>
      </c>
      <c r="C2" s="298" t="s">
        <v>832</v>
      </c>
      <c r="D2" s="298" t="s">
        <v>833</v>
      </c>
      <c r="E2" s="298" t="s">
        <v>834</v>
      </c>
      <c r="F2" s="298" t="s">
        <v>867</v>
      </c>
    </row>
    <row r="3" spans="1:6" ht="16.5" thickBot="1" x14ac:dyDescent="0.25">
      <c r="A3" s="299"/>
      <c r="B3" s="300" t="s">
        <v>835</v>
      </c>
      <c r="C3" s="300"/>
      <c r="D3" s="300"/>
      <c r="E3" s="300"/>
      <c r="F3" s="300"/>
    </row>
    <row r="4" spans="1:6" ht="30.75" thickBot="1" x14ac:dyDescent="0.25">
      <c r="A4" s="416">
        <v>1</v>
      </c>
      <c r="B4" s="301" t="s">
        <v>836</v>
      </c>
      <c r="C4" s="302">
        <v>43706</v>
      </c>
      <c r="D4" s="303" t="s">
        <v>837</v>
      </c>
      <c r="E4" s="303" t="s">
        <v>838</v>
      </c>
      <c r="F4" s="304">
        <v>0.03</v>
      </c>
    </row>
    <row r="5" spans="1:6" ht="30.75" thickBot="1" x14ac:dyDescent="0.25">
      <c r="A5" s="305">
        <v>2</v>
      </c>
      <c r="B5" s="306" t="s">
        <v>839</v>
      </c>
      <c r="C5" s="307">
        <v>43730</v>
      </c>
      <c r="D5" s="308" t="s">
        <v>1156</v>
      </c>
      <c r="E5" s="308" t="s">
        <v>838</v>
      </c>
      <c r="F5" s="309">
        <v>0.03</v>
      </c>
    </row>
    <row r="6" spans="1:6" ht="30.75" thickBot="1" x14ac:dyDescent="0.25">
      <c r="A6" s="416">
        <v>3</v>
      </c>
      <c r="B6" s="301" t="s">
        <v>840</v>
      </c>
      <c r="C6" s="302">
        <v>43739</v>
      </c>
      <c r="D6" s="308" t="s">
        <v>1156</v>
      </c>
      <c r="E6" s="303" t="s">
        <v>838</v>
      </c>
      <c r="F6" s="304">
        <v>0.03</v>
      </c>
    </row>
    <row r="7" spans="1:6" ht="26.25" thickBot="1" x14ac:dyDescent="0.25">
      <c r="A7" s="305">
        <v>4</v>
      </c>
      <c r="B7" s="310" t="s">
        <v>841</v>
      </c>
      <c r="C7" s="307">
        <v>43748</v>
      </c>
      <c r="D7" s="308" t="s">
        <v>1156</v>
      </c>
      <c r="E7" s="308"/>
      <c r="F7" s="309">
        <v>0.03</v>
      </c>
    </row>
    <row r="8" spans="1:6" ht="30.75" thickBot="1" x14ac:dyDescent="0.25">
      <c r="A8" s="416">
        <v>5</v>
      </c>
      <c r="B8" s="301" t="s">
        <v>842</v>
      </c>
      <c r="C8" s="302">
        <v>43753</v>
      </c>
      <c r="D8" s="303" t="s">
        <v>837</v>
      </c>
      <c r="E8" s="303"/>
      <c r="F8" s="304">
        <v>0.03</v>
      </c>
    </row>
    <row r="9" spans="1:6" ht="30.75" thickBot="1" x14ac:dyDescent="0.25">
      <c r="A9" s="305">
        <v>6</v>
      </c>
      <c r="B9" s="306" t="s">
        <v>843</v>
      </c>
      <c r="C9" s="307">
        <v>43760</v>
      </c>
      <c r="D9" s="303" t="s">
        <v>837</v>
      </c>
      <c r="E9" s="308"/>
      <c r="F9" s="309">
        <v>0.03</v>
      </c>
    </row>
    <row r="10" spans="1:6" ht="60.75" thickBot="1" x14ac:dyDescent="0.25">
      <c r="A10" s="416">
        <v>7</v>
      </c>
      <c r="B10" s="311" t="s">
        <v>844</v>
      </c>
      <c r="C10" s="302">
        <v>43760</v>
      </c>
      <c r="D10" s="303" t="s">
        <v>1157</v>
      </c>
      <c r="E10" s="303"/>
      <c r="F10" s="304">
        <v>0.03</v>
      </c>
    </row>
    <row r="11" spans="1:6" ht="30.75" thickBot="1" x14ac:dyDescent="0.25">
      <c r="A11" s="305">
        <v>8</v>
      </c>
      <c r="B11" s="306" t="s">
        <v>845</v>
      </c>
      <c r="C11" s="308" t="s">
        <v>846</v>
      </c>
      <c r="D11" s="308" t="s">
        <v>847</v>
      </c>
      <c r="E11" s="308"/>
      <c r="F11" s="309">
        <v>0.03</v>
      </c>
    </row>
    <row r="12" spans="1:6" ht="30.75" thickBot="1" x14ac:dyDescent="0.25">
      <c r="A12" s="416">
        <v>9</v>
      </c>
      <c r="B12" s="301" t="s">
        <v>848</v>
      </c>
      <c r="C12" s="303" t="s">
        <v>849</v>
      </c>
      <c r="D12" s="303" t="s">
        <v>847</v>
      </c>
      <c r="E12" s="303"/>
      <c r="F12" s="304">
        <v>0.03</v>
      </c>
    </row>
    <row r="13" spans="1:6" ht="30.75" thickBot="1" x14ac:dyDescent="0.25">
      <c r="A13" s="305">
        <v>10</v>
      </c>
      <c r="B13" s="306" t="s">
        <v>850</v>
      </c>
      <c r="C13" s="307">
        <v>43790</v>
      </c>
      <c r="D13" s="308" t="s">
        <v>847</v>
      </c>
      <c r="E13" s="308"/>
      <c r="F13" s="309">
        <v>0.03</v>
      </c>
    </row>
    <row r="14" spans="1:6" ht="45.75" thickBot="1" x14ac:dyDescent="0.25">
      <c r="A14" s="416">
        <v>11</v>
      </c>
      <c r="B14" s="301" t="s">
        <v>851</v>
      </c>
      <c r="C14" s="303" t="s">
        <v>852</v>
      </c>
      <c r="D14" s="303" t="s">
        <v>847</v>
      </c>
      <c r="E14" s="303"/>
      <c r="F14" s="304">
        <v>0.03</v>
      </c>
    </row>
    <row r="15" spans="1:6" ht="45.75" thickBot="1" x14ac:dyDescent="0.25">
      <c r="A15" s="305">
        <v>12</v>
      </c>
      <c r="B15" s="306" t="s">
        <v>853</v>
      </c>
      <c r="C15" s="312">
        <v>43770</v>
      </c>
      <c r="D15" s="308" t="s">
        <v>847</v>
      </c>
      <c r="E15" s="308"/>
      <c r="F15" s="309">
        <v>0.06</v>
      </c>
    </row>
    <row r="16" spans="1:6" ht="30.75" thickBot="1" x14ac:dyDescent="0.25">
      <c r="A16" s="416">
        <v>13</v>
      </c>
      <c r="B16" s="301" t="s">
        <v>854</v>
      </c>
      <c r="C16" s="313">
        <v>43800</v>
      </c>
      <c r="D16" s="303" t="s">
        <v>1156</v>
      </c>
      <c r="E16" s="303"/>
      <c r="F16" s="304">
        <v>0.1</v>
      </c>
    </row>
    <row r="17" spans="1:6" ht="30.75" thickBot="1" x14ac:dyDescent="0.25">
      <c r="A17" s="305">
        <v>14</v>
      </c>
      <c r="B17" s="306" t="s">
        <v>855</v>
      </c>
      <c r="C17" s="312">
        <v>43862</v>
      </c>
      <c r="D17" s="308" t="s">
        <v>847</v>
      </c>
      <c r="E17" s="308"/>
      <c r="F17" s="309">
        <v>0.1</v>
      </c>
    </row>
    <row r="18" spans="1:6" ht="16.5" thickBot="1" x14ac:dyDescent="0.25">
      <c r="A18" s="314"/>
      <c r="B18" s="315" t="s">
        <v>856</v>
      </c>
      <c r="C18" s="316"/>
      <c r="D18" s="316"/>
      <c r="E18" s="316"/>
      <c r="F18" s="316"/>
    </row>
    <row r="19" spans="1:6" ht="30.75" thickBot="1" x14ac:dyDescent="0.25">
      <c r="A19" s="305">
        <v>15</v>
      </c>
      <c r="B19" s="306" t="s">
        <v>857</v>
      </c>
      <c r="C19" s="308" t="s">
        <v>858</v>
      </c>
      <c r="D19" s="308" t="s">
        <v>847</v>
      </c>
      <c r="E19" s="308"/>
      <c r="F19" s="309">
        <v>0.03</v>
      </c>
    </row>
    <row r="20" spans="1:6" ht="30.75" thickBot="1" x14ac:dyDescent="0.25">
      <c r="A20" s="416">
        <v>16</v>
      </c>
      <c r="B20" s="301" t="s">
        <v>859</v>
      </c>
      <c r="C20" s="303" t="s">
        <v>860</v>
      </c>
      <c r="D20" s="303" t="s">
        <v>847</v>
      </c>
      <c r="E20" s="303"/>
      <c r="F20" s="304">
        <v>0.1</v>
      </c>
    </row>
    <row r="21" spans="1:6" ht="45.75" thickBot="1" x14ac:dyDescent="0.25">
      <c r="A21" s="305">
        <v>17</v>
      </c>
      <c r="B21" s="306" t="s">
        <v>861</v>
      </c>
      <c r="C21" s="308" t="s">
        <v>862</v>
      </c>
      <c r="D21" s="308" t="s">
        <v>847</v>
      </c>
      <c r="E21" s="308"/>
      <c r="F21" s="309">
        <v>0.03</v>
      </c>
    </row>
    <row r="22" spans="1:6" ht="12.75" customHeight="1" x14ac:dyDescent="0.2">
      <c r="A22" s="1104">
        <v>18</v>
      </c>
      <c r="B22" s="1106" t="s">
        <v>863</v>
      </c>
      <c r="C22" s="1104" t="s">
        <v>961</v>
      </c>
      <c r="D22" s="1104" t="s">
        <v>847</v>
      </c>
      <c r="E22" s="1104"/>
      <c r="F22" s="1102">
        <v>0.2</v>
      </c>
    </row>
    <row r="23" spans="1:6" ht="13.5" customHeight="1" thickBot="1" x14ac:dyDescent="0.25">
      <c r="A23" s="1105"/>
      <c r="B23" s="1107"/>
      <c r="C23" s="1105"/>
      <c r="D23" s="1105"/>
      <c r="E23" s="1105"/>
      <c r="F23" s="1103"/>
    </row>
    <row r="24" spans="1:6" ht="45.75" thickBot="1" x14ac:dyDescent="0.25">
      <c r="A24" s="305">
        <v>19</v>
      </c>
      <c r="B24" s="306" t="s">
        <v>864</v>
      </c>
      <c r="C24" s="308" t="s">
        <v>962</v>
      </c>
      <c r="D24" s="308" t="s">
        <v>847</v>
      </c>
      <c r="E24" s="308"/>
      <c r="F24" s="309">
        <v>0.05</v>
      </c>
    </row>
    <row r="27" spans="1:6" ht="28.9" customHeight="1" x14ac:dyDescent="0.2">
      <c r="A27" s="1101" t="s">
        <v>865</v>
      </c>
      <c r="B27" s="1101"/>
      <c r="C27" s="1101"/>
      <c r="D27" s="1101"/>
      <c r="E27" s="1101"/>
      <c r="F27" s="1101"/>
    </row>
    <row r="28" spans="1:6" ht="55.9" customHeight="1" x14ac:dyDescent="0.2">
      <c r="A28" s="1101" t="s">
        <v>866</v>
      </c>
      <c r="B28" s="1101"/>
      <c r="C28" s="1101"/>
      <c r="D28" s="1101"/>
      <c r="E28" s="1101"/>
      <c r="F28" s="1101"/>
    </row>
  </sheetData>
  <mergeCells count="8">
    <mergeCell ref="A27:F27"/>
    <mergeCell ref="A28:F28"/>
    <mergeCell ref="F22:F23"/>
    <mergeCell ref="A22:A23"/>
    <mergeCell ref="B22:B23"/>
    <mergeCell ref="C22:C23"/>
    <mergeCell ref="D22:D23"/>
    <mergeCell ref="E22:E23"/>
  </mergeCells>
  <hyperlinks>
    <hyperlink ref="B7" location="_ftn1" display="_ftn1" xr:uid="{00000000-0004-0000-0600-000000000000}"/>
    <hyperlink ref="B10" location="_ftn2" display="_ftn2" xr:uid="{00000000-0004-0000-0600-000001000000}"/>
    <hyperlink ref="A27" location="_ftnref1" display="_ftnref1" xr:uid="{00000000-0004-0000-0600-000002000000}"/>
    <hyperlink ref="A28" location="_ftnref2" display="_ftnref2" xr:uid="{00000000-0004-0000-0600-000003000000}"/>
  </hyperlinks>
  <pageMargins left="0.7" right="0.7" top="0.75" bottom="0.75" header="0.3" footer="0.3"/>
  <pageSetup paperSize="9" scale="54" orientation="portrait" r:id="rId1"/>
  <headerFooter>
    <oddHeader>&amp;L&amp;"Calibri"&amp;10&amp;K000000OFFICIAL&amp;1#</oddHeader>
  </headerFooter>
  <colBreaks count="1" manualBreakCount="1">
    <brk id="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FD119"/>
  <sheetViews>
    <sheetView showGridLines="0" zoomScaleNormal="100" workbookViewId="0">
      <selection activeCell="F7" sqref="F7"/>
    </sheetView>
  </sheetViews>
  <sheetFormatPr defaultColWidth="8.7109375" defaultRowHeight="12.75" x14ac:dyDescent="0.2"/>
  <cols>
    <col min="1" max="1" width="5.28515625" style="2" customWidth="1"/>
    <col min="2" max="2" width="58.42578125" style="2" customWidth="1"/>
    <col min="3" max="3" width="57.42578125" style="2" customWidth="1"/>
    <col min="4" max="4" width="8.7109375" style="14"/>
    <col min="5" max="5" width="5" style="14" customWidth="1"/>
    <col min="6" max="6" width="66.42578125" style="14" customWidth="1"/>
    <col min="7" max="286" width="8.7109375" style="14"/>
  </cols>
  <sheetData>
    <row r="1" spans="1:286" ht="18" x14ac:dyDescent="0.25">
      <c r="A1" s="3" t="s">
        <v>15</v>
      </c>
    </row>
    <row r="2" spans="1:286" x14ac:dyDescent="0.2">
      <c r="A2" s="4" t="s">
        <v>16</v>
      </c>
    </row>
    <row r="4" spans="1:286" ht="20.25" customHeight="1" x14ac:dyDescent="0.2">
      <c r="A4" s="1111" t="s">
        <v>17</v>
      </c>
      <c r="B4" s="1111"/>
      <c r="C4" s="1111"/>
    </row>
    <row r="5" spans="1:286" ht="23.25" customHeight="1" x14ac:dyDescent="0.2">
      <c r="A5" s="1108" t="s">
        <v>19</v>
      </c>
      <c r="B5" s="1108"/>
      <c r="C5" s="1108"/>
    </row>
    <row r="6" spans="1:286" ht="19.5" customHeight="1" x14ac:dyDescent="0.2">
      <c r="A6" s="1111" t="s">
        <v>0</v>
      </c>
      <c r="B6" s="1111"/>
      <c r="C6" s="1111"/>
    </row>
    <row r="7" spans="1:286" ht="32.25" customHeight="1" x14ac:dyDescent="0.2">
      <c r="A7" s="1108" t="s">
        <v>49</v>
      </c>
      <c r="B7" s="1108"/>
      <c r="C7" s="1108"/>
    </row>
    <row r="8" spans="1:286" x14ac:dyDescent="0.2">
      <c r="A8" s="5"/>
      <c r="B8" s="5"/>
      <c r="C8" s="5"/>
    </row>
    <row r="9" spans="1:286" ht="15.75" x14ac:dyDescent="0.2">
      <c r="A9" s="1111" t="s">
        <v>4</v>
      </c>
      <c r="B9" s="1111"/>
      <c r="C9" s="1111"/>
    </row>
    <row r="10" spans="1:286" ht="25.5" customHeight="1" x14ac:dyDescent="0.2">
      <c r="A10" s="1108" t="s">
        <v>20</v>
      </c>
      <c r="B10" s="1108"/>
      <c r="C10" s="1108"/>
    </row>
    <row r="11" spans="1:286" ht="43.5" customHeight="1" x14ac:dyDescent="0.2">
      <c r="A11" s="1108" t="s">
        <v>84</v>
      </c>
      <c r="B11" s="1108"/>
      <c r="C11" s="1108"/>
      <c r="F11" s="26"/>
    </row>
    <row r="12" spans="1:286" ht="15" customHeight="1" x14ac:dyDescent="0.2">
      <c r="A12" s="6"/>
      <c r="B12" s="7"/>
      <c r="C12" s="1"/>
    </row>
    <row r="13" spans="1:286" ht="15.75" x14ac:dyDescent="0.2">
      <c r="A13" s="1111" t="s">
        <v>29</v>
      </c>
      <c r="B13" s="1111"/>
      <c r="C13" s="1111"/>
    </row>
    <row r="14" spans="1:286" ht="33.75" customHeight="1" x14ac:dyDescent="0.2">
      <c r="A14" s="1108" t="s">
        <v>45</v>
      </c>
      <c r="B14" s="1108"/>
      <c r="C14" s="1108"/>
    </row>
    <row r="15" spans="1:286" s="24" customFormat="1" ht="12.75" customHeight="1" x14ac:dyDescent="0.2">
      <c r="A15" s="1108" t="s">
        <v>83</v>
      </c>
      <c r="B15" s="1108"/>
      <c r="C15" s="1108"/>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c r="IE15" s="23"/>
      <c r="IF15" s="23"/>
      <c r="IG15" s="23"/>
      <c r="IH15" s="23"/>
      <c r="II15" s="23"/>
      <c r="IJ15" s="23"/>
      <c r="IK15" s="23"/>
      <c r="IL15" s="23"/>
      <c r="IM15" s="23"/>
      <c r="IN15" s="23"/>
      <c r="IO15" s="23"/>
      <c r="IP15" s="23"/>
      <c r="IQ15" s="23"/>
      <c r="IR15" s="23"/>
      <c r="IS15" s="23"/>
      <c r="IT15" s="23"/>
      <c r="IU15" s="23"/>
      <c r="IV15" s="23"/>
      <c r="IW15" s="23"/>
      <c r="IX15" s="23"/>
      <c r="IY15" s="23"/>
      <c r="IZ15" s="23"/>
      <c r="JA15" s="23"/>
      <c r="JB15" s="23"/>
      <c r="JC15" s="23"/>
      <c r="JD15" s="23"/>
      <c r="JE15" s="23"/>
      <c r="JF15" s="23"/>
      <c r="JG15" s="23"/>
      <c r="JH15" s="23"/>
      <c r="JI15" s="23"/>
      <c r="JJ15" s="23"/>
      <c r="JK15" s="23"/>
      <c r="JL15" s="23"/>
      <c r="JM15" s="23"/>
      <c r="JN15" s="23"/>
      <c r="JO15" s="23"/>
      <c r="JP15" s="23"/>
      <c r="JQ15" s="23"/>
      <c r="JR15" s="23"/>
      <c r="JS15" s="23"/>
      <c r="JT15" s="23"/>
      <c r="JU15" s="23"/>
      <c r="JV15" s="23"/>
      <c r="JW15" s="23"/>
      <c r="JX15" s="23"/>
      <c r="JY15" s="23"/>
      <c r="JZ15" s="23"/>
    </row>
    <row r="16" spans="1:286" x14ac:dyDescent="0.2">
      <c r="A16" s="1"/>
      <c r="B16" s="1"/>
      <c r="C16" s="1"/>
    </row>
    <row r="17" spans="1:6" ht="15.75" x14ac:dyDescent="0.2">
      <c r="A17" s="1111" t="s">
        <v>21</v>
      </c>
      <c r="B17" s="1111"/>
      <c r="C17" s="1111"/>
    </row>
    <row r="18" spans="1:6" ht="27.75" customHeight="1" x14ac:dyDescent="0.2">
      <c r="A18" s="1108" t="s">
        <v>46</v>
      </c>
      <c r="B18" s="1108"/>
      <c r="C18" s="1108"/>
    </row>
    <row r="19" spans="1:6" ht="17.25" customHeight="1" x14ac:dyDescent="0.2">
      <c r="A19" s="1108" t="s">
        <v>22</v>
      </c>
      <c r="B19" s="1108"/>
      <c r="C19" s="1108"/>
    </row>
    <row r="20" spans="1:6" ht="17.25" customHeight="1" x14ac:dyDescent="0.2">
      <c r="A20" s="1108" t="s">
        <v>26</v>
      </c>
      <c r="B20" s="1108"/>
      <c r="C20" s="1108"/>
    </row>
    <row r="21" spans="1:6" x14ac:dyDescent="0.2">
      <c r="A21" s="9" t="s">
        <v>25</v>
      </c>
      <c r="B21" s="1108" t="s">
        <v>23</v>
      </c>
      <c r="C21" s="1112"/>
    </row>
    <row r="22" spans="1:6" x14ac:dyDescent="0.2">
      <c r="A22" s="9" t="s">
        <v>25</v>
      </c>
      <c r="B22" s="1108" t="s">
        <v>24</v>
      </c>
      <c r="C22" s="1112"/>
    </row>
    <row r="23" spans="1:6" ht="18" x14ac:dyDescent="0.2">
      <c r="A23" s="6"/>
      <c r="B23" s="6"/>
      <c r="C23" s="6"/>
    </row>
    <row r="24" spans="1:6" ht="18" customHeight="1" x14ac:dyDescent="0.2">
      <c r="A24" s="1111" t="s">
        <v>30</v>
      </c>
      <c r="B24" s="1111"/>
      <c r="C24" s="1111"/>
    </row>
    <row r="25" spans="1:6" ht="30" customHeight="1" x14ac:dyDescent="0.2">
      <c r="A25" s="1108" t="s">
        <v>51</v>
      </c>
      <c r="B25" s="1108"/>
      <c r="C25" s="1108"/>
    </row>
    <row r="26" spans="1:6" ht="45" customHeight="1" x14ac:dyDescent="0.2">
      <c r="A26" s="1108" t="s">
        <v>50</v>
      </c>
      <c r="B26" s="1108"/>
      <c r="C26" s="1108"/>
    </row>
    <row r="27" spans="1:6" ht="39.75" customHeight="1" x14ac:dyDescent="0.2">
      <c r="A27" s="1108" t="s">
        <v>27</v>
      </c>
      <c r="B27" s="1108"/>
      <c r="C27" s="1108"/>
    </row>
    <row r="28" spans="1:6" x14ac:dyDescent="0.2">
      <c r="A28" s="1108"/>
      <c r="B28" s="1108"/>
      <c r="C28" s="1108"/>
    </row>
    <row r="29" spans="1:6" ht="12.75" customHeight="1" x14ac:dyDescent="0.2">
      <c r="A29" s="1111" t="s">
        <v>28</v>
      </c>
      <c r="B29" s="1111"/>
      <c r="C29" s="1111"/>
    </row>
    <row r="30" spans="1:6" ht="24.75" customHeight="1" x14ac:dyDescent="0.2">
      <c r="A30" s="1108" t="s">
        <v>52</v>
      </c>
      <c r="B30" s="1108"/>
      <c r="C30" s="1108"/>
      <c r="F30" s="15"/>
    </row>
    <row r="31" spans="1:6" ht="12.75" customHeight="1" x14ac:dyDescent="0.2">
      <c r="A31" s="1"/>
      <c r="B31" s="1"/>
      <c r="C31" s="1"/>
      <c r="F31" s="15"/>
    </row>
    <row r="32" spans="1:6" ht="12.75" customHeight="1" x14ac:dyDescent="0.2">
      <c r="A32" s="1110" t="s">
        <v>37</v>
      </c>
      <c r="B32" s="1110"/>
      <c r="C32" s="1110"/>
      <c r="F32" s="15"/>
    </row>
    <row r="33" spans="1:13" ht="12.75" customHeight="1" x14ac:dyDescent="0.2">
      <c r="A33" s="9" t="s">
        <v>25</v>
      </c>
      <c r="B33" s="1108" t="s">
        <v>38</v>
      </c>
      <c r="C33" s="1112"/>
      <c r="F33" s="25"/>
    </row>
    <row r="34" spans="1:13" ht="12.75" customHeight="1" x14ac:dyDescent="0.2">
      <c r="A34" s="9" t="s">
        <v>25</v>
      </c>
      <c r="B34" s="1108" t="s">
        <v>39</v>
      </c>
      <c r="C34" s="1112"/>
      <c r="F34" s="25"/>
    </row>
    <row r="35" spans="1:13" ht="12.75" customHeight="1" x14ac:dyDescent="0.2">
      <c r="A35" s="9" t="s">
        <v>25</v>
      </c>
      <c r="B35" s="1113" t="s">
        <v>43</v>
      </c>
      <c r="C35" s="1112"/>
      <c r="F35" s="15"/>
    </row>
    <row r="36" spans="1:13" ht="12.75" customHeight="1" x14ac:dyDescent="0.2">
      <c r="A36" s="9" t="s">
        <v>25</v>
      </c>
      <c r="B36" s="1113" t="s">
        <v>44</v>
      </c>
      <c r="C36" s="1112"/>
      <c r="F36" s="15"/>
    </row>
    <row r="37" spans="1:13" ht="12.75" customHeight="1" x14ac:dyDescent="0.2">
      <c r="A37" s="9" t="s">
        <v>25</v>
      </c>
      <c r="B37" s="1108" t="s">
        <v>40</v>
      </c>
      <c r="C37" s="1112"/>
      <c r="F37" s="15"/>
    </row>
    <row r="38" spans="1:13" ht="12.75" customHeight="1" x14ac:dyDescent="0.2">
      <c r="A38" s="9" t="s">
        <v>25</v>
      </c>
      <c r="B38" s="1108" t="s">
        <v>41</v>
      </c>
      <c r="C38" s="1112"/>
      <c r="F38" s="15"/>
    </row>
    <row r="39" spans="1:13" ht="12.75" customHeight="1" x14ac:dyDescent="0.2">
      <c r="A39" s="9" t="s">
        <v>25</v>
      </c>
      <c r="B39" s="1108" t="s">
        <v>42</v>
      </c>
      <c r="C39" s="1112"/>
      <c r="F39" s="15"/>
    </row>
    <row r="40" spans="1:13" ht="12.75" customHeight="1" x14ac:dyDescent="0.2">
      <c r="A40" s="9" t="s">
        <v>25</v>
      </c>
      <c r="B40" s="1113" t="s">
        <v>82</v>
      </c>
      <c r="C40" s="1112"/>
      <c r="F40" s="15"/>
    </row>
    <row r="41" spans="1:13" ht="12.75" customHeight="1" x14ac:dyDescent="0.2">
      <c r="A41" s="9" t="s">
        <v>25</v>
      </c>
      <c r="B41" s="1108" t="s">
        <v>85</v>
      </c>
      <c r="C41" s="1112"/>
      <c r="F41" s="15"/>
    </row>
    <row r="42" spans="1:13" ht="12.75" customHeight="1" x14ac:dyDescent="0.2">
      <c r="A42" s="9"/>
      <c r="B42" s="1113"/>
      <c r="C42" s="1112"/>
      <c r="F42" s="15"/>
    </row>
    <row r="43" spans="1:13" x14ac:dyDescent="0.2">
      <c r="A43" s="1108" t="s">
        <v>47</v>
      </c>
      <c r="B43" s="1108"/>
      <c r="C43" s="1108"/>
      <c r="F43" s="15"/>
    </row>
    <row r="44" spans="1:13" x14ac:dyDescent="0.2">
      <c r="A44" s="1108" t="s">
        <v>48</v>
      </c>
      <c r="B44" s="1108"/>
      <c r="C44" s="1108"/>
      <c r="D44" s="15"/>
      <c r="E44" s="15"/>
      <c r="F44" s="16"/>
      <c r="G44" s="15"/>
      <c r="H44" s="15"/>
      <c r="I44" s="15"/>
      <c r="J44" s="15"/>
      <c r="K44" s="15"/>
      <c r="L44" s="15"/>
      <c r="M44" s="15"/>
    </row>
    <row r="45" spans="1:13" x14ac:dyDescent="0.2">
      <c r="A45" s="1108" t="s">
        <v>36</v>
      </c>
      <c r="B45" s="1108"/>
      <c r="C45" s="1108"/>
      <c r="D45" s="15"/>
      <c r="E45" s="15"/>
      <c r="F45" s="16"/>
      <c r="G45" s="15"/>
      <c r="H45" s="15"/>
      <c r="I45" s="15"/>
      <c r="J45" s="15"/>
      <c r="K45" s="15"/>
      <c r="L45" s="15"/>
      <c r="M45" s="15"/>
    </row>
    <row r="46" spans="1:13" x14ac:dyDescent="0.2">
      <c r="A46" s="1"/>
      <c r="B46" s="1"/>
      <c r="C46" s="1"/>
      <c r="D46" s="15"/>
      <c r="E46" s="15"/>
      <c r="F46" s="16"/>
      <c r="G46" s="15"/>
      <c r="H46" s="15"/>
      <c r="I46" s="15"/>
      <c r="J46" s="15"/>
      <c r="K46" s="15"/>
      <c r="L46" s="15"/>
      <c r="M46" s="15"/>
    </row>
    <row r="47" spans="1:13" x14ac:dyDescent="0.2">
      <c r="A47" s="1108" t="s">
        <v>76</v>
      </c>
      <c r="B47" s="1108"/>
      <c r="C47" s="1108"/>
      <c r="D47" s="15"/>
      <c r="E47" s="15"/>
      <c r="F47" s="16"/>
      <c r="G47" s="15"/>
      <c r="H47" s="15"/>
      <c r="I47" s="15"/>
      <c r="J47" s="15"/>
      <c r="K47" s="15"/>
      <c r="L47" s="15"/>
      <c r="M47" s="15"/>
    </row>
    <row r="48" spans="1:13" x14ac:dyDescent="0.2">
      <c r="A48" s="1"/>
      <c r="B48" s="1"/>
      <c r="C48" s="1"/>
      <c r="D48" s="15"/>
      <c r="E48" s="15"/>
      <c r="F48" s="16"/>
      <c r="G48" s="15"/>
      <c r="H48" s="15"/>
      <c r="I48" s="15"/>
      <c r="J48" s="15"/>
      <c r="K48" s="15"/>
      <c r="L48" s="15"/>
      <c r="M48" s="15"/>
    </row>
    <row r="49" spans="1:13" x14ac:dyDescent="0.2">
      <c r="A49" s="1"/>
      <c r="B49" s="1"/>
      <c r="C49" s="1"/>
      <c r="D49" s="15"/>
      <c r="E49" s="15"/>
      <c r="F49" s="16"/>
      <c r="G49" s="15"/>
      <c r="H49" s="15"/>
      <c r="I49" s="15"/>
      <c r="J49" s="15"/>
      <c r="K49" s="15"/>
      <c r="L49" s="15"/>
      <c r="M49" s="15"/>
    </row>
    <row r="50" spans="1:13" x14ac:dyDescent="0.2">
      <c r="A50" s="1"/>
      <c r="B50" s="1"/>
      <c r="C50" s="1"/>
      <c r="D50" s="15"/>
      <c r="E50" s="15"/>
      <c r="F50" s="16"/>
      <c r="G50" s="15"/>
      <c r="H50" s="15"/>
      <c r="I50" s="15"/>
      <c r="J50" s="15"/>
      <c r="K50" s="15"/>
      <c r="L50" s="15"/>
      <c r="M50" s="15"/>
    </row>
    <row r="51" spans="1:13" x14ac:dyDescent="0.2">
      <c r="A51" s="1"/>
      <c r="B51" s="1"/>
      <c r="C51" s="1"/>
      <c r="D51" s="15"/>
      <c r="E51" s="15"/>
      <c r="F51" s="16"/>
      <c r="G51" s="15"/>
      <c r="H51" s="15"/>
      <c r="I51" s="15"/>
      <c r="J51" s="15"/>
      <c r="K51" s="15"/>
      <c r="L51" s="15"/>
      <c r="M51" s="15"/>
    </row>
    <row r="52" spans="1:13" x14ac:dyDescent="0.2">
      <c r="A52" s="1"/>
      <c r="B52" s="1"/>
      <c r="C52" s="1"/>
      <c r="D52" s="15"/>
      <c r="E52" s="15"/>
      <c r="F52" s="16"/>
      <c r="G52" s="15"/>
      <c r="H52" s="15"/>
      <c r="I52" s="15"/>
      <c r="J52" s="15"/>
      <c r="K52" s="15"/>
      <c r="L52" s="15"/>
      <c r="M52" s="15"/>
    </row>
    <row r="53" spans="1:13" x14ac:dyDescent="0.2">
      <c r="A53" s="1"/>
      <c r="B53" s="1"/>
      <c r="C53" s="1"/>
      <c r="D53" s="15"/>
      <c r="E53" s="15"/>
      <c r="F53" s="16"/>
      <c r="G53" s="15"/>
      <c r="H53" s="15"/>
      <c r="I53" s="15"/>
      <c r="J53" s="15"/>
      <c r="K53" s="15"/>
      <c r="L53" s="15"/>
      <c r="M53" s="15"/>
    </row>
    <row r="54" spans="1:13" x14ac:dyDescent="0.2">
      <c r="A54" s="1"/>
      <c r="B54" s="1"/>
      <c r="C54" s="1"/>
      <c r="D54" s="15"/>
      <c r="E54" s="15"/>
      <c r="F54" s="16"/>
      <c r="G54" s="15"/>
      <c r="H54" s="15"/>
      <c r="I54" s="15"/>
      <c r="J54" s="15"/>
      <c r="K54" s="15"/>
      <c r="L54" s="15"/>
      <c r="M54" s="15"/>
    </row>
    <row r="55" spans="1:13" x14ac:dyDescent="0.2">
      <c r="A55" s="1"/>
      <c r="B55" s="1"/>
      <c r="C55" s="1"/>
      <c r="D55" s="15"/>
      <c r="E55" s="15"/>
      <c r="F55" s="16"/>
      <c r="G55" s="15"/>
      <c r="H55" s="15"/>
      <c r="I55" s="15"/>
      <c r="J55" s="15"/>
      <c r="K55" s="15"/>
      <c r="L55" s="15"/>
      <c r="M55" s="15"/>
    </row>
    <row r="56" spans="1:13" x14ac:dyDescent="0.2">
      <c r="A56" s="1"/>
      <c r="B56" s="1"/>
      <c r="C56" s="1"/>
      <c r="D56" s="15"/>
      <c r="E56" s="15"/>
      <c r="F56" s="16"/>
      <c r="G56" s="15"/>
      <c r="H56" s="15"/>
      <c r="I56" s="15"/>
      <c r="J56" s="15"/>
      <c r="K56" s="15"/>
      <c r="L56" s="15"/>
      <c r="M56" s="15"/>
    </row>
    <row r="57" spans="1:13" x14ac:dyDescent="0.2">
      <c r="A57" s="1"/>
      <c r="B57" s="1"/>
      <c r="C57" s="1"/>
      <c r="D57" s="15"/>
      <c r="E57" s="15"/>
      <c r="F57" s="16"/>
      <c r="G57" s="15"/>
      <c r="H57" s="15"/>
      <c r="I57" s="15"/>
      <c r="J57" s="15"/>
      <c r="K57" s="15"/>
      <c r="L57" s="15"/>
      <c r="M57" s="15"/>
    </row>
    <row r="58" spans="1:13" x14ac:dyDescent="0.2">
      <c r="A58" s="1"/>
      <c r="B58" s="1"/>
      <c r="C58" s="1"/>
      <c r="D58" s="15"/>
      <c r="E58" s="15"/>
      <c r="F58" s="16"/>
      <c r="G58" s="15"/>
      <c r="H58" s="15"/>
      <c r="I58" s="15"/>
      <c r="J58" s="15"/>
      <c r="K58" s="15"/>
      <c r="L58" s="15"/>
      <c r="M58" s="15"/>
    </row>
    <row r="59" spans="1:13" x14ac:dyDescent="0.2">
      <c r="A59" s="1"/>
      <c r="B59" s="1"/>
      <c r="C59" s="1"/>
      <c r="D59" s="15"/>
      <c r="E59" s="15"/>
      <c r="F59" s="16"/>
      <c r="G59" s="15"/>
      <c r="H59" s="15"/>
      <c r="I59" s="15"/>
      <c r="J59" s="15"/>
      <c r="K59" s="15"/>
      <c r="L59" s="15"/>
      <c r="M59" s="15"/>
    </row>
    <row r="60" spans="1:13" x14ac:dyDescent="0.2">
      <c r="A60" s="1"/>
      <c r="B60" s="1"/>
      <c r="C60" s="1"/>
      <c r="D60" s="15"/>
      <c r="E60" s="15"/>
      <c r="F60" s="16"/>
      <c r="G60" s="15"/>
      <c r="H60" s="15"/>
      <c r="I60" s="15"/>
      <c r="J60" s="15"/>
      <c r="K60" s="15"/>
      <c r="L60" s="15"/>
      <c r="M60" s="15"/>
    </row>
    <row r="61" spans="1:13" x14ac:dyDescent="0.2">
      <c r="A61" s="1"/>
      <c r="B61" s="1"/>
      <c r="C61" s="1"/>
      <c r="D61" s="15"/>
      <c r="E61" s="15"/>
      <c r="F61" s="16"/>
      <c r="G61" s="15"/>
      <c r="H61" s="15"/>
      <c r="I61" s="15"/>
      <c r="J61" s="15"/>
      <c r="K61" s="15"/>
      <c r="L61" s="15"/>
      <c r="M61" s="15"/>
    </row>
    <row r="62" spans="1:13" x14ac:dyDescent="0.2">
      <c r="A62" s="1"/>
      <c r="B62" s="1"/>
      <c r="C62" s="1"/>
      <c r="D62" s="15"/>
      <c r="E62" s="15"/>
      <c r="F62" s="16"/>
      <c r="G62" s="15"/>
      <c r="H62" s="15"/>
      <c r="I62" s="15"/>
      <c r="J62" s="15"/>
      <c r="K62" s="15"/>
      <c r="L62" s="15"/>
      <c r="M62" s="15"/>
    </row>
    <row r="63" spans="1:13" x14ac:dyDescent="0.2">
      <c r="A63" s="1"/>
      <c r="B63" s="1"/>
      <c r="C63" s="1"/>
      <c r="D63" s="15"/>
      <c r="E63" s="15"/>
      <c r="F63" s="16"/>
      <c r="G63" s="15"/>
      <c r="H63" s="15"/>
      <c r="I63" s="15"/>
      <c r="J63" s="15"/>
      <c r="K63" s="15"/>
      <c r="L63" s="15"/>
      <c r="M63" s="15"/>
    </row>
    <row r="64" spans="1:13" x14ac:dyDescent="0.2">
      <c r="A64" s="1"/>
      <c r="B64" s="1"/>
      <c r="C64" s="1"/>
      <c r="D64" s="15"/>
      <c r="E64" s="15"/>
      <c r="F64" s="16"/>
      <c r="G64" s="15"/>
      <c r="H64" s="15"/>
      <c r="I64" s="15"/>
      <c r="J64" s="15"/>
      <c r="K64" s="15"/>
      <c r="L64" s="15"/>
      <c r="M64" s="15"/>
    </row>
    <row r="65" spans="1:13" x14ac:dyDescent="0.2">
      <c r="A65" s="1"/>
      <c r="B65" s="1"/>
      <c r="C65" s="1"/>
      <c r="D65" s="15"/>
      <c r="E65" s="15"/>
      <c r="F65" s="16"/>
      <c r="G65" s="15"/>
      <c r="H65" s="15"/>
      <c r="I65" s="15"/>
      <c r="J65" s="15"/>
      <c r="K65" s="15"/>
      <c r="L65" s="15"/>
      <c r="M65" s="15"/>
    </row>
    <row r="66" spans="1:13" x14ac:dyDescent="0.2">
      <c r="A66" s="1"/>
      <c r="B66" s="1"/>
      <c r="C66" s="1"/>
      <c r="D66" s="15"/>
      <c r="E66" s="15"/>
      <c r="F66" s="16"/>
      <c r="G66" s="15"/>
      <c r="H66" s="15"/>
      <c r="I66" s="15"/>
      <c r="J66" s="15"/>
      <c r="K66" s="15"/>
      <c r="L66" s="15"/>
      <c r="M66" s="15"/>
    </row>
    <row r="67" spans="1:13" x14ac:dyDescent="0.2">
      <c r="A67" s="1"/>
      <c r="B67" s="1"/>
      <c r="C67" s="1"/>
      <c r="D67" s="15"/>
      <c r="E67" s="15"/>
      <c r="F67" s="16"/>
      <c r="G67" s="15"/>
      <c r="H67" s="15"/>
      <c r="I67" s="15"/>
      <c r="J67" s="15"/>
      <c r="K67" s="15"/>
      <c r="L67" s="15"/>
      <c r="M67" s="15"/>
    </row>
    <row r="68" spans="1:13" x14ac:dyDescent="0.2">
      <c r="A68" s="1"/>
      <c r="B68" s="1"/>
      <c r="C68" s="1"/>
      <c r="D68" s="15"/>
      <c r="E68" s="15"/>
      <c r="F68" s="16"/>
      <c r="G68" s="15"/>
      <c r="H68" s="15"/>
      <c r="I68" s="15"/>
      <c r="J68" s="15"/>
      <c r="K68" s="15"/>
      <c r="L68" s="15"/>
      <c r="M68" s="15"/>
    </row>
    <row r="69" spans="1:13" x14ac:dyDescent="0.2">
      <c r="A69" s="1"/>
      <c r="B69" s="1"/>
      <c r="C69" s="1"/>
      <c r="D69" s="15"/>
      <c r="E69" s="15"/>
      <c r="F69" s="16"/>
      <c r="G69" s="15"/>
      <c r="H69" s="15"/>
      <c r="I69" s="15"/>
      <c r="J69" s="15"/>
      <c r="K69" s="15"/>
      <c r="L69" s="15"/>
      <c r="M69" s="15"/>
    </row>
    <row r="70" spans="1:13" x14ac:dyDescent="0.2">
      <c r="A70" s="1"/>
      <c r="B70" s="1"/>
      <c r="C70" s="1"/>
      <c r="D70" s="15"/>
      <c r="E70" s="15"/>
      <c r="F70" s="16"/>
      <c r="G70" s="15"/>
      <c r="H70" s="15"/>
      <c r="I70" s="15"/>
      <c r="J70" s="15"/>
      <c r="K70" s="15"/>
      <c r="L70" s="15"/>
      <c r="M70" s="15"/>
    </row>
    <row r="71" spans="1:13" x14ac:dyDescent="0.2">
      <c r="A71" s="1"/>
      <c r="B71" s="1"/>
      <c r="C71" s="1"/>
      <c r="D71" s="15"/>
      <c r="E71" s="15"/>
      <c r="F71" s="16"/>
      <c r="G71" s="15"/>
      <c r="H71" s="15"/>
      <c r="I71" s="15"/>
      <c r="J71" s="15"/>
      <c r="K71" s="15"/>
      <c r="L71" s="15"/>
      <c r="M71" s="15"/>
    </row>
    <row r="72" spans="1:13" x14ac:dyDescent="0.2">
      <c r="A72" s="1"/>
      <c r="B72" s="1"/>
      <c r="C72" s="1"/>
      <c r="D72" s="15"/>
      <c r="E72" s="15"/>
      <c r="F72" s="16"/>
      <c r="G72" s="15"/>
      <c r="H72" s="15"/>
      <c r="I72" s="15"/>
      <c r="J72" s="15"/>
      <c r="K72" s="15"/>
      <c r="L72" s="15"/>
      <c r="M72" s="15"/>
    </row>
    <row r="73" spans="1:13" x14ac:dyDescent="0.2">
      <c r="A73" s="1"/>
      <c r="B73" s="1"/>
      <c r="C73" s="1"/>
      <c r="D73" s="15"/>
      <c r="E73" s="15"/>
      <c r="F73" s="16"/>
      <c r="G73" s="15"/>
      <c r="H73" s="15"/>
      <c r="I73" s="15"/>
      <c r="J73" s="15"/>
      <c r="K73" s="15"/>
      <c r="L73" s="15"/>
      <c r="M73" s="15"/>
    </row>
    <row r="74" spans="1:13" x14ac:dyDescent="0.2">
      <c r="A74" s="1"/>
      <c r="B74" s="1"/>
      <c r="C74" s="1"/>
      <c r="D74" s="15"/>
      <c r="E74" s="15"/>
      <c r="F74" s="16"/>
      <c r="G74" s="15"/>
      <c r="H74" s="15"/>
      <c r="I74" s="15"/>
      <c r="J74" s="15"/>
      <c r="K74" s="15"/>
      <c r="L74" s="15"/>
      <c r="M74" s="15"/>
    </row>
    <row r="75" spans="1:13" ht="12.75" customHeight="1" x14ac:dyDescent="0.2">
      <c r="A75" s="8"/>
      <c r="B75" s="8"/>
      <c r="C75" s="8"/>
      <c r="D75" s="15"/>
      <c r="E75" s="15"/>
      <c r="G75" s="15"/>
      <c r="H75" s="15"/>
      <c r="I75" s="15"/>
      <c r="J75" s="15"/>
      <c r="K75" s="15"/>
      <c r="L75" s="15"/>
      <c r="M75" s="15"/>
    </row>
    <row r="76" spans="1:13" ht="12.75" customHeight="1" x14ac:dyDescent="0.2">
      <c r="A76" s="1111" t="s">
        <v>31</v>
      </c>
      <c r="B76" s="1111"/>
      <c r="C76" s="1111"/>
    </row>
    <row r="77" spans="1:13" ht="17.25" customHeight="1" x14ac:dyDescent="0.2">
      <c r="A77" s="1108" t="s">
        <v>53</v>
      </c>
      <c r="B77" s="1108"/>
      <c r="C77" s="1108"/>
    </row>
    <row r="78" spans="1:13" ht="17.25" customHeight="1" x14ac:dyDescent="0.2">
      <c r="A78" s="1108" t="s">
        <v>54</v>
      </c>
      <c r="B78" s="1108"/>
      <c r="C78" s="1108"/>
      <c r="F78" s="16"/>
    </row>
    <row r="79" spans="1:13" ht="25.5" customHeight="1" x14ac:dyDescent="0.2">
      <c r="A79" s="1108" t="s">
        <v>55</v>
      </c>
      <c r="B79" s="1108"/>
      <c r="C79" s="1108"/>
      <c r="F79" s="17"/>
    </row>
    <row r="80" spans="1:13" ht="28.5" customHeight="1" x14ac:dyDescent="0.2">
      <c r="A80" s="1113" t="s">
        <v>57</v>
      </c>
      <c r="B80" s="1108"/>
      <c r="C80" s="1108"/>
    </row>
    <row r="81" spans="1:16384" ht="27" customHeight="1" x14ac:dyDescent="0.2">
      <c r="A81" s="1113" t="s">
        <v>56</v>
      </c>
      <c r="B81" s="1108"/>
      <c r="C81" s="1108"/>
    </row>
    <row r="82" spans="1:16384" x14ac:dyDescent="0.2">
      <c r="A82" s="13"/>
      <c r="B82" s="1"/>
      <c r="C82" s="1"/>
    </row>
    <row r="83" spans="1:16384" ht="15.75" x14ac:dyDescent="0.2">
      <c r="A83" s="1111" t="s">
        <v>32</v>
      </c>
      <c r="B83" s="1111"/>
      <c r="C83" s="1111"/>
    </row>
    <row r="84" spans="1:16384" ht="14.25" customHeight="1" x14ac:dyDescent="0.2">
      <c r="A84" s="1113" t="s">
        <v>67</v>
      </c>
      <c r="B84" s="1108"/>
      <c r="C84" s="1108"/>
    </row>
    <row r="85" spans="1:16384" ht="14.25" customHeight="1" x14ac:dyDescent="0.2">
      <c r="A85" s="1108" t="s">
        <v>64</v>
      </c>
      <c r="B85" s="1108"/>
      <c r="C85" s="1108"/>
    </row>
    <row r="86" spans="1:16384" ht="14.25" customHeight="1" x14ac:dyDescent="0.2">
      <c r="A86" s="1113" t="s">
        <v>65</v>
      </c>
      <c r="B86" s="1108"/>
      <c r="C86" s="1108"/>
      <c r="F86" s="12"/>
    </row>
    <row r="87" spans="1:16384" ht="27" customHeight="1" x14ac:dyDescent="0.2">
      <c r="A87" s="1113" t="s">
        <v>66</v>
      </c>
      <c r="B87" s="1108"/>
      <c r="C87" s="1108"/>
      <c r="F87" s="12"/>
    </row>
    <row r="88" spans="1:16384" x14ac:dyDescent="0.2">
      <c r="A88" s="1"/>
      <c r="B88" s="1"/>
      <c r="C88" s="1"/>
      <c r="F88" s="12"/>
    </row>
    <row r="89" spans="1:16384" ht="20.25" customHeight="1" x14ac:dyDescent="0.2">
      <c r="A89" s="1111" t="s">
        <v>33</v>
      </c>
      <c r="B89" s="1111"/>
      <c r="C89" s="1111"/>
      <c r="F89" s="18"/>
    </row>
    <row r="90" spans="1:16384" ht="17.25" customHeight="1" x14ac:dyDescent="0.2">
      <c r="A90" s="1108" t="s">
        <v>60</v>
      </c>
      <c r="B90" s="1108"/>
      <c r="C90" s="1108"/>
      <c r="F90" s="19"/>
    </row>
    <row r="91" spans="1:16384" ht="17.25" customHeight="1" x14ac:dyDescent="0.2">
      <c r="A91" s="1108" t="s">
        <v>58</v>
      </c>
      <c r="B91" s="1108"/>
      <c r="C91" s="1108"/>
      <c r="F91" s="19"/>
    </row>
    <row r="92" spans="1:16384" ht="30" x14ac:dyDescent="0.2">
      <c r="A92" s="1108" t="s">
        <v>63</v>
      </c>
      <c r="B92" s="1108"/>
      <c r="C92" s="1108"/>
      <c r="F92" s="19"/>
    </row>
    <row r="93" spans="1:16384" x14ac:dyDescent="0.2">
      <c r="A93" s="1108" t="s">
        <v>59</v>
      </c>
      <c r="B93" s="1108"/>
      <c r="C93" s="1108"/>
      <c r="D93" s="1114"/>
      <c r="E93" s="1114"/>
      <c r="F93" s="1114"/>
      <c r="G93" s="1114"/>
      <c r="H93" s="1114"/>
      <c r="I93" s="1114"/>
      <c r="J93" s="1114"/>
      <c r="K93" s="1114"/>
      <c r="L93" s="1114"/>
      <c r="M93" s="1114"/>
      <c r="N93" s="1114"/>
      <c r="O93" s="1114"/>
      <c r="P93" s="1114"/>
      <c r="Q93" s="1114"/>
      <c r="R93" s="1114"/>
      <c r="S93" s="1114"/>
      <c r="T93" s="1114"/>
      <c r="U93" s="1114"/>
      <c r="V93" s="1114"/>
      <c r="W93" s="1114"/>
      <c r="X93" s="1114"/>
      <c r="Y93" s="1114"/>
      <c r="Z93" s="1114"/>
      <c r="AA93" s="1114"/>
      <c r="AB93" s="1114"/>
      <c r="AC93" s="1114"/>
      <c r="AD93" s="1114"/>
      <c r="AE93" s="1114"/>
      <c r="AF93" s="1114"/>
      <c r="AG93" s="1114"/>
      <c r="AH93" s="1114"/>
      <c r="AI93" s="1114"/>
      <c r="AJ93" s="1114"/>
      <c r="AK93" s="1114"/>
      <c r="AL93" s="1114"/>
      <c r="AM93" s="1114"/>
      <c r="AN93" s="1114"/>
      <c r="AO93" s="1114"/>
      <c r="AP93" s="1114"/>
      <c r="AQ93" s="1114"/>
      <c r="AR93" s="1114"/>
      <c r="AS93" s="1114"/>
      <c r="AT93" s="1114"/>
      <c r="AU93" s="1114"/>
      <c r="AV93" s="1114"/>
      <c r="AW93" s="1114"/>
      <c r="AX93" s="1114"/>
      <c r="AY93" s="1114"/>
      <c r="AZ93" s="1114"/>
      <c r="BA93" s="1114"/>
      <c r="BB93" s="1114"/>
      <c r="BC93" s="1114"/>
      <c r="BD93" s="1114"/>
      <c r="BE93" s="1114"/>
      <c r="BF93" s="1114"/>
      <c r="BG93" s="1114"/>
      <c r="BH93" s="1114"/>
      <c r="BI93" s="1114"/>
      <c r="BJ93" s="1114"/>
      <c r="BK93" s="1114"/>
      <c r="BL93" s="1114"/>
      <c r="BM93" s="1114"/>
      <c r="BN93" s="1114"/>
      <c r="BO93" s="1114"/>
      <c r="BP93" s="1114"/>
      <c r="BQ93" s="1114"/>
      <c r="BR93" s="1114"/>
      <c r="BS93" s="1114"/>
      <c r="BT93" s="1114"/>
      <c r="BU93" s="1114"/>
      <c r="BV93" s="1114"/>
      <c r="BW93" s="1114"/>
      <c r="BX93" s="1114"/>
      <c r="BY93" s="1114"/>
      <c r="BZ93" s="1114"/>
      <c r="CA93" s="1114"/>
      <c r="CB93" s="1114"/>
      <c r="CC93" s="1114"/>
      <c r="CD93" s="1114"/>
      <c r="CE93" s="1114"/>
      <c r="CF93" s="1114"/>
      <c r="CG93" s="1114"/>
      <c r="CH93" s="1114"/>
      <c r="CI93" s="1114"/>
      <c r="CJ93" s="1114"/>
      <c r="CK93" s="1114"/>
      <c r="CL93" s="1114"/>
      <c r="CM93" s="1114"/>
      <c r="CN93" s="1114"/>
      <c r="CO93" s="1114"/>
      <c r="CP93" s="1114"/>
      <c r="CQ93" s="1114"/>
      <c r="CR93" s="1114"/>
      <c r="CS93" s="1114"/>
      <c r="CT93" s="1114"/>
      <c r="CU93" s="1114"/>
      <c r="CV93" s="1114"/>
      <c r="CW93" s="1114"/>
      <c r="CX93" s="1114"/>
      <c r="CY93" s="1114"/>
      <c r="CZ93" s="1114"/>
      <c r="DA93" s="1114"/>
      <c r="DB93" s="1114"/>
      <c r="DC93" s="1114"/>
      <c r="DD93" s="1114"/>
      <c r="DE93" s="1114"/>
      <c r="DF93" s="1114"/>
      <c r="DG93" s="1114"/>
      <c r="DH93" s="1114"/>
      <c r="DI93" s="1114"/>
      <c r="DJ93" s="1114"/>
      <c r="DK93" s="1114"/>
      <c r="DL93" s="1114"/>
      <c r="DM93" s="1114"/>
      <c r="DN93" s="1114"/>
      <c r="DO93" s="1114"/>
      <c r="DP93" s="1114"/>
      <c r="DQ93" s="1114"/>
      <c r="DR93" s="1114"/>
      <c r="DS93" s="1114"/>
      <c r="DT93" s="1114"/>
      <c r="DU93" s="1114"/>
      <c r="DV93" s="1114"/>
      <c r="DW93" s="1114"/>
      <c r="DX93" s="1114"/>
      <c r="DY93" s="1114"/>
      <c r="DZ93" s="1114"/>
      <c r="EA93" s="1114"/>
      <c r="EB93" s="1114"/>
      <c r="EC93" s="1114"/>
      <c r="ED93" s="1114"/>
      <c r="EE93" s="1114"/>
      <c r="EF93" s="1114"/>
      <c r="EG93" s="1114"/>
      <c r="EH93" s="1114"/>
      <c r="EI93" s="1114"/>
      <c r="EJ93" s="1114"/>
      <c r="EK93" s="1114"/>
      <c r="EL93" s="1114"/>
      <c r="EM93" s="1114"/>
      <c r="EN93" s="1114"/>
      <c r="EO93" s="1114"/>
      <c r="EP93" s="1114"/>
      <c r="EQ93" s="1114"/>
      <c r="ER93" s="1114"/>
      <c r="ES93" s="1114"/>
      <c r="ET93" s="1114"/>
      <c r="EU93" s="1114"/>
      <c r="EV93" s="1114"/>
      <c r="EW93" s="1114"/>
      <c r="EX93" s="1114"/>
      <c r="EY93" s="1114"/>
      <c r="EZ93" s="1114"/>
      <c r="FA93" s="1114"/>
      <c r="FB93" s="1114"/>
      <c r="FC93" s="1114"/>
      <c r="FD93" s="1114"/>
      <c r="FE93" s="1114"/>
      <c r="FF93" s="1114"/>
      <c r="FG93" s="1114"/>
      <c r="FH93" s="1114"/>
      <c r="FI93" s="1114"/>
      <c r="FJ93" s="1114"/>
      <c r="FK93" s="1114"/>
      <c r="FL93" s="1114"/>
      <c r="FM93" s="1114"/>
      <c r="FN93" s="1114"/>
      <c r="FO93" s="1114"/>
      <c r="FP93" s="1114"/>
      <c r="FQ93" s="1114"/>
      <c r="FR93" s="1114"/>
      <c r="FS93" s="1114"/>
      <c r="FT93" s="1114"/>
      <c r="FU93" s="1114"/>
      <c r="FV93" s="1114"/>
      <c r="FW93" s="1114"/>
      <c r="FX93" s="1114"/>
      <c r="FY93" s="1114"/>
      <c r="FZ93" s="1114"/>
      <c r="GA93" s="1114"/>
      <c r="GB93" s="1114"/>
      <c r="GC93" s="1114"/>
      <c r="GD93" s="1114"/>
      <c r="GE93" s="1114"/>
      <c r="GF93" s="1114"/>
      <c r="GG93" s="1114"/>
      <c r="GH93" s="1114"/>
      <c r="GI93" s="1114"/>
      <c r="GJ93" s="1114"/>
      <c r="GK93" s="1114"/>
      <c r="GL93" s="1114"/>
      <c r="GM93" s="1114"/>
      <c r="GN93" s="1114"/>
      <c r="GO93" s="1114"/>
      <c r="GP93" s="1114"/>
      <c r="GQ93" s="1114"/>
      <c r="GR93" s="1114"/>
      <c r="GS93" s="1114"/>
      <c r="GT93" s="1114"/>
      <c r="GU93" s="1114"/>
      <c r="GV93" s="1114"/>
      <c r="GW93" s="1114"/>
      <c r="GX93" s="1114"/>
      <c r="GY93" s="1114"/>
      <c r="GZ93" s="1114"/>
      <c r="HA93" s="1114"/>
      <c r="HB93" s="1114"/>
      <c r="HC93" s="1114"/>
      <c r="HD93" s="1114"/>
      <c r="HE93" s="1114"/>
      <c r="HF93" s="1114"/>
      <c r="HG93" s="1114"/>
      <c r="HH93" s="1114"/>
      <c r="HI93" s="1114"/>
      <c r="HJ93" s="1114"/>
      <c r="HK93" s="1114"/>
      <c r="HL93" s="1114"/>
      <c r="HM93" s="1114"/>
      <c r="HN93" s="1114"/>
      <c r="HO93" s="1114"/>
      <c r="HP93" s="1114"/>
      <c r="HQ93" s="1114"/>
      <c r="HR93" s="1114"/>
      <c r="HS93" s="1114"/>
      <c r="HT93" s="1114"/>
      <c r="HU93" s="1114"/>
      <c r="HV93" s="1114"/>
      <c r="HW93" s="1114"/>
      <c r="HX93" s="1114"/>
      <c r="HY93" s="1114"/>
      <c r="HZ93" s="1114"/>
      <c r="IA93" s="1114"/>
      <c r="IB93" s="1114"/>
      <c r="IC93" s="1114"/>
      <c r="ID93" s="1114"/>
      <c r="IE93" s="1114"/>
      <c r="IF93" s="1114"/>
      <c r="IG93" s="1114"/>
      <c r="IH93" s="1114"/>
      <c r="II93" s="1114"/>
      <c r="IJ93" s="1114"/>
      <c r="IK93" s="1114"/>
      <c r="IL93" s="1114"/>
      <c r="IM93" s="1114"/>
      <c r="IN93" s="1114"/>
      <c r="IO93" s="1114"/>
      <c r="IP93" s="1114"/>
      <c r="IQ93" s="1114"/>
      <c r="IR93" s="1114"/>
      <c r="IS93" s="1114"/>
      <c r="IT93" s="1114"/>
      <c r="IU93" s="1114"/>
      <c r="IV93" s="1114"/>
      <c r="IW93" s="1114"/>
      <c r="IX93" s="1114"/>
      <c r="IY93" s="1114"/>
      <c r="IZ93" s="1114"/>
      <c r="JA93" s="1114"/>
      <c r="JB93" s="1114"/>
      <c r="JC93" s="1114"/>
      <c r="JD93" s="1114"/>
      <c r="JE93" s="1114"/>
      <c r="JF93" s="1114"/>
      <c r="JG93" s="1114"/>
      <c r="JH93" s="1114"/>
      <c r="JI93" s="1114"/>
      <c r="JJ93" s="1114"/>
      <c r="JK93" s="1114"/>
      <c r="JL93" s="1114"/>
      <c r="JM93" s="1114"/>
      <c r="JN93" s="1114"/>
      <c r="JO93" s="1114"/>
      <c r="JP93" s="1114"/>
      <c r="JQ93" s="1114"/>
      <c r="JR93" s="1114"/>
      <c r="JS93" s="1114"/>
      <c r="JT93" s="1114"/>
      <c r="JU93" s="1114"/>
      <c r="JV93" s="1114"/>
      <c r="JW93" s="1114"/>
      <c r="JX93" s="1114"/>
      <c r="JY93" s="1114"/>
      <c r="JZ93" s="1108"/>
      <c r="KA93" s="1108"/>
      <c r="KB93" s="1108"/>
      <c r="KC93" s="1108"/>
      <c r="KD93" s="1108"/>
      <c r="KE93" s="1108"/>
      <c r="KF93" s="1108"/>
      <c r="KG93" s="1108"/>
      <c r="KH93" s="1108"/>
      <c r="KI93" s="1108"/>
      <c r="KJ93" s="1108"/>
      <c r="KK93" s="1108"/>
      <c r="KL93" s="1108"/>
      <c r="KM93" s="1108"/>
      <c r="KN93" s="1108"/>
      <c r="KO93" s="1108"/>
      <c r="KP93" s="1108"/>
      <c r="KQ93" s="1108"/>
      <c r="KR93" s="1108"/>
      <c r="KS93" s="1108"/>
      <c r="KT93" s="1108"/>
      <c r="KU93" s="1108"/>
      <c r="KV93" s="1108"/>
      <c r="KW93" s="1108"/>
      <c r="KX93" s="1108"/>
      <c r="KY93" s="1108"/>
      <c r="KZ93" s="1108"/>
      <c r="LA93" s="1108"/>
      <c r="LB93" s="1108"/>
      <c r="LC93" s="1108"/>
      <c r="LD93" s="1108"/>
      <c r="LE93" s="1108"/>
      <c r="LF93" s="1108"/>
      <c r="LG93" s="1108"/>
      <c r="LH93" s="1108"/>
      <c r="LI93" s="1108"/>
      <c r="LJ93" s="1108"/>
      <c r="LK93" s="1108"/>
      <c r="LL93" s="1108"/>
      <c r="LM93" s="1108"/>
      <c r="LN93" s="1108"/>
      <c r="LO93" s="1108"/>
      <c r="LP93" s="1108"/>
      <c r="LQ93" s="1108"/>
      <c r="LR93" s="1108"/>
      <c r="LS93" s="1108"/>
      <c r="LT93" s="1108"/>
      <c r="LU93" s="1108"/>
      <c r="LV93" s="1108"/>
      <c r="LW93" s="1108"/>
      <c r="LX93" s="1108"/>
      <c r="LY93" s="1108"/>
      <c r="LZ93" s="1108"/>
      <c r="MA93" s="1108"/>
      <c r="MB93" s="1108"/>
      <c r="MC93" s="1108"/>
      <c r="MD93" s="1108"/>
      <c r="ME93" s="1108"/>
      <c r="MF93" s="1108"/>
      <c r="MG93" s="1108"/>
      <c r="MH93" s="1108"/>
      <c r="MI93" s="1108"/>
      <c r="MJ93" s="1108"/>
      <c r="MK93" s="1108"/>
      <c r="ML93" s="1108"/>
      <c r="MM93" s="1108"/>
      <c r="MN93" s="1108"/>
      <c r="MO93" s="1108"/>
      <c r="MP93" s="1108"/>
      <c r="MQ93" s="1108"/>
      <c r="MR93" s="1108"/>
      <c r="MS93" s="1108"/>
      <c r="MT93" s="1108"/>
      <c r="MU93" s="1108"/>
      <c r="MV93" s="1108"/>
      <c r="MW93" s="1108"/>
      <c r="MX93" s="1108"/>
      <c r="MY93" s="1108"/>
      <c r="MZ93" s="1108"/>
      <c r="NA93" s="1108"/>
      <c r="NB93" s="1108"/>
      <c r="NC93" s="1108"/>
      <c r="ND93" s="1108"/>
      <c r="NE93" s="1108"/>
      <c r="NF93" s="1108"/>
      <c r="NG93" s="1108"/>
      <c r="NH93" s="1108"/>
      <c r="NI93" s="1108"/>
      <c r="NJ93" s="1108"/>
      <c r="NK93" s="1108"/>
      <c r="NL93" s="1108"/>
      <c r="NM93" s="1108"/>
      <c r="NN93" s="1108"/>
      <c r="NO93" s="1108"/>
      <c r="NP93" s="1108"/>
      <c r="NQ93" s="1108"/>
      <c r="NR93" s="1108"/>
      <c r="NS93" s="1108"/>
      <c r="NT93" s="1108"/>
      <c r="NU93" s="1108"/>
      <c r="NV93" s="1108"/>
      <c r="NW93" s="1108"/>
      <c r="NX93" s="1108"/>
      <c r="NY93" s="1108"/>
      <c r="NZ93" s="1108"/>
      <c r="OA93" s="1108"/>
      <c r="OB93" s="1108"/>
      <c r="OC93" s="1108"/>
      <c r="OD93" s="1108"/>
      <c r="OE93" s="1108"/>
      <c r="OF93" s="1108"/>
      <c r="OG93" s="1108"/>
      <c r="OH93" s="1108"/>
      <c r="OI93" s="1108"/>
      <c r="OJ93" s="1108"/>
      <c r="OK93" s="1108"/>
      <c r="OL93" s="1108"/>
      <c r="OM93" s="1108"/>
      <c r="ON93" s="1108"/>
      <c r="OO93" s="1108"/>
      <c r="OP93" s="1108"/>
      <c r="OQ93" s="1108"/>
      <c r="OR93" s="1108"/>
      <c r="OS93" s="1108"/>
      <c r="OT93" s="1108"/>
      <c r="OU93" s="1108"/>
      <c r="OV93" s="1108"/>
      <c r="OW93" s="1108"/>
      <c r="OX93" s="1108"/>
      <c r="OY93" s="1108"/>
      <c r="OZ93" s="1108"/>
      <c r="PA93" s="1108"/>
      <c r="PB93" s="1108"/>
      <c r="PC93" s="1108"/>
      <c r="PD93" s="1108"/>
      <c r="PE93" s="1108"/>
      <c r="PF93" s="1108"/>
      <c r="PG93" s="1108"/>
      <c r="PH93" s="1108"/>
      <c r="PI93" s="1108"/>
      <c r="PJ93" s="1108"/>
      <c r="PK93" s="1108"/>
      <c r="PL93" s="1108"/>
      <c r="PM93" s="1108"/>
      <c r="PN93" s="1108"/>
      <c r="PO93" s="1108"/>
      <c r="PP93" s="1108"/>
      <c r="PQ93" s="1108"/>
      <c r="PR93" s="1108"/>
      <c r="PS93" s="1108"/>
      <c r="PT93" s="1108"/>
      <c r="PU93" s="1108"/>
      <c r="PV93" s="1108"/>
      <c r="PW93" s="1108"/>
      <c r="PX93" s="1108"/>
      <c r="PY93" s="1108"/>
      <c r="PZ93" s="1108"/>
      <c r="QA93" s="1108"/>
      <c r="QB93" s="1108"/>
      <c r="QC93" s="1108"/>
      <c r="QD93" s="1108"/>
      <c r="QE93" s="1108"/>
      <c r="QF93" s="1108"/>
      <c r="QG93" s="1108"/>
      <c r="QH93" s="1108"/>
      <c r="QI93" s="1108"/>
      <c r="QJ93" s="1108"/>
      <c r="QK93" s="1108"/>
      <c r="QL93" s="1108"/>
      <c r="QM93" s="1108"/>
      <c r="QN93" s="1108"/>
      <c r="QO93" s="1108"/>
      <c r="QP93" s="1108"/>
      <c r="QQ93" s="1108"/>
      <c r="QR93" s="1108"/>
      <c r="QS93" s="1108"/>
      <c r="QT93" s="1108"/>
      <c r="QU93" s="1108"/>
      <c r="QV93" s="1108"/>
      <c r="QW93" s="1108"/>
      <c r="QX93" s="1108"/>
      <c r="QY93" s="1108"/>
      <c r="QZ93" s="1108"/>
      <c r="RA93" s="1108"/>
      <c r="RB93" s="1108"/>
      <c r="RC93" s="1108"/>
      <c r="RD93" s="1108"/>
      <c r="RE93" s="1108"/>
      <c r="RF93" s="1108"/>
      <c r="RG93" s="1108"/>
      <c r="RH93" s="1108"/>
      <c r="RI93" s="1108"/>
      <c r="RJ93" s="1108"/>
      <c r="RK93" s="1108"/>
      <c r="RL93" s="1108"/>
      <c r="RM93" s="1108"/>
      <c r="RN93" s="1108"/>
      <c r="RO93" s="1108"/>
      <c r="RP93" s="1108"/>
      <c r="RQ93" s="1108"/>
      <c r="RR93" s="1108"/>
      <c r="RS93" s="1108"/>
      <c r="RT93" s="1108"/>
      <c r="RU93" s="1108"/>
      <c r="RV93" s="1108"/>
      <c r="RW93" s="1108"/>
      <c r="RX93" s="1108"/>
      <c r="RY93" s="1108"/>
      <c r="RZ93" s="1108"/>
      <c r="SA93" s="1108"/>
      <c r="SB93" s="1108"/>
      <c r="SC93" s="1108"/>
      <c r="SD93" s="1108"/>
      <c r="SE93" s="1108"/>
      <c r="SF93" s="1108"/>
      <c r="SG93" s="1108"/>
      <c r="SH93" s="1108"/>
      <c r="SI93" s="1108"/>
      <c r="SJ93" s="1108"/>
      <c r="SK93" s="1108"/>
      <c r="SL93" s="1108"/>
      <c r="SM93" s="1108"/>
      <c r="SN93" s="1108"/>
      <c r="SO93" s="1108"/>
      <c r="SP93" s="1108"/>
      <c r="SQ93" s="1108"/>
      <c r="SR93" s="1108"/>
      <c r="SS93" s="1108"/>
      <c r="ST93" s="1108"/>
      <c r="SU93" s="1108"/>
      <c r="SV93" s="1108"/>
      <c r="SW93" s="1108"/>
      <c r="SX93" s="1108"/>
      <c r="SY93" s="1108"/>
      <c r="SZ93" s="1108"/>
      <c r="TA93" s="1108"/>
      <c r="TB93" s="1108"/>
      <c r="TC93" s="1108"/>
      <c r="TD93" s="1108"/>
      <c r="TE93" s="1108"/>
      <c r="TF93" s="1108"/>
      <c r="TG93" s="1108"/>
      <c r="TH93" s="1108"/>
      <c r="TI93" s="1108"/>
      <c r="TJ93" s="1108"/>
      <c r="TK93" s="1108"/>
      <c r="TL93" s="1108"/>
      <c r="TM93" s="1108"/>
      <c r="TN93" s="1108"/>
      <c r="TO93" s="1108"/>
      <c r="TP93" s="1108"/>
      <c r="TQ93" s="1108"/>
      <c r="TR93" s="1108"/>
      <c r="TS93" s="1108"/>
      <c r="TT93" s="1108"/>
      <c r="TU93" s="1108"/>
      <c r="TV93" s="1108"/>
      <c r="TW93" s="1108"/>
      <c r="TX93" s="1108"/>
      <c r="TY93" s="1108"/>
      <c r="TZ93" s="1108"/>
      <c r="UA93" s="1108"/>
      <c r="UB93" s="1108"/>
      <c r="UC93" s="1108"/>
      <c r="UD93" s="1108"/>
      <c r="UE93" s="1108"/>
      <c r="UF93" s="1108"/>
      <c r="UG93" s="1108"/>
      <c r="UH93" s="1108"/>
      <c r="UI93" s="1108"/>
      <c r="UJ93" s="1108"/>
      <c r="UK93" s="1108"/>
      <c r="UL93" s="1108"/>
      <c r="UM93" s="1108"/>
      <c r="UN93" s="1108"/>
      <c r="UO93" s="1108"/>
      <c r="UP93" s="1108"/>
      <c r="UQ93" s="1108"/>
      <c r="UR93" s="1108"/>
      <c r="US93" s="1108"/>
      <c r="UT93" s="1108"/>
      <c r="UU93" s="1108"/>
      <c r="UV93" s="1108"/>
      <c r="UW93" s="1108"/>
      <c r="UX93" s="1108"/>
      <c r="UY93" s="1108"/>
      <c r="UZ93" s="1108"/>
      <c r="VA93" s="1108"/>
      <c r="VB93" s="1108"/>
      <c r="VC93" s="1108"/>
      <c r="VD93" s="1108"/>
      <c r="VE93" s="1108"/>
      <c r="VF93" s="1108"/>
      <c r="VG93" s="1108"/>
      <c r="VH93" s="1108"/>
      <c r="VI93" s="1108"/>
      <c r="VJ93" s="1108"/>
      <c r="VK93" s="1108"/>
      <c r="VL93" s="1108"/>
      <c r="VM93" s="1108"/>
      <c r="VN93" s="1108"/>
      <c r="VO93" s="1108"/>
      <c r="VP93" s="1108"/>
      <c r="VQ93" s="1108"/>
      <c r="VR93" s="1108"/>
      <c r="VS93" s="1108"/>
      <c r="VT93" s="1108"/>
      <c r="VU93" s="1108"/>
      <c r="VV93" s="1108"/>
      <c r="VW93" s="1108"/>
      <c r="VX93" s="1108"/>
      <c r="VY93" s="1108"/>
      <c r="VZ93" s="1108"/>
      <c r="WA93" s="1108"/>
      <c r="WB93" s="1108"/>
      <c r="WC93" s="1108"/>
      <c r="WD93" s="1108"/>
      <c r="WE93" s="1108"/>
      <c r="WF93" s="1108"/>
      <c r="WG93" s="1108"/>
      <c r="WH93" s="1108"/>
      <c r="WI93" s="1108"/>
      <c r="WJ93" s="1108"/>
      <c r="WK93" s="1108"/>
      <c r="WL93" s="1108"/>
      <c r="WM93" s="1108"/>
      <c r="WN93" s="1108"/>
      <c r="WO93" s="1108"/>
      <c r="WP93" s="1108"/>
      <c r="WQ93" s="1108"/>
      <c r="WR93" s="1108"/>
      <c r="WS93" s="1108"/>
      <c r="WT93" s="1108"/>
      <c r="WU93" s="1108"/>
      <c r="WV93" s="1108"/>
      <c r="WW93" s="1108"/>
      <c r="WX93" s="1108"/>
      <c r="WY93" s="1108"/>
      <c r="WZ93" s="1108"/>
      <c r="XA93" s="1108"/>
      <c r="XB93" s="1108"/>
      <c r="XC93" s="1108"/>
      <c r="XD93" s="1108"/>
      <c r="XE93" s="1108"/>
      <c r="XF93" s="1108"/>
      <c r="XG93" s="1108"/>
      <c r="XH93" s="1108"/>
      <c r="XI93" s="1108"/>
      <c r="XJ93" s="1108"/>
      <c r="XK93" s="1108"/>
      <c r="XL93" s="1108"/>
      <c r="XM93" s="1108"/>
      <c r="XN93" s="1108"/>
      <c r="XO93" s="1108"/>
      <c r="XP93" s="1108"/>
      <c r="XQ93" s="1108"/>
      <c r="XR93" s="1108"/>
      <c r="XS93" s="1108"/>
      <c r="XT93" s="1108"/>
      <c r="XU93" s="1108"/>
      <c r="XV93" s="1108"/>
      <c r="XW93" s="1108"/>
      <c r="XX93" s="1108"/>
      <c r="XY93" s="1108"/>
      <c r="XZ93" s="1108"/>
      <c r="YA93" s="1108"/>
      <c r="YB93" s="1108"/>
      <c r="YC93" s="1108"/>
      <c r="YD93" s="1108"/>
      <c r="YE93" s="1108"/>
      <c r="YF93" s="1108"/>
      <c r="YG93" s="1108"/>
      <c r="YH93" s="1108"/>
      <c r="YI93" s="1108"/>
      <c r="YJ93" s="1108"/>
      <c r="YK93" s="1108"/>
      <c r="YL93" s="1108"/>
      <c r="YM93" s="1108"/>
      <c r="YN93" s="1108"/>
      <c r="YO93" s="1108"/>
      <c r="YP93" s="1108"/>
      <c r="YQ93" s="1108"/>
      <c r="YR93" s="1108"/>
      <c r="YS93" s="1108"/>
      <c r="YT93" s="1108"/>
      <c r="YU93" s="1108"/>
      <c r="YV93" s="1108"/>
      <c r="YW93" s="1108"/>
      <c r="YX93" s="1108"/>
      <c r="YY93" s="1108"/>
      <c r="YZ93" s="1108"/>
      <c r="ZA93" s="1108"/>
      <c r="ZB93" s="1108"/>
      <c r="ZC93" s="1108"/>
      <c r="ZD93" s="1108"/>
      <c r="ZE93" s="1108"/>
      <c r="ZF93" s="1108"/>
      <c r="ZG93" s="1108"/>
      <c r="ZH93" s="1108"/>
      <c r="ZI93" s="1108"/>
      <c r="ZJ93" s="1108"/>
      <c r="ZK93" s="1108"/>
      <c r="ZL93" s="1108"/>
      <c r="ZM93" s="1108"/>
      <c r="ZN93" s="1108"/>
      <c r="ZO93" s="1108"/>
      <c r="ZP93" s="1108"/>
      <c r="ZQ93" s="1108"/>
      <c r="ZR93" s="1108"/>
      <c r="ZS93" s="1108"/>
      <c r="ZT93" s="1108"/>
      <c r="ZU93" s="1108"/>
      <c r="ZV93" s="1108"/>
      <c r="ZW93" s="1108"/>
      <c r="ZX93" s="1108"/>
      <c r="ZY93" s="1108"/>
      <c r="ZZ93" s="1108"/>
      <c r="AAA93" s="1108"/>
      <c r="AAB93" s="1108"/>
      <c r="AAC93" s="1108"/>
      <c r="AAD93" s="1108"/>
      <c r="AAE93" s="1108"/>
      <c r="AAF93" s="1108"/>
      <c r="AAG93" s="1108"/>
      <c r="AAH93" s="1108"/>
      <c r="AAI93" s="1108"/>
      <c r="AAJ93" s="1108"/>
      <c r="AAK93" s="1108"/>
      <c r="AAL93" s="1108"/>
      <c r="AAM93" s="1108"/>
      <c r="AAN93" s="1108"/>
      <c r="AAO93" s="1108"/>
      <c r="AAP93" s="1108"/>
      <c r="AAQ93" s="1108"/>
      <c r="AAR93" s="1108"/>
      <c r="AAS93" s="1108"/>
      <c r="AAT93" s="1108"/>
      <c r="AAU93" s="1108"/>
      <c r="AAV93" s="1108"/>
      <c r="AAW93" s="1108"/>
      <c r="AAX93" s="1108"/>
      <c r="AAY93" s="1108"/>
      <c r="AAZ93" s="1108"/>
      <c r="ABA93" s="1108"/>
      <c r="ABB93" s="1108"/>
      <c r="ABC93" s="1108"/>
      <c r="ABD93" s="1108"/>
      <c r="ABE93" s="1108"/>
      <c r="ABF93" s="1108"/>
      <c r="ABG93" s="1108"/>
      <c r="ABH93" s="1108"/>
      <c r="ABI93" s="1108"/>
      <c r="ABJ93" s="1108"/>
      <c r="ABK93" s="1108"/>
      <c r="ABL93" s="1108"/>
      <c r="ABM93" s="1108"/>
      <c r="ABN93" s="1108"/>
      <c r="ABO93" s="1108"/>
      <c r="ABP93" s="1108"/>
      <c r="ABQ93" s="1108"/>
      <c r="ABR93" s="1108"/>
      <c r="ABS93" s="1108"/>
      <c r="ABT93" s="1108"/>
      <c r="ABU93" s="1108"/>
      <c r="ABV93" s="1108"/>
      <c r="ABW93" s="1108"/>
      <c r="ABX93" s="1108"/>
      <c r="ABY93" s="1108"/>
      <c r="ABZ93" s="1108"/>
      <c r="ACA93" s="1108"/>
      <c r="ACB93" s="1108"/>
      <c r="ACC93" s="1108"/>
      <c r="ACD93" s="1108"/>
      <c r="ACE93" s="1108"/>
      <c r="ACF93" s="1108"/>
      <c r="ACG93" s="1108"/>
      <c r="ACH93" s="1108"/>
      <c r="ACI93" s="1108"/>
      <c r="ACJ93" s="1108"/>
      <c r="ACK93" s="1108"/>
      <c r="ACL93" s="1108"/>
      <c r="ACM93" s="1108"/>
      <c r="ACN93" s="1108"/>
      <c r="ACO93" s="1108"/>
      <c r="ACP93" s="1108"/>
      <c r="ACQ93" s="1108"/>
      <c r="ACR93" s="1108"/>
      <c r="ACS93" s="1108"/>
      <c r="ACT93" s="1108"/>
      <c r="ACU93" s="1108"/>
      <c r="ACV93" s="1108"/>
      <c r="ACW93" s="1108"/>
      <c r="ACX93" s="1108"/>
      <c r="ACY93" s="1108"/>
      <c r="ACZ93" s="1108"/>
      <c r="ADA93" s="1108"/>
      <c r="ADB93" s="1108"/>
      <c r="ADC93" s="1108"/>
      <c r="ADD93" s="1108"/>
      <c r="ADE93" s="1108"/>
      <c r="ADF93" s="1108"/>
      <c r="ADG93" s="1108"/>
      <c r="ADH93" s="1108"/>
      <c r="ADI93" s="1108"/>
      <c r="ADJ93" s="1108"/>
      <c r="ADK93" s="1108"/>
      <c r="ADL93" s="1108"/>
      <c r="ADM93" s="1108"/>
      <c r="ADN93" s="1108"/>
      <c r="ADO93" s="1108"/>
      <c r="ADP93" s="1108"/>
      <c r="ADQ93" s="1108"/>
      <c r="ADR93" s="1108"/>
      <c r="ADS93" s="1108"/>
      <c r="ADT93" s="1108"/>
      <c r="ADU93" s="1108"/>
      <c r="ADV93" s="1108"/>
      <c r="ADW93" s="1108"/>
      <c r="ADX93" s="1108"/>
      <c r="ADY93" s="1108"/>
      <c r="ADZ93" s="1108"/>
      <c r="AEA93" s="1108"/>
      <c r="AEB93" s="1108"/>
      <c r="AEC93" s="1108"/>
      <c r="AED93" s="1108"/>
      <c r="AEE93" s="1108"/>
      <c r="AEF93" s="1108"/>
      <c r="AEG93" s="1108"/>
      <c r="AEH93" s="1108"/>
      <c r="AEI93" s="1108"/>
      <c r="AEJ93" s="1108"/>
      <c r="AEK93" s="1108"/>
      <c r="AEL93" s="1108"/>
      <c r="AEM93" s="1108"/>
      <c r="AEN93" s="1108"/>
      <c r="AEO93" s="1108"/>
      <c r="AEP93" s="1108"/>
      <c r="AEQ93" s="1108"/>
      <c r="AER93" s="1108"/>
      <c r="AES93" s="1108"/>
      <c r="AET93" s="1108"/>
      <c r="AEU93" s="1108"/>
      <c r="AEV93" s="1108"/>
      <c r="AEW93" s="1108"/>
      <c r="AEX93" s="1108"/>
      <c r="AEY93" s="1108"/>
      <c r="AEZ93" s="1108"/>
      <c r="AFA93" s="1108"/>
      <c r="AFB93" s="1108"/>
      <c r="AFC93" s="1108"/>
      <c r="AFD93" s="1108"/>
      <c r="AFE93" s="1108"/>
      <c r="AFF93" s="1108"/>
      <c r="AFG93" s="1108"/>
      <c r="AFH93" s="1108"/>
      <c r="AFI93" s="1108"/>
      <c r="AFJ93" s="1108"/>
      <c r="AFK93" s="1108"/>
      <c r="AFL93" s="1108"/>
      <c r="AFM93" s="1108"/>
      <c r="AFN93" s="1108"/>
      <c r="AFO93" s="1108"/>
      <c r="AFP93" s="1108"/>
      <c r="AFQ93" s="1108"/>
      <c r="AFR93" s="1108"/>
      <c r="AFS93" s="1108"/>
      <c r="AFT93" s="1108"/>
      <c r="AFU93" s="1108"/>
      <c r="AFV93" s="1108"/>
      <c r="AFW93" s="1108"/>
      <c r="AFX93" s="1108"/>
      <c r="AFY93" s="1108"/>
      <c r="AFZ93" s="1108"/>
      <c r="AGA93" s="1108"/>
      <c r="AGB93" s="1108"/>
      <c r="AGC93" s="1108"/>
      <c r="AGD93" s="1108"/>
      <c r="AGE93" s="1108"/>
      <c r="AGF93" s="1108"/>
      <c r="AGG93" s="1108"/>
      <c r="AGH93" s="1108"/>
      <c r="AGI93" s="1108"/>
      <c r="AGJ93" s="1108"/>
      <c r="AGK93" s="1108"/>
      <c r="AGL93" s="1108"/>
      <c r="AGM93" s="1108"/>
      <c r="AGN93" s="1108"/>
      <c r="AGO93" s="1108"/>
      <c r="AGP93" s="1108"/>
      <c r="AGQ93" s="1108"/>
      <c r="AGR93" s="1108"/>
      <c r="AGS93" s="1108"/>
      <c r="AGT93" s="1108"/>
      <c r="AGU93" s="1108"/>
      <c r="AGV93" s="1108"/>
      <c r="AGW93" s="1108"/>
      <c r="AGX93" s="1108"/>
      <c r="AGY93" s="1108"/>
      <c r="AGZ93" s="1108"/>
      <c r="AHA93" s="1108"/>
      <c r="AHB93" s="1108"/>
      <c r="AHC93" s="1108"/>
      <c r="AHD93" s="1108"/>
      <c r="AHE93" s="1108"/>
      <c r="AHF93" s="1108"/>
      <c r="AHG93" s="1108"/>
      <c r="AHH93" s="1108"/>
      <c r="AHI93" s="1108"/>
      <c r="AHJ93" s="1108"/>
      <c r="AHK93" s="1108"/>
      <c r="AHL93" s="1108"/>
      <c r="AHM93" s="1108"/>
      <c r="AHN93" s="1108"/>
      <c r="AHO93" s="1108"/>
      <c r="AHP93" s="1108"/>
      <c r="AHQ93" s="1108"/>
      <c r="AHR93" s="1108"/>
      <c r="AHS93" s="1108"/>
      <c r="AHT93" s="1108"/>
      <c r="AHU93" s="1108"/>
      <c r="AHV93" s="1108"/>
      <c r="AHW93" s="1108"/>
      <c r="AHX93" s="1108"/>
      <c r="AHY93" s="1108"/>
      <c r="AHZ93" s="1108"/>
      <c r="AIA93" s="1108"/>
      <c r="AIB93" s="1108"/>
      <c r="AIC93" s="1108"/>
      <c r="AID93" s="1108"/>
      <c r="AIE93" s="1108"/>
      <c r="AIF93" s="1108"/>
      <c r="AIG93" s="1108"/>
      <c r="AIH93" s="1108"/>
      <c r="AII93" s="1108"/>
      <c r="AIJ93" s="1108"/>
      <c r="AIK93" s="1108"/>
      <c r="AIL93" s="1108"/>
      <c r="AIM93" s="1108"/>
      <c r="AIN93" s="1108"/>
      <c r="AIO93" s="1108"/>
      <c r="AIP93" s="1108"/>
      <c r="AIQ93" s="1108"/>
      <c r="AIR93" s="1108"/>
      <c r="AIS93" s="1108"/>
      <c r="AIT93" s="1108"/>
      <c r="AIU93" s="1108"/>
      <c r="AIV93" s="1108"/>
      <c r="AIW93" s="1108"/>
      <c r="AIX93" s="1108"/>
      <c r="AIY93" s="1108"/>
      <c r="AIZ93" s="1108"/>
      <c r="AJA93" s="1108"/>
      <c r="AJB93" s="1108"/>
      <c r="AJC93" s="1108"/>
      <c r="AJD93" s="1108"/>
      <c r="AJE93" s="1108"/>
      <c r="AJF93" s="1108"/>
      <c r="AJG93" s="1108"/>
      <c r="AJH93" s="1108"/>
      <c r="AJI93" s="1108"/>
      <c r="AJJ93" s="1108"/>
      <c r="AJK93" s="1108"/>
      <c r="AJL93" s="1108"/>
      <c r="AJM93" s="1108"/>
      <c r="AJN93" s="1108"/>
      <c r="AJO93" s="1108"/>
      <c r="AJP93" s="1108"/>
      <c r="AJQ93" s="1108"/>
      <c r="AJR93" s="1108"/>
      <c r="AJS93" s="1108"/>
      <c r="AJT93" s="1108"/>
      <c r="AJU93" s="1108"/>
      <c r="AJV93" s="1108"/>
      <c r="AJW93" s="1108"/>
      <c r="AJX93" s="1108"/>
      <c r="AJY93" s="1108"/>
      <c r="AJZ93" s="1108"/>
      <c r="AKA93" s="1108"/>
      <c r="AKB93" s="1108"/>
      <c r="AKC93" s="1108"/>
      <c r="AKD93" s="1108"/>
      <c r="AKE93" s="1108"/>
      <c r="AKF93" s="1108"/>
      <c r="AKG93" s="1108"/>
      <c r="AKH93" s="1108"/>
      <c r="AKI93" s="1108"/>
      <c r="AKJ93" s="1108"/>
      <c r="AKK93" s="1108"/>
      <c r="AKL93" s="1108"/>
      <c r="AKM93" s="1108"/>
      <c r="AKN93" s="1108"/>
      <c r="AKO93" s="1108"/>
      <c r="AKP93" s="1108"/>
      <c r="AKQ93" s="1108"/>
      <c r="AKR93" s="1108"/>
      <c r="AKS93" s="1108"/>
      <c r="AKT93" s="1108"/>
      <c r="AKU93" s="1108"/>
      <c r="AKV93" s="1108"/>
      <c r="AKW93" s="1108"/>
      <c r="AKX93" s="1108"/>
      <c r="AKY93" s="1108"/>
      <c r="AKZ93" s="1108"/>
      <c r="ALA93" s="1108"/>
      <c r="ALB93" s="1108"/>
      <c r="ALC93" s="1108"/>
      <c r="ALD93" s="1108"/>
      <c r="ALE93" s="1108"/>
      <c r="ALF93" s="1108"/>
      <c r="ALG93" s="1108"/>
      <c r="ALH93" s="1108"/>
      <c r="ALI93" s="1108"/>
      <c r="ALJ93" s="1108"/>
      <c r="ALK93" s="1108"/>
      <c r="ALL93" s="1108"/>
      <c r="ALM93" s="1108"/>
      <c r="ALN93" s="1108"/>
      <c r="ALO93" s="1108"/>
      <c r="ALP93" s="1108"/>
      <c r="ALQ93" s="1108"/>
      <c r="ALR93" s="1108"/>
      <c r="ALS93" s="1108"/>
      <c r="ALT93" s="1108"/>
      <c r="ALU93" s="1108"/>
      <c r="ALV93" s="1108"/>
      <c r="ALW93" s="1108"/>
      <c r="ALX93" s="1108"/>
      <c r="ALY93" s="1108"/>
      <c r="ALZ93" s="1108"/>
      <c r="AMA93" s="1108"/>
      <c r="AMB93" s="1108"/>
      <c r="AMC93" s="1108"/>
      <c r="AMD93" s="1108"/>
      <c r="AME93" s="1108"/>
      <c r="AMF93" s="1108"/>
      <c r="AMG93" s="1108"/>
      <c r="AMH93" s="1108"/>
      <c r="AMI93" s="1108"/>
      <c r="AMJ93" s="1108"/>
      <c r="AMK93" s="1108"/>
      <c r="AML93" s="1108"/>
      <c r="AMM93" s="1108"/>
      <c r="AMN93" s="1108"/>
      <c r="AMO93" s="1108"/>
      <c r="AMP93" s="1108"/>
      <c r="AMQ93" s="1108"/>
      <c r="AMR93" s="1108"/>
      <c r="AMS93" s="1108"/>
      <c r="AMT93" s="1108"/>
      <c r="AMU93" s="1108"/>
      <c r="AMV93" s="1108"/>
      <c r="AMW93" s="1108"/>
      <c r="AMX93" s="1108"/>
      <c r="AMY93" s="1108"/>
      <c r="AMZ93" s="1108"/>
      <c r="ANA93" s="1108"/>
      <c r="ANB93" s="1108"/>
      <c r="ANC93" s="1108"/>
      <c r="AND93" s="1108"/>
      <c r="ANE93" s="1108"/>
      <c r="ANF93" s="1108"/>
      <c r="ANG93" s="1108"/>
      <c r="ANH93" s="1108"/>
      <c r="ANI93" s="1108"/>
      <c r="ANJ93" s="1108"/>
      <c r="ANK93" s="1108"/>
      <c r="ANL93" s="1108"/>
      <c r="ANM93" s="1108"/>
      <c r="ANN93" s="1108"/>
      <c r="ANO93" s="1108"/>
      <c r="ANP93" s="1108"/>
      <c r="ANQ93" s="1108"/>
      <c r="ANR93" s="1108"/>
      <c r="ANS93" s="1108"/>
      <c r="ANT93" s="1108"/>
      <c r="ANU93" s="1108"/>
      <c r="ANV93" s="1108"/>
      <c r="ANW93" s="1108"/>
      <c r="ANX93" s="1108"/>
      <c r="ANY93" s="1108"/>
      <c r="ANZ93" s="1108"/>
      <c r="AOA93" s="1108"/>
      <c r="AOB93" s="1108"/>
      <c r="AOC93" s="1108"/>
      <c r="AOD93" s="1108"/>
      <c r="AOE93" s="1108"/>
      <c r="AOF93" s="1108"/>
      <c r="AOG93" s="1108"/>
      <c r="AOH93" s="1108"/>
      <c r="AOI93" s="1108"/>
      <c r="AOJ93" s="1108"/>
      <c r="AOK93" s="1108"/>
      <c r="AOL93" s="1108"/>
      <c r="AOM93" s="1108"/>
      <c r="AON93" s="1108"/>
      <c r="AOO93" s="1108"/>
      <c r="AOP93" s="1108"/>
      <c r="AOQ93" s="1108"/>
      <c r="AOR93" s="1108"/>
      <c r="AOS93" s="1108"/>
      <c r="AOT93" s="1108"/>
      <c r="AOU93" s="1108"/>
      <c r="AOV93" s="1108"/>
      <c r="AOW93" s="1108"/>
      <c r="AOX93" s="1108"/>
      <c r="AOY93" s="1108"/>
      <c r="AOZ93" s="1108"/>
      <c r="APA93" s="1108"/>
      <c r="APB93" s="1108"/>
      <c r="APC93" s="1108"/>
      <c r="APD93" s="1108"/>
      <c r="APE93" s="1108"/>
      <c r="APF93" s="1108"/>
      <c r="APG93" s="1108"/>
      <c r="APH93" s="1108"/>
      <c r="API93" s="1108"/>
      <c r="APJ93" s="1108"/>
      <c r="APK93" s="1108"/>
      <c r="APL93" s="1108"/>
      <c r="APM93" s="1108"/>
      <c r="APN93" s="1108"/>
      <c r="APO93" s="1108"/>
      <c r="APP93" s="1108"/>
      <c r="APQ93" s="1108"/>
      <c r="APR93" s="1108"/>
      <c r="APS93" s="1108"/>
      <c r="APT93" s="1108"/>
      <c r="APU93" s="1108"/>
      <c r="APV93" s="1108"/>
      <c r="APW93" s="1108"/>
      <c r="APX93" s="1108"/>
      <c r="APY93" s="1108"/>
      <c r="APZ93" s="1108"/>
      <c r="AQA93" s="1108"/>
      <c r="AQB93" s="1108"/>
      <c r="AQC93" s="1108"/>
      <c r="AQD93" s="1108"/>
      <c r="AQE93" s="1108"/>
      <c r="AQF93" s="1108"/>
      <c r="AQG93" s="1108"/>
      <c r="AQH93" s="1108"/>
      <c r="AQI93" s="1108"/>
      <c r="AQJ93" s="1108"/>
      <c r="AQK93" s="1108"/>
      <c r="AQL93" s="1108"/>
      <c r="AQM93" s="1108"/>
      <c r="AQN93" s="1108"/>
      <c r="AQO93" s="1108"/>
      <c r="AQP93" s="1108"/>
      <c r="AQQ93" s="1108"/>
      <c r="AQR93" s="1108"/>
      <c r="AQS93" s="1108"/>
      <c r="AQT93" s="1108"/>
      <c r="AQU93" s="1108"/>
      <c r="AQV93" s="1108"/>
      <c r="AQW93" s="1108"/>
      <c r="AQX93" s="1108"/>
      <c r="AQY93" s="1108"/>
      <c r="AQZ93" s="1108"/>
      <c r="ARA93" s="1108"/>
      <c r="ARB93" s="1108"/>
      <c r="ARC93" s="1108"/>
      <c r="ARD93" s="1108"/>
      <c r="ARE93" s="1108"/>
      <c r="ARF93" s="1108"/>
      <c r="ARG93" s="1108"/>
      <c r="ARH93" s="1108"/>
      <c r="ARI93" s="1108"/>
      <c r="ARJ93" s="1108"/>
      <c r="ARK93" s="1108"/>
      <c r="ARL93" s="1108"/>
      <c r="ARM93" s="1108"/>
      <c r="ARN93" s="1108"/>
      <c r="ARO93" s="1108"/>
      <c r="ARP93" s="1108"/>
      <c r="ARQ93" s="1108"/>
      <c r="ARR93" s="1108"/>
      <c r="ARS93" s="1108"/>
      <c r="ART93" s="1108"/>
      <c r="ARU93" s="1108"/>
      <c r="ARV93" s="1108"/>
      <c r="ARW93" s="1108"/>
      <c r="ARX93" s="1108"/>
      <c r="ARY93" s="1108"/>
      <c r="ARZ93" s="1108"/>
      <c r="ASA93" s="1108"/>
      <c r="ASB93" s="1108"/>
      <c r="ASC93" s="1108"/>
      <c r="ASD93" s="1108"/>
      <c r="ASE93" s="1108"/>
      <c r="ASF93" s="1108"/>
      <c r="ASG93" s="1108"/>
      <c r="ASH93" s="1108"/>
      <c r="ASI93" s="1108"/>
      <c r="ASJ93" s="1108"/>
      <c r="ASK93" s="1108"/>
      <c r="ASL93" s="1108"/>
      <c r="ASM93" s="1108"/>
      <c r="ASN93" s="1108"/>
      <c r="ASO93" s="1108"/>
      <c r="ASP93" s="1108"/>
      <c r="ASQ93" s="1108"/>
      <c r="ASR93" s="1108"/>
      <c r="ASS93" s="1108"/>
      <c r="AST93" s="1108"/>
      <c r="ASU93" s="1108"/>
      <c r="ASV93" s="1108"/>
      <c r="ASW93" s="1108"/>
      <c r="ASX93" s="1108"/>
      <c r="ASY93" s="1108"/>
      <c r="ASZ93" s="1108"/>
      <c r="ATA93" s="1108"/>
      <c r="ATB93" s="1108"/>
      <c r="ATC93" s="1108"/>
      <c r="ATD93" s="1108"/>
      <c r="ATE93" s="1108"/>
      <c r="ATF93" s="1108"/>
      <c r="ATG93" s="1108"/>
      <c r="ATH93" s="1108"/>
      <c r="ATI93" s="1108"/>
      <c r="ATJ93" s="1108"/>
      <c r="ATK93" s="1108"/>
      <c r="ATL93" s="1108"/>
      <c r="ATM93" s="1108"/>
      <c r="ATN93" s="1108"/>
      <c r="ATO93" s="1108"/>
      <c r="ATP93" s="1108"/>
      <c r="ATQ93" s="1108"/>
      <c r="ATR93" s="1108"/>
      <c r="ATS93" s="1108"/>
      <c r="ATT93" s="1108"/>
      <c r="ATU93" s="1108"/>
      <c r="ATV93" s="1108"/>
      <c r="ATW93" s="1108"/>
      <c r="ATX93" s="1108"/>
      <c r="ATY93" s="1108"/>
      <c r="ATZ93" s="1108"/>
      <c r="AUA93" s="1108"/>
      <c r="AUB93" s="1108"/>
      <c r="AUC93" s="1108"/>
      <c r="AUD93" s="1108"/>
      <c r="AUE93" s="1108"/>
      <c r="AUF93" s="1108"/>
      <c r="AUG93" s="1108"/>
      <c r="AUH93" s="1108"/>
      <c r="AUI93" s="1108"/>
      <c r="AUJ93" s="1108"/>
      <c r="AUK93" s="1108"/>
      <c r="AUL93" s="1108"/>
      <c r="AUM93" s="1108"/>
      <c r="AUN93" s="1108"/>
      <c r="AUO93" s="1108"/>
      <c r="AUP93" s="1108"/>
      <c r="AUQ93" s="1108"/>
      <c r="AUR93" s="1108"/>
      <c r="AUS93" s="1108"/>
      <c r="AUT93" s="1108"/>
      <c r="AUU93" s="1108"/>
      <c r="AUV93" s="1108"/>
      <c r="AUW93" s="1108"/>
      <c r="AUX93" s="1108"/>
      <c r="AUY93" s="1108"/>
      <c r="AUZ93" s="1108"/>
      <c r="AVA93" s="1108"/>
      <c r="AVB93" s="1108"/>
      <c r="AVC93" s="1108"/>
      <c r="AVD93" s="1108"/>
      <c r="AVE93" s="1108"/>
      <c r="AVF93" s="1108"/>
      <c r="AVG93" s="1108"/>
      <c r="AVH93" s="1108"/>
      <c r="AVI93" s="1108"/>
      <c r="AVJ93" s="1108"/>
      <c r="AVK93" s="1108"/>
      <c r="AVL93" s="1108"/>
      <c r="AVM93" s="1108"/>
      <c r="AVN93" s="1108"/>
      <c r="AVO93" s="1108"/>
      <c r="AVP93" s="1108"/>
      <c r="AVQ93" s="1108"/>
      <c r="AVR93" s="1108"/>
      <c r="AVS93" s="1108"/>
      <c r="AVT93" s="1108"/>
      <c r="AVU93" s="1108"/>
      <c r="AVV93" s="1108"/>
      <c r="AVW93" s="1108"/>
      <c r="AVX93" s="1108"/>
      <c r="AVY93" s="1108"/>
      <c r="AVZ93" s="1108"/>
      <c r="AWA93" s="1108"/>
      <c r="AWB93" s="1108"/>
      <c r="AWC93" s="1108"/>
      <c r="AWD93" s="1108"/>
      <c r="AWE93" s="1108"/>
      <c r="AWF93" s="1108"/>
      <c r="AWG93" s="1108"/>
      <c r="AWH93" s="1108"/>
      <c r="AWI93" s="1108"/>
      <c r="AWJ93" s="1108"/>
      <c r="AWK93" s="1108"/>
      <c r="AWL93" s="1108"/>
      <c r="AWM93" s="1108"/>
      <c r="AWN93" s="1108"/>
      <c r="AWO93" s="1108"/>
      <c r="AWP93" s="1108"/>
      <c r="AWQ93" s="1108"/>
      <c r="AWR93" s="1108"/>
      <c r="AWS93" s="1108"/>
      <c r="AWT93" s="1108"/>
      <c r="AWU93" s="1108"/>
      <c r="AWV93" s="1108"/>
      <c r="AWW93" s="1108"/>
      <c r="AWX93" s="1108"/>
      <c r="AWY93" s="1108"/>
      <c r="AWZ93" s="1108"/>
      <c r="AXA93" s="1108"/>
      <c r="AXB93" s="1108"/>
      <c r="AXC93" s="1108"/>
      <c r="AXD93" s="1108"/>
      <c r="AXE93" s="1108"/>
      <c r="AXF93" s="1108"/>
      <c r="AXG93" s="1108"/>
      <c r="AXH93" s="1108"/>
      <c r="AXI93" s="1108"/>
      <c r="AXJ93" s="1108"/>
      <c r="AXK93" s="1108"/>
      <c r="AXL93" s="1108"/>
      <c r="AXM93" s="1108"/>
      <c r="AXN93" s="1108"/>
      <c r="AXO93" s="1108"/>
      <c r="AXP93" s="1108"/>
      <c r="AXQ93" s="1108"/>
      <c r="AXR93" s="1108"/>
      <c r="AXS93" s="1108"/>
      <c r="AXT93" s="1108"/>
      <c r="AXU93" s="1108"/>
      <c r="AXV93" s="1108"/>
      <c r="AXW93" s="1108"/>
      <c r="AXX93" s="1108"/>
      <c r="AXY93" s="1108"/>
      <c r="AXZ93" s="1108"/>
      <c r="AYA93" s="1108"/>
      <c r="AYB93" s="1108"/>
      <c r="AYC93" s="1108"/>
      <c r="AYD93" s="1108"/>
      <c r="AYE93" s="1108"/>
      <c r="AYF93" s="1108"/>
      <c r="AYG93" s="1108"/>
      <c r="AYH93" s="1108"/>
      <c r="AYI93" s="1108"/>
      <c r="AYJ93" s="1108"/>
      <c r="AYK93" s="1108"/>
      <c r="AYL93" s="1108"/>
      <c r="AYM93" s="1108"/>
      <c r="AYN93" s="1108"/>
      <c r="AYO93" s="1108"/>
      <c r="AYP93" s="1108"/>
      <c r="AYQ93" s="1108"/>
      <c r="AYR93" s="1108"/>
      <c r="AYS93" s="1108"/>
      <c r="AYT93" s="1108"/>
      <c r="AYU93" s="1108"/>
      <c r="AYV93" s="1108"/>
      <c r="AYW93" s="1108"/>
      <c r="AYX93" s="1108"/>
      <c r="AYY93" s="1108"/>
      <c r="AYZ93" s="1108"/>
      <c r="AZA93" s="1108"/>
      <c r="AZB93" s="1108"/>
      <c r="AZC93" s="1108"/>
      <c r="AZD93" s="1108"/>
      <c r="AZE93" s="1108"/>
      <c r="AZF93" s="1108"/>
      <c r="AZG93" s="1108"/>
      <c r="AZH93" s="1108"/>
      <c r="AZI93" s="1108"/>
      <c r="AZJ93" s="1108"/>
      <c r="AZK93" s="1108"/>
      <c r="AZL93" s="1108"/>
      <c r="AZM93" s="1108"/>
      <c r="AZN93" s="1108"/>
      <c r="AZO93" s="1108"/>
      <c r="AZP93" s="1108"/>
      <c r="AZQ93" s="1108"/>
      <c r="AZR93" s="1108"/>
      <c r="AZS93" s="1108"/>
      <c r="AZT93" s="1108"/>
      <c r="AZU93" s="1108"/>
      <c r="AZV93" s="1108"/>
      <c r="AZW93" s="1108"/>
      <c r="AZX93" s="1108"/>
      <c r="AZY93" s="1108"/>
      <c r="AZZ93" s="1108"/>
      <c r="BAA93" s="1108"/>
      <c r="BAB93" s="1108"/>
      <c r="BAC93" s="1108"/>
      <c r="BAD93" s="1108"/>
      <c r="BAE93" s="1108"/>
      <c r="BAF93" s="1108"/>
      <c r="BAG93" s="1108"/>
      <c r="BAH93" s="1108"/>
      <c r="BAI93" s="1108"/>
      <c r="BAJ93" s="1108"/>
      <c r="BAK93" s="1108"/>
      <c r="BAL93" s="1108"/>
      <c r="BAM93" s="1108"/>
      <c r="BAN93" s="1108"/>
      <c r="BAO93" s="1108"/>
      <c r="BAP93" s="1108"/>
      <c r="BAQ93" s="1108"/>
      <c r="BAR93" s="1108"/>
      <c r="BAS93" s="1108"/>
      <c r="BAT93" s="1108"/>
      <c r="BAU93" s="1108"/>
      <c r="BAV93" s="1108"/>
      <c r="BAW93" s="1108"/>
      <c r="BAX93" s="1108"/>
      <c r="BAY93" s="1108"/>
      <c r="BAZ93" s="1108"/>
      <c r="BBA93" s="1108"/>
      <c r="BBB93" s="1108"/>
      <c r="BBC93" s="1108"/>
      <c r="BBD93" s="1108"/>
      <c r="BBE93" s="1108"/>
      <c r="BBF93" s="1108"/>
      <c r="BBG93" s="1108"/>
      <c r="BBH93" s="1108"/>
      <c r="BBI93" s="1108"/>
      <c r="BBJ93" s="1108"/>
      <c r="BBK93" s="1108"/>
      <c r="BBL93" s="1108"/>
      <c r="BBM93" s="1108"/>
      <c r="BBN93" s="1108"/>
      <c r="BBO93" s="1108"/>
      <c r="BBP93" s="1108"/>
      <c r="BBQ93" s="1108"/>
      <c r="BBR93" s="1108"/>
      <c r="BBS93" s="1108"/>
      <c r="BBT93" s="1108"/>
      <c r="BBU93" s="1108"/>
      <c r="BBV93" s="1108"/>
      <c r="BBW93" s="1108"/>
      <c r="BBX93" s="1108"/>
      <c r="BBY93" s="1108"/>
      <c r="BBZ93" s="1108"/>
      <c r="BCA93" s="1108"/>
      <c r="BCB93" s="1108"/>
      <c r="BCC93" s="1108"/>
      <c r="BCD93" s="1108"/>
      <c r="BCE93" s="1108"/>
      <c r="BCF93" s="1108"/>
      <c r="BCG93" s="1108"/>
      <c r="BCH93" s="1108"/>
      <c r="BCI93" s="1108"/>
      <c r="BCJ93" s="1108"/>
      <c r="BCK93" s="1108"/>
      <c r="BCL93" s="1108"/>
      <c r="BCM93" s="1108"/>
      <c r="BCN93" s="1108"/>
      <c r="BCO93" s="1108"/>
      <c r="BCP93" s="1108"/>
      <c r="BCQ93" s="1108"/>
      <c r="BCR93" s="1108"/>
      <c r="BCS93" s="1108"/>
      <c r="BCT93" s="1108"/>
      <c r="BCU93" s="1108"/>
      <c r="BCV93" s="1108"/>
      <c r="BCW93" s="1108"/>
      <c r="BCX93" s="1108"/>
      <c r="BCY93" s="1108"/>
      <c r="BCZ93" s="1108"/>
      <c r="BDA93" s="1108"/>
      <c r="BDB93" s="1108"/>
      <c r="BDC93" s="1108"/>
      <c r="BDD93" s="1108"/>
      <c r="BDE93" s="1108"/>
      <c r="BDF93" s="1108"/>
      <c r="BDG93" s="1108"/>
      <c r="BDH93" s="1108"/>
      <c r="BDI93" s="1108"/>
      <c r="BDJ93" s="1108"/>
      <c r="BDK93" s="1108"/>
      <c r="BDL93" s="1108"/>
      <c r="BDM93" s="1108"/>
      <c r="BDN93" s="1108"/>
      <c r="BDO93" s="1108"/>
      <c r="BDP93" s="1108"/>
      <c r="BDQ93" s="1108"/>
      <c r="BDR93" s="1108"/>
      <c r="BDS93" s="1108"/>
      <c r="BDT93" s="1108"/>
      <c r="BDU93" s="1108"/>
      <c r="BDV93" s="1108"/>
      <c r="BDW93" s="1108"/>
      <c r="BDX93" s="1108"/>
      <c r="BDY93" s="1108"/>
      <c r="BDZ93" s="1108"/>
      <c r="BEA93" s="1108"/>
      <c r="BEB93" s="1108"/>
      <c r="BEC93" s="1108"/>
      <c r="BED93" s="1108"/>
      <c r="BEE93" s="1108"/>
      <c r="BEF93" s="1108"/>
      <c r="BEG93" s="1108"/>
      <c r="BEH93" s="1108"/>
      <c r="BEI93" s="1108"/>
      <c r="BEJ93" s="1108"/>
      <c r="BEK93" s="1108"/>
      <c r="BEL93" s="1108"/>
      <c r="BEM93" s="1108"/>
      <c r="BEN93" s="1108"/>
      <c r="BEO93" s="1108"/>
      <c r="BEP93" s="1108"/>
      <c r="BEQ93" s="1108"/>
      <c r="BER93" s="1108"/>
      <c r="BES93" s="1108"/>
      <c r="BET93" s="1108"/>
      <c r="BEU93" s="1108"/>
      <c r="BEV93" s="1108"/>
      <c r="BEW93" s="1108"/>
      <c r="BEX93" s="1108"/>
      <c r="BEY93" s="1108"/>
      <c r="BEZ93" s="1108"/>
      <c r="BFA93" s="1108"/>
      <c r="BFB93" s="1108"/>
      <c r="BFC93" s="1108"/>
      <c r="BFD93" s="1108"/>
      <c r="BFE93" s="1108"/>
      <c r="BFF93" s="1108"/>
      <c r="BFG93" s="1108"/>
      <c r="BFH93" s="1108"/>
      <c r="BFI93" s="1108"/>
      <c r="BFJ93" s="1108"/>
      <c r="BFK93" s="1108"/>
      <c r="BFL93" s="1108"/>
      <c r="BFM93" s="1108"/>
      <c r="BFN93" s="1108"/>
      <c r="BFO93" s="1108"/>
      <c r="BFP93" s="1108"/>
      <c r="BFQ93" s="1108"/>
      <c r="BFR93" s="1108"/>
      <c r="BFS93" s="1108"/>
      <c r="BFT93" s="1108"/>
      <c r="BFU93" s="1108"/>
      <c r="BFV93" s="1108"/>
      <c r="BFW93" s="1108"/>
      <c r="BFX93" s="1108"/>
      <c r="BFY93" s="1108"/>
      <c r="BFZ93" s="1108"/>
      <c r="BGA93" s="1108"/>
      <c r="BGB93" s="1108"/>
      <c r="BGC93" s="1108"/>
      <c r="BGD93" s="1108"/>
      <c r="BGE93" s="1108"/>
      <c r="BGF93" s="1108"/>
      <c r="BGG93" s="1108"/>
      <c r="BGH93" s="1108"/>
      <c r="BGI93" s="1108"/>
      <c r="BGJ93" s="1108"/>
      <c r="BGK93" s="1108"/>
      <c r="BGL93" s="1108"/>
      <c r="BGM93" s="1108"/>
      <c r="BGN93" s="1108"/>
      <c r="BGO93" s="1108"/>
      <c r="BGP93" s="1108"/>
      <c r="BGQ93" s="1108"/>
      <c r="BGR93" s="1108"/>
      <c r="BGS93" s="1108"/>
      <c r="BGT93" s="1108"/>
      <c r="BGU93" s="1108"/>
      <c r="BGV93" s="1108"/>
      <c r="BGW93" s="1108"/>
      <c r="BGX93" s="1108"/>
      <c r="BGY93" s="1108"/>
      <c r="BGZ93" s="1108"/>
      <c r="BHA93" s="1108"/>
      <c r="BHB93" s="1108"/>
      <c r="BHC93" s="1108"/>
      <c r="BHD93" s="1108"/>
      <c r="BHE93" s="1108"/>
      <c r="BHF93" s="1108"/>
      <c r="BHG93" s="1108"/>
      <c r="BHH93" s="1108"/>
      <c r="BHI93" s="1108"/>
      <c r="BHJ93" s="1108"/>
      <c r="BHK93" s="1108"/>
      <c r="BHL93" s="1108"/>
      <c r="BHM93" s="1108"/>
      <c r="BHN93" s="1108"/>
      <c r="BHO93" s="1108"/>
      <c r="BHP93" s="1108"/>
      <c r="BHQ93" s="1108"/>
      <c r="BHR93" s="1108"/>
      <c r="BHS93" s="1108"/>
      <c r="BHT93" s="1108"/>
      <c r="BHU93" s="1108"/>
      <c r="BHV93" s="1108"/>
      <c r="BHW93" s="1108"/>
      <c r="BHX93" s="1108"/>
      <c r="BHY93" s="1108"/>
      <c r="BHZ93" s="1108"/>
      <c r="BIA93" s="1108"/>
      <c r="BIB93" s="1108"/>
      <c r="BIC93" s="1108"/>
      <c r="BID93" s="1108"/>
      <c r="BIE93" s="1108"/>
      <c r="BIF93" s="1108"/>
      <c r="BIG93" s="1108"/>
      <c r="BIH93" s="1108"/>
      <c r="BII93" s="1108"/>
      <c r="BIJ93" s="1108"/>
      <c r="BIK93" s="1108"/>
      <c r="BIL93" s="1108"/>
      <c r="BIM93" s="1108"/>
      <c r="BIN93" s="1108"/>
      <c r="BIO93" s="1108"/>
      <c r="BIP93" s="1108"/>
      <c r="BIQ93" s="1108"/>
      <c r="BIR93" s="1108"/>
      <c r="BIS93" s="1108"/>
      <c r="BIT93" s="1108"/>
      <c r="BIU93" s="1108"/>
      <c r="BIV93" s="1108"/>
      <c r="BIW93" s="1108"/>
      <c r="BIX93" s="1108"/>
      <c r="BIY93" s="1108"/>
      <c r="BIZ93" s="1108"/>
      <c r="BJA93" s="1108"/>
      <c r="BJB93" s="1108"/>
      <c r="BJC93" s="1108"/>
      <c r="BJD93" s="1108"/>
      <c r="BJE93" s="1108"/>
      <c r="BJF93" s="1108"/>
      <c r="BJG93" s="1108"/>
      <c r="BJH93" s="1108"/>
      <c r="BJI93" s="1108"/>
      <c r="BJJ93" s="1108"/>
      <c r="BJK93" s="1108"/>
      <c r="BJL93" s="1108"/>
      <c r="BJM93" s="1108"/>
      <c r="BJN93" s="1108"/>
      <c r="BJO93" s="1108"/>
      <c r="BJP93" s="1108"/>
      <c r="BJQ93" s="1108"/>
      <c r="BJR93" s="1108"/>
      <c r="BJS93" s="1108"/>
      <c r="BJT93" s="1108"/>
      <c r="BJU93" s="1108"/>
      <c r="BJV93" s="1108"/>
      <c r="BJW93" s="1108"/>
      <c r="BJX93" s="1108"/>
      <c r="BJY93" s="1108"/>
      <c r="BJZ93" s="1108"/>
      <c r="BKA93" s="1108"/>
      <c r="BKB93" s="1108"/>
      <c r="BKC93" s="1108"/>
      <c r="BKD93" s="1108"/>
      <c r="BKE93" s="1108"/>
      <c r="BKF93" s="1108"/>
      <c r="BKG93" s="1108"/>
      <c r="BKH93" s="1108"/>
      <c r="BKI93" s="1108"/>
      <c r="BKJ93" s="1108"/>
      <c r="BKK93" s="1108"/>
      <c r="BKL93" s="1108"/>
      <c r="BKM93" s="1108"/>
      <c r="BKN93" s="1108"/>
      <c r="BKO93" s="1108"/>
      <c r="BKP93" s="1108"/>
      <c r="BKQ93" s="1108"/>
      <c r="BKR93" s="1108"/>
      <c r="BKS93" s="1108"/>
      <c r="BKT93" s="1108"/>
      <c r="BKU93" s="1108"/>
      <c r="BKV93" s="1108"/>
      <c r="BKW93" s="1108"/>
      <c r="BKX93" s="1108"/>
      <c r="BKY93" s="1108"/>
      <c r="BKZ93" s="1108"/>
      <c r="BLA93" s="1108"/>
      <c r="BLB93" s="1108"/>
      <c r="BLC93" s="1108"/>
      <c r="BLD93" s="1108"/>
      <c r="BLE93" s="1108"/>
      <c r="BLF93" s="1108"/>
      <c r="BLG93" s="1108"/>
      <c r="BLH93" s="1108"/>
      <c r="BLI93" s="1108"/>
      <c r="BLJ93" s="1108"/>
      <c r="BLK93" s="1108"/>
      <c r="BLL93" s="1108"/>
      <c r="BLM93" s="1108"/>
      <c r="BLN93" s="1108"/>
      <c r="BLO93" s="1108"/>
      <c r="BLP93" s="1108"/>
      <c r="BLQ93" s="1108"/>
      <c r="BLR93" s="1108"/>
      <c r="BLS93" s="1108"/>
      <c r="BLT93" s="1108"/>
      <c r="BLU93" s="1108"/>
      <c r="BLV93" s="1108"/>
      <c r="BLW93" s="1108"/>
      <c r="BLX93" s="1108"/>
      <c r="BLY93" s="1108"/>
      <c r="BLZ93" s="1108"/>
      <c r="BMA93" s="1108"/>
      <c r="BMB93" s="1108"/>
      <c r="BMC93" s="1108"/>
      <c r="BMD93" s="1108"/>
      <c r="BME93" s="1108"/>
      <c r="BMF93" s="1108"/>
      <c r="BMG93" s="1108"/>
      <c r="BMH93" s="1108"/>
      <c r="BMI93" s="1108"/>
      <c r="BMJ93" s="1108"/>
      <c r="BMK93" s="1108"/>
      <c r="BML93" s="1108"/>
      <c r="BMM93" s="1108"/>
      <c r="BMN93" s="1108"/>
      <c r="BMO93" s="1108"/>
      <c r="BMP93" s="1108"/>
      <c r="BMQ93" s="1108"/>
      <c r="BMR93" s="1108"/>
      <c r="BMS93" s="1108"/>
      <c r="BMT93" s="1108"/>
      <c r="BMU93" s="1108"/>
      <c r="BMV93" s="1108"/>
      <c r="BMW93" s="1108"/>
      <c r="BMX93" s="1108"/>
      <c r="BMY93" s="1108"/>
      <c r="BMZ93" s="1108"/>
      <c r="BNA93" s="1108"/>
      <c r="BNB93" s="1108"/>
      <c r="BNC93" s="1108"/>
      <c r="BND93" s="1108"/>
      <c r="BNE93" s="1108"/>
      <c r="BNF93" s="1108"/>
      <c r="BNG93" s="1108"/>
      <c r="BNH93" s="1108"/>
      <c r="BNI93" s="1108"/>
      <c r="BNJ93" s="1108"/>
      <c r="BNK93" s="1108"/>
      <c r="BNL93" s="1108"/>
      <c r="BNM93" s="1108"/>
      <c r="BNN93" s="1108"/>
      <c r="BNO93" s="1108"/>
      <c r="BNP93" s="1108"/>
      <c r="BNQ93" s="1108"/>
      <c r="BNR93" s="1108"/>
      <c r="BNS93" s="1108"/>
      <c r="BNT93" s="1108"/>
      <c r="BNU93" s="1108"/>
      <c r="BNV93" s="1108"/>
      <c r="BNW93" s="1108"/>
      <c r="BNX93" s="1108"/>
      <c r="BNY93" s="1108"/>
      <c r="BNZ93" s="1108"/>
      <c r="BOA93" s="1108"/>
      <c r="BOB93" s="1108"/>
      <c r="BOC93" s="1108"/>
      <c r="BOD93" s="1108"/>
      <c r="BOE93" s="1108"/>
      <c r="BOF93" s="1108"/>
      <c r="BOG93" s="1108"/>
      <c r="BOH93" s="1108"/>
      <c r="BOI93" s="1108"/>
      <c r="BOJ93" s="1108"/>
      <c r="BOK93" s="1108"/>
      <c r="BOL93" s="1108"/>
      <c r="BOM93" s="1108"/>
      <c r="BON93" s="1108"/>
      <c r="BOO93" s="1108"/>
      <c r="BOP93" s="1108"/>
      <c r="BOQ93" s="1108"/>
      <c r="BOR93" s="1108"/>
      <c r="BOS93" s="1108"/>
      <c r="BOT93" s="1108"/>
      <c r="BOU93" s="1108"/>
      <c r="BOV93" s="1108"/>
      <c r="BOW93" s="1108"/>
      <c r="BOX93" s="1108"/>
      <c r="BOY93" s="1108"/>
      <c r="BOZ93" s="1108"/>
      <c r="BPA93" s="1108"/>
      <c r="BPB93" s="1108"/>
      <c r="BPC93" s="1108"/>
      <c r="BPD93" s="1108"/>
      <c r="BPE93" s="1108"/>
      <c r="BPF93" s="1108"/>
      <c r="BPG93" s="1108"/>
      <c r="BPH93" s="1108"/>
      <c r="BPI93" s="1108"/>
      <c r="BPJ93" s="1108"/>
      <c r="BPK93" s="1108"/>
      <c r="BPL93" s="1108"/>
      <c r="BPM93" s="1108"/>
      <c r="BPN93" s="1108"/>
      <c r="BPO93" s="1108"/>
      <c r="BPP93" s="1108"/>
      <c r="BPQ93" s="1108"/>
      <c r="BPR93" s="1108"/>
      <c r="BPS93" s="1108"/>
      <c r="BPT93" s="1108"/>
      <c r="BPU93" s="1108"/>
      <c r="BPV93" s="1108"/>
      <c r="BPW93" s="1108"/>
      <c r="BPX93" s="1108"/>
      <c r="BPY93" s="1108"/>
      <c r="BPZ93" s="1108"/>
      <c r="BQA93" s="1108"/>
      <c r="BQB93" s="1108"/>
      <c r="BQC93" s="1108"/>
      <c r="BQD93" s="1108"/>
      <c r="BQE93" s="1108"/>
      <c r="BQF93" s="1108"/>
      <c r="BQG93" s="1108"/>
      <c r="BQH93" s="1108"/>
      <c r="BQI93" s="1108"/>
      <c r="BQJ93" s="1108"/>
      <c r="BQK93" s="1108"/>
      <c r="BQL93" s="1108"/>
      <c r="BQM93" s="1108"/>
      <c r="BQN93" s="1108"/>
      <c r="BQO93" s="1108"/>
      <c r="BQP93" s="1108"/>
      <c r="BQQ93" s="1108"/>
      <c r="BQR93" s="1108"/>
      <c r="BQS93" s="1108"/>
      <c r="BQT93" s="1108"/>
      <c r="BQU93" s="1108"/>
      <c r="BQV93" s="1108"/>
      <c r="BQW93" s="1108"/>
      <c r="BQX93" s="1108"/>
      <c r="BQY93" s="1108"/>
      <c r="BQZ93" s="1108"/>
      <c r="BRA93" s="1108"/>
      <c r="BRB93" s="1108"/>
      <c r="BRC93" s="1108"/>
      <c r="BRD93" s="1108"/>
      <c r="BRE93" s="1108"/>
      <c r="BRF93" s="1108"/>
      <c r="BRG93" s="1108"/>
      <c r="BRH93" s="1108"/>
      <c r="BRI93" s="1108"/>
      <c r="BRJ93" s="1108"/>
      <c r="BRK93" s="1108"/>
      <c r="BRL93" s="1108"/>
      <c r="BRM93" s="1108"/>
      <c r="BRN93" s="1108"/>
      <c r="BRO93" s="1108"/>
      <c r="BRP93" s="1108"/>
      <c r="BRQ93" s="1108"/>
      <c r="BRR93" s="1108"/>
      <c r="BRS93" s="1108"/>
      <c r="BRT93" s="1108"/>
      <c r="BRU93" s="1108"/>
      <c r="BRV93" s="1108"/>
      <c r="BRW93" s="1108"/>
      <c r="BRX93" s="1108"/>
      <c r="BRY93" s="1108"/>
      <c r="BRZ93" s="1108"/>
      <c r="BSA93" s="1108"/>
      <c r="BSB93" s="1108"/>
      <c r="BSC93" s="1108"/>
      <c r="BSD93" s="1108"/>
      <c r="BSE93" s="1108"/>
      <c r="BSF93" s="1108"/>
      <c r="BSG93" s="1108"/>
      <c r="BSH93" s="1108"/>
      <c r="BSI93" s="1108"/>
      <c r="BSJ93" s="1108"/>
      <c r="BSK93" s="1108"/>
      <c r="BSL93" s="1108"/>
      <c r="BSM93" s="1108"/>
      <c r="BSN93" s="1108"/>
      <c r="BSO93" s="1108"/>
      <c r="BSP93" s="1108"/>
      <c r="BSQ93" s="1108"/>
      <c r="BSR93" s="1108"/>
      <c r="BSS93" s="1108"/>
      <c r="BST93" s="1108"/>
      <c r="BSU93" s="1108"/>
      <c r="BSV93" s="1108"/>
      <c r="BSW93" s="1108"/>
      <c r="BSX93" s="1108"/>
      <c r="BSY93" s="1108"/>
      <c r="BSZ93" s="1108"/>
      <c r="BTA93" s="1108"/>
      <c r="BTB93" s="1108"/>
      <c r="BTC93" s="1108"/>
      <c r="BTD93" s="1108"/>
      <c r="BTE93" s="1108"/>
      <c r="BTF93" s="1108"/>
      <c r="BTG93" s="1108"/>
      <c r="BTH93" s="1108"/>
      <c r="BTI93" s="1108"/>
      <c r="BTJ93" s="1108"/>
      <c r="BTK93" s="1108"/>
      <c r="BTL93" s="1108"/>
      <c r="BTM93" s="1108"/>
      <c r="BTN93" s="1108"/>
      <c r="BTO93" s="1108"/>
      <c r="BTP93" s="1108"/>
      <c r="BTQ93" s="1108"/>
      <c r="BTR93" s="1108"/>
      <c r="BTS93" s="1108"/>
      <c r="BTT93" s="1108"/>
      <c r="BTU93" s="1108"/>
      <c r="BTV93" s="1108"/>
      <c r="BTW93" s="1108"/>
      <c r="BTX93" s="1108"/>
      <c r="BTY93" s="1108"/>
      <c r="BTZ93" s="1108"/>
      <c r="BUA93" s="1108"/>
      <c r="BUB93" s="1108"/>
      <c r="BUC93" s="1108"/>
      <c r="BUD93" s="1108"/>
      <c r="BUE93" s="1108"/>
      <c r="BUF93" s="1108"/>
      <c r="BUG93" s="1108"/>
      <c r="BUH93" s="1108"/>
      <c r="BUI93" s="1108"/>
      <c r="BUJ93" s="1108"/>
      <c r="BUK93" s="1108"/>
      <c r="BUL93" s="1108"/>
      <c r="BUM93" s="1108"/>
      <c r="BUN93" s="1108"/>
      <c r="BUO93" s="1108"/>
      <c r="BUP93" s="1108"/>
      <c r="BUQ93" s="1108"/>
      <c r="BUR93" s="1108"/>
      <c r="BUS93" s="1108"/>
      <c r="BUT93" s="1108"/>
      <c r="BUU93" s="1108"/>
      <c r="BUV93" s="1108"/>
      <c r="BUW93" s="1108"/>
      <c r="BUX93" s="1108"/>
      <c r="BUY93" s="1108"/>
      <c r="BUZ93" s="1108"/>
      <c r="BVA93" s="1108"/>
      <c r="BVB93" s="1108"/>
      <c r="BVC93" s="1108"/>
      <c r="BVD93" s="1108"/>
      <c r="BVE93" s="1108"/>
      <c r="BVF93" s="1108"/>
      <c r="BVG93" s="1108"/>
      <c r="BVH93" s="1108"/>
      <c r="BVI93" s="1108"/>
      <c r="BVJ93" s="1108"/>
      <c r="BVK93" s="1108"/>
      <c r="BVL93" s="1108"/>
      <c r="BVM93" s="1108"/>
      <c r="BVN93" s="1108"/>
      <c r="BVO93" s="1108"/>
      <c r="BVP93" s="1108"/>
      <c r="BVQ93" s="1108"/>
      <c r="BVR93" s="1108"/>
      <c r="BVS93" s="1108"/>
      <c r="BVT93" s="1108"/>
      <c r="BVU93" s="1108"/>
      <c r="BVV93" s="1108"/>
      <c r="BVW93" s="1108"/>
      <c r="BVX93" s="1108"/>
      <c r="BVY93" s="1108"/>
      <c r="BVZ93" s="1108"/>
      <c r="BWA93" s="1108"/>
      <c r="BWB93" s="1108"/>
      <c r="BWC93" s="1108"/>
      <c r="BWD93" s="1108"/>
      <c r="BWE93" s="1108"/>
      <c r="BWF93" s="1108"/>
      <c r="BWG93" s="1108"/>
      <c r="BWH93" s="1108"/>
      <c r="BWI93" s="1108"/>
      <c r="BWJ93" s="1108"/>
      <c r="BWK93" s="1108"/>
      <c r="BWL93" s="1108"/>
      <c r="BWM93" s="1108"/>
      <c r="BWN93" s="1108"/>
      <c r="BWO93" s="1108"/>
      <c r="BWP93" s="1108"/>
      <c r="BWQ93" s="1108"/>
      <c r="BWR93" s="1108"/>
      <c r="BWS93" s="1108"/>
      <c r="BWT93" s="1108"/>
      <c r="BWU93" s="1108"/>
      <c r="BWV93" s="1108"/>
      <c r="BWW93" s="1108"/>
      <c r="BWX93" s="1108"/>
      <c r="BWY93" s="1108"/>
      <c r="BWZ93" s="1108"/>
      <c r="BXA93" s="1108"/>
      <c r="BXB93" s="1108"/>
      <c r="BXC93" s="1108"/>
      <c r="BXD93" s="1108"/>
      <c r="BXE93" s="1108"/>
      <c r="BXF93" s="1108"/>
      <c r="BXG93" s="1108"/>
      <c r="BXH93" s="1108"/>
      <c r="BXI93" s="1108"/>
      <c r="BXJ93" s="1108"/>
      <c r="BXK93" s="1108"/>
      <c r="BXL93" s="1108"/>
      <c r="BXM93" s="1108"/>
      <c r="BXN93" s="1108"/>
      <c r="BXO93" s="1108"/>
      <c r="BXP93" s="1108"/>
      <c r="BXQ93" s="1108"/>
      <c r="BXR93" s="1108"/>
      <c r="BXS93" s="1108"/>
      <c r="BXT93" s="1108"/>
      <c r="BXU93" s="1108"/>
      <c r="BXV93" s="1108"/>
      <c r="BXW93" s="1108"/>
      <c r="BXX93" s="1108"/>
      <c r="BXY93" s="1108"/>
      <c r="BXZ93" s="1108"/>
      <c r="BYA93" s="1108"/>
      <c r="BYB93" s="1108"/>
      <c r="BYC93" s="1108"/>
      <c r="BYD93" s="1108"/>
      <c r="BYE93" s="1108"/>
      <c r="BYF93" s="1108"/>
      <c r="BYG93" s="1108"/>
      <c r="BYH93" s="1108"/>
      <c r="BYI93" s="1108"/>
      <c r="BYJ93" s="1108"/>
      <c r="BYK93" s="1108"/>
      <c r="BYL93" s="1108"/>
      <c r="BYM93" s="1108"/>
      <c r="BYN93" s="1108"/>
      <c r="BYO93" s="1108"/>
      <c r="BYP93" s="1108"/>
      <c r="BYQ93" s="1108"/>
      <c r="BYR93" s="1108"/>
      <c r="BYS93" s="1108"/>
      <c r="BYT93" s="1108"/>
      <c r="BYU93" s="1108"/>
      <c r="BYV93" s="1108"/>
      <c r="BYW93" s="1108"/>
      <c r="BYX93" s="1108"/>
      <c r="BYY93" s="1108"/>
      <c r="BYZ93" s="1108"/>
      <c r="BZA93" s="1108"/>
      <c r="BZB93" s="1108"/>
      <c r="BZC93" s="1108"/>
      <c r="BZD93" s="1108"/>
      <c r="BZE93" s="1108"/>
      <c r="BZF93" s="1108"/>
      <c r="BZG93" s="1108"/>
      <c r="BZH93" s="1108"/>
      <c r="BZI93" s="1108"/>
      <c r="BZJ93" s="1108"/>
      <c r="BZK93" s="1108"/>
      <c r="BZL93" s="1108"/>
      <c r="BZM93" s="1108"/>
      <c r="BZN93" s="1108"/>
      <c r="BZO93" s="1108"/>
      <c r="BZP93" s="1108"/>
      <c r="BZQ93" s="1108"/>
      <c r="BZR93" s="1108"/>
      <c r="BZS93" s="1108"/>
      <c r="BZT93" s="1108"/>
      <c r="BZU93" s="1108"/>
      <c r="BZV93" s="1108"/>
      <c r="BZW93" s="1108"/>
      <c r="BZX93" s="1108"/>
      <c r="BZY93" s="1108"/>
      <c r="BZZ93" s="1108"/>
      <c r="CAA93" s="1108"/>
      <c r="CAB93" s="1108"/>
      <c r="CAC93" s="1108"/>
      <c r="CAD93" s="1108"/>
      <c r="CAE93" s="1108"/>
      <c r="CAF93" s="1108"/>
      <c r="CAG93" s="1108"/>
      <c r="CAH93" s="1108"/>
      <c r="CAI93" s="1108"/>
      <c r="CAJ93" s="1108"/>
      <c r="CAK93" s="1108"/>
      <c r="CAL93" s="1108"/>
      <c r="CAM93" s="1108"/>
      <c r="CAN93" s="1108"/>
      <c r="CAO93" s="1108"/>
      <c r="CAP93" s="1108"/>
      <c r="CAQ93" s="1108"/>
      <c r="CAR93" s="1108"/>
      <c r="CAS93" s="1108"/>
      <c r="CAT93" s="1108"/>
      <c r="CAU93" s="1108"/>
      <c r="CAV93" s="1108"/>
      <c r="CAW93" s="1108"/>
      <c r="CAX93" s="1108"/>
      <c r="CAY93" s="1108"/>
      <c r="CAZ93" s="1108"/>
      <c r="CBA93" s="1108"/>
      <c r="CBB93" s="1108"/>
      <c r="CBC93" s="1108"/>
      <c r="CBD93" s="1108"/>
      <c r="CBE93" s="1108"/>
      <c r="CBF93" s="1108"/>
      <c r="CBG93" s="1108"/>
      <c r="CBH93" s="1108"/>
      <c r="CBI93" s="1108"/>
      <c r="CBJ93" s="1108"/>
      <c r="CBK93" s="1108"/>
      <c r="CBL93" s="1108"/>
      <c r="CBM93" s="1108"/>
      <c r="CBN93" s="1108"/>
      <c r="CBO93" s="1108"/>
      <c r="CBP93" s="1108"/>
      <c r="CBQ93" s="1108"/>
      <c r="CBR93" s="1108"/>
      <c r="CBS93" s="1108"/>
      <c r="CBT93" s="1108"/>
      <c r="CBU93" s="1108"/>
      <c r="CBV93" s="1108"/>
      <c r="CBW93" s="1108"/>
      <c r="CBX93" s="1108"/>
      <c r="CBY93" s="1108"/>
      <c r="CBZ93" s="1108"/>
      <c r="CCA93" s="1108"/>
      <c r="CCB93" s="1108"/>
      <c r="CCC93" s="1108"/>
      <c r="CCD93" s="1108"/>
      <c r="CCE93" s="1108"/>
      <c r="CCF93" s="1108"/>
      <c r="CCG93" s="1108"/>
      <c r="CCH93" s="1108"/>
      <c r="CCI93" s="1108"/>
      <c r="CCJ93" s="1108"/>
      <c r="CCK93" s="1108"/>
      <c r="CCL93" s="1108"/>
      <c r="CCM93" s="1108"/>
      <c r="CCN93" s="1108"/>
      <c r="CCO93" s="1108"/>
      <c r="CCP93" s="1108"/>
      <c r="CCQ93" s="1108"/>
      <c r="CCR93" s="1108"/>
      <c r="CCS93" s="1108"/>
      <c r="CCT93" s="1108"/>
      <c r="CCU93" s="1108"/>
      <c r="CCV93" s="1108"/>
      <c r="CCW93" s="1108"/>
      <c r="CCX93" s="1108"/>
      <c r="CCY93" s="1108"/>
      <c r="CCZ93" s="1108"/>
      <c r="CDA93" s="1108"/>
      <c r="CDB93" s="1108"/>
      <c r="CDC93" s="1108"/>
      <c r="CDD93" s="1108"/>
      <c r="CDE93" s="1108"/>
      <c r="CDF93" s="1108"/>
      <c r="CDG93" s="1108"/>
      <c r="CDH93" s="1108"/>
      <c r="CDI93" s="1108"/>
      <c r="CDJ93" s="1108"/>
      <c r="CDK93" s="1108"/>
      <c r="CDL93" s="1108"/>
      <c r="CDM93" s="1108"/>
      <c r="CDN93" s="1108"/>
      <c r="CDO93" s="1108"/>
      <c r="CDP93" s="1108"/>
      <c r="CDQ93" s="1108"/>
      <c r="CDR93" s="1108"/>
      <c r="CDS93" s="1108"/>
      <c r="CDT93" s="1108"/>
      <c r="CDU93" s="1108"/>
      <c r="CDV93" s="1108"/>
      <c r="CDW93" s="1108"/>
      <c r="CDX93" s="1108"/>
      <c r="CDY93" s="1108"/>
      <c r="CDZ93" s="1108"/>
      <c r="CEA93" s="1108"/>
      <c r="CEB93" s="1108"/>
      <c r="CEC93" s="1108"/>
      <c r="CED93" s="1108"/>
      <c r="CEE93" s="1108"/>
      <c r="CEF93" s="1108"/>
      <c r="CEG93" s="1108"/>
      <c r="CEH93" s="1108"/>
      <c r="CEI93" s="1108"/>
      <c r="CEJ93" s="1108"/>
      <c r="CEK93" s="1108"/>
      <c r="CEL93" s="1108"/>
      <c r="CEM93" s="1108"/>
      <c r="CEN93" s="1108"/>
      <c r="CEO93" s="1108"/>
      <c r="CEP93" s="1108"/>
      <c r="CEQ93" s="1108"/>
      <c r="CER93" s="1108"/>
      <c r="CES93" s="1108"/>
      <c r="CET93" s="1108"/>
      <c r="CEU93" s="1108"/>
      <c r="CEV93" s="1108"/>
      <c r="CEW93" s="1108"/>
      <c r="CEX93" s="1108"/>
      <c r="CEY93" s="1108"/>
      <c r="CEZ93" s="1108"/>
      <c r="CFA93" s="1108"/>
      <c r="CFB93" s="1108"/>
      <c r="CFC93" s="1108"/>
      <c r="CFD93" s="1108"/>
      <c r="CFE93" s="1108"/>
      <c r="CFF93" s="1108"/>
      <c r="CFG93" s="1108"/>
      <c r="CFH93" s="1108"/>
      <c r="CFI93" s="1108"/>
      <c r="CFJ93" s="1108"/>
      <c r="CFK93" s="1108"/>
      <c r="CFL93" s="1108"/>
      <c r="CFM93" s="1108"/>
      <c r="CFN93" s="1108"/>
      <c r="CFO93" s="1108"/>
      <c r="CFP93" s="1108"/>
      <c r="CFQ93" s="1108"/>
      <c r="CFR93" s="1108"/>
      <c r="CFS93" s="1108"/>
      <c r="CFT93" s="1108"/>
      <c r="CFU93" s="1108"/>
      <c r="CFV93" s="1108"/>
      <c r="CFW93" s="1108"/>
      <c r="CFX93" s="1108"/>
      <c r="CFY93" s="1108"/>
      <c r="CFZ93" s="1108"/>
      <c r="CGA93" s="1108"/>
      <c r="CGB93" s="1108"/>
      <c r="CGC93" s="1108"/>
      <c r="CGD93" s="1108"/>
      <c r="CGE93" s="1108"/>
      <c r="CGF93" s="1108"/>
      <c r="CGG93" s="1108"/>
      <c r="CGH93" s="1108"/>
      <c r="CGI93" s="1108"/>
      <c r="CGJ93" s="1108"/>
      <c r="CGK93" s="1108"/>
      <c r="CGL93" s="1108"/>
      <c r="CGM93" s="1108"/>
      <c r="CGN93" s="1108"/>
      <c r="CGO93" s="1108"/>
      <c r="CGP93" s="1108"/>
      <c r="CGQ93" s="1108"/>
      <c r="CGR93" s="1108"/>
      <c r="CGS93" s="1108"/>
      <c r="CGT93" s="1108"/>
      <c r="CGU93" s="1108"/>
      <c r="CGV93" s="1108"/>
      <c r="CGW93" s="1108"/>
      <c r="CGX93" s="1108"/>
      <c r="CGY93" s="1108"/>
      <c r="CGZ93" s="1108"/>
      <c r="CHA93" s="1108"/>
      <c r="CHB93" s="1108"/>
      <c r="CHC93" s="1108"/>
      <c r="CHD93" s="1108"/>
      <c r="CHE93" s="1108"/>
      <c r="CHF93" s="1108"/>
      <c r="CHG93" s="1108"/>
      <c r="CHH93" s="1108"/>
      <c r="CHI93" s="1108"/>
      <c r="CHJ93" s="1108"/>
      <c r="CHK93" s="1108"/>
      <c r="CHL93" s="1108"/>
      <c r="CHM93" s="1108"/>
      <c r="CHN93" s="1108"/>
      <c r="CHO93" s="1108"/>
      <c r="CHP93" s="1108"/>
      <c r="CHQ93" s="1108"/>
      <c r="CHR93" s="1108"/>
      <c r="CHS93" s="1108"/>
      <c r="CHT93" s="1108"/>
      <c r="CHU93" s="1108"/>
      <c r="CHV93" s="1108"/>
      <c r="CHW93" s="1108"/>
      <c r="CHX93" s="1108"/>
      <c r="CHY93" s="1108"/>
      <c r="CHZ93" s="1108"/>
      <c r="CIA93" s="1108"/>
      <c r="CIB93" s="1108"/>
      <c r="CIC93" s="1108"/>
      <c r="CID93" s="1108"/>
      <c r="CIE93" s="1108"/>
      <c r="CIF93" s="1108"/>
      <c r="CIG93" s="1108"/>
      <c r="CIH93" s="1108"/>
      <c r="CII93" s="1108"/>
      <c r="CIJ93" s="1108"/>
      <c r="CIK93" s="1108"/>
      <c r="CIL93" s="1108"/>
      <c r="CIM93" s="1108"/>
      <c r="CIN93" s="1108"/>
      <c r="CIO93" s="1108"/>
      <c r="CIP93" s="1108"/>
      <c r="CIQ93" s="1108"/>
      <c r="CIR93" s="1108"/>
      <c r="CIS93" s="1108"/>
      <c r="CIT93" s="1108"/>
      <c r="CIU93" s="1108"/>
      <c r="CIV93" s="1108"/>
      <c r="CIW93" s="1108"/>
      <c r="CIX93" s="1108"/>
      <c r="CIY93" s="1108"/>
      <c r="CIZ93" s="1108"/>
      <c r="CJA93" s="1108"/>
      <c r="CJB93" s="1108"/>
      <c r="CJC93" s="1108"/>
      <c r="CJD93" s="1108"/>
      <c r="CJE93" s="1108"/>
      <c r="CJF93" s="1108"/>
      <c r="CJG93" s="1108"/>
      <c r="CJH93" s="1108"/>
      <c r="CJI93" s="1108"/>
      <c r="CJJ93" s="1108"/>
      <c r="CJK93" s="1108"/>
      <c r="CJL93" s="1108"/>
      <c r="CJM93" s="1108"/>
      <c r="CJN93" s="1108"/>
      <c r="CJO93" s="1108"/>
      <c r="CJP93" s="1108"/>
      <c r="CJQ93" s="1108"/>
      <c r="CJR93" s="1108"/>
      <c r="CJS93" s="1108"/>
      <c r="CJT93" s="1108"/>
      <c r="CJU93" s="1108"/>
      <c r="CJV93" s="1108"/>
      <c r="CJW93" s="1108"/>
      <c r="CJX93" s="1108"/>
      <c r="CJY93" s="1108"/>
      <c r="CJZ93" s="1108"/>
      <c r="CKA93" s="1108"/>
      <c r="CKB93" s="1108"/>
      <c r="CKC93" s="1108"/>
      <c r="CKD93" s="1108"/>
      <c r="CKE93" s="1108"/>
      <c r="CKF93" s="1108"/>
      <c r="CKG93" s="1108"/>
      <c r="CKH93" s="1108"/>
      <c r="CKI93" s="1108"/>
      <c r="CKJ93" s="1108"/>
      <c r="CKK93" s="1108"/>
      <c r="CKL93" s="1108"/>
      <c r="CKM93" s="1108"/>
      <c r="CKN93" s="1108"/>
      <c r="CKO93" s="1108"/>
      <c r="CKP93" s="1108"/>
      <c r="CKQ93" s="1108"/>
      <c r="CKR93" s="1108"/>
      <c r="CKS93" s="1108"/>
      <c r="CKT93" s="1108"/>
      <c r="CKU93" s="1108"/>
      <c r="CKV93" s="1108"/>
      <c r="CKW93" s="1108"/>
      <c r="CKX93" s="1108"/>
      <c r="CKY93" s="1108"/>
      <c r="CKZ93" s="1108"/>
      <c r="CLA93" s="1108"/>
      <c r="CLB93" s="1108"/>
      <c r="CLC93" s="1108"/>
      <c r="CLD93" s="1108"/>
      <c r="CLE93" s="1108"/>
      <c r="CLF93" s="1108"/>
      <c r="CLG93" s="1108"/>
      <c r="CLH93" s="1108"/>
      <c r="CLI93" s="1108"/>
      <c r="CLJ93" s="1108"/>
      <c r="CLK93" s="1108"/>
      <c r="CLL93" s="1108"/>
      <c r="CLM93" s="1108"/>
      <c r="CLN93" s="1108"/>
      <c r="CLO93" s="1108"/>
      <c r="CLP93" s="1108"/>
      <c r="CLQ93" s="1108"/>
      <c r="CLR93" s="1108"/>
      <c r="CLS93" s="1108"/>
      <c r="CLT93" s="1108"/>
      <c r="CLU93" s="1108"/>
      <c r="CLV93" s="1108"/>
      <c r="CLW93" s="1108"/>
      <c r="CLX93" s="1108"/>
      <c r="CLY93" s="1108"/>
      <c r="CLZ93" s="1108"/>
      <c r="CMA93" s="1108"/>
      <c r="CMB93" s="1108"/>
      <c r="CMC93" s="1108"/>
      <c r="CMD93" s="1108"/>
      <c r="CME93" s="1108"/>
      <c r="CMF93" s="1108"/>
      <c r="CMG93" s="1108"/>
      <c r="CMH93" s="1108"/>
      <c r="CMI93" s="1108"/>
      <c r="CMJ93" s="1108"/>
      <c r="CMK93" s="1108"/>
      <c r="CML93" s="1108"/>
      <c r="CMM93" s="1108"/>
      <c r="CMN93" s="1108"/>
      <c r="CMO93" s="1108"/>
      <c r="CMP93" s="1108"/>
      <c r="CMQ93" s="1108"/>
      <c r="CMR93" s="1108"/>
      <c r="CMS93" s="1108"/>
      <c r="CMT93" s="1108"/>
      <c r="CMU93" s="1108"/>
      <c r="CMV93" s="1108"/>
      <c r="CMW93" s="1108"/>
      <c r="CMX93" s="1108"/>
      <c r="CMY93" s="1108"/>
      <c r="CMZ93" s="1108"/>
      <c r="CNA93" s="1108"/>
      <c r="CNB93" s="1108"/>
      <c r="CNC93" s="1108"/>
      <c r="CND93" s="1108"/>
      <c r="CNE93" s="1108"/>
      <c r="CNF93" s="1108"/>
      <c r="CNG93" s="1108"/>
      <c r="CNH93" s="1108"/>
      <c r="CNI93" s="1108"/>
      <c r="CNJ93" s="1108"/>
      <c r="CNK93" s="1108"/>
      <c r="CNL93" s="1108"/>
      <c r="CNM93" s="1108"/>
      <c r="CNN93" s="1108"/>
      <c r="CNO93" s="1108"/>
      <c r="CNP93" s="1108"/>
      <c r="CNQ93" s="1108"/>
      <c r="CNR93" s="1108"/>
      <c r="CNS93" s="1108"/>
      <c r="CNT93" s="1108"/>
      <c r="CNU93" s="1108"/>
      <c r="CNV93" s="1108"/>
      <c r="CNW93" s="1108"/>
      <c r="CNX93" s="1108"/>
      <c r="CNY93" s="1108"/>
      <c r="CNZ93" s="1108"/>
      <c r="COA93" s="1108"/>
      <c r="COB93" s="1108"/>
      <c r="COC93" s="1108"/>
      <c r="COD93" s="1108"/>
      <c r="COE93" s="1108"/>
      <c r="COF93" s="1108"/>
      <c r="COG93" s="1108"/>
      <c r="COH93" s="1108"/>
      <c r="COI93" s="1108"/>
      <c r="COJ93" s="1108"/>
      <c r="COK93" s="1108"/>
      <c r="COL93" s="1108"/>
      <c r="COM93" s="1108"/>
      <c r="CON93" s="1108"/>
      <c r="COO93" s="1108"/>
      <c r="COP93" s="1108"/>
      <c r="COQ93" s="1108"/>
      <c r="COR93" s="1108"/>
      <c r="COS93" s="1108"/>
      <c r="COT93" s="1108"/>
      <c r="COU93" s="1108"/>
      <c r="COV93" s="1108"/>
      <c r="COW93" s="1108"/>
      <c r="COX93" s="1108"/>
      <c r="COY93" s="1108"/>
      <c r="COZ93" s="1108"/>
      <c r="CPA93" s="1108"/>
      <c r="CPB93" s="1108"/>
      <c r="CPC93" s="1108"/>
      <c r="CPD93" s="1108"/>
      <c r="CPE93" s="1108"/>
      <c r="CPF93" s="1108"/>
      <c r="CPG93" s="1108"/>
      <c r="CPH93" s="1108"/>
      <c r="CPI93" s="1108"/>
      <c r="CPJ93" s="1108"/>
      <c r="CPK93" s="1108"/>
      <c r="CPL93" s="1108"/>
      <c r="CPM93" s="1108"/>
      <c r="CPN93" s="1108"/>
      <c r="CPO93" s="1108"/>
      <c r="CPP93" s="1108"/>
      <c r="CPQ93" s="1108"/>
      <c r="CPR93" s="1108"/>
      <c r="CPS93" s="1108"/>
      <c r="CPT93" s="1108"/>
      <c r="CPU93" s="1108"/>
      <c r="CPV93" s="1108"/>
      <c r="CPW93" s="1108"/>
      <c r="CPX93" s="1108"/>
      <c r="CPY93" s="1108"/>
      <c r="CPZ93" s="1108"/>
      <c r="CQA93" s="1108"/>
      <c r="CQB93" s="1108"/>
      <c r="CQC93" s="1108"/>
      <c r="CQD93" s="1108"/>
      <c r="CQE93" s="1108"/>
      <c r="CQF93" s="1108"/>
      <c r="CQG93" s="1108"/>
      <c r="CQH93" s="1108"/>
      <c r="CQI93" s="1108"/>
      <c r="CQJ93" s="1108"/>
      <c r="CQK93" s="1108"/>
      <c r="CQL93" s="1108"/>
      <c r="CQM93" s="1108"/>
      <c r="CQN93" s="1108"/>
      <c r="CQO93" s="1108"/>
      <c r="CQP93" s="1108"/>
      <c r="CQQ93" s="1108"/>
      <c r="CQR93" s="1108"/>
      <c r="CQS93" s="1108"/>
      <c r="CQT93" s="1108"/>
      <c r="CQU93" s="1108"/>
      <c r="CQV93" s="1108"/>
      <c r="CQW93" s="1108"/>
      <c r="CQX93" s="1108"/>
      <c r="CQY93" s="1108"/>
      <c r="CQZ93" s="1108"/>
      <c r="CRA93" s="1108"/>
      <c r="CRB93" s="1108"/>
      <c r="CRC93" s="1108"/>
      <c r="CRD93" s="1108"/>
      <c r="CRE93" s="1108"/>
      <c r="CRF93" s="1108"/>
      <c r="CRG93" s="1108"/>
      <c r="CRH93" s="1108"/>
      <c r="CRI93" s="1108"/>
      <c r="CRJ93" s="1108"/>
      <c r="CRK93" s="1108"/>
      <c r="CRL93" s="1108"/>
      <c r="CRM93" s="1108"/>
      <c r="CRN93" s="1108"/>
      <c r="CRO93" s="1108"/>
      <c r="CRP93" s="1108"/>
      <c r="CRQ93" s="1108"/>
      <c r="CRR93" s="1108"/>
      <c r="CRS93" s="1108"/>
      <c r="CRT93" s="1108"/>
      <c r="CRU93" s="1108"/>
      <c r="CRV93" s="1108"/>
      <c r="CRW93" s="1108"/>
      <c r="CRX93" s="1108"/>
      <c r="CRY93" s="1108"/>
      <c r="CRZ93" s="1108"/>
      <c r="CSA93" s="1108"/>
      <c r="CSB93" s="1108"/>
      <c r="CSC93" s="1108"/>
      <c r="CSD93" s="1108"/>
      <c r="CSE93" s="1108"/>
      <c r="CSF93" s="1108"/>
      <c r="CSG93" s="1108"/>
      <c r="CSH93" s="1108"/>
      <c r="CSI93" s="1108"/>
      <c r="CSJ93" s="1108"/>
      <c r="CSK93" s="1108"/>
      <c r="CSL93" s="1108"/>
      <c r="CSM93" s="1108"/>
      <c r="CSN93" s="1108"/>
      <c r="CSO93" s="1108"/>
      <c r="CSP93" s="1108"/>
      <c r="CSQ93" s="1108"/>
      <c r="CSR93" s="1108"/>
      <c r="CSS93" s="1108"/>
      <c r="CST93" s="1108"/>
      <c r="CSU93" s="1108"/>
      <c r="CSV93" s="1108"/>
      <c r="CSW93" s="1108"/>
      <c r="CSX93" s="1108"/>
      <c r="CSY93" s="1108"/>
      <c r="CSZ93" s="1108"/>
      <c r="CTA93" s="1108"/>
      <c r="CTB93" s="1108"/>
      <c r="CTC93" s="1108"/>
      <c r="CTD93" s="1108"/>
      <c r="CTE93" s="1108"/>
      <c r="CTF93" s="1108"/>
      <c r="CTG93" s="1108"/>
      <c r="CTH93" s="1108"/>
      <c r="CTI93" s="1108"/>
      <c r="CTJ93" s="1108"/>
      <c r="CTK93" s="1108"/>
      <c r="CTL93" s="1108"/>
      <c r="CTM93" s="1108"/>
      <c r="CTN93" s="1108"/>
      <c r="CTO93" s="1108"/>
      <c r="CTP93" s="1108"/>
      <c r="CTQ93" s="1108"/>
      <c r="CTR93" s="1108"/>
      <c r="CTS93" s="1108"/>
      <c r="CTT93" s="1108"/>
      <c r="CTU93" s="1108"/>
      <c r="CTV93" s="1108"/>
      <c r="CTW93" s="1108"/>
      <c r="CTX93" s="1108"/>
      <c r="CTY93" s="1108"/>
      <c r="CTZ93" s="1108"/>
      <c r="CUA93" s="1108"/>
      <c r="CUB93" s="1108"/>
      <c r="CUC93" s="1108"/>
      <c r="CUD93" s="1108"/>
      <c r="CUE93" s="1108"/>
      <c r="CUF93" s="1108"/>
      <c r="CUG93" s="1108"/>
      <c r="CUH93" s="1108"/>
      <c r="CUI93" s="1108"/>
      <c r="CUJ93" s="1108"/>
      <c r="CUK93" s="1108"/>
      <c r="CUL93" s="1108"/>
      <c r="CUM93" s="1108"/>
      <c r="CUN93" s="1108"/>
      <c r="CUO93" s="1108"/>
      <c r="CUP93" s="1108"/>
      <c r="CUQ93" s="1108"/>
      <c r="CUR93" s="1108"/>
      <c r="CUS93" s="1108"/>
      <c r="CUT93" s="1108"/>
      <c r="CUU93" s="1108"/>
      <c r="CUV93" s="1108"/>
      <c r="CUW93" s="1108"/>
      <c r="CUX93" s="1108"/>
      <c r="CUY93" s="1108"/>
      <c r="CUZ93" s="1108"/>
      <c r="CVA93" s="1108"/>
      <c r="CVB93" s="1108"/>
      <c r="CVC93" s="1108"/>
      <c r="CVD93" s="1108"/>
      <c r="CVE93" s="1108"/>
      <c r="CVF93" s="1108"/>
      <c r="CVG93" s="1108"/>
      <c r="CVH93" s="1108"/>
      <c r="CVI93" s="1108"/>
      <c r="CVJ93" s="1108"/>
      <c r="CVK93" s="1108"/>
      <c r="CVL93" s="1108"/>
      <c r="CVM93" s="1108"/>
      <c r="CVN93" s="1108"/>
      <c r="CVO93" s="1108"/>
      <c r="CVP93" s="1108"/>
      <c r="CVQ93" s="1108"/>
      <c r="CVR93" s="1108"/>
      <c r="CVS93" s="1108"/>
      <c r="CVT93" s="1108"/>
      <c r="CVU93" s="1108"/>
      <c r="CVV93" s="1108"/>
      <c r="CVW93" s="1108"/>
      <c r="CVX93" s="1108"/>
      <c r="CVY93" s="1108"/>
      <c r="CVZ93" s="1108"/>
      <c r="CWA93" s="1108"/>
      <c r="CWB93" s="1108"/>
      <c r="CWC93" s="1108"/>
      <c r="CWD93" s="1108"/>
      <c r="CWE93" s="1108"/>
      <c r="CWF93" s="1108"/>
      <c r="CWG93" s="1108"/>
      <c r="CWH93" s="1108"/>
      <c r="CWI93" s="1108"/>
      <c r="CWJ93" s="1108"/>
      <c r="CWK93" s="1108"/>
      <c r="CWL93" s="1108"/>
      <c r="CWM93" s="1108"/>
      <c r="CWN93" s="1108"/>
      <c r="CWO93" s="1108"/>
      <c r="CWP93" s="1108"/>
      <c r="CWQ93" s="1108"/>
      <c r="CWR93" s="1108"/>
      <c r="CWS93" s="1108"/>
      <c r="CWT93" s="1108"/>
      <c r="CWU93" s="1108"/>
      <c r="CWV93" s="1108"/>
      <c r="CWW93" s="1108"/>
      <c r="CWX93" s="1108"/>
      <c r="CWY93" s="1108"/>
      <c r="CWZ93" s="1108"/>
      <c r="CXA93" s="1108"/>
      <c r="CXB93" s="1108"/>
      <c r="CXC93" s="1108"/>
      <c r="CXD93" s="1108"/>
      <c r="CXE93" s="1108"/>
      <c r="CXF93" s="1108"/>
      <c r="CXG93" s="1108"/>
      <c r="CXH93" s="1108"/>
      <c r="CXI93" s="1108"/>
      <c r="CXJ93" s="1108"/>
      <c r="CXK93" s="1108"/>
      <c r="CXL93" s="1108"/>
      <c r="CXM93" s="1108"/>
      <c r="CXN93" s="1108"/>
      <c r="CXO93" s="1108"/>
      <c r="CXP93" s="1108"/>
      <c r="CXQ93" s="1108"/>
      <c r="CXR93" s="1108"/>
      <c r="CXS93" s="1108"/>
      <c r="CXT93" s="1108"/>
      <c r="CXU93" s="1108"/>
      <c r="CXV93" s="1108"/>
      <c r="CXW93" s="1108"/>
      <c r="CXX93" s="1108"/>
      <c r="CXY93" s="1108"/>
      <c r="CXZ93" s="1108"/>
      <c r="CYA93" s="1108"/>
      <c r="CYB93" s="1108"/>
      <c r="CYC93" s="1108"/>
      <c r="CYD93" s="1108"/>
      <c r="CYE93" s="1108"/>
      <c r="CYF93" s="1108"/>
      <c r="CYG93" s="1108"/>
      <c r="CYH93" s="1108"/>
      <c r="CYI93" s="1108"/>
      <c r="CYJ93" s="1108"/>
      <c r="CYK93" s="1108"/>
      <c r="CYL93" s="1108"/>
      <c r="CYM93" s="1108"/>
      <c r="CYN93" s="1108"/>
      <c r="CYO93" s="1108"/>
      <c r="CYP93" s="1108"/>
      <c r="CYQ93" s="1108"/>
      <c r="CYR93" s="1108"/>
      <c r="CYS93" s="1108"/>
      <c r="CYT93" s="1108"/>
      <c r="CYU93" s="1108"/>
      <c r="CYV93" s="1108"/>
      <c r="CYW93" s="1108"/>
      <c r="CYX93" s="1108"/>
      <c r="CYY93" s="1108"/>
      <c r="CYZ93" s="1108"/>
      <c r="CZA93" s="1108"/>
      <c r="CZB93" s="1108"/>
      <c r="CZC93" s="1108"/>
      <c r="CZD93" s="1108"/>
      <c r="CZE93" s="1108"/>
      <c r="CZF93" s="1108"/>
      <c r="CZG93" s="1108"/>
      <c r="CZH93" s="1108"/>
      <c r="CZI93" s="1108"/>
      <c r="CZJ93" s="1108"/>
      <c r="CZK93" s="1108"/>
      <c r="CZL93" s="1108"/>
      <c r="CZM93" s="1108"/>
      <c r="CZN93" s="1108"/>
      <c r="CZO93" s="1108"/>
      <c r="CZP93" s="1108"/>
      <c r="CZQ93" s="1108"/>
      <c r="CZR93" s="1108"/>
      <c r="CZS93" s="1108"/>
      <c r="CZT93" s="1108"/>
      <c r="CZU93" s="1108"/>
      <c r="CZV93" s="1108"/>
      <c r="CZW93" s="1108"/>
      <c r="CZX93" s="1108"/>
      <c r="CZY93" s="1108"/>
      <c r="CZZ93" s="1108"/>
      <c r="DAA93" s="1108"/>
      <c r="DAB93" s="1108"/>
      <c r="DAC93" s="1108"/>
      <c r="DAD93" s="1108"/>
      <c r="DAE93" s="1108"/>
      <c r="DAF93" s="1108"/>
      <c r="DAG93" s="1108"/>
      <c r="DAH93" s="1108"/>
      <c r="DAI93" s="1108"/>
      <c r="DAJ93" s="1108"/>
      <c r="DAK93" s="1108"/>
      <c r="DAL93" s="1108"/>
      <c r="DAM93" s="1108"/>
      <c r="DAN93" s="1108"/>
      <c r="DAO93" s="1108"/>
      <c r="DAP93" s="1108"/>
      <c r="DAQ93" s="1108"/>
      <c r="DAR93" s="1108"/>
      <c r="DAS93" s="1108"/>
      <c r="DAT93" s="1108"/>
      <c r="DAU93" s="1108"/>
      <c r="DAV93" s="1108"/>
      <c r="DAW93" s="1108"/>
      <c r="DAX93" s="1108"/>
      <c r="DAY93" s="1108"/>
      <c r="DAZ93" s="1108"/>
      <c r="DBA93" s="1108"/>
      <c r="DBB93" s="1108"/>
      <c r="DBC93" s="1108"/>
      <c r="DBD93" s="1108"/>
      <c r="DBE93" s="1108"/>
      <c r="DBF93" s="1108"/>
      <c r="DBG93" s="1108"/>
      <c r="DBH93" s="1108"/>
      <c r="DBI93" s="1108"/>
      <c r="DBJ93" s="1108"/>
      <c r="DBK93" s="1108"/>
      <c r="DBL93" s="1108"/>
      <c r="DBM93" s="1108"/>
      <c r="DBN93" s="1108"/>
      <c r="DBO93" s="1108"/>
      <c r="DBP93" s="1108"/>
      <c r="DBQ93" s="1108"/>
      <c r="DBR93" s="1108"/>
      <c r="DBS93" s="1108"/>
      <c r="DBT93" s="1108"/>
      <c r="DBU93" s="1108"/>
      <c r="DBV93" s="1108"/>
      <c r="DBW93" s="1108"/>
      <c r="DBX93" s="1108"/>
      <c r="DBY93" s="1108"/>
      <c r="DBZ93" s="1108"/>
      <c r="DCA93" s="1108"/>
      <c r="DCB93" s="1108"/>
      <c r="DCC93" s="1108"/>
      <c r="DCD93" s="1108"/>
      <c r="DCE93" s="1108"/>
      <c r="DCF93" s="1108"/>
      <c r="DCG93" s="1108"/>
      <c r="DCH93" s="1108"/>
      <c r="DCI93" s="1108"/>
      <c r="DCJ93" s="1108"/>
      <c r="DCK93" s="1108"/>
      <c r="DCL93" s="1108"/>
      <c r="DCM93" s="1108"/>
      <c r="DCN93" s="1108"/>
      <c r="DCO93" s="1108"/>
      <c r="DCP93" s="1108"/>
      <c r="DCQ93" s="1108"/>
      <c r="DCR93" s="1108"/>
      <c r="DCS93" s="1108"/>
      <c r="DCT93" s="1108"/>
      <c r="DCU93" s="1108"/>
      <c r="DCV93" s="1108"/>
      <c r="DCW93" s="1108"/>
      <c r="DCX93" s="1108"/>
      <c r="DCY93" s="1108"/>
      <c r="DCZ93" s="1108"/>
      <c r="DDA93" s="1108"/>
      <c r="DDB93" s="1108"/>
      <c r="DDC93" s="1108"/>
      <c r="DDD93" s="1108"/>
      <c r="DDE93" s="1108"/>
      <c r="DDF93" s="1108"/>
      <c r="DDG93" s="1108"/>
      <c r="DDH93" s="1108"/>
      <c r="DDI93" s="1108"/>
      <c r="DDJ93" s="1108"/>
      <c r="DDK93" s="1108"/>
      <c r="DDL93" s="1108"/>
      <c r="DDM93" s="1108"/>
      <c r="DDN93" s="1108"/>
      <c r="DDO93" s="1108"/>
      <c r="DDP93" s="1108"/>
      <c r="DDQ93" s="1108"/>
      <c r="DDR93" s="1108"/>
      <c r="DDS93" s="1108"/>
      <c r="DDT93" s="1108"/>
      <c r="DDU93" s="1108"/>
      <c r="DDV93" s="1108"/>
      <c r="DDW93" s="1108"/>
      <c r="DDX93" s="1108"/>
      <c r="DDY93" s="1108"/>
      <c r="DDZ93" s="1108"/>
      <c r="DEA93" s="1108"/>
      <c r="DEB93" s="1108"/>
      <c r="DEC93" s="1108"/>
      <c r="DED93" s="1108"/>
      <c r="DEE93" s="1108"/>
      <c r="DEF93" s="1108"/>
      <c r="DEG93" s="1108"/>
      <c r="DEH93" s="1108"/>
      <c r="DEI93" s="1108"/>
      <c r="DEJ93" s="1108"/>
      <c r="DEK93" s="1108"/>
      <c r="DEL93" s="1108"/>
      <c r="DEM93" s="1108"/>
      <c r="DEN93" s="1108"/>
      <c r="DEO93" s="1108"/>
      <c r="DEP93" s="1108"/>
      <c r="DEQ93" s="1108"/>
      <c r="DER93" s="1108"/>
      <c r="DES93" s="1108"/>
      <c r="DET93" s="1108"/>
      <c r="DEU93" s="1108"/>
      <c r="DEV93" s="1108"/>
      <c r="DEW93" s="1108"/>
      <c r="DEX93" s="1108"/>
      <c r="DEY93" s="1108"/>
      <c r="DEZ93" s="1108"/>
      <c r="DFA93" s="1108"/>
      <c r="DFB93" s="1108"/>
      <c r="DFC93" s="1108"/>
      <c r="DFD93" s="1108"/>
      <c r="DFE93" s="1108"/>
      <c r="DFF93" s="1108"/>
      <c r="DFG93" s="1108"/>
      <c r="DFH93" s="1108"/>
      <c r="DFI93" s="1108"/>
      <c r="DFJ93" s="1108"/>
      <c r="DFK93" s="1108"/>
      <c r="DFL93" s="1108"/>
      <c r="DFM93" s="1108"/>
      <c r="DFN93" s="1108"/>
      <c r="DFO93" s="1108"/>
      <c r="DFP93" s="1108"/>
      <c r="DFQ93" s="1108"/>
      <c r="DFR93" s="1108"/>
      <c r="DFS93" s="1108"/>
      <c r="DFT93" s="1108"/>
      <c r="DFU93" s="1108"/>
      <c r="DFV93" s="1108"/>
      <c r="DFW93" s="1108"/>
      <c r="DFX93" s="1108"/>
      <c r="DFY93" s="1108"/>
      <c r="DFZ93" s="1108"/>
      <c r="DGA93" s="1108"/>
      <c r="DGB93" s="1108"/>
      <c r="DGC93" s="1108"/>
      <c r="DGD93" s="1108"/>
      <c r="DGE93" s="1108"/>
      <c r="DGF93" s="1108"/>
      <c r="DGG93" s="1108"/>
      <c r="DGH93" s="1108"/>
      <c r="DGI93" s="1108"/>
      <c r="DGJ93" s="1108"/>
      <c r="DGK93" s="1108"/>
      <c r="DGL93" s="1108"/>
      <c r="DGM93" s="1108"/>
      <c r="DGN93" s="1108"/>
      <c r="DGO93" s="1108"/>
      <c r="DGP93" s="1108"/>
      <c r="DGQ93" s="1108"/>
      <c r="DGR93" s="1108"/>
      <c r="DGS93" s="1108"/>
      <c r="DGT93" s="1108"/>
      <c r="DGU93" s="1108"/>
      <c r="DGV93" s="1108"/>
      <c r="DGW93" s="1108"/>
      <c r="DGX93" s="1108"/>
      <c r="DGY93" s="1108"/>
      <c r="DGZ93" s="1108"/>
      <c r="DHA93" s="1108"/>
      <c r="DHB93" s="1108"/>
      <c r="DHC93" s="1108"/>
      <c r="DHD93" s="1108"/>
      <c r="DHE93" s="1108"/>
      <c r="DHF93" s="1108"/>
      <c r="DHG93" s="1108"/>
      <c r="DHH93" s="1108"/>
      <c r="DHI93" s="1108"/>
      <c r="DHJ93" s="1108"/>
      <c r="DHK93" s="1108"/>
      <c r="DHL93" s="1108"/>
      <c r="DHM93" s="1108"/>
      <c r="DHN93" s="1108"/>
      <c r="DHO93" s="1108"/>
      <c r="DHP93" s="1108"/>
      <c r="DHQ93" s="1108"/>
      <c r="DHR93" s="1108"/>
      <c r="DHS93" s="1108"/>
      <c r="DHT93" s="1108"/>
      <c r="DHU93" s="1108"/>
      <c r="DHV93" s="1108"/>
      <c r="DHW93" s="1108"/>
      <c r="DHX93" s="1108"/>
      <c r="DHY93" s="1108"/>
      <c r="DHZ93" s="1108"/>
      <c r="DIA93" s="1108"/>
      <c r="DIB93" s="1108"/>
      <c r="DIC93" s="1108"/>
      <c r="DID93" s="1108"/>
      <c r="DIE93" s="1108"/>
      <c r="DIF93" s="1108"/>
      <c r="DIG93" s="1108"/>
      <c r="DIH93" s="1108"/>
      <c r="DII93" s="1108"/>
      <c r="DIJ93" s="1108"/>
      <c r="DIK93" s="1108"/>
      <c r="DIL93" s="1108"/>
      <c r="DIM93" s="1108"/>
      <c r="DIN93" s="1108"/>
      <c r="DIO93" s="1108"/>
      <c r="DIP93" s="1108"/>
      <c r="DIQ93" s="1108"/>
      <c r="DIR93" s="1108"/>
      <c r="DIS93" s="1108"/>
      <c r="DIT93" s="1108"/>
      <c r="DIU93" s="1108"/>
      <c r="DIV93" s="1108"/>
      <c r="DIW93" s="1108"/>
      <c r="DIX93" s="1108"/>
      <c r="DIY93" s="1108"/>
      <c r="DIZ93" s="1108"/>
      <c r="DJA93" s="1108"/>
      <c r="DJB93" s="1108"/>
      <c r="DJC93" s="1108"/>
      <c r="DJD93" s="1108"/>
      <c r="DJE93" s="1108"/>
      <c r="DJF93" s="1108"/>
      <c r="DJG93" s="1108"/>
      <c r="DJH93" s="1108"/>
      <c r="DJI93" s="1108"/>
      <c r="DJJ93" s="1108"/>
      <c r="DJK93" s="1108"/>
      <c r="DJL93" s="1108"/>
      <c r="DJM93" s="1108"/>
      <c r="DJN93" s="1108"/>
      <c r="DJO93" s="1108"/>
      <c r="DJP93" s="1108"/>
      <c r="DJQ93" s="1108"/>
      <c r="DJR93" s="1108"/>
      <c r="DJS93" s="1108"/>
      <c r="DJT93" s="1108"/>
      <c r="DJU93" s="1108"/>
      <c r="DJV93" s="1108"/>
      <c r="DJW93" s="1108"/>
      <c r="DJX93" s="1108"/>
      <c r="DJY93" s="1108"/>
      <c r="DJZ93" s="1108"/>
      <c r="DKA93" s="1108"/>
      <c r="DKB93" s="1108"/>
      <c r="DKC93" s="1108"/>
      <c r="DKD93" s="1108"/>
      <c r="DKE93" s="1108"/>
      <c r="DKF93" s="1108"/>
      <c r="DKG93" s="1108"/>
      <c r="DKH93" s="1108"/>
      <c r="DKI93" s="1108"/>
      <c r="DKJ93" s="1108"/>
      <c r="DKK93" s="1108"/>
      <c r="DKL93" s="1108"/>
      <c r="DKM93" s="1108"/>
      <c r="DKN93" s="1108"/>
      <c r="DKO93" s="1108"/>
      <c r="DKP93" s="1108"/>
      <c r="DKQ93" s="1108"/>
      <c r="DKR93" s="1108"/>
      <c r="DKS93" s="1108"/>
      <c r="DKT93" s="1108"/>
      <c r="DKU93" s="1108"/>
      <c r="DKV93" s="1108"/>
      <c r="DKW93" s="1108"/>
      <c r="DKX93" s="1108"/>
      <c r="DKY93" s="1108"/>
      <c r="DKZ93" s="1108"/>
      <c r="DLA93" s="1108"/>
      <c r="DLB93" s="1108"/>
      <c r="DLC93" s="1108"/>
      <c r="DLD93" s="1108"/>
      <c r="DLE93" s="1108"/>
      <c r="DLF93" s="1108"/>
      <c r="DLG93" s="1108"/>
      <c r="DLH93" s="1108"/>
      <c r="DLI93" s="1108"/>
      <c r="DLJ93" s="1108"/>
      <c r="DLK93" s="1108"/>
      <c r="DLL93" s="1108"/>
      <c r="DLM93" s="1108"/>
      <c r="DLN93" s="1108"/>
      <c r="DLO93" s="1108"/>
      <c r="DLP93" s="1108"/>
      <c r="DLQ93" s="1108"/>
      <c r="DLR93" s="1108"/>
      <c r="DLS93" s="1108"/>
      <c r="DLT93" s="1108"/>
      <c r="DLU93" s="1108"/>
      <c r="DLV93" s="1108"/>
      <c r="DLW93" s="1108"/>
      <c r="DLX93" s="1108"/>
      <c r="DLY93" s="1108"/>
      <c r="DLZ93" s="1108"/>
      <c r="DMA93" s="1108"/>
      <c r="DMB93" s="1108"/>
      <c r="DMC93" s="1108"/>
      <c r="DMD93" s="1108"/>
      <c r="DME93" s="1108"/>
      <c r="DMF93" s="1108"/>
      <c r="DMG93" s="1108"/>
      <c r="DMH93" s="1108"/>
      <c r="DMI93" s="1108"/>
      <c r="DMJ93" s="1108"/>
      <c r="DMK93" s="1108"/>
      <c r="DML93" s="1108"/>
      <c r="DMM93" s="1108"/>
      <c r="DMN93" s="1108"/>
      <c r="DMO93" s="1108"/>
      <c r="DMP93" s="1108"/>
      <c r="DMQ93" s="1108"/>
      <c r="DMR93" s="1108"/>
      <c r="DMS93" s="1108"/>
      <c r="DMT93" s="1108"/>
      <c r="DMU93" s="1108"/>
      <c r="DMV93" s="1108"/>
      <c r="DMW93" s="1108"/>
      <c r="DMX93" s="1108"/>
      <c r="DMY93" s="1108"/>
      <c r="DMZ93" s="1108"/>
      <c r="DNA93" s="1108"/>
      <c r="DNB93" s="1108"/>
      <c r="DNC93" s="1108"/>
      <c r="DND93" s="1108"/>
      <c r="DNE93" s="1108"/>
      <c r="DNF93" s="1108"/>
      <c r="DNG93" s="1108"/>
      <c r="DNH93" s="1108"/>
      <c r="DNI93" s="1108"/>
      <c r="DNJ93" s="1108"/>
      <c r="DNK93" s="1108"/>
      <c r="DNL93" s="1108"/>
      <c r="DNM93" s="1108"/>
      <c r="DNN93" s="1108"/>
      <c r="DNO93" s="1108"/>
      <c r="DNP93" s="1108"/>
      <c r="DNQ93" s="1108"/>
      <c r="DNR93" s="1108"/>
      <c r="DNS93" s="1108"/>
      <c r="DNT93" s="1108"/>
      <c r="DNU93" s="1108"/>
      <c r="DNV93" s="1108"/>
      <c r="DNW93" s="1108"/>
      <c r="DNX93" s="1108"/>
      <c r="DNY93" s="1108"/>
      <c r="DNZ93" s="1108"/>
      <c r="DOA93" s="1108"/>
      <c r="DOB93" s="1108"/>
      <c r="DOC93" s="1108"/>
      <c r="DOD93" s="1108"/>
      <c r="DOE93" s="1108"/>
      <c r="DOF93" s="1108"/>
      <c r="DOG93" s="1108"/>
      <c r="DOH93" s="1108"/>
      <c r="DOI93" s="1108"/>
      <c r="DOJ93" s="1108"/>
      <c r="DOK93" s="1108"/>
      <c r="DOL93" s="1108"/>
      <c r="DOM93" s="1108"/>
      <c r="DON93" s="1108"/>
      <c r="DOO93" s="1108"/>
      <c r="DOP93" s="1108"/>
      <c r="DOQ93" s="1108"/>
      <c r="DOR93" s="1108"/>
      <c r="DOS93" s="1108"/>
      <c r="DOT93" s="1108"/>
      <c r="DOU93" s="1108"/>
      <c r="DOV93" s="1108"/>
      <c r="DOW93" s="1108"/>
      <c r="DOX93" s="1108"/>
      <c r="DOY93" s="1108"/>
      <c r="DOZ93" s="1108"/>
      <c r="DPA93" s="1108"/>
      <c r="DPB93" s="1108"/>
      <c r="DPC93" s="1108"/>
      <c r="DPD93" s="1108"/>
      <c r="DPE93" s="1108"/>
      <c r="DPF93" s="1108"/>
      <c r="DPG93" s="1108"/>
      <c r="DPH93" s="1108"/>
      <c r="DPI93" s="1108"/>
      <c r="DPJ93" s="1108"/>
      <c r="DPK93" s="1108"/>
      <c r="DPL93" s="1108"/>
      <c r="DPM93" s="1108"/>
      <c r="DPN93" s="1108"/>
      <c r="DPO93" s="1108"/>
      <c r="DPP93" s="1108"/>
      <c r="DPQ93" s="1108"/>
      <c r="DPR93" s="1108"/>
      <c r="DPS93" s="1108"/>
      <c r="DPT93" s="1108"/>
      <c r="DPU93" s="1108"/>
      <c r="DPV93" s="1108"/>
      <c r="DPW93" s="1108"/>
      <c r="DPX93" s="1108"/>
      <c r="DPY93" s="1108"/>
      <c r="DPZ93" s="1108"/>
      <c r="DQA93" s="1108"/>
      <c r="DQB93" s="1108"/>
      <c r="DQC93" s="1108"/>
      <c r="DQD93" s="1108"/>
      <c r="DQE93" s="1108"/>
      <c r="DQF93" s="1108"/>
      <c r="DQG93" s="1108"/>
      <c r="DQH93" s="1108"/>
      <c r="DQI93" s="1108"/>
      <c r="DQJ93" s="1108"/>
      <c r="DQK93" s="1108"/>
      <c r="DQL93" s="1108"/>
      <c r="DQM93" s="1108"/>
      <c r="DQN93" s="1108"/>
      <c r="DQO93" s="1108"/>
      <c r="DQP93" s="1108"/>
      <c r="DQQ93" s="1108"/>
      <c r="DQR93" s="1108"/>
      <c r="DQS93" s="1108"/>
      <c r="DQT93" s="1108"/>
      <c r="DQU93" s="1108"/>
      <c r="DQV93" s="1108"/>
      <c r="DQW93" s="1108"/>
      <c r="DQX93" s="1108"/>
      <c r="DQY93" s="1108"/>
      <c r="DQZ93" s="1108"/>
      <c r="DRA93" s="1108"/>
      <c r="DRB93" s="1108"/>
      <c r="DRC93" s="1108"/>
      <c r="DRD93" s="1108"/>
      <c r="DRE93" s="1108"/>
      <c r="DRF93" s="1108"/>
      <c r="DRG93" s="1108"/>
      <c r="DRH93" s="1108"/>
      <c r="DRI93" s="1108"/>
      <c r="DRJ93" s="1108"/>
      <c r="DRK93" s="1108"/>
      <c r="DRL93" s="1108"/>
      <c r="DRM93" s="1108"/>
      <c r="DRN93" s="1108"/>
      <c r="DRO93" s="1108"/>
      <c r="DRP93" s="1108"/>
      <c r="DRQ93" s="1108"/>
      <c r="DRR93" s="1108"/>
      <c r="DRS93" s="1108"/>
      <c r="DRT93" s="1108"/>
      <c r="DRU93" s="1108"/>
      <c r="DRV93" s="1108"/>
      <c r="DRW93" s="1108"/>
      <c r="DRX93" s="1108"/>
      <c r="DRY93" s="1108"/>
      <c r="DRZ93" s="1108"/>
      <c r="DSA93" s="1108"/>
      <c r="DSB93" s="1108"/>
      <c r="DSC93" s="1108"/>
      <c r="DSD93" s="1108"/>
      <c r="DSE93" s="1108"/>
      <c r="DSF93" s="1108"/>
      <c r="DSG93" s="1108"/>
      <c r="DSH93" s="1108"/>
      <c r="DSI93" s="1108"/>
      <c r="DSJ93" s="1108"/>
      <c r="DSK93" s="1108"/>
      <c r="DSL93" s="1108"/>
      <c r="DSM93" s="1108"/>
      <c r="DSN93" s="1108"/>
      <c r="DSO93" s="1108"/>
      <c r="DSP93" s="1108"/>
      <c r="DSQ93" s="1108"/>
      <c r="DSR93" s="1108"/>
      <c r="DSS93" s="1108"/>
      <c r="DST93" s="1108"/>
      <c r="DSU93" s="1108"/>
      <c r="DSV93" s="1108"/>
      <c r="DSW93" s="1108"/>
      <c r="DSX93" s="1108"/>
      <c r="DSY93" s="1108"/>
      <c r="DSZ93" s="1108"/>
      <c r="DTA93" s="1108"/>
      <c r="DTB93" s="1108"/>
      <c r="DTC93" s="1108"/>
      <c r="DTD93" s="1108"/>
      <c r="DTE93" s="1108"/>
      <c r="DTF93" s="1108"/>
      <c r="DTG93" s="1108"/>
      <c r="DTH93" s="1108"/>
      <c r="DTI93" s="1108"/>
      <c r="DTJ93" s="1108"/>
      <c r="DTK93" s="1108"/>
      <c r="DTL93" s="1108"/>
      <c r="DTM93" s="1108"/>
      <c r="DTN93" s="1108"/>
      <c r="DTO93" s="1108"/>
      <c r="DTP93" s="1108"/>
      <c r="DTQ93" s="1108"/>
      <c r="DTR93" s="1108"/>
      <c r="DTS93" s="1108"/>
      <c r="DTT93" s="1108"/>
      <c r="DTU93" s="1108"/>
      <c r="DTV93" s="1108"/>
      <c r="DTW93" s="1108"/>
      <c r="DTX93" s="1108"/>
      <c r="DTY93" s="1108"/>
      <c r="DTZ93" s="1108"/>
      <c r="DUA93" s="1108"/>
      <c r="DUB93" s="1108"/>
      <c r="DUC93" s="1108"/>
      <c r="DUD93" s="1108"/>
      <c r="DUE93" s="1108"/>
      <c r="DUF93" s="1108"/>
      <c r="DUG93" s="1108"/>
      <c r="DUH93" s="1108"/>
      <c r="DUI93" s="1108"/>
      <c r="DUJ93" s="1108"/>
      <c r="DUK93" s="1108"/>
      <c r="DUL93" s="1108"/>
      <c r="DUM93" s="1108"/>
      <c r="DUN93" s="1108"/>
      <c r="DUO93" s="1108"/>
      <c r="DUP93" s="1108"/>
      <c r="DUQ93" s="1108"/>
      <c r="DUR93" s="1108"/>
      <c r="DUS93" s="1108"/>
      <c r="DUT93" s="1108"/>
      <c r="DUU93" s="1108"/>
      <c r="DUV93" s="1108"/>
      <c r="DUW93" s="1108"/>
      <c r="DUX93" s="1108"/>
      <c r="DUY93" s="1108"/>
      <c r="DUZ93" s="1108"/>
      <c r="DVA93" s="1108"/>
      <c r="DVB93" s="1108"/>
      <c r="DVC93" s="1108"/>
      <c r="DVD93" s="1108"/>
      <c r="DVE93" s="1108"/>
      <c r="DVF93" s="1108"/>
      <c r="DVG93" s="1108"/>
      <c r="DVH93" s="1108"/>
      <c r="DVI93" s="1108"/>
      <c r="DVJ93" s="1108"/>
      <c r="DVK93" s="1108"/>
      <c r="DVL93" s="1108"/>
      <c r="DVM93" s="1108"/>
      <c r="DVN93" s="1108"/>
      <c r="DVO93" s="1108"/>
      <c r="DVP93" s="1108"/>
      <c r="DVQ93" s="1108"/>
      <c r="DVR93" s="1108"/>
      <c r="DVS93" s="1108"/>
      <c r="DVT93" s="1108"/>
      <c r="DVU93" s="1108"/>
      <c r="DVV93" s="1108"/>
      <c r="DVW93" s="1108"/>
      <c r="DVX93" s="1108"/>
      <c r="DVY93" s="1108"/>
      <c r="DVZ93" s="1108"/>
      <c r="DWA93" s="1108"/>
      <c r="DWB93" s="1108"/>
      <c r="DWC93" s="1108"/>
      <c r="DWD93" s="1108"/>
      <c r="DWE93" s="1108"/>
      <c r="DWF93" s="1108"/>
      <c r="DWG93" s="1108"/>
      <c r="DWH93" s="1108"/>
      <c r="DWI93" s="1108"/>
      <c r="DWJ93" s="1108"/>
      <c r="DWK93" s="1108"/>
      <c r="DWL93" s="1108"/>
      <c r="DWM93" s="1108"/>
      <c r="DWN93" s="1108"/>
      <c r="DWO93" s="1108"/>
      <c r="DWP93" s="1108"/>
      <c r="DWQ93" s="1108"/>
      <c r="DWR93" s="1108"/>
      <c r="DWS93" s="1108"/>
      <c r="DWT93" s="1108"/>
      <c r="DWU93" s="1108"/>
      <c r="DWV93" s="1108"/>
      <c r="DWW93" s="1108"/>
      <c r="DWX93" s="1108"/>
      <c r="DWY93" s="1108"/>
      <c r="DWZ93" s="1108"/>
      <c r="DXA93" s="1108"/>
      <c r="DXB93" s="1108"/>
      <c r="DXC93" s="1108"/>
      <c r="DXD93" s="1108"/>
      <c r="DXE93" s="1108"/>
      <c r="DXF93" s="1108"/>
      <c r="DXG93" s="1108"/>
      <c r="DXH93" s="1108"/>
      <c r="DXI93" s="1108"/>
      <c r="DXJ93" s="1108"/>
      <c r="DXK93" s="1108"/>
      <c r="DXL93" s="1108"/>
      <c r="DXM93" s="1108"/>
      <c r="DXN93" s="1108"/>
      <c r="DXO93" s="1108"/>
      <c r="DXP93" s="1108"/>
      <c r="DXQ93" s="1108"/>
      <c r="DXR93" s="1108"/>
      <c r="DXS93" s="1108"/>
      <c r="DXT93" s="1108"/>
      <c r="DXU93" s="1108"/>
      <c r="DXV93" s="1108"/>
      <c r="DXW93" s="1108"/>
      <c r="DXX93" s="1108"/>
      <c r="DXY93" s="1108"/>
      <c r="DXZ93" s="1108"/>
      <c r="DYA93" s="1108"/>
      <c r="DYB93" s="1108"/>
      <c r="DYC93" s="1108"/>
      <c r="DYD93" s="1108"/>
      <c r="DYE93" s="1108"/>
      <c r="DYF93" s="1108"/>
      <c r="DYG93" s="1108"/>
      <c r="DYH93" s="1108"/>
      <c r="DYI93" s="1108"/>
      <c r="DYJ93" s="1108"/>
      <c r="DYK93" s="1108"/>
      <c r="DYL93" s="1108"/>
      <c r="DYM93" s="1108"/>
      <c r="DYN93" s="1108"/>
      <c r="DYO93" s="1108"/>
      <c r="DYP93" s="1108"/>
      <c r="DYQ93" s="1108"/>
      <c r="DYR93" s="1108"/>
      <c r="DYS93" s="1108"/>
      <c r="DYT93" s="1108"/>
      <c r="DYU93" s="1108"/>
      <c r="DYV93" s="1108"/>
      <c r="DYW93" s="1108"/>
      <c r="DYX93" s="1108"/>
      <c r="DYY93" s="1108"/>
      <c r="DYZ93" s="1108"/>
      <c r="DZA93" s="1108"/>
      <c r="DZB93" s="1108"/>
      <c r="DZC93" s="1108"/>
      <c r="DZD93" s="1108"/>
      <c r="DZE93" s="1108"/>
      <c r="DZF93" s="1108"/>
      <c r="DZG93" s="1108"/>
      <c r="DZH93" s="1108"/>
      <c r="DZI93" s="1108"/>
      <c r="DZJ93" s="1108"/>
      <c r="DZK93" s="1108"/>
      <c r="DZL93" s="1108"/>
      <c r="DZM93" s="1108"/>
      <c r="DZN93" s="1108"/>
      <c r="DZO93" s="1108"/>
      <c r="DZP93" s="1108"/>
      <c r="DZQ93" s="1108"/>
      <c r="DZR93" s="1108"/>
      <c r="DZS93" s="1108"/>
      <c r="DZT93" s="1108"/>
      <c r="DZU93" s="1108"/>
      <c r="DZV93" s="1108"/>
      <c r="DZW93" s="1108"/>
      <c r="DZX93" s="1108"/>
      <c r="DZY93" s="1108"/>
      <c r="DZZ93" s="1108"/>
      <c r="EAA93" s="1108"/>
      <c r="EAB93" s="1108"/>
      <c r="EAC93" s="1108"/>
      <c r="EAD93" s="1108"/>
      <c r="EAE93" s="1108"/>
      <c r="EAF93" s="1108"/>
      <c r="EAG93" s="1108"/>
      <c r="EAH93" s="1108"/>
      <c r="EAI93" s="1108"/>
      <c r="EAJ93" s="1108"/>
      <c r="EAK93" s="1108"/>
      <c r="EAL93" s="1108"/>
      <c r="EAM93" s="1108"/>
      <c r="EAN93" s="1108"/>
      <c r="EAO93" s="1108"/>
      <c r="EAP93" s="1108"/>
      <c r="EAQ93" s="1108"/>
      <c r="EAR93" s="1108"/>
      <c r="EAS93" s="1108"/>
      <c r="EAT93" s="1108"/>
      <c r="EAU93" s="1108"/>
      <c r="EAV93" s="1108"/>
      <c r="EAW93" s="1108"/>
      <c r="EAX93" s="1108"/>
      <c r="EAY93" s="1108"/>
      <c r="EAZ93" s="1108"/>
      <c r="EBA93" s="1108"/>
      <c r="EBB93" s="1108"/>
      <c r="EBC93" s="1108"/>
      <c r="EBD93" s="1108"/>
      <c r="EBE93" s="1108"/>
      <c r="EBF93" s="1108"/>
      <c r="EBG93" s="1108"/>
      <c r="EBH93" s="1108"/>
      <c r="EBI93" s="1108"/>
      <c r="EBJ93" s="1108"/>
      <c r="EBK93" s="1108"/>
      <c r="EBL93" s="1108"/>
      <c r="EBM93" s="1108"/>
      <c r="EBN93" s="1108"/>
      <c r="EBO93" s="1108"/>
      <c r="EBP93" s="1108"/>
      <c r="EBQ93" s="1108"/>
      <c r="EBR93" s="1108"/>
      <c r="EBS93" s="1108"/>
      <c r="EBT93" s="1108"/>
      <c r="EBU93" s="1108"/>
      <c r="EBV93" s="1108"/>
      <c r="EBW93" s="1108"/>
      <c r="EBX93" s="1108"/>
      <c r="EBY93" s="1108"/>
      <c r="EBZ93" s="1108"/>
      <c r="ECA93" s="1108"/>
      <c r="ECB93" s="1108"/>
      <c r="ECC93" s="1108"/>
      <c r="ECD93" s="1108"/>
      <c r="ECE93" s="1108"/>
      <c r="ECF93" s="1108"/>
      <c r="ECG93" s="1108"/>
      <c r="ECH93" s="1108"/>
      <c r="ECI93" s="1108"/>
      <c r="ECJ93" s="1108"/>
      <c r="ECK93" s="1108"/>
      <c r="ECL93" s="1108"/>
      <c r="ECM93" s="1108"/>
      <c r="ECN93" s="1108"/>
      <c r="ECO93" s="1108"/>
      <c r="ECP93" s="1108"/>
      <c r="ECQ93" s="1108"/>
      <c r="ECR93" s="1108"/>
      <c r="ECS93" s="1108"/>
      <c r="ECT93" s="1108"/>
      <c r="ECU93" s="1108"/>
      <c r="ECV93" s="1108"/>
      <c r="ECW93" s="1108"/>
      <c r="ECX93" s="1108"/>
      <c r="ECY93" s="1108"/>
      <c r="ECZ93" s="1108"/>
      <c r="EDA93" s="1108"/>
      <c r="EDB93" s="1108"/>
      <c r="EDC93" s="1108"/>
      <c r="EDD93" s="1108"/>
      <c r="EDE93" s="1108"/>
      <c r="EDF93" s="1108"/>
      <c r="EDG93" s="1108"/>
      <c r="EDH93" s="1108"/>
      <c r="EDI93" s="1108"/>
      <c r="EDJ93" s="1108"/>
      <c r="EDK93" s="1108"/>
      <c r="EDL93" s="1108"/>
      <c r="EDM93" s="1108"/>
      <c r="EDN93" s="1108"/>
      <c r="EDO93" s="1108"/>
      <c r="EDP93" s="1108"/>
      <c r="EDQ93" s="1108"/>
      <c r="EDR93" s="1108"/>
      <c r="EDS93" s="1108"/>
      <c r="EDT93" s="1108"/>
      <c r="EDU93" s="1108"/>
      <c r="EDV93" s="1108"/>
      <c r="EDW93" s="1108"/>
      <c r="EDX93" s="1108"/>
      <c r="EDY93" s="1108"/>
      <c r="EDZ93" s="1108"/>
      <c r="EEA93" s="1108"/>
      <c r="EEB93" s="1108"/>
      <c r="EEC93" s="1108"/>
      <c r="EED93" s="1108"/>
      <c r="EEE93" s="1108"/>
      <c r="EEF93" s="1108"/>
      <c r="EEG93" s="1108"/>
      <c r="EEH93" s="1108"/>
      <c r="EEI93" s="1108"/>
      <c r="EEJ93" s="1108"/>
      <c r="EEK93" s="1108"/>
      <c r="EEL93" s="1108"/>
      <c r="EEM93" s="1108"/>
      <c r="EEN93" s="1108"/>
      <c r="EEO93" s="1108"/>
      <c r="EEP93" s="1108"/>
      <c r="EEQ93" s="1108"/>
      <c r="EER93" s="1108"/>
      <c r="EES93" s="1108"/>
      <c r="EET93" s="1108"/>
      <c r="EEU93" s="1108"/>
      <c r="EEV93" s="1108"/>
      <c r="EEW93" s="1108"/>
      <c r="EEX93" s="1108"/>
      <c r="EEY93" s="1108"/>
      <c r="EEZ93" s="1108"/>
      <c r="EFA93" s="1108"/>
      <c r="EFB93" s="1108"/>
      <c r="EFC93" s="1108"/>
      <c r="EFD93" s="1108"/>
      <c r="EFE93" s="1108"/>
      <c r="EFF93" s="1108"/>
      <c r="EFG93" s="1108"/>
      <c r="EFH93" s="1108"/>
      <c r="EFI93" s="1108"/>
      <c r="EFJ93" s="1108"/>
      <c r="EFK93" s="1108"/>
      <c r="EFL93" s="1108"/>
      <c r="EFM93" s="1108"/>
      <c r="EFN93" s="1108"/>
      <c r="EFO93" s="1108"/>
      <c r="EFP93" s="1108"/>
      <c r="EFQ93" s="1108"/>
      <c r="EFR93" s="1108"/>
      <c r="EFS93" s="1108"/>
      <c r="EFT93" s="1108"/>
      <c r="EFU93" s="1108"/>
      <c r="EFV93" s="1108"/>
      <c r="EFW93" s="1108"/>
      <c r="EFX93" s="1108"/>
      <c r="EFY93" s="1108"/>
      <c r="EFZ93" s="1108"/>
      <c r="EGA93" s="1108"/>
      <c r="EGB93" s="1108"/>
      <c r="EGC93" s="1108"/>
      <c r="EGD93" s="1108"/>
      <c r="EGE93" s="1108"/>
      <c r="EGF93" s="1108"/>
      <c r="EGG93" s="1108"/>
      <c r="EGH93" s="1108"/>
      <c r="EGI93" s="1108"/>
      <c r="EGJ93" s="1108"/>
      <c r="EGK93" s="1108"/>
      <c r="EGL93" s="1108"/>
      <c r="EGM93" s="1108"/>
      <c r="EGN93" s="1108"/>
      <c r="EGO93" s="1108"/>
      <c r="EGP93" s="1108"/>
      <c r="EGQ93" s="1108"/>
      <c r="EGR93" s="1108"/>
      <c r="EGS93" s="1108"/>
      <c r="EGT93" s="1108"/>
      <c r="EGU93" s="1108"/>
      <c r="EGV93" s="1108"/>
      <c r="EGW93" s="1108"/>
      <c r="EGX93" s="1108"/>
      <c r="EGY93" s="1108"/>
      <c r="EGZ93" s="1108"/>
      <c r="EHA93" s="1108"/>
      <c r="EHB93" s="1108"/>
      <c r="EHC93" s="1108"/>
      <c r="EHD93" s="1108"/>
      <c r="EHE93" s="1108"/>
      <c r="EHF93" s="1108"/>
      <c r="EHG93" s="1108"/>
      <c r="EHH93" s="1108"/>
      <c r="EHI93" s="1108"/>
      <c r="EHJ93" s="1108"/>
      <c r="EHK93" s="1108"/>
      <c r="EHL93" s="1108"/>
      <c r="EHM93" s="1108"/>
      <c r="EHN93" s="1108"/>
      <c r="EHO93" s="1108"/>
      <c r="EHP93" s="1108"/>
      <c r="EHQ93" s="1108"/>
      <c r="EHR93" s="1108"/>
      <c r="EHS93" s="1108"/>
      <c r="EHT93" s="1108"/>
      <c r="EHU93" s="1108"/>
      <c r="EHV93" s="1108"/>
      <c r="EHW93" s="1108"/>
      <c r="EHX93" s="1108"/>
      <c r="EHY93" s="1108"/>
      <c r="EHZ93" s="1108"/>
      <c r="EIA93" s="1108"/>
      <c r="EIB93" s="1108"/>
      <c r="EIC93" s="1108"/>
      <c r="EID93" s="1108"/>
      <c r="EIE93" s="1108"/>
      <c r="EIF93" s="1108"/>
      <c r="EIG93" s="1108"/>
      <c r="EIH93" s="1108"/>
      <c r="EII93" s="1108"/>
      <c r="EIJ93" s="1108"/>
      <c r="EIK93" s="1108"/>
      <c r="EIL93" s="1108"/>
      <c r="EIM93" s="1108"/>
      <c r="EIN93" s="1108"/>
      <c r="EIO93" s="1108"/>
      <c r="EIP93" s="1108"/>
      <c r="EIQ93" s="1108"/>
      <c r="EIR93" s="1108"/>
      <c r="EIS93" s="1108"/>
      <c r="EIT93" s="1108"/>
      <c r="EIU93" s="1108"/>
      <c r="EIV93" s="1108"/>
      <c r="EIW93" s="1108"/>
      <c r="EIX93" s="1108"/>
      <c r="EIY93" s="1108"/>
      <c r="EIZ93" s="1108"/>
      <c r="EJA93" s="1108"/>
      <c r="EJB93" s="1108"/>
      <c r="EJC93" s="1108"/>
      <c r="EJD93" s="1108"/>
      <c r="EJE93" s="1108"/>
      <c r="EJF93" s="1108"/>
      <c r="EJG93" s="1108"/>
      <c r="EJH93" s="1108"/>
      <c r="EJI93" s="1108"/>
      <c r="EJJ93" s="1108"/>
      <c r="EJK93" s="1108"/>
      <c r="EJL93" s="1108"/>
      <c r="EJM93" s="1108"/>
      <c r="EJN93" s="1108"/>
      <c r="EJO93" s="1108"/>
      <c r="EJP93" s="1108"/>
      <c r="EJQ93" s="1108"/>
      <c r="EJR93" s="1108"/>
      <c r="EJS93" s="1108"/>
      <c r="EJT93" s="1108"/>
      <c r="EJU93" s="1108"/>
      <c r="EJV93" s="1108"/>
      <c r="EJW93" s="1108"/>
      <c r="EJX93" s="1108"/>
      <c r="EJY93" s="1108"/>
      <c r="EJZ93" s="1108"/>
      <c r="EKA93" s="1108"/>
      <c r="EKB93" s="1108"/>
      <c r="EKC93" s="1108"/>
      <c r="EKD93" s="1108"/>
      <c r="EKE93" s="1108"/>
      <c r="EKF93" s="1108"/>
      <c r="EKG93" s="1108"/>
      <c r="EKH93" s="1108"/>
      <c r="EKI93" s="1108"/>
      <c r="EKJ93" s="1108"/>
      <c r="EKK93" s="1108"/>
      <c r="EKL93" s="1108"/>
      <c r="EKM93" s="1108"/>
      <c r="EKN93" s="1108"/>
      <c r="EKO93" s="1108"/>
      <c r="EKP93" s="1108"/>
      <c r="EKQ93" s="1108"/>
      <c r="EKR93" s="1108"/>
      <c r="EKS93" s="1108"/>
      <c r="EKT93" s="1108"/>
      <c r="EKU93" s="1108"/>
      <c r="EKV93" s="1108"/>
      <c r="EKW93" s="1108"/>
      <c r="EKX93" s="1108"/>
      <c r="EKY93" s="1108"/>
      <c r="EKZ93" s="1108"/>
      <c r="ELA93" s="1108"/>
      <c r="ELB93" s="1108"/>
      <c r="ELC93" s="1108"/>
      <c r="ELD93" s="1108"/>
      <c r="ELE93" s="1108"/>
      <c r="ELF93" s="1108"/>
      <c r="ELG93" s="1108"/>
      <c r="ELH93" s="1108"/>
      <c r="ELI93" s="1108"/>
      <c r="ELJ93" s="1108"/>
      <c r="ELK93" s="1108"/>
      <c r="ELL93" s="1108"/>
      <c r="ELM93" s="1108"/>
      <c r="ELN93" s="1108"/>
      <c r="ELO93" s="1108"/>
      <c r="ELP93" s="1108"/>
      <c r="ELQ93" s="1108"/>
      <c r="ELR93" s="1108"/>
      <c r="ELS93" s="1108"/>
      <c r="ELT93" s="1108"/>
      <c r="ELU93" s="1108"/>
      <c r="ELV93" s="1108"/>
      <c r="ELW93" s="1108"/>
      <c r="ELX93" s="1108"/>
      <c r="ELY93" s="1108"/>
      <c r="ELZ93" s="1108"/>
      <c r="EMA93" s="1108"/>
      <c r="EMB93" s="1108"/>
      <c r="EMC93" s="1108"/>
      <c r="EMD93" s="1108"/>
      <c r="EME93" s="1108"/>
      <c r="EMF93" s="1108"/>
      <c r="EMG93" s="1108"/>
      <c r="EMH93" s="1108"/>
      <c r="EMI93" s="1108"/>
      <c r="EMJ93" s="1108"/>
      <c r="EMK93" s="1108"/>
      <c r="EML93" s="1108"/>
      <c r="EMM93" s="1108"/>
      <c r="EMN93" s="1108"/>
      <c r="EMO93" s="1108"/>
      <c r="EMP93" s="1108"/>
      <c r="EMQ93" s="1108"/>
      <c r="EMR93" s="1108"/>
      <c r="EMS93" s="1108"/>
      <c r="EMT93" s="1108"/>
      <c r="EMU93" s="1108"/>
      <c r="EMV93" s="1108"/>
      <c r="EMW93" s="1108"/>
      <c r="EMX93" s="1108"/>
      <c r="EMY93" s="1108"/>
      <c r="EMZ93" s="1108"/>
      <c r="ENA93" s="1108"/>
      <c r="ENB93" s="1108"/>
      <c r="ENC93" s="1108"/>
      <c r="END93" s="1108"/>
      <c r="ENE93" s="1108"/>
      <c r="ENF93" s="1108"/>
      <c r="ENG93" s="1108"/>
      <c r="ENH93" s="1108"/>
      <c r="ENI93" s="1108"/>
      <c r="ENJ93" s="1108"/>
      <c r="ENK93" s="1108"/>
      <c r="ENL93" s="1108"/>
      <c r="ENM93" s="1108"/>
      <c r="ENN93" s="1108"/>
      <c r="ENO93" s="1108"/>
      <c r="ENP93" s="1108"/>
      <c r="ENQ93" s="1108"/>
      <c r="ENR93" s="1108"/>
      <c r="ENS93" s="1108"/>
      <c r="ENT93" s="1108"/>
      <c r="ENU93" s="1108"/>
      <c r="ENV93" s="1108"/>
      <c r="ENW93" s="1108"/>
      <c r="ENX93" s="1108"/>
      <c r="ENY93" s="1108"/>
      <c r="ENZ93" s="1108"/>
      <c r="EOA93" s="1108"/>
      <c r="EOB93" s="1108"/>
      <c r="EOC93" s="1108"/>
      <c r="EOD93" s="1108"/>
      <c r="EOE93" s="1108"/>
      <c r="EOF93" s="1108"/>
      <c r="EOG93" s="1108"/>
      <c r="EOH93" s="1108"/>
      <c r="EOI93" s="1108"/>
      <c r="EOJ93" s="1108"/>
      <c r="EOK93" s="1108"/>
      <c r="EOL93" s="1108"/>
      <c r="EOM93" s="1108"/>
      <c r="EON93" s="1108"/>
      <c r="EOO93" s="1108"/>
      <c r="EOP93" s="1108"/>
      <c r="EOQ93" s="1108"/>
      <c r="EOR93" s="1108"/>
      <c r="EOS93" s="1108"/>
      <c r="EOT93" s="1108"/>
      <c r="EOU93" s="1108"/>
      <c r="EOV93" s="1108"/>
      <c r="EOW93" s="1108"/>
      <c r="EOX93" s="1108"/>
      <c r="EOY93" s="1108"/>
      <c r="EOZ93" s="1108"/>
      <c r="EPA93" s="1108"/>
      <c r="EPB93" s="1108"/>
      <c r="EPC93" s="1108"/>
      <c r="EPD93" s="1108"/>
      <c r="EPE93" s="1108"/>
      <c r="EPF93" s="1108"/>
      <c r="EPG93" s="1108"/>
      <c r="EPH93" s="1108"/>
      <c r="EPI93" s="1108"/>
      <c r="EPJ93" s="1108"/>
      <c r="EPK93" s="1108"/>
      <c r="EPL93" s="1108"/>
      <c r="EPM93" s="1108"/>
      <c r="EPN93" s="1108"/>
      <c r="EPO93" s="1108"/>
      <c r="EPP93" s="1108"/>
      <c r="EPQ93" s="1108"/>
      <c r="EPR93" s="1108"/>
      <c r="EPS93" s="1108"/>
      <c r="EPT93" s="1108"/>
      <c r="EPU93" s="1108"/>
      <c r="EPV93" s="1108"/>
      <c r="EPW93" s="1108"/>
      <c r="EPX93" s="1108"/>
      <c r="EPY93" s="1108"/>
      <c r="EPZ93" s="1108"/>
      <c r="EQA93" s="1108"/>
      <c r="EQB93" s="1108"/>
      <c r="EQC93" s="1108"/>
      <c r="EQD93" s="1108"/>
      <c r="EQE93" s="1108"/>
      <c r="EQF93" s="1108"/>
      <c r="EQG93" s="1108"/>
      <c r="EQH93" s="1108"/>
      <c r="EQI93" s="1108"/>
      <c r="EQJ93" s="1108"/>
      <c r="EQK93" s="1108"/>
      <c r="EQL93" s="1108"/>
      <c r="EQM93" s="1108"/>
      <c r="EQN93" s="1108"/>
      <c r="EQO93" s="1108"/>
      <c r="EQP93" s="1108"/>
      <c r="EQQ93" s="1108"/>
      <c r="EQR93" s="1108"/>
      <c r="EQS93" s="1108"/>
      <c r="EQT93" s="1108"/>
      <c r="EQU93" s="1108"/>
      <c r="EQV93" s="1108"/>
      <c r="EQW93" s="1108"/>
      <c r="EQX93" s="1108"/>
      <c r="EQY93" s="1108"/>
      <c r="EQZ93" s="1108"/>
      <c r="ERA93" s="1108"/>
      <c r="ERB93" s="1108"/>
      <c r="ERC93" s="1108"/>
      <c r="ERD93" s="1108"/>
      <c r="ERE93" s="1108"/>
      <c r="ERF93" s="1108"/>
      <c r="ERG93" s="1108"/>
      <c r="ERH93" s="1108"/>
      <c r="ERI93" s="1108"/>
      <c r="ERJ93" s="1108"/>
      <c r="ERK93" s="1108"/>
      <c r="ERL93" s="1108"/>
      <c r="ERM93" s="1108"/>
      <c r="ERN93" s="1108"/>
      <c r="ERO93" s="1108"/>
      <c r="ERP93" s="1108"/>
      <c r="ERQ93" s="1108"/>
      <c r="ERR93" s="1108"/>
      <c r="ERS93" s="1108"/>
      <c r="ERT93" s="1108"/>
      <c r="ERU93" s="1108"/>
      <c r="ERV93" s="1108"/>
      <c r="ERW93" s="1108"/>
      <c r="ERX93" s="1108"/>
      <c r="ERY93" s="1108"/>
      <c r="ERZ93" s="1108"/>
      <c r="ESA93" s="1108"/>
      <c r="ESB93" s="1108"/>
      <c r="ESC93" s="1108"/>
      <c r="ESD93" s="1108"/>
      <c r="ESE93" s="1108"/>
      <c r="ESF93" s="1108"/>
      <c r="ESG93" s="1108"/>
      <c r="ESH93" s="1108"/>
      <c r="ESI93" s="1108"/>
      <c r="ESJ93" s="1108"/>
      <c r="ESK93" s="1108"/>
      <c r="ESL93" s="1108"/>
      <c r="ESM93" s="1108"/>
      <c r="ESN93" s="1108"/>
      <c r="ESO93" s="1108"/>
      <c r="ESP93" s="1108"/>
      <c r="ESQ93" s="1108"/>
      <c r="ESR93" s="1108"/>
      <c r="ESS93" s="1108"/>
      <c r="EST93" s="1108"/>
      <c r="ESU93" s="1108"/>
      <c r="ESV93" s="1108"/>
      <c r="ESW93" s="1108"/>
      <c r="ESX93" s="1108"/>
      <c r="ESY93" s="1108"/>
      <c r="ESZ93" s="1108"/>
      <c r="ETA93" s="1108"/>
      <c r="ETB93" s="1108"/>
      <c r="ETC93" s="1108"/>
      <c r="ETD93" s="1108"/>
      <c r="ETE93" s="1108"/>
      <c r="ETF93" s="1108"/>
      <c r="ETG93" s="1108"/>
      <c r="ETH93" s="1108"/>
      <c r="ETI93" s="1108"/>
      <c r="ETJ93" s="1108"/>
      <c r="ETK93" s="1108"/>
      <c r="ETL93" s="1108"/>
      <c r="ETM93" s="1108"/>
      <c r="ETN93" s="1108"/>
      <c r="ETO93" s="1108"/>
      <c r="ETP93" s="1108"/>
      <c r="ETQ93" s="1108"/>
      <c r="ETR93" s="1108"/>
      <c r="ETS93" s="1108"/>
      <c r="ETT93" s="1108"/>
      <c r="ETU93" s="1108"/>
      <c r="ETV93" s="1108"/>
      <c r="ETW93" s="1108"/>
      <c r="ETX93" s="1108"/>
      <c r="ETY93" s="1108"/>
      <c r="ETZ93" s="1108"/>
      <c r="EUA93" s="1108"/>
      <c r="EUB93" s="1108"/>
      <c r="EUC93" s="1108"/>
      <c r="EUD93" s="1108"/>
      <c r="EUE93" s="1108"/>
      <c r="EUF93" s="1108"/>
      <c r="EUG93" s="1108"/>
      <c r="EUH93" s="1108"/>
      <c r="EUI93" s="1108"/>
      <c r="EUJ93" s="1108"/>
      <c r="EUK93" s="1108"/>
      <c r="EUL93" s="1108"/>
      <c r="EUM93" s="1108"/>
      <c r="EUN93" s="1108"/>
      <c r="EUO93" s="1108"/>
      <c r="EUP93" s="1108"/>
      <c r="EUQ93" s="1108"/>
      <c r="EUR93" s="1108"/>
      <c r="EUS93" s="1108"/>
      <c r="EUT93" s="1108"/>
      <c r="EUU93" s="1108"/>
      <c r="EUV93" s="1108"/>
      <c r="EUW93" s="1108"/>
      <c r="EUX93" s="1108"/>
      <c r="EUY93" s="1108"/>
      <c r="EUZ93" s="1108"/>
      <c r="EVA93" s="1108"/>
      <c r="EVB93" s="1108"/>
      <c r="EVC93" s="1108"/>
      <c r="EVD93" s="1108"/>
      <c r="EVE93" s="1108"/>
      <c r="EVF93" s="1108"/>
      <c r="EVG93" s="1108"/>
      <c r="EVH93" s="1108"/>
      <c r="EVI93" s="1108"/>
      <c r="EVJ93" s="1108"/>
      <c r="EVK93" s="1108"/>
      <c r="EVL93" s="1108"/>
      <c r="EVM93" s="1108"/>
      <c r="EVN93" s="1108"/>
      <c r="EVO93" s="1108"/>
      <c r="EVP93" s="1108"/>
      <c r="EVQ93" s="1108"/>
      <c r="EVR93" s="1108"/>
      <c r="EVS93" s="1108"/>
      <c r="EVT93" s="1108"/>
      <c r="EVU93" s="1108"/>
      <c r="EVV93" s="1108"/>
      <c r="EVW93" s="1108"/>
      <c r="EVX93" s="1108"/>
      <c r="EVY93" s="1108"/>
      <c r="EVZ93" s="1108"/>
      <c r="EWA93" s="1108"/>
      <c r="EWB93" s="1108"/>
      <c r="EWC93" s="1108"/>
      <c r="EWD93" s="1108"/>
      <c r="EWE93" s="1108"/>
      <c r="EWF93" s="1108"/>
      <c r="EWG93" s="1108"/>
      <c r="EWH93" s="1108"/>
      <c r="EWI93" s="1108"/>
      <c r="EWJ93" s="1108"/>
      <c r="EWK93" s="1108"/>
      <c r="EWL93" s="1108"/>
      <c r="EWM93" s="1108"/>
      <c r="EWN93" s="1108"/>
      <c r="EWO93" s="1108"/>
      <c r="EWP93" s="1108"/>
      <c r="EWQ93" s="1108"/>
      <c r="EWR93" s="1108"/>
      <c r="EWS93" s="1108"/>
      <c r="EWT93" s="1108"/>
      <c r="EWU93" s="1108"/>
      <c r="EWV93" s="1108"/>
      <c r="EWW93" s="1108"/>
      <c r="EWX93" s="1108"/>
      <c r="EWY93" s="1108"/>
      <c r="EWZ93" s="1108"/>
      <c r="EXA93" s="1108"/>
      <c r="EXB93" s="1108"/>
      <c r="EXC93" s="1108"/>
      <c r="EXD93" s="1108"/>
      <c r="EXE93" s="1108"/>
      <c r="EXF93" s="1108"/>
      <c r="EXG93" s="1108"/>
      <c r="EXH93" s="1108"/>
      <c r="EXI93" s="1108"/>
      <c r="EXJ93" s="1108"/>
      <c r="EXK93" s="1108"/>
      <c r="EXL93" s="1108"/>
      <c r="EXM93" s="1108"/>
      <c r="EXN93" s="1108"/>
      <c r="EXO93" s="1108"/>
      <c r="EXP93" s="1108"/>
      <c r="EXQ93" s="1108"/>
      <c r="EXR93" s="1108"/>
      <c r="EXS93" s="1108"/>
      <c r="EXT93" s="1108"/>
      <c r="EXU93" s="1108"/>
      <c r="EXV93" s="1108"/>
      <c r="EXW93" s="1108"/>
      <c r="EXX93" s="1108"/>
      <c r="EXY93" s="1108"/>
      <c r="EXZ93" s="1108"/>
      <c r="EYA93" s="1108"/>
      <c r="EYB93" s="1108"/>
      <c r="EYC93" s="1108"/>
      <c r="EYD93" s="1108"/>
      <c r="EYE93" s="1108"/>
      <c r="EYF93" s="1108"/>
      <c r="EYG93" s="1108"/>
      <c r="EYH93" s="1108"/>
      <c r="EYI93" s="1108"/>
      <c r="EYJ93" s="1108"/>
      <c r="EYK93" s="1108"/>
      <c r="EYL93" s="1108"/>
      <c r="EYM93" s="1108"/>
      <c r="EYN93" s="1108"/>
      <c r="EYO93" s="1108"/>
      <c r="EYP93" s="1108"/>
      <c r="EYQ93" s="1108"/>
      <c r="EYR93" s="1108"/>
      <c r="EYS93" s="1108"/>
      <c r="EYT93" s="1108"/>
      <c r="EYU93" s="1108"/>
      <c r="EYV93" s="1108"/>
      <c r="EYW93" s="1108"/>
      <c r="EYX93" s="1108"/>
      <c r="EYY93" s="1108"/>
      <c r="EYZ93" s="1108"/>
      <c r="EZA93" s="1108"/>
      <c r="EZB93" s="1108"/>
      <c r="EZC93" s="1108"/>
      <c r="EZD93" s="1108"/>
      <c r="EZE93" s="1108"/>
      <c r="EZF93" s="1108"/>
      <c r="EZG93" s="1108"/>
      <c r="EZH93" s="1108"/>
      <c r="EZI93" s="1108"/>
      <c r="EZJ93" s="1108"/>
      <c r="EZK93" s="1108"/>
      <c r="EZL93" s="1108"/>
      <c r="EZM93" s="1108"/>
      <c r="EZN93" s="1108"/>
      <c r="EZO93" s="1108"/>
      <c r="EZP93" s="1108"/>
      <c r="EZQ93" s="1108"/>
      <c r="EZR93" s="1108"/>
      <c r="EZS93" s="1108"/>
      <c r="EZT93" s="1108"/>
      <c r="EZU93" s="1108"/>
      <c r="EZV93" s="1108"/>
      <c r="EZW93" s="1108"/>
      <c r="EZX93" s="1108"/>
      <c r="EZY93" s="1108"/>
      <c r="EZZ93" s="1108"/>
      <c r="FAA93" s="1108"/>
      <c r="FAB93" s="1108"/>
      <c r="FAC93" s="1108"/>
      <c r="FAD93" s="1108"/>
      <c r="FAE93" s="1108"/>
      <c r="FAF93" s="1108"/>
      <c r="FAG93" s="1108"/>
      <c r="FAH93" s="1108"/>
      <c r="FAI93" s="1108"/>
      <c r="FAJ93" s="1108"/>
      <c r="FAK93" s="1108"/>
      <c r="FAL93" s="1108"/>
      <c r="FAM93" s="1108"/>
      <c r="FAN93" s="1108"/>
      <c r="FAO93" s="1108"/>
      <c r="FAP93" s="1108"/>
      <c r="FAQ93" s="1108"/>
      <c r="FAR93" s="1108"/>
      <c r="FAS93" s="1108"/>
      <c r="FAT93" s="1108"/>
      <c r="FAU93" s="1108"/>
      <c r="FAV93" s="1108"/>
      <c r="FAW93" s="1108"/>
      <c r="FAX93" s="1108"/>
      <c r="FAY93" s="1108"/>
      <c r="FAZ93" s="1108"/>
      <c r="FBA93" s="1108"/>
      <c r="FBB93" s="1108"/>
      <c r="FBC93" s="1108"/>
      <c r="FBD93" s="1108"/>
      <c r="FBE93" s="1108"/>
      <c r="FBF93" s="1108"/>
      <c r="FBG93" s="1108"/>
      <c r="FBH93" s="1108"/>
      <c r="FBI93" s="1108"/>
      <c r="FBJ93" s="1108"/>
      <c r="FBK93" s="1108"/>
      <c r="FBL93" s="1108"/>
      <c r="FBM93" s="1108"/>
      <c r="FBN93" s="1108"/>
      <c r="FBO93" s="1108"/>
      <c r="FBP93" s="1108"/>
      <c r="FBQ93" s="1108"/>
      <c r="FBR93" s="1108"/>
      <c r="FBS93" s="1108"/>
      <c r="FBT93" s="1108"/>
      <c r="FBU93" s="1108"/>
      <c r="FBV93" s="1108"/>
      <c r="FBW93" s="1108"/>
      <c r="FBX93" s="1108"/>
      <c r="FBY93" s="1108"/>
      <c r="FBZ93" s="1108"/>
      <c r="FCA93" s="1108"/>
      <c r="FCB93" s="1108"/>
      <c r="FCC93" s="1108"/>
      <c r="FCD93" s="1108"/>
      <c r="FCE93" s="1108"/>
      <c r="FCF93" s="1108"/>
      <c r="FCG93" s="1108"/>
      <c r="FCH93" s="1108"/>
      <c r="FCI93" s="1108"/>
      <c r="FCJ93" s="1108"/>
      <c r="FCK93" s="1108"/>
      <c r="FCL93" s="1108"/>
      <c r="FCM93" s="1108"/>
      <c r="FCN93" s="1108"/>
      <c r="FCO93" s="1108"/>
      <c r="FCP93" s="1108"/>
      <c r="FCQ93" s="1108"/>
      <c r="FCR93" s="1108"/>
      <c r="FCS93" s="1108"/>
      <c r="FCT93" s="1108"/>
      <c r="FCU93" s="1108"/>
      <c r="FCV93" s="1108"/>
      <c r="FCW93" s="1108"/>
      <c r="FCX93" s="1108"/>
      <c r="FCY93" s="1108"/>
      <c r="FCZ93" s="1108"/>
      <c r="FDA93" s="1108"/>
      <c r="FDB93" s="1108"/>
      <c r="FDC93" s="1108"/>
      <c r="FDD93" s="1108"/>
      <c r="FDE93" s="1108"/>
      <c r="FDF93" s="1108"/>
      <c r="FDG93" s="1108"/>
      <c r="FDH93" s="1108"/>
      <c r="FDI93" s="1108"/>
      <c r="FDJ93" s="1108"/>
      <c r="FDK93" s="1108"/>
      <c r="FDL93" s="1108"/>
      <c r="FDM93" s="1108"/>
      <c r="FDN93" s="1108"/>
      <c r="FDO93" s="1108"/>
      <c r="FDP93" s="1108"/>
      <c r="FDQ93" s="1108"/>
      <c r="FDR93" s="1108"/>
      <c r="FDS93" s="1108"/>
      <c r="FDT93" s="1108"/>
      <c r="FDU93" s="1108"/>
      <c r="FDV93" s="1108"/>
      <c r="FDW93" s="1108"/>
      <c r="FDX93" s="1108"/>
      <c r="FDY93" s="1108"/>
      <c r="FDZ93" s="1108"/>
      <c r="FEA93" s="1108"/>
      <c r="FEB93" s="1108"/>
      <c r="FEC93" s="1108"/>
      <c r="FED93" s="1108"/>
      <c r="FEE93" s="1108"/>
      <c r="FEF93" s="1108"/>
      <c r="FEG93" s="1108"/>
      <c r="FEH93" s="1108"/>
      <c r="FEI93" s="1108"/>
      <c r="FEJ93" s="1108"/>
      <c r="FEK93" s="1108"/>
      <c r="FEL93" s="1108"/>
      <c r="FEM93" s="1108"/>
      <c r="FEN93" s="1108"/>
      <c r="FEO93" s="1108"/>
      <c r="FEP93" s="1108"/>
      <c r="FEQ93" s="1108"/>
      <c r="FER93" s="1108"/>
      <c r="FES93" s="1108"/>
      <c r="FET93" s="1108"/>
      <c r="FEU93" s="1108"/>
      <c r="FEV93" s="1108"/>
      <c r="FEW93" s="1108"/>
      <c r="FEX93" s="1108"/>
      <c r="FEY93" s="1108"/>
      <c r="FEZ93" s="1108"/>
      <c r="FFA93" s="1108"/>
      <c r="FFB93" s="1108"/>
      <c r="FFC93" s="1108"/>
      <c r="FFD93" s="1108"/>
      <c r="FFE93" s="1108"/>
      <c r="FFF93" s="1108"/>
      <c r="FFG93" s="1108"/>
      <c r="FFH93" s="1108"/>
      <c r="FFI93" s="1108"/>
      <c r="FFJ93" s="1108"/>
      <c r="FFK93" s="1108"/>
      <c r="FFL93" s="1108"/>
      <c r="FFM93" s="1108"/>
      <c r="FFN93" s="1108"/>
      <c r="FFO93" s="1108"/>
      <c r="FFP93" s="1108"/>
      <c r="FFQ93" s="1108"/>
      <c r="FFR93" s="1108"/>
      <c r="FFS93" s="1108"/>
      <c r="FFT93" s="1108"/>
      <c r="FFU93" s="1108"/>
      <c r="FFV93" s="1108"/>
      <c r="FFW93" s="1108"/>
      <c r="FFX93" s="1108"/>
      <c r="FFY93" s="1108"/>
      <c r="FFZ93" s="1108"/>
      <c r="FGA93" s="1108"/>
      <c r="FGB93" s="1108"/>
      <c r="FGC93" s="1108"/>
      <c r="FGD93" s="1108"/>
      <c r="FGE93" s="1108"/>
      <c r="FGF93" s="1108"/>
      <c r="FGG93" s="1108"/>
      <c r="FGH93" s="1108"/>
      <c r="FGI93" s="1108"/>
      <c r="FGJ93" s="1108"/>
      <c r="FGK93" s="1108"/>
      <c r="FGL93" s="1108"/>
      <c r="FGM93" s="1108"/>
      <c r="FGN93" s="1108"/>
      <c r="FGO93" s="1108"/>
      <c r="FGP93" s="1108"/>
      <c r="FGQ93" s="1108"/>
      <c r="FGR93" s="1108"/>
      <c r="FGS93" s="1108"/>
      <c r="FGT93" s="1108"/>
      <c r="FGU93" s="1108"/>
      <c r="FGV93" s="1108"/>
      <c r="FGW93" s="1108"/>
      <c r="FGX93" s="1108"/>
      <c r="FGY93" s="1108"/>
      <c r="FGZ93" s="1108"/>
      <c r="FHA93" s="1108"/>
      <c r="FHB93" s="1108"/>
      <c r="FHC93" s="1108"/>
      <c r="FHD93" s="1108"/>
      <c r="FHE93" s="1108"/>
      <c r="FHF93" s="1108"/>
      <c r="FHG93" s="1108"/>
      <c r="FHH93" s="1108"/>
      <c r="FHI93" s="1108"/>
      <c r="FHJ93" s="1108"/>
      <c r="FHK93" s="1108"/>
      <c r="FHL93" s="1108"/>
      <c r="FHM93" s="1108"/>
      <c r="FHN93" s="1108"/>
      <c r="FHO93" s="1108"/>
      <c r="FHP93" s="1108"/>
      <c r="FHQ93" s="1108"/>
      <c r="FHR93" s="1108"/>
      <c r="FHS93" s="1108"/>
      <c r="FHT93" s="1108"/>
      <c r="FHU93" s="1108"/>
      <c r="FHV93" s="1108"/>
      <c r="FHW93" s="1108"/>
      <c r="FHX93" s="1108"/>
      <c r="FHY93" s="1108"/>
      <c r="FHZ93" s="1108"/>
      <c r="FIA93" s="1108"/>
      <c r="FIB93" s="1108"/>
      <c r="FIC93" s="1108"/>
      <c r="FID93" s="1108"/>
      <c r="FIE93" s="1108"/>
      <c r="FIF93" s="1108"/>
      <c r="FIG93" s="1108"/>
      <c r="FIH93" s="1108"/>
      <c r="FII93" s="1108"/>
      <c r="FIJ93" s="1108"/>
      <c r="FIK93" s="1108"/>
      <c r="FIL93" s="1108"/>
      <c r="FIM93" s="1108"/>
      <c r="FIN93" s="1108"/>
      <c r="FIO93" s="1108"/>
      <c r="FIP93" s="1108"/>
      <c r="FIQ93" s="1108"/>
      <c r="FIR93" s="1108"/>
      <c r="FIS93" s="1108"/>
      <c r="FIT93" s="1108"/>
      <c r="FIU93" s="1108"/>
      <c r="FIV93" s="1108"/>
      <c r="FIW93" s="1108"/>
      <c r="FIX93" s="1108"/>
      <c r="FIY93" s="1108"/>
      <c r="FIZ93" s="1108"/>
      <c r="FJA93" s="1108"/>
      <c r="FJB93" s="1108"/>
      <c r="FJC93" s="1108"/>
      <c r="FJD93" s="1108"/>
      <c r="FJE93" s="1108"/>
      <c r="FJF93" s="1108"/>
      <c r="FJG93" s="1108"/>
      <c r="FJH93" s="1108"/>
      <c r="FJI93" s="1108"/>
      <c r="FJJ93" s="1108"/>
      <c r="FJK93" s="1108"/>
      <c r="FJL93" s="1108"/>
      <c r="FJM93" s="1108"/>
      <c r="FJN93" s="1108"/>
      <c r="FJO93" s="1108"/>
      <c r="FJP93" s="1108"/>
      <c r="FJQ93" s="1108"/>
      <c r="FJR93" s="1108"/>
      <c r="FJS93" s="1108"/>
      <c r="FJT93" s="1108"/>
      <c r="FJU93" s="1108"/>
      <c r="FJV93" s="1108"/>
      <c r="FJW93" s="1108"/>
      <c r="FJX93" s="1108"/>
      <c r="FJY93" s="1108"/>
      <c r="FJZ93" s="1108"/>
      <c r="FKA93" s="1108"/>
      <c r="FKB93" s="1108"/>
      <c r="FKC93" s="1108"/>
      <c r="FKD93" s="1108"/>
      <c r="FKE93" s="1108"/>
      <c r="FKF93" s="1108"/>
      <c r="FKG93" s="1108"/>
      <c r="FKH93" s="1108"/>
      <c r="FKI93" s="1108"/>
      <c r="FKJ93" s="1108"/>
      <c r="FKK93" s="1108"/>
      <c r="FKL93" s="1108"/>
      <c r="FKM93" s="1108"/>
      <c r="FKN93" s="1108"/>
      <c r="FKO93" s="1108"/>
      <c r="FKP93" s="1108"/>
      <c r="FKQ93" s="1108"/>
      <c r="FKR93" s="1108"/>
      <c r="FKS93" s="1108"/>
      <c r="FKT93" s="1108"/>
      <c r="FKU93" s="1108"/>
      <c r="FKV93" s="1108"/>
      <c r="FKW93" s="1108"/>
      <c r="FKX93" s="1108"/>
      <c r="FKY93" s="1108"/>
      <c r="FKZ93" s="1108"/>
      <c r="FLA93" s="1108"/>
      <c r="FLB93" s="1108"/>
      <c r="FLC93" s="1108"/>
      <c r="FLD93" s="1108"/>
      <c r="FLE93" s="1108"/>
      <c r="FLF93" s="1108"/>
      <c r="FLG93" s="1108"/>
      <c r="FLH93" s="1108"/>
      <c r="FLI93" s="1108"/>
      <c r="FLJ93" s="1108"/>
      <c r="FLK93" s="1108"/>
      <c r="FLL93" s="1108"/>
      <c r="FLM93" s="1108"/>
      <c r="FLN93" s="1108"/>
      <c r="FLO93" s="1108"/>
      <c r="FLP93" s="1108"/>
      <c r="FLQ93" s="1108"/>
      <c r="FLR93" s="1108"/>
      <c r="FLS93" s="1108"/>
      <c r="FLT93" s="1108"/>
      <c r="FLU93" s="1108"/>
      <c r="FLV93" s="1108"/>
      <c r="FLW93" s="1108"/>
      <c r="FLX93" s="1108"/>
      <c r="FLY93" s="1108"/>
      <c r="FLZ93" s="1108"/>
      <c r="FMA93" s="1108"/>
      <c r="FMB93" s="1108"/>
      <c r="FMC93" s="1108"/>
      <c r="FMD93" s="1108"/>
      <c r="FME93" s="1108"/>
      <c r="FMF93" s="1108"/>
      <c r="FMG93" s="1108"/>
      <c r="FMH93" s="1108"/>
      <c r="FMI93" s="1108"/>
      <c r="FMJ93" s="1108"/>
      <c r="FMK93" s="1108"/>
      <c r="FML93" s="1108"/>
      <c r="FMM93" s="1108"/>
      <c r="FMN93" s="1108"/>
      <c r="FMO93" s="1108"/>
      <c r="FMP93" s="1108"/>
      <c r="FMQ93" s="1108"/>
      <c r="FMR93" s="1108"/>
      <c r="FMS93" s="1108"/>
      <c r="FMT93" s="1108"/>
      <c r="FMU93" s="1108"/>
      <c r="FMV93" s="1108"/>
      <c r="FMW93" s="1108"/>
      <c r="FMX93" s="1108"/>
      <c r="FMY93" s="1108"/>
      <c r="FMZ93" s="1108"/>
      <c r="FNA93" s="1108"/>
      <c r="FNB93" s="1108"/>
      <c r="FNC93" s="1108"/>
      <c r="FND93" s="1108"/>
      <c r="FNE93" s="1108"/>
      <c r="FNF93" s="1108"/>
      <c r="FNG93" s="1108"/>
      <c r="FNH93" s="1108"/>
      <c r="FNI93" s="1108"/>
      <c r="FNJ93" s="1108"/>
      <c r="FNK93" s="1108"/>
      <c r="FNL93" s="1108"/>
      <c r="FNM93" s="1108"/>
      <c r="FNN93" s="1108"/>
      <c r="FNO93" s="1108"/>
      <c r="FNP93" s="1108"/>
      <c r="FNQ93" s="1108"/>
      <c r="FNR93" s="1108"/>
      <c r="FNS93" s="1108"/>
      <c r="FNT93" s="1108"/>
      <c r="FNU93" s="1108"/>
      <c r="FNV93" s="1108"/>
      <c r="FNW93" s="1108"/>
      <c r="FNX93" s="1108"/>
      <c r="FNY93" s="1108"/>
      <c r="FNZ93" s="1108"/>
      <c r="FOA93" s="1108"/>
      <c r="FOB93" s="1108"/>
      <c r="FOC93" s="1108"/>
      <c r="FOD93" s="1108"/>
      <c r="FOE93" s="1108"/>
      <c r="FOF93" s="1108"/>
      <c r="FOG93" s="1108"/>
      <c r="FOH93" s="1108"/>
      <c r="FOI93" s="1108"/>
      <c r="FOJ93" s="1108"/>
      <c r="FOK93" s="1108"/>
      <c r="FOL93" s="1108"/>
      <c r="FOM93" s="1108"/>
      <c r="FON93" s="1108"/>
      <c r="FOO93" s="1108"/>
      <c r="FOP93" s="1108"/>
      <c r="FOQ93" s="1108"/>
      <c r="FOR93" s="1108"/>
      <c r="FOS93" s="1108"/>
      <c r="FOT93" s="1108"/>
      <c r="FOU93" s="1108"/>
      <c r="FOV93" s="1108"/>
      <c r="FOW93" s="1108"/>
      <c r="FOX93" s="1108"/>
      <c r="FOY93" s="1108"/>
      <c r="FOZ93" s="1108"/>
      <c r="FPA93" s="1108"/>
      <c r="FPB93" s="1108"/>
      <c r="FPC93" s="1108"/>
      <c r="FPD93" s="1108"/>
      <c r="FPE93" s="1108"/>
      <c r="FPF93" s="1108"/>
      <c r="FPG93" s="1108"/>
      <c r="FPH93" s="1108"/>
      <c r="FPI93" s="1108"/>
      <c r="FPJ93" s="1108"/>
      <c r="FPK93" s="1108"/>
      <c r="FPL93" s="1108"/>
      <c r="FPM93" s="1108"/>
      <c r="FPN93" s="1108"/>
      <c r="FPO93" s="1108"/>
      <c r="FPP93" s="1108"/>
      <c r="FPQ93" s="1108"/>
      <c r="FPR93" s="1108"/>
      <c r="FPS93" s="1108"/>
      <c r="FPT93" s="1108"/>
      <c r="FPU93" s="1108"/>
      <c r="FPV93" s="1108"/>
      <c r="FPW93" s="1108"/>
      <c r="FPX93" s="1108"/>
      <c r="FPY93" s="1108"/>
      <c r="FPZ93" s="1108"/>
      <c r="FQA93" s="1108"/>
      <c r="FQB93" s="1108"/>
      <c r="FQC93" s="1108"/>
      <c r="FQD93" s="1108"/>
      <c r="FQE93" s="1108"/>
      <c r="FQF93" s="1108"/>
      <c r="FQG93" s="1108"/>
      <c r="FQH93" s="1108"/>
      <c r="FQI93" s="1108"/>
      <c r="FQJ93" s="1108"/>
      <c r="FQK93" s="1108"/>
      <c r="FQL93" s="1108"/>
      <c r="FQM93" s="1108"/>
      <c r="FQN93" s="1108"/>
      <c r="FQO93" s="1108"/>
      <c r="FQP93" s="1108"/>
      <c r="FQQ93" s="1108"/>
      <c r="FQR93" s="1108"/>
      <c r="FQS93" s="1108"/>
      <c r="FQT93" s="1108"/>
      <c r="FQU93" s="1108"/>
      <c r="FQV93" s="1108"/>
      <c r="FQW93" s="1108"/>
      <c r="FQX93" s="1108"/>
      <c r="FQY93" s="1108"/>
      <c r="FQZ93" s="1108"/>
      <c r="FRA93" s="1108"/>
      <c r="FRB93" s="1108"/>
      <c r="FRC93" s="1108"/>
      <c r="FRD93" s="1108"/>
      <c r="FRE93" s="1108"/>
      <c r="FRF93" s="1108"/>
      <c r="FRG93" s="1108"/>
      <c r="FRH93" s="1108"/>
      <c r="FRI93" s="1108"/>
      <c r="FRJ93" s="1108"/>
      <c r="FRK93" s="1108"/>
      <c r="FRL93" s="1108"/>
      <c r="FRM93" s="1108"/>
      <c r="FRN93" s="1108"/>
      <c r="FRO93" s="1108"/>
      <c r="FRP93" s="1108"/>
      <c r="FRQ93" s="1108"/>
      <c r="FRR93" s="1108"/>
      <c r="FRS93" s="1108"/>
      <c r="FRT93" s="1108"/>
      <c r="FRU93" s="1108"/>
      <c r="FRV93" s="1108"/>
      <c r="FRW93" s="1108"/>
      <c r="FRX93" s="1108"/>
      <c r="FRY93" s="1108"/>
      <c r="FRZ93" s="1108"/>
      <c r="FSA93" s="1108"/>
      <c r="FSB93" s="1108"/>
      <c r="FSC93" s="1108"/>
      <c r="FSD93" s="1108"/>
      <c r="FSE93" s="1108"/>
      <c r="FSF93" s="1108"/>
      <c r="FSG93" s="1108"/>
      <c r="FSH93" s="1108"/>
      <c r="FSI93" s="1108"/>
      <c r="FSJ93" s="1108"/>
      <c r="FSK93" s="1108"/>
      <c r="FSL93" s="1108"/>
      <c r="FSM93" s="1108"/>
      <c r="FSN93" s="1108"/>
      <c r="FSO93" s="1108"/>
      <c r="FSP93" s="1108"/>
      <c r="FSQ93" s="1108"/>
      <c r="FSR93" s="1108"/>
      <c r="FSS93" s="1108"/>
      <c r="FST93" s="1108"/>
      <c r="FSU93" s="1108"/>
      <c r="FSV93" s="1108"/>
      <c r="FSW93" s="1108"/>
      <c r="FSX93" s="1108"/>
      <c r="FSY93" s="1108"/>
      <c r="FSZ93" s="1108"/>
      <c r="FTA93" s="1108"/>
      <c r="FTB93" s="1108"/>
      <c r="FTC93" s="1108"/>
      <c r="FTD93" s="1108"/>
      <c r="FTE93" s="1108"/>
      <c r="FTF93" s="1108"/>
      <c r="FTG93" s="1108"/>
      <c r="FTH93" s="1108"/>
      <c r="FTI93" s="1108"/>
      <c r="FTJ93" s="1108"/>
      <c r="FTK93" s="1108"/>
      <c r="FTL93" s="1108"/>
      <c r="FTM93" s="1108"/>
      <c r="FTN93" s="1108"/>
      <c r="FTO93" s="1108"/>
      <c r="FTP93" s="1108"/>
      <c r="FTQ93" s="1108"/>
      <c r="FTR93" s="1108"/>
      <c r="FTS93" s="1108"/>
      <c r="FTT93" s="1108"/>
      <c r="FTU93" s="1108"/>
      <c r="FTV93" s="1108"/>
      <c r="FTW93" s="1108"/>
      <c r="FTX93" s="1108"/>
      <c r="FTY93" s="1108"/>
      <c r="FTZ93" s="1108"/>
      <c r="FUA93" s="1108"/>
      <c r="FUB93" s="1108"/>
      <c r="FUC93" s="1108"/>
      <c r="FUD93" s="1108"/>
      <c r="FUE93" s="1108"/>
      <c r="FUF93" s="1108"/>
      <c r="FUG93" s="1108"/>
      <c r="FUH93" s="1108"/>
      <c r="FUI93" s="1108"/>
      <c r="FUJ93" s="1108"/>
      <c r="FUK93" s="1108"/>
      <c r="FUL93" s="1108"/>
      <c r="FUM93" s="1108"/>
      <c r="FUN93" s="1108"/>
      <c r="FUO93" s="1108"/>
      <c r="FUP93" s="1108"/>
      <c r="FUQ93" s="1108"/>
      <c r="FUR93" s="1108"/>
      <c r="FUS93" s="1108"/>
      <c r="FUT93" s="1108"/>
      <c r="FUU93" s="1108"/>
      <c r="FUV93" s="1108"/>
      <c r="FUW93" s="1108"/>
      <c r="FUX93" s="1108"/>
      <c r="FUY93" s="1108"/>
      <c r="FUZ93" s="1108"/>
      <c r="FVA93" s="1108"/>
      <c r="FVB93" s="1108"/>
      <c r="FVC93" s="1108"/>
      <c r="FVD93" s="1108"/>
      <c r="FVE93" s="1108"/>
      <c r="FVF93" s="1108"/>
      <c r="FVG93" s="1108"/>
      <c r="FVH93" s="1108"/>
      <c r="FVI93" s="1108"/>
      <c r="FVJ93" s="1108"/>
      <c r="FVK93" s="1108"/>
      <c r="FVL93" s="1108"/>
      <c r="FVM93" s="1108"/>
      <c r="FVN93" s="1108"/>
      <c r="FVO93" s="1108"/>
      <c r="FVP93" s="1108"/>
      <c r="FVQ93" s="1108"/>
      <c r="FVR93" s="1108"/>
      <c r="FVS93" s="1108"/>
      <c r="FVT93" s="1108"/>
      <c r="FVU93" s="1108"/>
      <c r="FVV93" s="1108"/>
      <c r="FVW93" s="1108"/>
      <c r="FVX93" s="1108"/>
      <c r="FVY93" s="1108"/>
      <c r="FVZ93" s="1108"/>
      <c r="FWA93" s="1108"/>
      <c r="FWB93" s="1108"/>
      <c r="FWC93" s="1108"/>
      <c r="FWD93" s="1108"/>
      <c r="FWE93" s="1108"/>
      <c r="FWF93" s="1108"/>
      <c r="FWG93" s="1108"/>
      <c r="FWH93" s="1108"/>
      <c r="FWI93" s="1108"/>
      <c r="FWJ93" s="1108"/>
      <c r="FWK93" s="1108"/>
      <c r="FWL93" s="1108"/>
      <c r="FWM93" s="1108"/>
      <c r="FWN93" s="1108"/>
      <c r="FWO93" s="1108"/>
      <c r="FWP93" s="1108"/>
      <c r="FWQ93" s="1108"/>
      <c r="FWR93" s="1108"/>
      <c r="FWS93" s="1108"/>
      <c r="FWT93" s="1108"/>
      <c r="FWU93" s="1108"/>
      <c r="FWV93" s="1108"/>
      <c r="FWW93" s="1108"/>
      <c r="FWX93" s="1108"/>
      <c r="FWY93" s="1108"/>
      <c r="FWZ93" s="1108"/>
      <c r="FXA93" s="1108"/>
      <c r="FXB93" s="1108"/>
      <c r="FXC93" s="1108"/>
      <c r="FXD93" s="1108"/>
      <c r="FXE93" s="1108"/>
      <c r="FXF93" s="1108"/>
      <c r="FXG93" s="1108"/>
      <c r="FXH93" s="1108"/>
      <c r="FXI93" s="1108"/>
      <c r="FXJ93" s="1108"/>
      <c r="FXK93" s="1108"/>
      <c r="FXL93" s="1108"/>
      <c r="FXM93" s="1108"/>
      <c r="FXN93" s="1108"/>
      <c r="FXO93" s="1108"/>
      <c r="FXP93" s="1108"/>
      <c r="FXQ93" s="1108"/>
      <c r="FXR93" s="1108"/>
      <c r="FXS93" s="1108"/>
      <c r="FXT93" s="1108"/>
      <c r="FXU93" s="1108"/>
      <c r="FXV93" s="1108"/>
      <c r="FXW93" s="1108"/>
      <c r="FXX93" s="1108"/>
      <c r="FXY93" s="1108"/>
      <c r="FXZ93" s="1108"/>
      <c r="FYA93" s="1108"/>
      <c r="FYB93" s="1108"/>
      <c r="FYC93" s="1108"/>
      <c r="FYD93" s="1108"/>
      <c r="FYE93" s="1108"/>
      <c r="FYF93" s="1108"/>
      <c r="FYG93" s="1108"/>
      <c r="FYH93" s="1108"/>
      <c r="FYI93" s="1108"/>
      <c r="FYJ93" s="1108"/>
      <c r="FYK93" s="1108"/>
      <c r="FYL93" s="1108"/>
      <c r="FYM93" s="1108"/>
      <c r="FYN93" s="1108"/>
      <c r="FYO93" s="1108"/>
      <c r="FYP93" s="1108"/>
      <c r="FYQ93" s="1108"/>
      <c r="FYR93" s="1108"/>
      <c r="FYS93" s="1108"/>
      <c r="FYT93" s="1108"/>
      <c r="FYU93" s="1108"/>
      <c r="FYV93" s="1108"/>
      <c r="FYW93" s="1108"/>
      <c r="FYX93" s="1108"/>
      <c r="FYY93" s="1108"/>
      <c r="FYZ93" s="1108"/>
      <c r="FZA93" s="1108"/>
      <c r="FZB93" s="1108"/>
      <c r="FZC93" s="1108"/>
      <c r="FZD93" s="1108"/>
      <c r="FZE93" s="1108"/>
      <c r="FZF93" s="1108"/>
      <c r="FZG93" s="1108"/>
      <c r="FZH93" s="1108"/>
      <c r="FZI93" s="1108"/>
      <c r="FZJ93" s="1108"/>
      <c r="FZK93" s="1108"/>
      <c r="FZL93" s="1108"/>
      <c r="FZM93" s="1108"/>
      <c r="FZN93" s="1108"/>
      <c r="FZO93" s="1108"/>
      <c r="FZP93" s="1108"/>
      <c r="FZQ93" s="1108"/>
      <c r="FZR93" s="1108"/>
      <c r="FZS93" s="1108"/>
      <c r="FZT93" s="1108"/>
      <c r="FZU93" s="1108"/>
      <c r="FZV93" s="1108"/>
      <c r="FZW93" s="1108"/>
      <c r="FZX93" s="1108"/>
      <c r="FZY93" s="1108"/>
      <c r="FZZ93" s="1108"/>
      <c r="GAA93" s="1108"/>
      <c r="GAB93" s="1108"/>
      <c r="GAC93" s="1108"/>
      <c r="GAD93" s="1108"/>
      <c r="GAE93" s="1108"/>
      <c r="GAF93" s="1108"/>
      <c r="GAG93" s="1108"/>
      <c r="GAH93" s="1108"/>
      <c r="GAI93" s="1108"/>
      <c r="GAJ93" s="1108"/>
      <c r="GAK93" s="1108"/>
      <c r="GAL93" s="1108"/>
      <c r="GAM93" s="1108"/>
      <c r="GAN93" s="1108"/>
      <c r="GAO93" s="1108"/>
      <c r="GAP93" s="1108"/>
      <c r="GAQ93" s="1108"/>
      <c r="GAR93" s="1108"/>
      <c r="GAS93" s="1108"/>
      <c r="GAT93" s="1108"/>
      <c r="GAU93" s="1108"/>
      <c r="GAV93" s="1108"/>
      <c r="GAW93" s="1108"/>
      <c r="GAX93" s="1108"/>
      <c r="GAY93" s="1108"/>
      <c r="GAZ93" s="1108"/>
      <c r="GBA93" s="1108"/>
      <c r="GBB93" s="1108"/>
      <c r="GBC93" s="1108"/>
      <c r="GBD93" s="1108"/>
      <c r="GBE93" s="1108"/>
      <c r="GBF93" s="1108"/>
      <c r="GBG93" s="1108"/>
      <c r="GBH93" s="1108"/>
      <c r="GBI93" s="1108"/>
      <c r="GBJ93" s="1108"/>
      <c r="GBK93" s="1108"/>
      <c r="GBL93" s="1108"/>
      <c r="GBM93" s="1108"/>
      <c r="GBN93" s="1108"/>
      <c r="GBO93" s="1108"/>
      <c r="GBP93" s="1108"/>
      <c r="GBQ93" s="1108"/>
      <c r="GBR93" s="1108"/>
      <c r="GBS93" s="1108"/>
      <c r="GBT93" s="1108"/>
      <c r="GBU93" s="1108"/>
      <c r="GBV93" s="1108"/>
      <c r="GBW93" s="1108"/>
      <c r="GBX93" s="1108"/>
      <c r="GBY93" s="1108"/>
      <c r="GBZ93" s="1108"/>
      <c r="GCA93" s="1108"/>
      <c r="GCB93" s="1108"/>
      <c r="GCC93" s="1108"/>
      <c r="GCD93" s="1108"/>
      <c r="GCE93" s="1108"/>
      <c r="GCF93" s="1108"/>
      <c r="GCG93" s="1108"/>
      <c r="GCH93" s="1108"/>
      <c r="GCI93" s="1108"/>
      <c r="GCJ93" s="1108"/>
      <c r="GCK93" s="1108"/>
      <c r="GCL93" s="1108"/>
      <c r="GCM93" s="1108"/>
      <c r="GCN93" s="1108"/>
      <c r="GCO93" s="1108"/>
      <c r="GCP93" s="1108"/>
      <c r="GCQ93" s="1108"/>
      <c r="GCR93" s="1108"/>
      <c r="GCS93" s="1108"/>
      <c r="GCT93" s="1108"/>
      <c r="GCU93" s="1108"/>
      <c r="GCV93" s="1108"/>
      <c r="GCW93" s="1108"/>
      <c r="GCX93" s="1108"/>
      <c r="GCY93" s="1108"/>
      <c r="GCZ93" s="1108"/>
      <c r="GDA93" s="1108"/>
      <c r="GDB93" s="1108"/>
      <c r="GDC93" s="1108"/>
      <c r="GDD93" s="1108"/>
      <c r="GDE93" s="1108"/>
      <c r="GDF93" s="1108"/>
      <c r="GDG93" s="1108"/>
      <c r="GDH93" s="1108"/>
      <c r="GDI93" s="1108"/>
      <c r="GDJ93" s="1108"/>
      <c r="GDK93" s="1108"/>
      <c r="GDL93" s="1108"/>
      <c r="GDM93" s="1108"/>
      <c r="GDN93" s="1108"/>
      <c r="GDO93" s="1108"/>
      <c r="GDP93" s="1108"/>
      <c r="GDQ93" s="1108"/>
      <c r="GDR93" s="1108"/>
      <c r="GDS93" s="1108"/>
      <c r="GDT93" s="1108"/>
      <c r="GDU93" s="1108"/>
      <c r="GDV93" s="1108"/>
      <c r="GDW93" s="1108"/>
      <c r="GDX93" s="1108"/>
      <c r="GDY93" s="1108"/>
      <c r="GDZ93" s="1108"/>
      <c r="GEA93" s="1108"/>
      <c r="GEB93" s="1108"/>
      <c r="GEC93" s="1108"/>
      <c r="GED93" s="1108"/>
      <c r="GEE93" s="1108"/>
      <c r="GEF93" s="1108"/>
      <c r="GEG93" s="1108"/>
      <c r="GEH93" s="1108"/>
      <c r="GEI93" s="1108"/>
      <c r="GEJ93" s="1108"/>
      <c r="GEK93" s="1108"/>
      <c r="GEL93" s="1108"/>
      <c r="GEM93" s="1108"/>
      <c r="GEN93" s="1108"/>
      <c r="GEO93" s="1108"/>
      <c r="GEP93" s="1108"/>
      <c r="GEQ93" s="1108"/>
      <c r="GER93" s="1108"/>
      <c r="GES93" s="1108"/>
      <c r="GET93" s="1108"/>
      <c r="GEU93" s="1108"/>
      <c r="GEV93" s="1108"/>
      <c r="GEW93" s="1108"/>
      <c r="GEX93" s="1108"/>
      <c r="GEY93" s="1108"/>
      <c r="GEZ93" s="1108"/>
      <c r="GFA93" s="1108"/>
      <c r="GFB93" s="1108"/>
      <c r="GFC93" s="1108"/>
      <c r="GFD93" s="1108"/>
      <c r="GFE93" s="1108"/>
      <c r="GFF93" s="1108"/>
      <c r="GFG93" s="1108"/>
      <c r="GFH93" s="1108"/>
      <c r="GFI93" s="1108"/>
      <c r="GFJ93" s="1108"/>
      <c r="GFK93" s="1108"/>
      <c r="GFL93" s="1108"/>
      <c r="GFM93" s="1108"/>
      <c r="GFN93" s="1108"/>
      <c r="GFO93" s="1108"/>
      <c r="GFP93" s="1108"/>
      <c r="GFQ93" s="1108"/>
      <c r="GFR93" s="1108"/>
      <c r="GFS93" s="1108"/>
      <c r="GFT93" s="1108"/>
      <c r="GFU93" s="1108"/>
      <c r="GFV93" s="1108"/>
      <c r="GFW93" s="1108"/>
      <c r="GFX93" s="1108"/>
      <c r="GFY93" s="1108"/>
      <c r="GFZ93" s="1108"/>
      <c r="GGA93" s="1108"/>
      <c r="GGB93" s="1108"/>
      <c r="GGC93" s="1108"/>
      <c r="GGD93" s="1108"/>
      <c r="GGE93" s="1108"/>
      <c r="GGF93" s="1108"/>
      <c r="GGG93" s="1108"/>
      <c r="GGH93" s="1108"/>
      <c r="GGI93" s="1108"/>
      <c r="GGJ93" s="1108"/>
      <c r="GGK93" s="1108"/>
      <c r="GGL93" s="1108"/>
      <c r="GGM93" s="1108"/>
      <c r="GGN93" s="1108"/>
      <c r="GGO93" s="1108"/>
      <c r="GGP93" s="1108"/>
      <c r="GGQ93" s="1108"/>
      <c r="GGR93" s="1108"/>
      <c r="GGS93" s="1108"/>
      <c r="GGT93" s="1108"/>
      <c r="GGU93" s="1108"/>
      <c r="GGV93" s="1108"/>
      <c r="GGW93" s="1108"/>
      <c r="GGX93" s="1108"/>
      <c r="GGY93" s="1108"/>
      <c r="GGZ93" s="1108"/>
      <c r="GHA93" s="1108"/>
      <c r="GHB93" s="1108"/>
      <c r="GHC93" s="1108"/>
      <c r="GHD93" s="1108"/>
      <c r="GHE93" s="1108"/>
      <c r="GHF93" s="1108"/>
      <c r="GHG93" s="1108"/>
      <c r="GHH93" s="1108"/>
      <c r="GHI93" s="1108"/>
      <c r="GHJ93" s="1108"/>
      <c r="GHK93" s="1108"/>
      <c r="GHL93" s="1108"/>
      <c r="GHM93" s="1108"/>
      <c r="GHN93" s="1108"/>
      <c r="GHO93" s="1108"/>
      <c r="GHP93" s="1108"/>
      <c r="GHQ93" s="1108"/>
      <c r="GHR93" s="1108"/>
      <c r="GHS93" s="1108"/>
      <c r="GHT93" s="1108"/>
      <c r="GHU93" s="1108"/>
      <c r="GHV93" s="1108"/>
      <c r="GHW93" s="1108"/>
      <c r="GHX93" s="1108"/>
      <c r="GHY93" s="1108"/>
      <c r="GHZ93" s="1108"/>
      <c r="GIA93" s="1108"/>
      <c r="GIB93" s="1108"/>
      <c r="GIC93" s="1108"/>
      <c r="GID93" s="1108"/>
      <c r="GIE93" s="1108"/>
      <c r="GIF93" s="1108"/>
      <c r="GIG93" s="1108"/>
      <c r="GIH93" s="1108"/>
      <c r="GII93" s="1108"/>
      <c r="GIJ93" s="1108"/>
      <c r="GIK93" s="1108"/>
      <c r="GIL93" s="1108"/>
      <c r="GIM93" s="1108"/>
      <c r="GIN93" s="1108"/>
      <c r="GIO93" s="1108"/>
      <c r="GIP93" s="1108"/>
      <c r="GIQ93" s="1108"/>
      <c r="GIR93" s="1108"/>
      <c r="GIS93" s="1108"/>
      <c r="GIT93" s="1108"/>
      <c r="GIU93" s="1108"/>
      <c r="GIV93" s="1108"/>
      <c r="GIW93" s="1108"/>
      <c r="GIX93" s="1108"/>
      <c r="GIY93" s="1108"/>
      <c r="GIZ93" s="1108"/>
      <c r="GJA93" s="1108"/>
      <c r="GJB93" s="1108"/>
      <c r="GJC93" s="1108"/>
      <c r="GJD93" s="1108"/>
      <c r="GJE93" s="1108"/>
      <c r="GJF93" s="1108"/>
      <c r="GJG93" s="1108"/>
      <c r="GJH93" s="1108"/>
      <c r="GJI93" s="1108"/>
      <c r="GJJ93" s="1108"/>
      <c r="GJK93" s="1108"/>
      <c r="GJL93" s="1108"/>
      <c r="GJM93" s="1108"/>
      <c r="GJN93" s="1108"/>
      <c r="GJO93" s="1108"/>
      <c r="GJP93" s="1108"/>
      <c r="GJQ93" s="1108"/>
      <c r="GJR93" s="1108"/>
      <c r="GJS93" s="1108"/>
      <c r="GJT93" s="1108"/>
      <c r="GJU93" s="1108"/>
      <c r="GJV93" s="1108"/>
      <c r="GJW93" s="1108"/>
      <c r="GJX93" s="1108"/>
      <c r="GJY93" s="1108"/>
      <c r="GJZ93" s="1108"/>
      <c r="GKA93" s="1108"/>
      <c r="GKB93" s="1108"/>
      <c r="GKC93" s="1108"/>
      <c r="GKD93" s="1108"/>
      <c r="GKE93" s="1108"/>
      <c r="GKF93" s="1108"/>
      <c r="GKG93" s="1108"/>
      <c r="GKH93" s="1108"/>
      <c r="GKI93" s="1108"/>
      <c r="GKJ93" s="1108"/>
      <c r="GKK93" s="1108"/>
      <c r="GKL93" s="1108"/>
      <c r="GKM93" s="1108"/>
      <c r="GKN93" s="1108"/>
      <c r="GKO93" s="1108"/>
      <c r="GKP93" s="1108"/>
      <c r="GKQ93" s="1108"/>
      <c r="GKR93" s="1108"/>
      <c r="GKS93" s="1108"/>
      <c r="GKT93" s="1108"/>
      <c r="GKU93" s="1108"/>
      <c r="GKV93" s="1108"/>
      <c r="GKW93" s="1108"/>
      <c r="GKX93" s="1108"/>
      <c r="GKY93" s="1108"/>
      <c r="GKZ93" s="1108"/>
      <c r="GLA93" s="1108"/>
      <c r="GLB93" s="1108"/>
      <c r="GLC93" s="1108"/>
      <c r="GLD93" s="1108"/>
      <c r="GLE93" s="1108"/>
      <c r="GLF93" s="1108"/>
      <c r="GLG93" s="1108"/>
      <c r="GLH93" s="1108"/>
      <c r="GLI93" s="1108"/>
      <c r="GLJ93" s="1108"/>
      <c r="GLK93" s="1108"/>
      <c r="GLL93" s="1108"/>
      <c r="GLM93" s="1108"/>
      <c r="GLN93" s="1108"/>
      <c r="GLO93" s="1108"/>
      <c r="GLP93" s="1108"/>
      <c r="GLQ93" s="1108"/>
      <c r="GLR93" s="1108"/>
      <c r="GLS93" s="1108"/>
      <c r="GLT93" s="1108"/>
      <c r="GLU93" s="1108"/>
      <c r="GLV93" s="1108"/>
      <c r="GLW93" s="1108"/>
      <c r="GLX93" s="1108"/>
      <c r="GLY93" s="1108"/>
      <c r="GLZ93" s="1108"/>
      <c r="GMA93" s="1108"/>
      <c r="GMB93" s="1108"/>
      <c r="GMC93" s="1108"/>
      <c r="GMD93" s="1108"/>
      <c r="GME93" s="1108"/>
      <c r="GMF93" s="1108"/>
      <c r="GMG93" s="1108"/>
      <c r="GMH93" s="1108"/>
      <c r="GMI93" s="1108"/>
      <c r="GMJ93" s="1108"/>
      <c r="GMK93" s="1108"/>
      <c r="GML93" s="1108"/>
      <c r="GMM93" s="1108"/>
      <c r="GMN93" s="1108"/>
      <c r="GMO93" s="1108"/>
      <c r="GMP93" s="1108"/>
      <c r="GMQ93" s="1108"/>
      <c r="GMR93" s="1108"/>
      <c r="GMS93" s="1108"/>
      <c r="GMT93" s="1108"/>
      <c r="GMU93" s="1108"/>
      <c r="GMV93" s="1108"/>
      <c r="GMW93" s="1108"/>
      <c r="GMX93" s="1108"/>
      <c r="GMY93" s="1108"/>
      <c r="GMZ93" s="1108"/>
      <c r="GNA93" s="1108"/>
      <c r="GNB93" s="1108"/>
      <c r="GNC93" s="1108"/>
      <c r="GND93" s="1108"/>
      <c r="GNE93" s="1108"/>
      <c r="GNF93" s="1108"/>
      <c r="GNG93" s="1108"/>
      <c r="GNH93" s="1108"/>
      <c r="GNI93" s="1108"/>
      <c r="GNJ93" s="1108"/>
      <c r="GNK93" s="1108"/>
      <c r="GNL93" s="1108"/>
      <c r="GNM93" s="1108"/>
      <c r="GNN93" s="1108"/>
      <c r="GNO93" s="1108"/>
      <c r="GNP93" s="1108"/>
      <c r="GNQ93" s="1108"/>
      <c r="GNR93" s="1108"/>
      <c r="GNS93" s="1108"/>
      <c r="GNT93" s="1108"/>
      <c r="GNU93" s="1108"/>
      <c r="GNV93" s="1108"/>
      <c r="GNW93" s="1108"/>
      <c r="GNX93" s="1108"/>
      <c r="GNY93" s="1108"/>
      <c r="GNZ93" s="1108"/>
      <c r="GOA93" s="1108"/>
      <c r="GOB93" s="1108"/>
      <c r="GOC93" s="1108"/>
      <c r="GOD93" s="1108"/>
      <c r="GOE93" s="1108"/>
      <c r="GOF93" s="1108"/>
      <c r="GOG93" s="1108"/>
      <c r="GOH93" s="1108"/>
      <c r="GOI93" s="1108"/>
      <c r="GOJ93" s="1108"/>
      <c r="GOK93" s="1108"/>
      <c r="GOL93" s="1108"/>
      <c r="GOM93" s="1108"/>
      <c r="GON93" s="1108"/>
      <c r="GOO93" s="1108"/>
      <c r="GOP93" s="1108"/>
      <c r="GOQ93" s="1108"/>
      <c r="GOR93" s="1108"/>
      <c r="GOS93" s="1108"/>
      <c r="GOT93" s="1108"/>
      <c r="GOU93" s="1108"/>
      <c r="GOV93" s="1108"/>
      <c r="GOW93" s="1108"/>
      <c r="GOX93" s="1108"/>
      <c r="GOY93" s="1108"/>
      <c r="GOZ93" s="1108"/>
      <c r="GPA93" s="1108"/>
      <c r="GPB93" s="1108"/>
      <c r="GPC93" s="1108"/>
      <c r="GPD93" s="1108"/>
      <c r="GPE93" s="1108"/>
      <c r="GPF93" s="1108"/>
      <c r="GPG93" s="1108"/>
      <c r="GPH93" s="1108"/>
      <c r="GPI93" s="1108"/>
      <c r="GPJ93" s="1108"/>
      <c r="GPK93" s="1108"/>
      <c r="GPL93" s="1108"/>
      <c r="GPM93" s="1108"/>
      <c r="GPN93" s="1108"/>
      <c r="GPO93" s="1108"/>
      <c r="GPP93" s="1108"/>
      <c r="GPQ93" s="1108"/>
      <c r="GPR93" s="1108"/>
      <c r="GPS93" s="1108"/>
      <c r="GPT93" s="1108"/>
      <c r="GPU93" s="1108"/>
      <c r="GPV93" s="1108"/>
      <c r="GPW93" s="1108"/>
      <c r="GPX93" s="1108"/>
      <c r="GPY93" s="1108"/>
      <c r="GPZ93" s="1108"/>
      <c r="GQA93" s="1108"/>
      <c r="GQB93" s="1108"/>
      <c r="GQC93" s="1108"/>
      <c r="GQD93" s="1108"/>
      <c r="GQE93" s="1108"/>
      <c r="GQF93" s="1108"/>
      <c r="GQG93" s="1108"/>
      <c r="GQH93" s="1108"/>
      <c r="GQI93" s="1108"/>
      <c r="GQJ93" s="1108"/>
      <c r="GQK93" s="1108"/>
      <c r="GQL93" s="1108"/>
      <c r="GQM93" s="1108"/>
      <c r="GQN93" s="1108"/>
      <c r="GQO93" s="1108"/>
      <c r="GQP93" s="1108"/>
      <c r="GQQ93" s="1108"/>
      <c r="GQR93" s="1108"/>
      <c r="GQS93" s="1108"/>
      <c r="GQT93" s="1108"/>
      <c r="GQU93" s="1108"/>
      <c r="GQV93" s="1108"/>
      <c r="GQW93" s="1108"/>
      <c r="GQX93" s="1108"/>
      <c r="GQY93" s="1108"/>
      <c r="GQZ93" s="1108"/>
      <c r="GRA93" s="1108"/>
      <c r="GRB93" s="1108"/>
      <c r="GRC93" s="1108"/>
      <c r="GRD93" s="1108"/>
      <c r="GRE93" s="1108"/>
      <c r="GRF93" s="1108"/>
      <c r="GRG93" s="1108"/>
      <c r="GRH93" s="1108"/>
      <c r="GRI93" s="1108"/>
      <c r="GRJ93" s="1108"/>
      <c r="GRK93" s="1108"/>
      <c r="GRL93" s="1108"/>
      <c r="GRM93" s="1108"/>
      <c r="GRN93" s="1108"/>
      <c r="GRO93" s="1108"/>
      <c r="GRP93" s="1108"/>
      <c r="GRQ93" s="1108"/>
      <c r="GRR93" s="1108"/>
      <c r="GRS93" s="1108"/>
      <c r="GRT93" s="1108"/>
      <c r="GRU93" s="1108"/>
      <c r="GRV93" s="1108"/>
      <c r="GRW93" s="1108"/>
      <c r="GRX93" s="1108"/>
      <c r="GRY93" s="1108"/>
      <c r="GRZ93" s="1108"/>
      <c r="GSA93" s="1108"/>
      <c r="GSB93" s="1108"/>
      <c r="GSC93" s="1108"/>
      <c r="GSD93" s="1108"/>
      <c r="GSE93" s="1108"/>
      <c r="GSF93" s="1108"/>
      <c r="GSG93" s="1108"/>
      <c r="GSH93" s="1108"/>
      <c r="GSI93" s="1108"/>
      <c r="GSJ93" s="1108"/>
      <c r="GSK93" s="1108"/>
      <c r="GSL93" s="1108"/>
      <c r="GSM93" s="1108"/>
      <c r="GSN93" s="1108"/>
      <c r="GSO93" s="1108"/>
      <c r="GSP93" s="1108"/>
      <c r="GSQ93" s="1108"/>
      <c r="GSR93" s="1108"/>
      <c r="GSS93" s="1108"/>
      <c r="GST93" s="1108"/>
      <c r="GSU93" s="1108"/>
      <c r="GSV93" s="1108"/>
      <c r="GSW93" s="1108"/>
      <c r="GSX93" s="1108"/>
      <c r="GSY93" s="1108"/>
      <c r="GSZ93" s="1108"/>
      <c r="GTA93" s="1108"/>
      <c r="GTB93" s="1108"/>
      <c r="GTC93" s="1108"/>
      <c r="GTD93" s="1108"/>
      <c r="GTE93" s="1108"/>
      <c r="GTF93" s="1108"/>
      <c r="GTG93" s="1108"/>
      <c r="GTH93" s="1108"/>
      <c r="GTI93" s="1108"/>
      <c r="GTJ93" s="1108"/>
      <c r="GTK93" s="1108"/>
      <c r="GTL93" s="1108"/>
      <c r="GTM93" s="1108"/>
      <c r="GTN93" s="1108"/>
      <c r="GTO93" s="1108"/>
      <c r="GTP93" s="1108"/>
      <c r="GTQ93" s="1108"/>
      <c r="GTR93" s="1108"/>
      <c r="GTS93" s="1108"/>
      <c r="GTT93" s="1108"/>
      <c r="GTU93" s="1108"/>
      <c r="GTV93" s="1108"/>
      <c r="GTW93" s="1108"/>
      <c r="GTX93" s="1108"/>
      <c r="GTY93" s="1108"/>
      <c r="GTZ93" s="1108"/>
      <c r="GUA93" s="1108"/>
      <c r="GUB93" s="1108"/>
      <c r="GUC93" s="1108"/>
      <c r="GUD93" s="1108"/>
      <c r="GUE93" s="1108"/>
      <c r="GUF93" s="1108"/>
      <c r="GUG93" s="1108"/>
      <c r="GUH93" s="1108"/>
      <c r="GUI93" s="1108"/>
      <c r="GUJ93" s="1108"/>
      <c r="GUK93" s="1108"/>
      <c r="GUL93" s="1108"/>
      <c r="GUM93" s="1108"/>
      <c r="GUN93" s="1108"/>
      <c r="GUO93" s="1108"/>
      <c r="GUP93" s="1108"/>
      <c r="GUQ93" s="1108"/>
      <c r="GUR93" s="1108"/>
      <c r="GUS93" s="1108"/>
      <c r="GUT93" s="1108"/>
      <c r="GUU93" s="1108"/>
      <c r="GUV93" s="1108"/>
      <c r="GUW93" s="1108"/>
      <c r="GUX93" s="1108"/>
      <c r="GUY93" s="1108"/>
      <c r="GUZ93" s="1108"/>
      <c r="GVA93" s="1108"/>
      <c r="GVB93" s="1108"/>
      <c r="GVC93" s="1108"/>
      <c r="GVD93" s="1108"/>
      <c r="GVE93" s="1108"/>
      <c r="GVF93" s="1108"/>
      <c r="GVG93" s="1108"/>
      <c r="GVH93" s="1108"/>
      <c r="GVI93" s="1108"/>
      <c r="GVJ93" s="1108"/>
      <c r="GVK93" s="1108"/>
      <c r="GVL93" s="1108"/>
      <c r="GVM93" s="1108"/>
      <c r="GVN93" s="1108"/>
      <c r="GVO93" s="1108"/>
      <c r="GVP93" s="1108"/>
      <c r="GVQ93" s="1108"/>
      <c r="GVR93" s="1108"/>
      <c r="GVS93" s="1108"/>
      <c r="GVT93" s="1108"/>
      <c r="GVU93" s="1108"/>
      <c r="GVV93" s="1108"/>
      <c r="GVW93" s="1108"/>
      <c r="GVX93" s="1108"/>
      <c r="GVY93" s="1108"/>
      <c r="GVZ93" s="1108"/>
      <c r="GWA93" s="1108"/>
      <c r="GWB93" s="1108"/>
      <c r="GWC93" s="1108"/>
      <c r="GWD93" s="1108"/>
      <c r="GWE93" s="1108"/>
      <c r="GWF93" s="1108"/>
      <c r="GWG93" s="1108"/>
      <c r="GWH93" s="1108"/>
      <c r="GWI93" s="1108"/>
      <c r="GWJ93" s="1108"/>
      <c r="GWK93" s="1108"/>
      <c r="GWL93" s="1108"/>
      <c r="GWM93" s="1108"/>
      <c r="GWN93" s="1108"/>
      <c r="GWO93" s="1108"/>
      <c r="GWP93" s="1108"/>
      <c r="GWQ93" s="1108"/>
      <c r="GWR93" s="1108"/>
      <c r="GWS93" s="1108"/>
      <c r="GWT93" s="1108"/>
      <c r="GWU93" s="1108"/>
      <c r="GWV93" s="1108"/>
      <c r="GWW93" s="1108"/>
      <c r="GWX93" s="1108"/>
      <c r="GWY93" s="1108"/>
      <c r="GWZ93" s="1108"/>
      <c r="GXA93" s="1108"/>
      <c r="GXB93" s="1108"/>
      <c r="GXC93" s="1108"/>
      <c r="GXD93" s="1108"/>
      <c r="GXE93" s="1108"/>
      <c r="GXF93" s="1108"/>
      <c r="GXG93" s="1108"/>
      <c r="GXH93" s="1108"/>
      <c r="GXI93" s="1108"/>
      <c r="GXJ93" s="1108"/>
      <c r="GXK93" s="1108"/>
      <c r="GXL93" s="1108"/>
      <c r="GXM93" s="1108"/>
      <c r="GXN93" s="1108"/>
      <c r="GXO93" s="1108"/>
      <c r="GXP93" s="1108"/>
      <c r="GXQ93" s="1108"/>
      <c r="GXR93" s="1108"/>
      <c r="GXS93" s="1108"/>
      <c r="GXT93" s="1108"/>
      <c r="GXU93" s="1108"/>
      <c r="GXV93" s="1108"/>
      <c r="GXW93" s="1108"/>
      <c r="GXX93" s="1108"/>
      <c r="GXY93" s="1108"/>
      <c r="GXZ93" s="1108"/>
      <c r="GYA93" s="1108"/>
      <c r="GYB93" s="1108"/>
      <c r="GYC93" s="1108"/>
      <c r="GYD93" s="1108"/>
      <c r="GYE93" s="1108"/>
      <c r="GYF93" s="1108"/>
      <c r="GYG93" s="1108"/>
      <c r="GYH93" s="1108"/>
      <c r="GYI93" s="1108"/>
      <c r="GYJ93" s="1108"/>
      <c r="GYK93" s="1108"/>
      <c r="GYL93" s="1108"/>
      <c r="GYM93" s="1108"/>
      <c r="GYN93" s="1108"/>
      <c r="GYO93" s="1108"/>
      <c r="GYP93" s="1108"/>
      <c r="GYQ93" s="1108"/>
      <c r="GYR93" s="1108"/>
      <c r="GYS93" s="1108"/>
      <c r="GYT93" s="1108"/>
      <c r="GYU93" s="1108"/>
      <c r="GYV93" s="1108"/>
      <c r="GYW93" s="1108"/>
      <c r="GYX93" s="1108"/>
      <c r="GYY93" s="1108"/>
      <c r="GYZ93" s="1108"/>
      <c r="GZA93" s="1108"/>
      <c r="GZB93" s="1108"/>
      <c r="GZC93" s="1108"/>
      <c r="GZD93" s="1108"/>
      <c r="GZE93" s="1108"/>
      <c r="GZF93" s="1108"/>
      <c r="GZG93" s="1108"/>
      <c r="GZH93" s="1108"/>
      <c r="GZI93" s="1108"/>
      <c r="GZJ93" s="1108"/>
      <c r="GZK93" s="1108"/>
      <c r="GZL93" s="1108"/>
      <c r="GZM93" s="1108"/>
      <c r="GZN93" s="1108"/>
      <c r="GZO93" s="1108"/>
      <c r="GZP93" s="1108"/>
      <c r="GZQ93" s="1108"/>
      <c r="GZR93" s="1108"/>
      <c r="GZS93" s="1108"/>
      <c r="GZT93" s="1108"/>
      <c r="GZU93" s="1108"/>
      <c r="GZV93" s="1108"/>
      <c r="GZW93" s="1108"/>
      <c r="GZX93" s="1108"/>
      <c r="GZY93" s="1108"/>
      <c r="GZZ93" s="1108"/>
      <c r="HAA93" s="1108"/>
      <c r="HAB93" s="1108"/>
      <c r="HAC93" s="1108"/>
      <c r="HAD93" s="1108"/>
      <c r="HAE93" s="1108"/>
      <c r="HAF93" s="1108"/>
      <c r="HAG93" s="1108"/>
      <c r="HAH93" s="1108"/>
      <c r="HAI93" s="1108"/>
      <c r="HAJ93" s="1108"/>
      <c r="HAK93" s="1108"/>
      <c r="HAL93" s="1108"/>
      <c r="HAM93" s="1108"/>
      <c r="HAN93" s="1108"/>
      <c r="HAO93" s="1108"/>
      <c r="HAP93" s="1108"/>
      <c r="HAQ93" s="1108"/>
      <c r="HAR93" s="1108"/>
      <c r="HAS93" s="1108"/>
      <c r="HAT93" s="1108"/>
      <c r="HAU93" s="1108"/>
      <c r="HAV93" s="1108"/>
      <c r="HAW93" s="1108"/>
      <c r="HAX93" s="1108"/>
      <c r="HAY93" s="1108"/>
      <c r="HAZ93" s="1108"/>
      <c r="HBA93" s="1108"/>
      <c r="HBB93" s="1108"/>
      <c r="HBC93" s="1108"/>
      <c r="HBD93" s="1108"/>
      <c r="HBE93" s="1108"/>
      <c r="HBF93" s="1108"/>
      <c r="HBG93" s="1108"/>
      <c r="HBH93" s="1108"/>
      <c r="HBI93" s="1108"/>
      <c r="HBJ93" s="1108"/>
      <c r="HBK93" s="1108"/>
      <c r="HBL93" s="1108"/>
      <c r="HBM93" s="1108"/>
      <c r="HBN93" s="1108"/>
      <c r="HBO93" s="1108"/>
      <c r="HBP93" s="1108"/>
      <c r="HBQ93" s="1108"/>
      <c r="HBR93" s="1108"/>
      <c r="HBS93" s="1108"/>
      <c r="HBT93" s="1108"/>
      <c r="HBU93" s="1108"/>
      <c r="HBV93" s="1108"/>
      <c r="HBW93" s="1108"/>
      <c r="HBX93" s="1108"/>
      <c r="HBY93" s="1108"/>
      <c r="HBZ93" s="1108"/>
      <c r="HCA93" s="1108"/>
      <c r="HCB93" s="1108"/>
      <c r="HCC93" s="1108"/>
      <c r="HCD93" s="1108"/>
      <c r="HCE93" s="1108"/>
      <c r="HCF93" s="1108"/>
      <c r="HCG93" s="1108"/>
      <c r="HCH93" s="1108"/>
      <c r="HCI93" s="1108"/>
      <c r="HCJ93" s="1108"/>
      <c r="HCK93" s="1108"/>
      <c r="HCL93" s="1108"/>
      <c r="HCM93" s="1108"/>
      <c r="HCN93" s="1108"/>
      <c r="HCO93" s="1108"/>
      <c r="HCP93" s="1108"/>
      <c r="HCQ93" s="1108"/>
      <c r="HCR93" s="1108"/>
      <c r="HCS93" s="1108"/>
      <c r="HCT93" s="1108"/>
      <c r="HCU93" s="1108"/>
      <c r="HCV93" s="1108"/>
      <c r="HCW93" s="1108"/>
      <c r="HCX93" s="1108"/>
      <c r="HCY93" s="1108"/>
      <c r="HCZ93" s="1108"/>
      <c r="HDA93" s="1108"/>
      <c r="HDB93" s="1108"/>
      <c r="HDC93" s="1108"/>
      <c r="HDD93" s="1108"/>
      <c r="HDE93" s="1108"/>
      <c r="HDF93" s="1108"/>
      <c r="HDG93" s="1108"/>
      <c r="HDH93" s="1108"/>
      <c r="HDI93" s="1108"/>
      <c r="HDJ93" s="1108"/>
      <c r="HDK93" s="1108"/>
      <c r="HDL93" s="1108"/>
      <c r="HDM93" s="1108"/>
      <c r="HDN93" s="1108"/>
      <c r="HDO93" s="1108"/>
      <c r="HDP93" s="1108"/>
      <c r="HDQ93" s="1108"/>
      <c r="HDR93" s="1108"/>
      <c r="HDS93" s="1108"/>
      <c r="HDT93" s="1108"/>
      <c r="HDU93" s="1108"/>
      <c r="HDV93" s="1108"/>
      <c r="HDW93" s="1108"/>
      <c r="HDX93" s="1108"/>
      <c r="HDY93" s="1108"/>
      <c r="HDZ93" s="1108"/>
      <c r="HEA93" s="1108"/>
      <c r="HEB93" s="1108"/>
      <c r="HEC93" s="1108"/>
      <c r="HED93" s="1108"/>
      <c r="HEE93" s="1108"/>
      <c r="HEF93" s="1108"/>
      <c r="HEG93" s="1108"/>
      <c r="HEH93" s="1108"/>
      <c r="HEI93" s="1108"/>
      <c r="HEJ93" s="1108"/>
      <c r="HEK93" s="1108"/>
      <c r="HEL93" s="1108"/>
      <c r="HEM93" s="1108"/>
      <c r="HEN93" s="1108"/>
      <c r="HEO93" s="1108"/>
      <c r="HEP93" s="1108"/>
      <c r="HEQ93" s="1108"/>
      <c r="HER93" s="1108"/>
      <c r="HES93" s="1108"/>
      <c r="HET93" s="1108"/>
      <c r="HEU93" s="1108"/>
      <c r="HEV93" s="1108"/>
      <c r="HEW93" s="1108"/>
      <c r="HEX93" s="1108"/>
      <c r="HEY93" s="1108"/>
      <c r="HEZ93" s="1108"/>
      <c r="HFA93" s="1108"/>
      <c r="HFB93" s="1108"/>
      <c r="HFC93" s="1108"/>
      <c r="HFD93" s="1108"/>
      <c r="HFE93" s="1108"/>
      <c r="HFF93" s="1108"/>
      <c r="HFG93" s="1108"/>
      <c r="HFH93" s="1108"/>
      <c r="HFI93" s="1108"/>
      <c r="HFJ93" s="1108"/>
      <c r="HFK93" s="1108"/>
      <c r="HFL93" s="1108"/>
      <c r="HFM93" s="1108"/>
      <c r="HFN93" s="1108"/>
      <c r="HFO93" s="1108"/>
      <c r="HFP93" s="1108"/>
      <c r="HFQ93" s="1108"/>
      <c r="HFR93" s="1108"/>
      <c r="HFS93" s="1108"/>
      <c r="HFT93" s="1108"/>
      <c r="HFU93" s="1108"/>
      <c r="HFV93" s="1108"/>
      <c r="HFW93" s="1108"/>
      <c r="HFX93" s="1108"/>
      <c r="HFY93" s="1108"/>
      <c r="HFZ93" s="1108"/>
      <c r="HGA93" s="1108"/>
      <c r="HGB93" s="1108"/>
      <c r="HGC93" s="1108"/>
      <c r="HGD93" s="1108"/>
      <c r="HGE93" s="1108"/>
      <c r="HGF93" s="1108"/>
      <c r="HGG93" s="1108"/>
      <c r="HGH93" s="1108"/>
      <c r="HGI93" s="1108"/>
      <c r="HGJ93" s="1108"/>
      <c r="HGK93" s="1108"/>
      <c r="HGL93" s="1108"/>
      <c r="HGM93" s="1108"/>
      <c r="HGN93" s="1108"/>
      <c r="HGO93" s="1108"/>
      <c r="HGP93" s="1108"/>
      <c r="HGQ93" s="1108"/>
      <c r="HGR93" s="1108"/>
      <c r="HGS93" s="1108"/>
      <c r="HGT93" s="1108"/>
      <c r="HGU93" s="1108"/>
      <c r="HGV93" s="1108"/>
      <c r="HGW93" s="1108"/>
      <c r="HGX93" s="1108"/>
      <c r="HGY93" s="1108"/>
      <c r="HGZ93" s="1108"/>
      <c r="HHA93" s="1108"/>
      <c r="HHB93" s="1108"/>
      <c r="HHC93" s="1108"/>
      <c r="HHD93" s="1108"/>
      <c r="HHE93" s="1108"/>
      <c r="HHF93" s="1108"/>
      <c r="HHG93" s="1108"/>
      <c r="HHH93" s="1108"/>
      <c r="HHI93" s="1108"/>
      <c r="HHJ93" s="1108"/>
      <c r="HHK93" s="1108"/>
      <c r="HHL93" s="1108"/>
      <c r="HHM93" s="1108"/>
      <c r="HHN93" s="1108"/>
      <c r="HHO93" s="1108"/>
      <c r="HHP93" s="1108"/>
      <c r="HHQ93" s="1108"/>
      <c r="HHR93" s="1108"/>
      <c r="HHS93" s="1108"/>
      <c r="HHT93" s="1108"/>
      <c r="HHU93" s="1108"/>
      <c r="HHV93" s="1108"/>
      <c r="HHW93" s="1108"/>
      <c r="HHX93" s="1108"/>
      <c r="HHY93" s="1108"/>
      <c r="HHZ93" s="1108"/>
      <c r="HIA93" s="1108"/>
      <c r="HIB93" s="1108"/>
      <c r="HIC93" s="1108"/>
      <c r="HID93" s="1108"/>
      <c r="HIE93" s="1108"/>
      <c r="HIF93" s="1108"/>
      <c r="HIG93" s="1108"/>
      <c r="HIH93" s="1108"/>
      <c r="HII93" s="1108"/>
      <c r="HIJ93" s="1108"/>
      <c r="HIK93" s="1108"/>
      <c r="HIL93" s="1108"/>
      <c r="HIM93" s="1108"/>
      <c r="HIN93" s="1108"/>
      <c r="HIO93" s="1108"/>
      <c r="HIP93" s="1108"/>
      <c r="HIQ93" s="1108"/>
      <c r="HIR93" s="1108"/>
      <c r="HIS93" s="1108"/>
      <c r="HIT93" s="1108"/>
      <c r="HIU93" s="1108"/>
      <c r="HIV93" s="1108"/>
      <c r="HIW93" s="1108"/>
      <c r="HIX93" s="1108"/>
      <c r="HIY93" s="1108"/>
      <c r="HIZ93" s="1108"/>
      <c r="HJA93" s="1108"/>
      <c r="HJB93" s="1108"/>
      <c r="HJC93" s="1108"/>
      <c r="HJD93" s="1108"/>
      <c r="HJE93" s="1108"/>
      <c r="HJF93" s="1108"/>
      <c r="HJG93" s="1108"/>
      <c r="HJH93" s="1108"/>
      <c r="HJI93" s="1108"/>
      <c r="HJJ93" s="1108"/>
      <c r="HJK93" s="1108"/>
      <c r="HJL93" s="1108"/>
      <c r="HJM93" s="1108"/>
      <c r="HJN93" s="1108"/>
      <c r="HJO93" s="1108"/>
      <c r="HJP93" s="1108"/>
      <c r="HJQ93" s="1108"/>
      <c r="HJR93" s="1108"/>
      <c r="HJS93" s="1108"/>
      <c r="HJT93" s="1108"/>
      <c r="HJU93" s="1108"/>
      <c r="HJV93" s="1108"/>
      <c r="HJW93" s="1108"/>
      <c r="HJX93" s="1108"/>
      <c r="HJY93" s="1108"/>
      <c r="HJZ93" s="1108"/>
      <c r="HKA93" s="1108"/>
      <c r="HKB93" s="1108"/>
      <c r="HKC93" s="1108"/>
      <c r="HKD93" s="1108"/>
      <c r="HKE93" s="1108"/>
      <c r="HKF93" s="1108"/>
      <c r="HKG93" s="1108"/>
      <c r="HKH93" s="1108"/>
      <c r="HKI93" s="1108"/>
      <c r="HKJ93" s="1108"/>
      <c r="HKK93" s="1108"/>
      <c r="HKL93" s="1108"/>
      <c r="HKM93" s="1108"/>
      <c r="HKN93" s="1108"/>
      <c r="HKO93" s="1108"/>
      <c r="HKP93" s="1108"/>
      <c r="HKQ93" s="1108"/>
      <c r="HKR93" s="1108"/>
      <c r="HKS93" s="1108"/>
      <c r="HKT93" s="1108"/>
      <c r="HKU93" s="1108"/>
      <c r="HKV93" s="1108"/>
      <c r="HKW93" s="1108"/>
      <c r="HKX93" s="1108"/>
      <c r="HKY93" s="1108"/>
      <c r="HKZ93" s="1108"/>
      <c r="HLA93" s="1108"/>
      <c r="HLB93" s="1108"/>
      <c r="HLC93" s="1108"/>
      <c r="HLD93" s="1108"/>
      <c r="HLE93" s="1108"/>
      <c r="HLF93" s="1108"/>
      <c r="HLG93" s="1108"/>
      <c r="HLH93" s="1108"/>
      <c r="HLI93" s="1108"/>
      <c r="HLJ93" s="1108"/>
      <c r="HLK93" s="1108"/>
      <c r="HLL93" s="1108"/>
      <c r="HLM93" s="1108"/>
      <c r="HLN93" s="1108"/>
      <c r="HLO93" s="1108"/>
      <c r="HLP93" s="1108"/>
      <c r="HLQ93" s="1108"/>
      <c r="HLR93" s="1108"/>
      <c r="HLS93" s="1108"/>
      <c r="HLT93" s="1108"/>
      <c r="HLU93" s="1108"/>
      <c r="HLV93" s="1108"/>
      <c r="HLW93" s="1108"/>
      <c r="HLX93" s="1108"/>
      <c r="HLY93" s="1108"/>
      <c r="HLZ93" s="1108"/>
      <c r="HMA93" s="1108"/>
      <c r="HMB93" s="1108"/>
      <c r="HMC93" s="1108"/>
      <c r="HMD93" s="1108"/>
      <c r="HME93" s="1108"/>
      <c r="HMF93" s="1108"/>
      <c r="HMG93" s="1108"/>
      <c r="HMH93" s="1108"/>
      <c r="HMI93" s="1108"/>
      <c r="HMJ93" s="1108"/>
      <c r="HMK93" s="1108"/>
      <c r="HML93" s="1108"/>
      <c r="HMM93" s="1108"/>
      <c r="HMN93" s="1108"/>
      <c r="HMO93" s="1108"/>
      <c r="HMP93" s="1108"/>
      <c r="HMQ93" s="1108"/>
      <c r="HMR93" s="1108"/>
      <c r="HMS93" s="1108"/>
      <c r="HMT93" s="1108"/>
      <c r="HMU93" s="1108"/>
      <c r="HMV93" s="1108"/>
      <c r="HMW93" s="1108"/>
      <c r="HMX93" s="1108"/>
      <c r="HMY93" s="1108"/>
      <c r="HMZ93" s="1108"/>
      <c r="HNA93" s="1108"/>
      <c r="HNB93" s="1108"/>
      <c r="HNC93" s="1108"/>
      <c r="HND93" s="1108"/>
      <c r="HNE93" s="1108"/>
      <c r="HNF93" s="1108"/>
      <c r="HNG93" s="1108"/>
      <c r="HNH93" s="1108"/>
      <c r="HNI93" s="1108"/>
      <c r="HNJ93" s="1108"/>
      <c r="HNK93" s="1108"/>
      <c r="HNL93" s="1108"/>
      <c r="HNM93" s="1108"/>
      <c r="HNN93" s="1108"/>
      <c r="HNO93" s="1108"/>
      <c r="HNP93" s="1108"/>
      <c r="HNQ93" s="1108"/>
      <c r="HNR93" s="1108"/>
      <c r="HNS93" s="1108"/>
      <c r="HNT93" s="1108"/>
      <c r="HNU93" s="1108"/>
      <c r="HNV93" s="1108"/>
      <c r="HNW93" s="1108"/>
      <c r="HNX93" s="1108"/>
      <c r="HNY93" s="1108"/>
      <c r="HNZ93" s="1108"/>
      <c r="HOA93" s="1108"/>
      <c r="HOB93" s="1108"/>
      <c r="HOC93" s="1108"/>
      <c r="HOD93" s="1108"/>
      <c r="HOE93" s="1108"/>
      <c r="HOF93" s="1108"/>
      <c r="HOG93" s="1108"/>
      <c r="HOH93" s="1108"/>
      <c r="HOI93" s="1108"/>
      <c r="HOJ93" s="1108"/>
      <c r="HOK93" s="1108"/>
      <c r="HOL93" s="1108"/>
      <c r="HOM93" s="1108"/>
      <c r="HON93" s="1108"/>
      <c r="HOO93" s="1108"/>
      <c r="HOP93" s="1108"/>
      <c r="HOQ93" s="1108"/>
      <c r="HOR93" s="1108"/>
      <c r="HOS93" s="1108"/>
      <c r="HOT93" s="1108"/>
      <c r="HOU93" s="1108"/>
      <c r="HOV93" s="1108"/>
      <c r="HOW93" s="1108"/>
      <c r="HOX93" s="1108"/>
      <c r="HOY93" s="1108"/>
      <c r="HOZ93" s="1108"/>
      <c r="HPA93" s="1108"/>
      <c r="HPB93" s="1108"/>
      <c r="HPC93" s="1108"/>
      <c r="HPD93" s="1108"/>
      <c r="HPE93" s="1108"/>
      <c r="HPF93" s="1108"/>
      <c r="HPG93" s="1108"/>
      <c r="HPH93" s="1108"/>
      <c r="HPI93" s="1108"/>
      <c r="HPJ93" s="1108"/>
      <c r="HPK93" s="1108"/>
      <c r="HPL93" s="1108"/>
      <c r="HPM93" s="1108"/>
      <c r="HPN93" s="1108"/>
      <c r="HPO93" s="1108"/>
      <c r="HPP93" s="1108"/>
      <c r="HPQ93" s="1108"/>
      <c r="HPR93" s="1108"/>
      <c r="HPS93" s="1108"/>
      <c r="HPT93" s="1108"/>
      <c r="HPU93" s="1108"/>
      <c r="HPV93" s="1108"/>
      <c r="HPW93" s="1108"/>
      <c r="HPX93" s="1108"/>
      <c r="HPY93" s="1108"/>
      <c r="HPZ93" s="1108"/>
      <c r="HQA93" s="1108"/>
      <c r="HQB93" s="1108"/>
      <c r="HQC93" s="1108"/>
      <c r="HQD93" s="1108"/>
      <c r="HQE93" s="1108"/>
      <c r="HQF93" s="1108"/>
      <c r="HQG93" s="1108"/>
      <c r="HQH93" s="1108"/>
      <c r="HQI93" s="1108"/>
      <c r="HQJ93" s="1108"/>
      <c r="HQK93" s="1108"/>
      <c r="HQL93" s="1108"/>
      <c r="HQM93" s="1108"/>
      <c r="HQN93" s="1108"/>
      <c r="HQO93" s="1108"/>
      <c r="HQP93" s="1108"/>
      <c r="HQQ93" s="1108"/>
      <c r="HQR93" s="1108"/>
      <c r="HQS93" s="1108"/>
      <c r="HQT93" s="1108"/>
      <c r="HQU93" s="1108"/>
      <c r="HQV93" s="1108"/>
      <c r="HQW93" s="1108"/>
      <c r="HQX93" s="1108"/>
      <c r="HQY93" s="1108"/>
      <c r="HQZ93" s="1108"/>
      <c r="HRA93" s="1108"/>
      <c r="HRB93" s="1108"/>
      <c r="HRC93" s="1108"/>
      <c r="HRD93" s="1108"/>
      <c r="HRE93" s="1108"/>
      <c r="HRF93" s="1108"/>
      <c r="HRG93" s="1108"/>
      <c r="HRH93" s="1108"/>
      <c r="HRI93" s="1108"/>
      <c r="HRJ93" s="1108"/>
      <c r="HRK93" s="1108"/>
      <c r="HRL93" s="1108"/>
      <c r="HRM93" s="1108"/>
      <c r="HRN93" s="1108"/>
      <c r="HRO93" s="1108"/>
      <c r="HRP93" s="1108"/>
      <c r="HRQ93" s="1108"/>
      <c r="HRR93" s="1108"/>
      <c r="HRS93" s="1108"/>
      <c r="HRT93" s="1108"/>
      <c r="HRU93" s="1108"/>
      <c r="HRV93" s="1108"/>
      <c r="HRW93" s="1108"/>
      <c r="HRX93" s="1108"/>
      <c r="HRY93" s="1108"/>
      <c r="HRZ93" s="1108"/>
      <c r="HSA93" s="1108"/>
      <c r="HSB93" s="1108"/>
      <c r="HSC93" s="1108"/>
      <c r="HSD93" s="1108"/>
      <c r="HSE93" s="1108"/>
      <c r="HSF93" s="1108"/>
      <c r="HSG93" s="1108"/>
      <c r="HSH93" s="1108"/>
      <c r="HSI93" s="1108"/>
      <c r="HSJ93" s="1108"/>
      <c r="HSK93" s="1108"/>
      <c r="HSL93" s="1108"/>
      <c r="HSM93" s="1108"/>
      <c r="HSN93" s="1108"/>
      <c r="HSO93" s="1108"/>
      <c r="HSP93" s="1108"/>
      <c r="HSQ93" s="1108"/>
      <c r="HSR93" s="1108"/>
      <c r="HSS93" s="1108"/>
      <c r="HST93" s="1108"/>
      <c r="HSU93" s="1108"/>
      <c r="HSV93" s="1108"/>
      <c r="HSW93" s="1108"/>
      <c r="HSX93" s="1108"/>
      <c r="HSY93" s="1108"/>
      <c r="HSZ93" s="1108"/>
      <c r="HTA93" s="1108"/>
      <c r="HTB93" s="1108"/>
      <c r="HTC93" s="1108"/>
      <c r="HTD93" s="1108"/>
      <c r="HTE93" s="1108"/>
      <c r="HTF93" s="1108"/>
      <c r="HTG93" s="1108"/>
      <c r="HTH93" s="1108"/>
      <c r="HTI93" s="1108"/>
      <c r="HTJ93" s="1108"/>
      <c r="HTK93" s="1108"/>
      <c r="HTL93" s="1108"/>
      <c r="HTM93" s="1108"/>
      <c r="HTN93" s="1108"/>
      <c r="HTO93" s="1108"/>
      <c r="HTP93" s="1108"/>
      <c r="HTQ93" s="1108"/>
      <c r="HTR93" s="1108"/>
      <c r="HTS93" s="1108"/>
      <c r="HTT93" s="1108"/>
      <c r="HTU93" s="1108"/>
      <c r="HTV93" s="1108"/>
      <c r="HTW93" s="1108"/>
      <c r="HTX93" s="1108"/>
      <c r="HTY93" s="1108"/>
      <c r="HTZ93" s="1108"/>
      <c r="HUA93" s="1108"/>
      <c r="HUB93" s="1108"/>
      <c r="HUC93" s="1108"/>
      <c r="HUD93" s="1108"/>
      <c r="HUE93" s="1108"/>
      <c r="HUF93" s="1108"/>
      <c r="HUG93" s="1108"/>
      <c r="HUH93" s="1108"/>
      <c r="HUI93" s="1108"/>
      <c r="HUJ93" s="1108"/>
      <c r="HUK93" s="1108"/>
      <c r="HUL93" s="1108"/>
      <c r="HUM93" s="1108"/>
      <c r="HUN93" s="1108"/>
      <c r="HUO93" s="1108"/>
      <c r="HUP93" s="1108"/>
      <c r="HUQ93" s="1108"/>
      <c r="HUR93" s="1108"/>
      <c r="HUS93" s="1108"/>
      <c r="HUT93" s="1108"/>
      <c r="HUU93" s="1108"/>
      <c r="HUV93" s="1108"/>
      <c r="HUW93" s="1108"/>
      <c r="HUX93" s="1108"/>
      <c r="HUY93" s="1108"/>
      <c r="HUZ93" s="1108"/>
      <c r="HVA93" s="1108"/>
      <c r="HVB93" s="1108"/>
      <c r="HVC93" s="1108"/>
      <c r="HVD93" s="1108"/>
      <c r="HVE93" s="1108"/>
      <c r="HVF93" s="1108"/>
      <c r="HVG93" s="1108"/>
      <c r="HVH93" s="1108"/>
      <c r="HVI93" s="1108"/>
      <c r="HVJ93" s="1108"/>
      <c r="HVK93" s="1108"/>
      <c r="HVL93" s="1108"/>
      <c r="HVM93" s="1108"/>
      <c r="HVN93" s="1108"/>
      <c r="HVO93" s="1108"/>
      <c r="HVP93" s="1108"/>
      <c r="HVQ93" s="1108"/>
      <c r="HVR93" s="1108"/>
      <c r="HVS93" s="1108"/>
      <c r="HVT93" s="1108"/>
      <c r="HVU93" s="1108"/>
      <c r="HVV93" s="1108"/>
      <c r="HVW93" s="1108"/>
      <c r="HVX93" s="1108"/>
      <c r="HVY93" s="1108"/>
      <c r="HVZ93" s="1108"/>
      <c r="HWA93" s="1108"/>
      <c r="HWB93" s="1108"/>
      <c r="HWC93" s="1108"/>
      <c r="HWD93" s="1108"/>
      <c r="HWE93" s="1108"/>
      <c r="HWF93" s="1108"/>
      <c r="HWG93" s="1108"/>
      <c r="HWH93" s="1108"/>
      <c r="HWI93" s="1108"/>
      <c r="HWJ93" s="1108"/>
      <c r="HWK93" s="1108"/>
      <c r="HWL93" s="1108"/>
      <c r="HWM93" s="1108"/>
      <c r="HWN93" s="1108"/>
      <c r="HWO93" s="1108"/>
      <c r="HWP93" s="1108"/>
      <c r="HWQ93" s="1108"/>
      <c r="HWR93" s="1108"/>
      <c r="HWS93" s="1108"/>
      <c r="HWT93" s="1108"/>
      <c r="HWU93" s="1108"/>
      <c r="HWV93" s="1108"/>
      <c r="HWW93" s="1108"/>
      <c r="HWX93" s="1108"/>
      <c r="HWY93" s="1108"/>
      <c r="HWZ93" s="1108"/>
      <c r="HXA93" s="1108"/>
      <c r="HXB93" s="1108"/>
      <c r="HXC93" s="1108"/>
      <c r="HXD93" s="1108"/>
      <c r="HXE93" s="1108"/>
      <c r="HXF93" s="1108"/>
      <c r="HXG93" s="1108"/>
      <c r="HXH93" s="1108"/>
      <c r="HXI93" s="1108"/>
      <c r="HXJ93" s="1108"/>
      <c r="HXK93" s="1108"/>
      <c r="HXL93" s="1108"/>
      <c r="HXM93" s="1108"/>
      <c r="HXN93" s="1108"/>
      <c r="HXO93" s="1108"/>
      <c r="HXP93" s="1108"/>
      <c r="HXQ93" s="1108"/>
      <c r="HXR93" s="1108"/>
      <c r="HXS93" s="1108"/>
      <c r="HXT93" s="1108"/>
      <c r="HXU93" s="1108"/>
      <c r="HXV93" s="1108"/>
      <c r="HXW93" s="1108"/>
      <c r="HXX93" s="1108"/>
      <c r="HXY93" s="1108"/>
      <c r="HXZ93" s="1108"/>
      <c r="HYA93" s="1108"/>
      <c r="HYB93" s="1108"/>
      <c r="HYC93" s="1108"/>
      <c r="HYD93" s="1108"/>
      <c r="HYE93" s="1108"/>
      <c r="HYF93" s="1108"/>
      <c r="HYG93" s="1108"/>
      <c r="HYH93" s="1108"/>
      <c r="HYI93" s="1108"/>
      <c r="HYJ93" s="1108"/>
      <c r="HYK93" s="1108"/>
      <c r="HYL93" s="1108"/>
      <c r="HYM93" s="1108"/>
      <c r="HYN93" s="1108"/>
      <c r="HYO93" s="1108"/>
      <c r="HYP93" s="1108"/>
      <c r="HYQ93" s="1108"/>
      <c r="HYR93" s="1108"/>
      <c r="HYS93" s="1108"/>
      <c r="HYT93" s="1108"/>
      <c r="HYU93" s="1108"/>
      <c r="HYV93" s="1108"/>
      <c r="HYW93" s="1108"/>
      <c r="HYX93" s="1108"/>
      <c r="HYY93" s="1108"/>
      <c r="HYZ93" s="1108"/>
      <c r="HZA93" s="1108"/>
      <c r="HZB93" s="1108"/>
      <c r="HZC93" s="1108"/>
      <c r="HZD93" s="1108"/>
      <c r="HZE93" s="1108"/>
      <c r="HZF93" s="1108"/>
      <c r="HZG93" s="1108"/>
      <c r="HZH93" s="1108"/>
      <c r="HZI93" s="1108"/>
      <c r="HZJ93" s="1108"/>
      <c r="HZK93" s="1108"/>
      <c r="HZL93" s="1108"/>
      <c r="HZM93" s="1108"/>
      <c r="HZN93" s="1108"/>
      <c r="HZO93" s="1108"/>
      <c r="HZP93" s="1108"/>
      <c r="HZQ93" s="1108"/>
      <c r="HZR93" s="1108"/>
      <c r="HZS93" s="1108"/>
      <c r="HZT93" s="1108"/>
      <c r="HZU93" s="1108"/>
      <c r="HZV93" s="1108"/>
      <c r="HZW93" s="1108"/>
      <c r="HZX93" s="1108"/>
      <c r="HZY93" s="1108"/>
      <c r="HZZ93" s="1108"/>
      <c r="IAA93" s="1108"/>
      <c r="IAB93" s="1108"/>
      <c r="IAC93" s="1108"/>
      <c r="IAD93" s="1108"/>
      <c r="IAE93" s="1108"/>
      <c r="IAF93" s="1108"/>
      <c r="IAG93" s="1108"/>
      <c r="IAH93" s="1108"/>
      <c r="IAI93" s="1108"/>
      <c r="IAJ93" s="1108"/>
      <c r="IAK93" s="1108"/>
      <c r="IAL93" s="1108"/>
      <c r="IAM93" s="1108"/>
      <c r="IAN93" s="1108"/>
      <c r="IAO93" s="1108"/>
      <c r="IAP93" s="1108"/>
      <c r="IAQ93" s="1108"/>
      <c r="IAR93" s="1108"/>
      <c r="IAS93" s="1108"/>
      <c r="IAT93" s="1108"/>
      <c r="IAU93" s="1108"/>
      <c r="IAV93" s="1108"/>
      <c r="IAW93" s="1108"/>
      <c r="IAX93" s="1108"/>
      <c r="IAY93" s="1108"/>
      <c r="IAZ93" s="1108"/>
      <c r="IBA93" s="1108"/>
      <c r="IBB93" s="1108"/>
      <c r="IBC93" s="1108"/>
      <c r="IBD93" s="1108"/>
      <c r="IBE93" s="1108"/>
      <c r="IBF93" s="1108"/>
      <c r="IBG93" s="1108"/>
      <c r="IBH93" s="1108"/>
      <c r="IBI93" s="1108"/>
      <c r="IBJ93" s="1108"/>
      <c r="IBK93" s="1108"/>
      <c r="IBL93" s="1108"/>
      <c r="IBM93" s="1108"/>
      <c r="IBN93" s="1108"/>
      <c r="IBO93" s="1108"/>
      <c r="IBP93" s="1108"/>
      <c r="IBQ93" s="1108"/>
      <c r="IBR93" s="1108"/>
      <c r="IBS93" s="1108"/>
      <c r="IBT93" s="1108"/>
      <c r="IBU93" s="1108"/>
      <c r="IBV93" s="1108"/>
      <c r="IBW93" s="1108"/>
      <c r="IBX93" s="1108"/>
      <c r="IBY93" s="1108"/>
      <c r="IBZ93" s="1108"/>
      <c r="ICA93" s="1108"/>
      <c r="ICB93" s="1108"/>
      <c r="ICC93" s="1108"/>
      <c r="ICD93" s="1108"/>
      <c r="ICE93" s="1108"/>
      <c r="ICF93" s="1108"/>
      <c r="ICG93" s="1108"/>
      <c r="ICH93" s="1108"/>
      <c r="ICI93" s="1108"/>
      <c r="ICJ93" s="1108"/>
      <c r="ICK93" s="1108"/>
      <c r="ICL93" s="1108"/>
      <c r="ICM93" s="1108"/>
      <c r="ICN93" s="1108"/>
      <c r="ICO93" s="1108"/>
      <c r="ICP93" s="1108"/>
      <c r="ICQ93" s="1108"/>
      <c r="ICR93" s="1108"/>
      <c r="ICS93" s="1108"/>
      <c r="ICT93" s="1108"/>
      <c r="ICU93" s="1108"/>
      <c r="ICV93" s="1108"/>
      <c r="ICW93" s="1108"/>
      <c r="ICX93" s="1108"/>
      <c r="ICY93" s="1108"/>
      <c r="ICZ93" s="1108"/>
      <c r="IDA93" s="1108"/>
      <c r="IDB93" s="1108"/>
      <c r="IDC93" s="1108"/>
      <c r="IDD93" s="1108"/>
      <c r="IDE93" s="1108"/>
      <c r="IDF93" s="1108"/>
      <c r="IDG93" s="1108"/>
      <c r="IDH93" s="1108"/>
      <c r="IDI93" s="1108"/>
      <c r="IDJ93" s="1108"/>
      <c r="IDK93" s="1108"/>
      <c r="IDL93" s="1108"/>
      <c r="IDM93" s="1108"/>
      <c r="IDN93" s="1108"/>
      <c r="IDO93" s="1108"/>
      <c r="IDP93" s="1108"/>
      <c r="IDQ93" s="1108"/>
      <c r="IDR93" s="1108"/>
      <c r="IDS93" s="1108"/>
      <c r="IDT93" s="1108"/>
      <c r="IDU93" s="1108"/>
      <c r="IDV93" s="1108"/>
      <c r="IDW93" s="1108"/>
      <c r="IDX93" s="1108"/>
      <c r="IDY93" s="1108"/>
      <c r="IDZ93" s="1108"/>
      <c r="IEA93" s="1108"/>
      <c r="IEB93" s="1108"/>
      <c r="IEC93" s="1108"/>
      <c r="IED93" s="1108"/>
      <c r="IEE93" s="1108"/>
      <c r="IEF93" s="1108"/>
      <c r="IEG93" s="1108"/>
      <c r="IEH93" s="1108"/>
      <c r="IEI93" s="1108"/>
      <c r="IEJ93" s="1108"/>
      <c r="IEK93" s="1108"/>
      <c r="IEL93" s="1108"/>
      <c r="IEM93" s="1108"/>
      <c r="IEN93" s="1108"/>
      <c r="IEO93" s="1108"/>
      <c r="IEP93" s="1108"/>
      <c r="IEQ93" s="1108"/>
      <c r="IER93" s="1108"/>
      <c r="IES93" s="1108"/>
      <c r="IET93" s="1108"/>
      <c r="IEU93" s="1108"/>
      <c r="IEV93" s="1108"/>
      <c r="IEW93" s="1108"/>
      <c r="IEX93" s="1108"/>
      <c r="IEY93" s="1108"/>
      <c r="IEZ93" s="1108"/>
      <c r="IFA93" s="1108"/>
      <c r="IFB93" s="1108"/>
      <c r="IFC93" s="1108"/>
      <c r="IFD93" s="1108"/>
      <c r="IFE93" s="1108"/>
      <c r="IFF93" s="1108"/>
      <c r="IFG93" s="1108"/>
      <c r="IFH93" s="1108"/>
      <c r="IFI93" s="1108"/>
      <c r="IFJ93" s="1108"/>
      <c r="IFK93" s="1108"/>
      <c r="IFL93" s="1108"/>
      <c r="IFM93" s="1108"/>
      <c r="IFN93" s="1108"/>
      <c r="IFO93" s="1108"/>
      <c r="IFP93" s="1108"/>
      <c r="IFQ93" s="1108"/>
      <c r="IFR93" s="1108"/>
      <c r="IFS93" s="1108"/>
      <c r="IFT93" s="1108"/>
      <c r="IFU93" s="1108"/>
      <c r="IFV93" s="1108"/>
      <c r="IFW93" s="1108"/>
      <c r="IFX93" s="1108"/>
      <c r="IFY93" s="1108"/>
      <c r="IFZ93" s="1108"/>
      <c r="IGA93" s="1108"/>
      <c r="IGB93" s="1108"/>
      <c r="IGC93" s="1108"/>
      <c r="IGD93" s="1108"/>
      <c r="IGE93" s="1108"/>
      <c r="IGF93" s="1108"/>
      <c r="IGG93" s="1108"/>
      <c r="IGH93" s="1108"/>
      <c r="IGI93" s="1108"/>
      <c r="IGJ93" s="1108"/>
      <c r="IGK93" s="1108"/>
      <c r="IGL93" s="1108"/>
      <c r="IGM93" s="1108"/>
      <c r="IGN93" s="1108"/>
      <c r="IGO93" s="1108"/>
      <c r="IGP93" s="1108"/>
      <c r="IGQ93" s="1108"/>
      <c r="IGR93" s="1108"/>
      <c r="IGS93" s="1108"/>
      <c r="IGT93" s="1108"/>
      <c r="IGU93" s="1108"/>
      <c r="IGV93" s="1108"/>
      <c r="IGW93" s="1108"/>
      <c r="IGX93" s="1108"/>
      <c r="IGY93" s="1108"/>
      <c r="IGZ93" s="1108"/>
      <c r="IHA93" s="1108"/>
      <c r="IHB93" s="1108"/>
      <c r="IHC93" s="1108"/>
      <c r="IHD93" s="1108"/>
      <c r="IHE93" s="1108"/>
      <c r="IHF93" s="1108"/>
      <c r="IHG93" s="1108"/>
      <c r="IHH93" s="1108"/>
      <c r="IHI93" s="1108"/>
      <c r="IHJ93" s="1108"/>
      <c r="IHK93" s="1108"/>
      <c r="IHL93" s="1108"/>
      <c r="IHM93" s="1108"/>
      <c r="IHN93" s="1108"/>
      <c r="IHO93" s="1108"/>
      <c r="IHP93" s="1108"/>
      <c r="IHQ93" s="1108"/>
      <c r="IHR93" s="1108"/>
      <c r="IHS93" s="1108"/>
      <c r="IHT93" s="1108"/>
      <c r="IHU93" s="1108"/>
      <c r="IHV93" s="1108"/>
      <c r="IHW93" s="1108"/>
      <c r="IHX93" s="1108"/>
      <c r="IHY93" s="1108"/>
      <c r="IHZ93" s="1108"/>
      <c r="IIA93" s="1108"/>
      <c r="IIB93" s="1108"/>
      <c r="IIC93" s="1108"/>
      <c r="IID93" s="1108"/>
      <c r="IIE93" s="1108"/>
      <c r="IIF93" s="1108"/>
      <c r="IIG93" s="1108"/>
      <c r="IIH93" s="1108"/>
      <c r="III93" s="1108"/>
      <c r="IIJ93" s="1108"/>
      <c r="IIK93" s="1108"/>
      <c r="IIL93" s="1108"/>
      <c r="IIM93" s="1108"/>
      <c r="IIN93" s="1108"/>
      <c r="IIO93" s="1108"/>
      <c r="IIP93" s="1108"/>
      <c r="IIQ93" s="1108"/>
      <c r="IIR93" s="1108"/>
      <c r="IIS93" s="1108"/>
      <c r="IIT93" s="1108"/>
      <c r="IIU93" s="1108"/>
      <c r="IIV93" s="1108"/>
      <c r="IIW93" s="1108"/>
      <c r="IIX93" s="1108"/>
      <c r="IIY93" s="1108"/>
      <c r="IIZ93" s="1108"/>
      <c r="IJA93" s="1108"/>
      <c r="IJB93" s="1108"/>
      <c r="IJC93" s="1108"/>
      <c r="IJD93" s="1108"/>
      <c r="IJE93" s="1108"/>
      <c r="IJF93" s="1108"/>
      <c r="IJG93" s="1108"/>
      <c r="IJH93" s="1108"/>
      <c r="IJI93" s="1108"/>
      <c r="IJJ93" s="1108"/>
      <c r="IJK93" s="1108"/>
      <c r="IJL93" s="1108"/>
      <c r="IJM93" s="1108"/>
      <c r="IJN93" s="1108"/>
      <c r="IJO93" s="1108"/>
      <c r="IJP93" s="1108"/>
      <c r="IJQ93" s="1108"/>
      <c r="IJR93" s="1108"/>
      <c r="IJS93" s="1108"/>
      <c r="IJT93" s="1108"/>
      <c r="IJU93" s="1108"/>
      <c r="IJV93" s="1108"/>
      <c r="IJW93" s="1108"/>
      <c r="IJX93" s="1108"/>
      <c r="IJY93" s="1108"/>
      <c r="IJZ93" s="1108"/>
      <c r="IKA93" s="1108"/>
      <c r="IKB93" s="1108"/>
      <c r="IKC93" s="1108"/>
      <c r="IKD93" s="1108"/>
      <c r="IKE93" s="1108"/>
      <c r="IKF93" s="1108"/>
      <c r="IKG93" s="1108"/>
      <c r="IKH93" s="1108"/>
      <c r="IKI93" s="1108"/>
      <c r="IKJ93" s="1108"/>
      <c r="IKK93" s="1108"/>
      <c r="IKL93" s="1108"/>
      <c r="IKM93" s="1108"/>
      <c r="IKN93" s="1108"/>
      <c r="IKO93" s="1108"/>
      <c r="IKP93" s="1108"/>
      <c r="IKQ93" s="1108"/>
      <c r="IKR93" s="1108"/>
      <c r="IKS93" s="1108"/>
      <c r="IKT93" s="1108"/>
      <c r="IKU93" s="1108"/>
      <c r="IKV93" s="1108"/>
      <c r="IKW93" s="1108"/>
      <c r="IKX93" s="1108"/>
      <c r="IKY93" s="1108"/>
      <c r="IKZ93" s="1108"/>
      <c r="ILA93" s="1108"/>
      <c r="ILB93" s="1108"/>
      <c r="ILC93" s="1108"/>
      <c r="ILD93" s="1108"/>
      <c r="ILE93" s="1108"/>
      <c r="ILF93" s="1108"/>
      <c r="ILG93" s="1108"/>
      <c r="ILH93" s="1108"/>
      <c r="ILI93" s="1108"/>
      <c r="ILJ93" s="1108"/>
      <c r="ILK93" s="1108"/>
      <c r="ILL93" s="1108"/>
      <c r="ILM93" s="1108"/>
      <c r="ILN93" s="1108"/>
      <c r="ILO93" s="1108"/>
      <c r="ILP93" s="1108"/>
      <c r="ILQ93" s="1108"/>
      <c r="ILR93" s="1108"/>
      <c r="ILS93" s="1108"/>
      <c r="ILT93" s="1108"/>
      <c r="ILU93" s="1108"/>
      <c r="ILV93" s="1108"/>
      <c r="ILW93" s="1108"/>
      <c r="ILX93" s="1108"/>
      <c r="ILY93" s="1108"/>
      <c r="ILZ93" s="1108"/>
      <c r="IMA93" s="1108"/>
      <c r="IMB93" s="1108"/>
      <c r="IMC93" s="1108"/>
      <c r="IMD93" s="1108"/>
      <c r="IME93" s="1108"/>
      <c r="IMF93" s="1108"/>
      <c r="IMG93" s="1108"/>
      <c r="IMH93" s="1108"/>
      <c r="IMI93" s="1108"/>
      <c r="IMJ93" s="1108"/>
      <c r="IMK93" s="1108"/>
      <c r="IML93" s="1108"/>
      <c r="IMM93" s="1108"/>
      <c r="IMN93" s="1108"/>
      <c r="IMO93" s="1108"/>
      <c r="IMP93" s="1108"/>
      <c r="IMQ93" s="1108"/>
      <c r="IMR93" s="1108"/>
      <c r="IMS93" s="1108"/>
      <c r="IMT93" s="1108"/>
      <c r="IMU93" s="1108"/>
      <c r="IMV93" s="1108"/>
      <c r="IMW93" s="1108"/>
      <c r="IMX93" s="1108"/>
      <c r="IMY93" s="1108"/>
      <c r="IMZ93" s="1108"/>
      <c r="INA93" s="1108"/>
      <c r="INB93" s="1108"/>
      <c r="INC93" s="1108"/>
      <c r="IND93" s="1108"/>
      <c r="INE93" s="1108"/>
      <c r="INF93" s="1108"/>
      <c r="ING93" s="1108"/>
      <c r="INH93" s="1108"/>
      <c r="INI93" s="1108"/>
      <c r="INJ93" s="1108"/>
      <c r="INK93" s="1108"/>
      <c r="INL93" s="1108"/>
      <c r="INM93" s="1108"/>
      <c r="INN93" s="1108"/>
      <c r="INO93" s="1108"/>
      <c r="INP93" s="1108"/>
      <c r="INQ93" s="1108"/>
      <c r="INR93" s="1108"/>
      <c r="INS93" s="1108"/>
      <c r="INT93" s="1108"/>
      <c r="INU93" s="1108"/>
      <c r="INV93" s="1108"/>
      <c r="INW93" s="1108"/>
      <c r="INX93" s="1108"/>
      <c r="INY93" s="1108"/>
      <c r="INZ93" s="1108"/>
      <c r="IOA93" s="1108"/>
      <c r="IOB93" s="1108"/>
      <c r="IOC93" s="1108"/>
      <c r="IOD93" s="1108"/>
      <c r="IOE93" s="1108"/>
      <c r="IOF93" s="1108"/>
      <c r="IOG93" s="1108"/>
      <c r="IOH93" s="1108"/>
      <c r="IOI93" s="1108"/>
      <c r="IOJ93" s="1108"/>
      <c r="IOK93" s="1108"/>
      <c r="IOL93" s="1108"/>
      <c r="IOM93" s="1108"/>
      <c r="ION93" s="1108"/>
      <c r="IOO93" s="1108"/>
      <c r="IOP93" s="1108"/>
      <c r="IOQ93" s="1108"/>
      <c r="IOR93" s="1108"/>
      <c r="IOS93" s="1108"/>
      <c r="IOT93" s="1108"/>
      <c r="IOU93" s="1108"/>
      <c r="IOV93" s="1108"/>
      <c r="IOW93" s="1108"/>
      <c r="IOX93" s="1108"/>
      <c r="IOY93" s="1108"/>
      <c r="IOZ93" s="1108"/>
      <c r="IPA93" s="1108"/>
      <c r="IPB93" s="1108"/>
      <c r="IPC93" s="1108"/>
      <c r="IPD93" s="1108"/>
      <c r="IPE93" s="1108"/>
      <c r="IPF93" s="1108"/>
      <c r="IPG93" s="1108"/>
      <c r="IPH93" s="1108"/>
      <c r="IPI93" s="1108"/>
      <c r="IPJ93" s="1108"/>
      <c r="IPK93" s="1108"/>
      <c r="IPL93" s="1108"/>
      <c r="IPM93" s="1108"/>
      <c r="IPN93" s="1108"/>
      <c r="IPO93" s="1108"/>
      <c r="IPP93" s="1108"/>
      <c r="IPQ93" s="1108"/>
      <c r="IPR93" s="1108"/>
      <c r="IPS93" s="1108"/>
      <c r="IPT93" s="1108"/>
      <c r="IPU93" s="1108"/>
      <c r="IPV93" s="1108"/>
      <c r="IPW93" s="1108"/>
      <c r="IPX93" s="1108"/>
      <c r="IPY93" s="1108"/>
      <c r="IPZ93" s="1108"/>
      <c r="IQA93" s="1108"/>
      <c r="IQB93" s="1108"/>
      <c r="IQC93" s="1108"/>
      <c r="IQD93" s="1108"/>
      <c r="IQE93" s="1108"/>
      <c r="IQF93" s="1108"/>
      <c r="IQG93" s="1108"/>
      <c r="IQH93" s="1108"/>
      <c r="IQI93" s="1108"/>
      <c r="IQJ93" s="1108"/>
      <c r="IQK93" s="1108"/>
      <c r="IQL93" s="1108"/>
      <c r="IQM93" s="1108"/>
      <c r="IQN93" s="1108"/>
      <c r="IQO93" s="1108"/>
      <c r="IQP93" s="1108"/>
      <c r="IQQ93" s="1108"/>
      <c r="IQR93" s="1108"/>
      <c r="IQS93" s="1108"/>
      <c r="IQT93" s="1108"/>
      <c r="IQU93" s="1108"/>
      <c r="IQV93" s="1108"/>
      <c r="IQW93" s="1108"/>
      <c r="IQX93" s="1108"/>
      <c r="IQY93" s="1108"/>
      <c r="IQZ93" s="1108"/>
      <c r="IRA93" s="1108"/>
      <c r="IRB93" s="1108"/>
      <c r="IRC93" s="1108"/>
      <c r="IRD93" s="1108"/>
      <c r="IRE93" s="1108"/>
      <c r="IRF93" s="1108"/>
      <c r="IRG93" s="1108"/>
      <c r="IRH93" s="1108"/>
      <c r="IRI93" s="1108"/>
      <c r="IRJ93" s="1108"/>
      <c r="IRK93" s="1108"/>
      <c r="IRL93" s="1108"/>
      <c r="IRM93" s="1108"/>
      <c r="IRN93" s="1108"/>
      <c r="IRO93" s="1108"/>
      <c r="IRP93" s="1108"/>
      <c r="IRQ93" s="1108"/>
      <c r="IRR93" s="1108"/>
      <c r="IRS93" s="1108"/>
      <c r="IRT93" s="1108"/>
      <c r="IRU93" s="1108"/>
      <c r="IRV93" s="1108"/>
      <c r="IRW93" s="1108"/>
      <c r="IRX93" s="1108"/>
      <c r="IRY93" s="1108"/>
      <c r="IRZ93" s="1108"/>
      <c r="ISA93" s="1108"/>
      <c r="ISB93" s="1108"/>
      <c r="ISC93" s="1108"/>
      <c r="ISD93" s="1108"/>
      <c r="ISE93" s="1108"/>
      <c r="ISF93" s="1108"/>
      <c r="ISG93" s="1108"/>
      <c r="ISH93" s="1108"/>
      <c r="ISI93" s="1108"/>
      <c r="ISJ93" s="1108"/>
      <c r="ISK93" s="1108"/>
      <c r="ISL93" s="1108"/>
      <c r="ISM93" s="1108"/>
      <c r="ISN93" s="1108"/>
      <c r="ISO93" s="1108"/>
      <c r="ISP93" s="1108"/>
      <c r="ISQ93" s="1108"/>
      <c r="ISR93" s="1108"/>
      <c r="ISS93" s="1108"/>
      <c r="IST93" s="1108"/>
      <c r="ISU93" s="1108"/>
      <c r="ISV93" s="1108"/>
      <c r="ISW93" s="1108"/>
      <c r="ISX93" s="1108"/>
      <c r="ISY93" s="1108"/>
      <c r="ISZ93" s="1108"/>
      <c r="ITA93" s="1108"/>
      <c r="ITB93" s="1108"/>
      <c r="ITC93" s="1108"/>
      <c r="ITD93" s="1108"/>
      <c r="ITE93" s="1108"/>
      <c r="ITF93" s="1108"/>
      <c r="ITG93" s="1108"/>
      <c r="ITH93" s="1108"/>
      <c r="ITI93" s="1108"/>
      <c r="ITJ93" s="1108"/>
      <c r="ITK93" s="1108"/>
      <c r="ITL93" s="1108"/>
      <c r="ITM93" s="1108"/>
      <c r="ITN93" s="1108"/>
      <c r="ITO93" s="1108"/>
      <c r="ITP93" s="1108"/>
      <c r="ITQ93" s="1108"/>
      <c r="ITR93" s="1108"/>
      <c r="ITS93" s="1108"/>
      <c r="ITT93" s="1108"/>
      <c r="ITU93" s="1108"/>
      <c r="ITV93" s="1108"/>
      <c r="ITW93" s="1108"/>
      <c r="ITX93" s="1108"/>
      <c r="ITY93" s="1108"/>
      <c r="ITZ93" s="1108"/>
      <c r="IUA93" s="1108"/>
      <c r="IUB93" s="1108"/>
      <c r="IUC93" s="1108"/>
      <c r="IUD93" s="1108"/>
      <c r="IUE93" s="1108"/>
      <c r="IUF93" s="1108"/>
      <c r="IUG93" s="1108"/>
      <c r="IUH93" s="1108"/>
      <c r="IUI93" s="1108"/>
      <c r="IUJ93" s="1108"/>
      <c r="IUK93" s="1108"/>
      <c r="IUL93" s="1108"/>
      <c r="IUM93" s="1108"/>
      <c r="IUN93" s="1108"/>
      <c r="IUO93" s="1108"/>
      <c r="IUP93" s="1108"/>
      <c r="IUQ93" s="1108"/>
      <c r="IUR93" s="1108"/>
      <c r="IUS93" s="1108"/>
      <c r="IUT93" s="1108"/>
      <c r="IUU93" s="1108"/>
      <c r="IUV93" s="1108"/>
      <c r="IUW93" s="1108"/>
      <c r="IUX93" s="1108"/>
      <c r="IUY93" s="1108"/>
      <c r="IUZ93" s="1108"/>
      <c r="IVA93" s="1108"/>
      <c r="IVB93" s="1108"/>
      <c r="IVC93" s="1108"/>
      <c r="IVD93" s="1108"/>
      <c r="IVE93" s="1108"/>
      <c r="IVF93" s="1108"/>
      <c r="IVG93" s="1108"/>
      <c r="IVH93" s="1108"/>
      <c r="IVI93" s="1108"/>
      <c r="IVJ93" s="1108"/>
      <c r="IVK93" s="1108"/>
      <c r="IVL93" s="1108"/>
      <c r="IVM93" s="1108"/>
      <c r="IVN93" s="1108"/>
      <c r="IVO93" s="1108"/>
      <c r="IVP93" s="1108"/>
      <c r="IVQ93" s="1108"/>
      <c r="IVR93" s="1108"/>
      <c r="IVS93" s="1108"/>
      <c r="IVT93" s="1108"/>
      <c r="IVU93" s="1108"/>
      <c r="IVV93" s="1108"/>
      <c r="IVW93" s="1108"/>
      <c r="IVX93" s="1108"/>
      <c r="IVY93" s="1108"/>
      <c r="IVZ93" s="1108"/>
      <c r="IWA93" s="1108"/>
      <c r="IWB93" s="1108"/>
      <c r="IWC93" s="1108"/>
      <c r="IWD93" s="1108"/>
      <c r="IWE93" s="1108"/>
      <c r="IWF93" s="1108"/>
      <c r="IWG93" s="1108"/>
      <c r="IWH93" s="1108"/>
      <c r="IWI93" s="1108"/>
      <c r="IWJ93" s="1108"/>
      <c r="IWK93" s="1108"/>
      <c r="IWL93" s="1108"/>
      <c r="IWM93" s="1108"/>
      <c r="IWN93" s="1108"/>
      <c r="IWO93" s="1108"/>
      <c r="IWP93" s="1108"/>
      <c r="IWQ93" s="1108"/>
      <c r="IWR93" s="1108"/>
      <c r="IWS93" s="1108"/>
      <c r="IWT93" s="1108"/>
      <c r="IWU93" s="1108"/>
      <c r="IWV93" s="1108"/>
      <c r="IWW93" s="1108"/>
      <c r="IWX93" s="1108"/>
      <c r="IWY93" s="1108"/>
      <c r="IWZ93" s="1108"/>
      <c r="IXA93" s="1108"/>
      <c r="IXB93" s="1108"/>
      <c r="IXC93" s="1108"/>
      <c r="IXD93" s="1108"/>
      <c r="IXE93" s="1108"/>
      <c r="IXF93" s="1108"/>
      <c r="IXG93" s="1108"/>
      <c r="IXH93" s="1108"/>
      <c r="IXI93" s="1108"/>
      <c r="IXJ93" s="1108"/>
      <c r="IXK93" s="1108"/>
      <c r="IXL93" s="1108"/>
      <c r="IXM93" s="1108"/>
      <c r="IXN93" s="1108"/>
      <c r="IXO93" s="1108"/>
      <c r="IXP93" s="1108"/>
      <c r="IXQ93" s="1108"/>
      <c r="IXR93" s="1108"/>
      <c r="IXS93" s="1108"/>
      <c r="IXT93" s="1108"/>
      <c r="IXU93" s="1108"/>
      <c r="IXV93" s="1108"/>
      <c r="IXW93" s="1108"/>
      <c r="IXX93" s="1108"/>
      <c r="IXY93" s="1108"/>
      <c r="IXZ93" s="1108"/>
      <c r="IYA93" s="1108"/>
      <c r="IYB93" s="1108"/>
      <c r="IYC93" s="1108"/>
      <c r="IYD93" s="1108"/>
      <c r="IYE93" s="1108"/>
      <c r="IYF93" s="1108"/>
      <c r="IYG93" s="1108"/>
      <c r="IYH93" s="1108"/>
      <c r="IYI93" s="1108"/>
      <c r="IYJ93" s="1108"/>
      <c r="IYK93" s="1108"/>
      <c r="IYL93" s="1108"/>
      <c r="IYM93" s="1108"/>
      <c r="IYN93" s="1108"/>
      <c r="IYO93" s="1108"/>
      <c r="IYP93" s="1108"/>
      <c r="IYQ93" s="1108"/>
      <c r="IYR93" s="1108"/>
      <c r="IYS93" s="1108"/>
      <c r="IYT93" s="1108"/>
      <c r="IYU93" s="1108"/>
      <c r="IYV93" s="1108"/>
      <c r="IYW93" s="1108"/>
      <c r="IYX93" s="1108"/>
      <c r="IYY93" s="1108"/>
      <c r="IYZ93" s="1108"/>
      <c r="IZA93" s="1108"/>
      <c r="IZB93" s="1108"/>
      <c r="IZC93" s="1108"/>
      <c r="IZD93" s="1108"/>
      <c r="IZE93" s="1108"/>
      <c r="IZF93" s="1108"/>
      <c r="IZG93" s="1108"/>
      <c r="IZH93" s="1108"/>
      <c r="IZI93" s="1108"/>
      <c r="IZJ93" s="1108"/>
      <c r="IZK93" s="1108"/>
      <c r="IZL93" s="1108"/>
      <c r="IZM93" s="1108"/>
      <c r="IZN93" s="1108"/>
      <c r="IZO93" s="1108"/>
      <c r="IZP93" s="1108"/>
      <c r="IZQ93" s="1108"/>
      <c r="IZR93" s="1108"/>
      <c r="IZS93" s="1108"/>
      <c r="IZT93" s="1108"/>
      <c r="IZU93" s="1108"/>
      <c r="IZV93" s="1108"/>
      <c r="IZW93" s="1108"/>
      <c r="IZX93" s="1108"/>
      <c r="IZY93" s="1108"/>
      <c r="IZZ93" s="1108"/>
      <c r="JAA93" s="1108"/>
      <c r="JAB93" s="1108"/>
      <c r="JAC93" s="1108"/>
      <c r="JAD93" s="1108"/>
      <c r="JAE93" s="1108"/>
      <c r="JAF93" s="1108"/>
      <c r="JAG93" s="1108"/>
      <c r="JAH93" s="1108"/>
      <c r="JAI93" s="1108"/>
      <c r="JAJ93" s="1108"/>
      <c r="JAK93" s="1108"/>
      <c r="JAL93" s="1108"/>
      <c r="JAM93" s="1108"/>
      <c r="JAN93" s="1108"/>
      <c r="JAO93" s="1108"/>
      <c r="JAP93" s="1108"/>
      <c r="JAQ93" s="1108"/>
      <c r="JAR93" s="1108"/>
      <c r="JAS93" s="1108"/>
      <c r="JAT93" s="1108"/>
      <c r="JAU93" s="1108"/>
      <c r="JAV93" s="1108"/>
      <c r="JAW93" s="1108"/>
      <c r="JAX93" s="1108"/>
      <c r="JAY93" s="1108"/>
      <c r="JAZ93" s="1108"/>
      <c r="JBA93" s="1108"/>
      <c r="JBB93" s="1108"/>
      <c r="JBC93" s="1108"/>
      <c r="JBD93" s="1108"/>
      <c r="JBE93" s="1108"/>
      <c r="JBF93" s="1108"/>
      <c r="JBG93" s="1108"/>
      <c r="JBH93" s="1108"/>
      <c r="JBI93" s="1108"/>
      <c r="JBJ93" s="1108"/>
      <c r="JBK93" s="1108"/>
      <c r="JBL93" s="1108"/>
      <c r="JBM93" s="1108"/>
      <c r="JBN93" s="1108"/>
      <c r="JBO93" s="1108"/>
      <c r="JBP93" s="1108"/>
      <c r="JBQ93" s="1108"/>
      <c r="JBR93" s="1108"/>
      <c r="JBS93" s="1108"/>
      <c r="JBT93" s="1108"/>
      <c r="JBU93" s="1108"/>
      <c r="JBV93" s="1108"/>
      <c r="JBW93" s="1108"/>
      <c r="JBX93" s="1108"/>
      <c r="JBY93" s="1108"/>
      <c r="JBZ93" s="1108"/>
      <c r="JCA93" s="1108"/>
      <c r="JCB93" s="1108"/>
      <c r="JCC93" s="1108"/>
      <c r="JCD93" s="1108"/>
      <c r="JCE93" s="1108"/>
      <c r="JCF93" s="1108"/>
      <c r="JCG93" s="1108"/>
      <c r="JCH93" s="1108"/>
      <c r="JCI93" s="1108"/>
      <c r="JCJ93" s="1108"/>
      <c r="JCK93" s="1108"/>
      <c r="JCL93" s="1108"/>
      <c r="JCM93" s="1108"/>
      <c r="JCN93" s="1108"/>
      <c r="JCO93" s="1108"/>
      <c r="JCP93" s="1108"/>
      <c r="JCQ93" s="1108"/>
      <c r="JCR93" s="1108"/>
      <c r="JCS93" s="1108"/>
      <c r="JCT93" s="1108"/>
      <c r="JCU93" s="1108"/>
      <c r="JCV93" s="1108"/>
      <c r="JCW93" s="1108"/>
      <c r="JCX93" s="1108"/>
      <c r="JCY93" s="1108"/>
      <c r="JCZ93" s="1108"/>
      <c r="JDA93" s="1108"/>
      <c r="JDB93" s="1108"/>
      <c r="JDC93" s="1108"/>
      <c r="JDD93" s="1108"/>
      <c r="JDE93" s="1108"/>
      <c r="JDF93" s="1108"/>
      <c r="JDG93" s="1108"/>
      <c r="JDH93" s="1108"/>
      <c r="JDI93" s="1108"/>
      <c r="JDJ93" s="1108"/>
      <c r="JDK93" s="1108"/>
      <c r="JDL93" s="1108"/>
      <c r="JDM93" s="1108"/>
      <c r="JDN93" s="1108"/>
      <c r="JDO93" s="1108"/>
      <c r="JDP93" s="1108"/>
      <c r="JDQ93" s="1108"/>
      <c r="JDR93" s="1108"/>
      <c r="JDS93" s="1108"/>
      <c r="JDT93" s="1108"/>
      <c r="JDU93" s="1108"/>
      <c r="JDV93" s="1108"/>
      <c r="JDW93" s="1108"/>
      <c r="JDX93" s="1108"/>
      <c r="JDY93" s="1108"/>
      <c r="JDZ93" s="1108"/>
      <c r="JEA93" s="1108"/>
      <c r="JEB93" s="1108"/>
      <c r="JEC93" s="1108"/>
      <c r="JED93" s="1108"/>
      <c r="JEE93" s="1108"/>
      <c r="JEF93" s="1108"/>
      <c r="JEG93" s="1108"/>
      <c r="JEH93" s="1108"/>
      <c r="JEI93" s="1108"/>
      <c r="JEJ93" s="1108"/>
      <c r="JEK93" s="1108"/>
      <c r="JEL93" s="1108"/>
      <c r="JEM93" s="1108"/>
      <c r="JEN93" s="1108"/>
      <c r="JEO93" s="1108"/>
      <c r="JEP93" s="1108"/>
      <c r="JEQ93" s="1108"/>
      <c r="JER93" s="1108"/>
      <c r="JES93" s="1108"/>
      <c r="JET93" s="1108"/>
      <c r="JEU93" s="1108"/>
      <c r="JEV93" s="1108"/>
      <c r="JEW93" s="1108"/>
      <c r="JEX93" s="1108"/>
      <c r="JEY93" s="1108"/>
      <c r="JEZ93" s="1108"/>
      <c r="JFA93" s="1108"/>
      <c r="JFB93" s="1108"/>
      <c r="JFC93" s="1108"/>
      <c r="JFD93" s="1108"/>
      <c r="JFE93" s="1108"/>
      <c r="JFF93" s="1108"/>
      <c r="JFG93" s="1108"/>
      <c r="JFH93" s="1108"/>
      <c r="JFI93" s="1108"/>
      <c r="JFJ93" s="1108"/>
      <c r="JFK93" s="1108"/>
      <c r="JFL93" s="1108"/>
      <c r="JFM93" s="1108"/>
      <c r="JFN93" s="1108"/>
      <c r="JFO93" s="1108"/>
      <c r="JFP93" s="1108"/>
      <c r="JFQ93" s="1108"/>
      <c r="JFR93" s="1108"/>
      <c r="JFS93" s="1108"/>
      <c r="JFT93" s="1108"/>
      <c r="JFU93" s="1108"/>
      <c r="JFV93" s="1108"/>
      <c r="JFW93" s="1108"/>
      <c r="JFX93" s="1108"/>
      <c r="JFY93" s="1108"/>
      <c r="JFZ93" s="1108"/>
      <c r="JGA93" s="1108"/>
      <c r="JGB93" s="1108"/>
      <c r="JGC93" s="1108"/>
      <c r="JGD93" s="1108"/>
      <c r="JGE93" s="1108"/>
      <c r="JGF93" s="1108"/>
      <c r="JGG93" s="1108"/>
      <c r="JGH93" s="1108"/>
      <c r="JGI93" s="1108"/>
      <c r="JGJ93" s="1108"/>
      <c r="JGK93" s="1108"/>
      <c r="JGL93" s="1108"/>
      <c r="JGM93" s="1108"/>
      <c r="JGN93" s="1108"/>
      <c r="JGO93" s="1108"/>
      <c r="JGP93" s="1108"/>
      <c r="JGQ93" s="1108"/>
      <c r="JGR93" s="1108"/>
      <c r="JGS93" s="1108"/>
      <c r="JGT93" s="1108"/>
      <c r="JGU93" s="1108"/>
      <c r="JGV93" s="1108"/>
      <c r="JGW93" s="1108"/>
      <c r="JGX93" s="1108"/>
      <c r="JGY93" s="1108"/>
      <c r="JGZ93" s="1108"/>
      <c r="JHA93" s="1108"/>
      <c r="JHB93" s="1108"/>
      <c r="JHC93" s="1108"/>
      <c r="JHD93" s="1108"/>
      <c r="JHE93" s="1108"/>
      <c r="JHF93" s="1108"/>
      <c r="JHG93" s="1108"/>
      <c r="JHH93" s="1108"/>
      <c r="JHI93" s="1108"/>
      <c r="JHJ93" s="1108"/>
      <c r="JHK93" s="1108"/>
      <c r="JHL93" s="1108"/>
      <c r="JHM93" s="1108"/>
      <c r="JHN93" s="1108"/>
      <c r="JHO93" s="1108"/>
      <c r="JHP93" s="1108"/>
      <c r="JHQ93" s="1108"/>
      <c r="JHR93" s="1108"/>
      <c r="JHS93" s="1108"/>
      <c r="JHT93" s="1108"/>
      <c r="JHU93" s="1108"/>
      <c r="JHV93" s="1108"/>
      <c r="JHW93" s="1108"/>
      <c r="JHX93" s="1108"/>
      <c r="JHY93" s="1108"/>
      <c r="JHZ93" s="1108"/>
      <c r="JIA93" s="1108"/>
      <c r="JIB93" s="1108"/>
      <c r="JIC93" s="1108"/>
      <c r="JID93" s="1108"/>
      <c r="JIE93" s="1108"/>
      <c r="JIF93" s="1108"/>
      <c r="JIG93" s="1108"/>
      <c r="JIH93" s="1108"/>
      <c r="JII93" s="1108"/>
      <c r="JIJ93" s="1108"/>
      <c r="JIK93" s="1108"/>
      <c r="JIL93" s="1108"/>
      <c r="JIM93" s="1108"/>
      <c r="JIN93" s="1108"/>
      <c r="JIO93" s="1108"/>
      <c r="JIP93" s="1108"/>
      <c r="JIQ93" s="1108"/>
      <c r="JIR93" s="1108"/>
      <c r="JIS93" s="1108"/>
      <c r="JIT93" s="1108"/>
      <c r="JIU93" s="1108"/>
      <c r="JIV93" s="1108"/>
      <c r="JIW93" s="1108"/>
      <c r="JIX93" s="1108"/>
      <c r="JIY93" s="1108"/>
      <c r="JIZ93" s="1108"/>
      <c r="JJA93" s="1108"/>
      <c r="JJB93" s="1108"/>
      <c r="JJC93" s="1108"/>
      <c r="JJD93" s="1108"/>
      <c r="JJE93" s="1108"/>
      <c r="JJF93" s="1108"/>
      <c r="JJG93" s="1108"/>
      <c r="JJH93" s="1108"/>
      <c r="JJI93" s="1108"/>
      <c r="JJJ93" s="1108"/>
      <c r="JJK93" s="1108"/>
      <c r="JJL93" s="1108"/>
      <c r="JJM93" s="1108"/>
      <c r="JJN93" s="1108"/>
      <c r="JJO93" s="1108"/>
      <c r="JJP93" s="1108"/>
      <c r="JJQ93" s="1108"/>
      <c r="JJR93" s="1108"/>
      <c r="JJS93" s="1108"/>
      <c r="JJT93" s="1108"/>
      <c r="JJU93" s="1108"/>
      <c r="JJV93" s="1108"/>
      <c r="JJW93" s="1108"/>
      <c r="JJX93" s="1108"/>
      <c r="JJY93" s="1108"/>
      <c r="JJZ93" s="1108"/>
      <c r="JKA93" s="1108"/>
      <c r="JKB93" s="1108"/>
      <c r="JKC93" s="1108"/>
      <c r="JKD93" s="1108"/>
      <c r="JKE93" s="1108"/>
      <c r="JKF93" s="1108"/>
      <c r="JKG93" s="1108"/>
      <c r="JKH93" s="1108"/>
      <c r="JKI93" s="1108"/>
      <c r="JKJ93" s="1108"/>
      <c r="JKK93" s="1108"/>
      <c r="JKL93" s="1108"/>
      <c r="JKM93" s="1108"/>
      <c r="JKN93" s="1108"/>
      <c r="JKO93" s="1108"/>
      <c r="JKP93" s="1108"/>
      <c r="JKQ93" s="1108"/>
      <c r="JKR93" s="1108"/>
      <c r="JKS93" s="1108"/>
      <c r="JKT93" s="1108"/>
      <c r="JKU93" s="1108"/>
      <c r="JKV93" s="1108"/>
      <c r="JKW93" s="1108"/>
      <c r="JKX93" s="1108"/>
      <c r="JKY93" s="1108"/>
      <c r="JKZ93" s="1108"/>
      <c r="JLA93" s="1108"/>
      <c r="JLB93" s="1108"/>
      <c r="JLC93" s="1108"/>
      <c r="JLD93" s="1108"/>
      <c r="JLE93" s="1108"/>
      <c r="JLF93" s="1108"/>
      <c r="JLG93" s="1108"/>
      <c r="JLH93" s="1108"/>
      <c r="JLI93" s="1108"/>
      <c r="JLJ93" s="1108"/>
      <c r="JLK93" s="1108"/>
      <c r="JLL93" s="1108"/>
      <c r="JLM93" s="1108"/>
      <c r="JLN93" s="1108"/>
      <c r="JLO93" s="1108"/>
      <c r="JLP93" s="1108"/>
      <c r="JLQ93" s="1108"/>
      <c r="JLR93" s="1108"/>
      <c r="JLS93" s="1108"/>
      <c r="JLT93" s="1108"/>
      <c r="JLU93" s="1108"/>
      <c r="JLV93" s="1108"/>
      <c r="JLW93" s="1108"/>
      <c r="JLX93" s="1108"/>
      <c r="JLY93" s="1108"/>
      <c r="JLZ93" s="1108"/>
      <c r="JMA93" s="1108"/>
      <c r="JMB93" s="1108"/>
      <c r="JMC93" s="1108"/>
      <c r="JMD93" s="1108"/>
      <c r="JME93" s="1108"/>
      <c r="JMF93" s="1108"/>
      <c r="JMG93" s="1108"/>
      <c r="JMH93" s="1108"/>
      <c r="JMI93" s="1108"/>
      <c r="JMJ93" s="1108"/>
      <c r="JMK93" s="1108"/>
      <c r="JML93" s="1108"/>
      <c r="JMM93" s="1108"/>
      <c r="JMN93" s="1108"/>
      <c r="JMO93" s="1108"/>
      <c r="JMP93" s="1108"/>
      <c r="JMQ93" s="1108"/>
      <c r="JMR93" s="1108"/>
      <c r="JMS93" s="1108"/>
      <c r="JMT93" s="1108"/>
      <c r="JMU93" s="1108"/>
      <c r="JMV93" s="1108"/>
      <c r="JMW93" s="1108"/>
      <c r="JMX93" s="1108"/>
      <c r="JMY93" s="1108"/>
      <c r="JMZ93" s="1108"/>
      <c r="JNA93" s="1108"/>
      <c r="JNB93" s="1108"/>
      <c r="JNC93" s="1108"/>
      <c r="JND93" s="1108"/>
      <c r="JNE93" s="1108"/>
      <c r="JNF93" s="1108"/>
      <c r="JNG93" s="1108"/>
      <c r="JNH93" s="1108"/>
      <c r="JNI93" s="1108"/>
      <c r="JNJ93" s="1108"/>
      <c r="JNK93" s="1108"/>
      <c r="JNL93" s="1108"/>
      <c r="JNM93" s="1108"/>
      <c r="JNN93" s="1108"/>
      <c r="JNO93" s="1108"/>
      <c r="JNP93" s="1108"/>
      <c r="JNQ93" s="1108"/>
      <c r="JNR93" s="1108"/>
      <c r="JNS93" s="1108"/>
      <c r="JNT93" s="1108"/>
      <c r="JNU93" s="1108"/>
      <c r="JNV93" s="1108"/>
      <c r="JNW93" s="1108"/>
      <c r="JNX93" s="1108"/>
      <c r="JNY93" s="1108"/>
      <c r="JNZ93" s="1108"/>
      <c r="JOA93" s="1108"/>
      <c r="JOB93" s="1108"/>
      <c r="JOC93" s="1108"/>
      <c r="JOD93" s="1108"/>
      <c r="JOE93" s="1108"/>
      <c r="JOF93" s="1108"/>
      <c r="JOG93" s="1108"/>
      <c r="JOH93" s="1108"/>
      <c r="JOI93" s="1108"/>
      <c r="JOJ93" s="1108"/>
      <c r="JOK93" s="1108"/>
      <c r="JOL93" s="1108"/>
      <c r="JOM93" s="1108"/>
      <c r="JON93" s="1108"/>
      <c r="JOO93" s="1108"/>
      <c r="JOP93" s="1108"/>
      <c r="JOQ93" s="1108"/>
      <c r="JOR93" s="1108"/>
      <c r="JOS93" s="1108"/>
      <c r="JOT93" s="1108"/>
      <c r="JOU93" s="1108"/>
      <c r="JOV93" s="1108"/>
      <c r="JOW93" s="1108"/>
      <c r="JOX93" s="1108"/>
      <c r="JOY93" s="1108"/>
      <c r="JOZ93" s="1108"/>
      <c r="JPA93" s="1108"/>
      <c r="JPB93" s="1108"/>
      <c r="JPC93" s="1108"/>
      <c r="JPD93" s="1108"/>
      <c r="JPE93" s="1108"/>
      <c r="JPF93" s="1108"/>
      <c r="JPG93" s="1108"/>
      <c r="JPH93" s="1108"/>
      <c r="JPI93" s="1108"/>
      <c r="JPJ93" s="1108"/>
      <c r="JPK93" s="1108"/>
      <c r="JPL93" s="1108"/>
      <c r="JPM93" s="1108"/>
      <c r="JPN93" s="1108"/>
      <c r="JPO93" s="1108"/>
      <c r="JPP93" s="1108"/>
      <c r="JPQ93" s="1108"/>
      <c r="JPR93" s="1108"/>
      <c r="JPS93" s="1108"/>
      <c r="JPT93" s="1108"/>
      <c r="JPU93" s="1108"/>
      <c r="JPV93" s="1108"/>
      <c r="JPW93" s="1108"/>
      <c r="JPX93" s="1108"/>
      <c r="JPY93" s="1108"/>
      <c r="JPZ93" s="1108"/>
      <c r="JQA93" s="1108"/>
      <c r="JQB93" s="1108"/>
      <c r="JQC93" s="1108"/>
      <c r="JQD93" s="1108"/>
      <c r="JQE93" s="1108"/>
      <c r="JQF93" s="1108"/>
      <c r="JQG93" s="1108"/>
      <c r="JQH93" s="1108"/>
      <c r="JQI93" s="1108"/>
      <c r="JQJ93" s="1108"/>
      <c r="JQK93" s="1108"/>
      <c r="JQL93" s="1108"/>
      <c r="JQM93" s="1108"/>
      <c r="JQN93" s="1108"/>
      <c r="JQO93" s="1108"/>
      <c r="JQP93" s="1108"/>
      <c r="JQQ93" s="1108"/>
      <c r="JQR93" s="1108"/>
      <c r="JQS93" s="1108"/>
      <c r="JQT93" s="1108"/>
      <c r="JQU93" s="1108"/>
      <c r="JQV93" s="1108"/>
      <c r="JQW93" s="1108"/>
      <c r="JQX93" s="1108"/>
      <c r="JQY93" s="1108"/>
      <c r="JQZ93" s="1108"/>
      <c r="JRA93" s="1108"/>
      <c r="JRB93" s="1108"/>
      <c r="JRC93" s="1108"/>
      <c r="JRD93" s="1108"/>
      <c r="JRE93" s="1108"/>
      <c r="JRF93" s="1108"/>
      <c r="JRG93" s="1108"/>
      <c r="JRH93" s="1108"/>
      <c r="JRI93" s="1108"/>
      <c r="JRJ93" s="1108"/>
      <c r="JRK93" s="1108"/>
      <c r="JRL93" s="1108"/>
      <c r="JRM93" s="1108"/>
      <c r="JRN93" s="1108"/>
      <c r="JRO93" s="1108"/>
      <c r="JRP93" s="1108"/>
      <c r="JRQ93" s="1108"/>
      <c r="JRR93" s="1108"/>
      <c r="JRS93" s="1108"/>
      <c r="JRT93" s="1108"/>
      <c r="JRU93" s="1108"/>
      <c r="JRV93" s="1108"/>
      <c r="JRW93" s="1108"/>
      <c r="JRX93" s="1108"/>
      <c r="JRY93" s="1108"/>
      <c r="JRZ93" s="1108"/>
      <c r="JSA93" s="1108"/>
      <c r="JSB93" s="1108"/>
      <c r="JSC93" s="1108"/>
      <c r="JSD93" s="1108"/>
      <c r="JSE93" s="1108"/>
      <c r="JSF93" s="1108"/>
      <c r="JSG93" s="1108"/>
      <c r="JSH93" s="1108"/>
      <c r="JSI93" s="1108"/>
      <c r="JSJ93" s="1108"/>
      <c r="JSK93" s="1108"/>
      <c r="JSL93" s="1108"/>
      <c r="JSM93" s="1108"/>
      <c r="JSN93" s="1108"/>
      <c r="JSO93" s="1108"/>
      <c r="JSP93" s="1108"/>
      <c r="JSQ93" s="1108"/>
      <c r="JSR93" s="1108"/>
      <c r="JSS93" s="1108"/>
      <c r="JST93" s="1108"/>
      <c r="JSU93" s="1108"/>
      <c r="JSV93" s="1108"/>
      <c r="JSW93" s="1108"/>
      <c r="JSX93" s="1108"/>
      <c r="JSY93" s="1108"/>
      <c r="JSZ93" s="1108"/>
      <c r="JTA93" s="1108"/>
      <c r="JTB93" s="1108"/>
      <c r="JTC93" s="1108"/>
      <c r="JTD93" s="1108"/>
      <c r="JTE93" s="1108"/>
      <c r="JTF93" s="1108"/>
      <c r="JTG93" s="1108"/>
      <c r="JTH93" s="1108"/>
      <c r="JTI93" s="1108"/>
      <c r="JTJ93" s="1108"/>
      <c r="JTK93" s="1108"/>
      <c r="JTL93" s="1108"/>
      <c r="JTM93" s="1108"/>
      <c r="JTN93" s="1108"/>
      <c r="JTO93" s="1108"/>
      <c r="JTP93" s="1108"/>
      <c r="JTQ93" s="1108"/>
      <c r="JTR93" s="1108"/>
      <c r="JTS93" s="1108"/>
      <c r="JTT93" s="1108"/>
      <c r="JTU93" s="1108"/>
      <c r="JTV93" s="1108"/>
      <c r="JTW93" s="1108"/>
      <c r="JTX93" s="1108"/>
      <c r="JTY93" s="1108"/>
      <c r="JTZ93" s="1108"/>
      <c r="JUA93" s="1108"/>
      <c r="JUB93" s="1108"/>
      <c r="JUC93" s="1108"/>
      <c r="JUD93" s="1108"/>
      <c r="JUE93" s="1108"/>
      <c r="JUF93" s="1108"/>
      <c r="JUG93" s="1108"/>
      <c r="JUH93" s="1108"/>
      <c r="JUI93" s="1108"/>
      <c r="JUJ93" s="1108"/>
      <c r="JUK93" s="1108"/>
      <c r="JUL93" s="1108"/>
      <c r="JUM93" s="1108"/>
      <c r="JUN93" s="1108"/>
      <c r="JUO93" s="1108"/>
      <c r="JUP93" s="1108"/>
      <c r="JUQ93" s="1108"/>
      <c r="JUR93" s="1108"/>
      <c r="JUS93" s="1108"/>
      <c r="JUT93" s="1108"/>
      <c r="JUU93" s="1108"/>
      <c r="JUV93" s="1108"/>
      <c r="JUW93" s="1108"/>
      <c r="JUX93" s="1108"/>
      <c r="JUY93" s="1108"/>
      <c r="JUZ93" s="1108"/>
      <c r="JVA93" s="1108"/>
      <c r="JVB93" s="1108"/>
      <c r="JVC93" s="1108"/>
      <c r="JVD93" s="1108"/>
      <c r="JVE93" s="1108"/>
      <c r="JVF93" s="1108"/>
      <c r="JVG93" s="1108"/>
      <c r="JVH93" s="1108"/>
      <c r="JVI93" s="1108"/>
      <c r="JVJ93" s="1108"/>
      <c r="JVK93" s="1108"/>
      <c r="JVL93" s="1108"/>
      <c r="JVM93" s="1108"/>
      <c r="JVN93" s="1108"/>
      <c r="JVO93" s="1108"/>
      <c r="JVP93" s="1108"/>
      <c r="JVQ93" s="1108"/>
      <c r="JVR93" s="1108"/>
      <c r="JVS93" s="1108"/>
      <c r="JVT93" s="1108"/>
      <c r="JVU93" s="1108"/>
      <c r="JVV93" s="1108"/>
      <c r="JVW93" s="1108"/>
      <c r="JVX93" s="1108"/>
      <c r="JVY93" s="1108"/>
      <c r="JVZ93" s="1108"/>
      <c r="JWA93" s="1108"/>
      <c r="JWB93" s="1108"/>
      <c r="JWC93" s="1108"/>
      <c r="JWD93" s="1108"/>
      <c r="JWE93" s="1108"/>
      <c r="JWF93" s="1108"/>
      <c r="JWG93" s="1108"/>
      <c r="JWH93" s="1108"/>
      <c r="JWI93" s="1108"/>
      <c r="JWJ93" s="1108"/>
      <c r="JWK93" s="1108"/>
      <c r="JWL93" s="1108"/>
      <c r="JWM93" s="1108"/>
      <c r="JWN93" s="1108"/>
      <c r="JWO93" s="1108"/>
      <c r="JWP93" s="1108"/>
      <c r="JWQ93" s="1108"/>
      <c r="JWR93" s="1108"/>
      <c r="JWS93" s="1108"/>
      <c r="JWT93" s="1108"/>
      <c r="JWU93" s="1108"/>
      <c r="JWV93" s="1108"/>
      <c r="JWW93" s="1108"/>
      <c r="JWX93" s="1108"/>
      <c r="JWY93" s="1108"/>
      <c r="JWZ93" s="1108"/>
      <c r="JXA93" s="1108"/>
      <c r="JXB93" s="1108"/>
      <c r="JXC93" s="1108"/>
      <c r="JXD93" s="1108"/>
      <c r="JXE93" s="1108"/>
      <c r="JXF93" s="1108"/>
      <c r="JXG93" s="1108"/>
      <c r="JXH93" s="1108"/>
      <c r="JXI93" s="1108"/>
      <c r="JXJ93" s="1108"/>
      <c r="JXK93" s="1108"/>
      <c r="JXL93" s="1108"/>
      <c r="JXM93" s="1108"/>
      <c r="JXN93" s="1108"/>
      <c r="JXO93" s="1108"/>
      <c r="JXP93" s="1108"/>
      <c r="JXQ93" s="1108"/>
      <c r="JXR93" s="1108"/>
      <c r="JXS93" s="1108"/>
      <c r="JXT93" s="1108"/>
      <c r="JXU93" s="1108"/>
      <c r="JXV93" s="1108"/>
      <c r="JXW93" s="1108"/>
      <c r="JXX93" s="1108"/>
      <c r="JXY93" s="1108"/>
      <c r="JXZ93" s="1108"/>
      <c r="JYA93" s="1108"/>
      <c r="JYB93" s="1108"/>
      <c r="JYC93" s="1108"/>
      <c r="JYD93" s="1108"/>
      <c r="JYE93" s="1108"/>
      <c r="JYF93" s="1108"/>
      <c r="JYG93" s="1108"/>
      <c r="JYH93" s="1108"/>
      <c r="JYI93" s="1108"/>
      <c r="JYJ93" s="1108"/>
      <c r="JYK93" s="1108"/>
      <c r="JYL93" s="1108"/>
      <c r="JYM93" s="1108"/>
      <c r="JYN93" s="1108"/>
      <c r="JYO93" s="1108"/>
      <c r="JYP93" s="1108"/>
      <c r="JYQ93" s="1108"/>
      <c r="JYR93" s="1108"/>
      <c r="JYS93" s="1108"/>
      <c r="JYT93" s="1108"/>
      <c r="JYU93" s="1108"/>
      <c r="JYV93" s="1108"/>
      <c r="JYW93" s="1108"/>
      <c r="JYX93" s="1108"/>
      <c r="JYY93" s="1108"/>
      <c r="JYZ93" s="1108"/>
      <c r="JZA93" s="1108"/>
      <c r="JZB93" s="1108"/>
      <c r="JZC93" s="1108"/>
      <c r="JZD93" s="1108"/>
      <c r="JZE93" s="1108"/>
      <c r="JZF93" s="1108"/>
      <c r="JZG93" s="1108"/>
      <c r="JZH93" s="1108"/>
      <c r="JZI93" s="1108"/>
      <c r="JZJ93" s="1108"/>
      <c r="JZK93" s="1108"/>
      <c r="JZL93" s="1108"/>
      <c r="JZM93" s="1108"/>
      <c r="JZN93" s="1108"/>
      <c r="JZO93" s="1108"/>
      <c r="JZP93" s="1108"/>
      <c r="JZQ93" s="1108"/>
      <c r="JZR93" s="1108"/>
      <c r="JZS93" s="1108"/>
      <c r="JZT93" s="1108"/>
      <c r="JZU93" s="1108"/>
      <c r="JZV93" s="1108"/>
      <c r="JZW93" s="1108"/>
      <c r="JZX93" s="1108"/>
      <c r="JZY93" s="1108"/>
      <c r="JZZ93" s="1108"/>
      <c r="KAA93" s="1108"/>
      <c r="KAB93" s="1108"/>
      <c r="KAC93" s="1108"/>
      <c r="KAD93" s="1108"/>
      <c r="KAE93" s="1108"/>
      <c r="KAF93" s="1108"/>
      <c r="KAG93" s="1108"/>
      <c r="KAH93" s="1108"/>
      <c r="KAI93" s="1108"/>
      <c r="KAJ93" s="1108"/>
      <c r="KAK93" s="1108"/>
      <c r="KAL93" s="1108"/>
      <c r="KAM93" s="1108"/>
      <c r="KAN93" s="1108"/>
      <c r="KAO93" s="1108"/>
      <c r="KAP93" s="1108"/>
      <c r="KAQ93" s="1108"/>
      <c r="KAR93" s="1108"/>
      <c r="KAS93" s="1108"/>
      <c r="KAT93" s="1108"/>
      <c r="KAU93" s="1108"/>
      <c r="KAV93" s="1108"/>
      <c r="KAW93" s="1108"/>
      <c r="KAX93" s="1108"/>
      <c r="KAY93" s="1108"/>
      <c r="KAZ93" s="1108"/>
      <c r="KBA93" s="1108"/>
      <c r="KBB93" s="1108"/>
      <c r="KBC93" s="1108"/>
      <c r="KBD93" s="1108"/>
      <c r="KBE93" s="1108"/>
      <c r="KBF93" s="1108"/>
      <c r="KBG93" s="1108"/>
      <c r="KBH93" s="1108"/>
      <c r="KBI93" s="1108"/>
      <c r="KBJ93" s="1108"/>
      <c r="KBK93" s="1108"/>
      <c r="KBL93" s="1108"/>
      <c r="KBM93" s="1108"/>
      <c r="KBN93" s="1108"/>
      <c r="KBO93" s="1108"/>
      <c r="KBP93" s="1108"/>
      <c r="KBQ93" s="1108"/>
      <c r="KBR93" s="1108"/>
      <c r="KBS93" s="1108"/>
      <c r="KBT93" s="1108"/>
      <c r="KBU93" s="1108"/>
      <c r="KBV93" s="1108"/>
      <c r="KBW93" s="1108"/>
      <c r="KBX93" s="1108"/>
      <c r="KBY93" s="1108"/>
      <c r="KBZ93" s="1108"/>
      <c r="KCA93" s="1108"/>
      <c r="KCB93" s="1108"/>
      <c r="KCC93" s="1108"/>
      <c r="KCD93" s="1108"/>
      <c r="KCE93" s="1108"/>
      <c r="KCF93" s="1108"/>
      <c r="KCG93" s="1108"/>
      <c r="KCH93" s="1108"/>
      <c r="KCI93" s="1108"/>
      <c r="KCJ93" s="1108"/>
      <c r="KCK93" s="1108"/>
      <c r="KCL93" s="1108"/>
      <c r="KCM93" s="1108"/>
      <c r="KCN93" s="1108"/>
      <c r="KCO93" s="1108"/>
      <c r="KCP93" s="1108"/>
      <c r="KCQ93" s="1108"/>
      <c r="KCR93" s="1108"/>
      <c r="KCS93" s="1108"/>
      <c r="KCT93" s="1108"/>
      <c r="KCU93" s="1108"/>
      <c r="KCV93" s="1108"/>
      <c r="KCW93" s="1108"/>
      <c r="KCX93" s="1108"/>
      <c r="KCY93" s="1108"/>
      <c r="KCZ93" s="1108"/>
      <c r="KDA93" s="1108"/>
      <c r="KDB93" s="1108"/>
      <c r="KDC93" s="1108"/>
      <c r="KDD93" s="1108"/>
      <c r="KDE93" s="1108"/>
      <c r="KDF93" s="1108"/>
      <c r="KDG93" s="1108"/>
      <c r="KDH93" s="1108"/>
      <c r="KDI93" s="1108"/>
      <c r="KDJ93" s="1108"/>
      <c r="KDK93" s="1108"/>
      <c r="KDL93" s="1108"/>
      <c r="KDM93" s="1108"/>
      <c r="KDN93" s="1108"/>
      <c r="KDO93" s="1108"/>
      <c r="KDP93" s="1108"/>
      <c r="KDQ93" s="1108"/>
      <c r="KDR93" s="1108"/>
      <c r="KDS93" s="1108"/>
      <c r="KDT93" s="1108"/>
      <c r="KDU93" s="1108"/>
      <c r="KDV93" s="1108"/>
      <c r="KDW93" s="1108"/>
      <c r="KDX93" s="1108"/>
      <c r="KDY93" s="1108"/>
      <c r="KDZ93" s="1108"/>
      <c r="KEA93" s="1108"/>
      <c r="KEB93" s="1108"/>
      <c r="KEC93" s="1108"/>
      <c r="KED93" s="1108"/>
      <c r="KEE93" s="1108"/>
      <c r="KEF93" s="1108"/>
      <c r="KEG93" s="1108"/>
      <c r="KEH93" s="1108"/>
      <c r="KEI93" s="1108"/>
      <c r="KEJ93" s="1108"/>
      <c r="KEK93" s="1108"/>
      <c r="KEL93" s="1108"/>
      <c r="KEM93" s="1108"/>
      <c r="KEN93" s="1108"/>
      <c r="KEO93" s="1108"/>
      <c r="KEP93" s="1108"/>
      <c r="KEQ93" s="1108"/>
      <c r="KER93" s="1108"/>
      <c r="KES93" s="1108"/>
      <c r="KET93" s="1108"/>
      <c r="KEU93" s="1108"/>
      <c r="KEV93" s="1108"/>
      <c r="KEW93" s="1108"/>
      <c r="KEX93" s="1108"/>
      <c r="KEY93" s="1108"/>
      <c r="KEZ93" s="1108"/>
      <c r="KFA93" s="1108"/>
      <c r="KFB93" s="1108"/>
      <c r="KFC93" s="1108"/>
      <c r="KFD93" s="1108"/>
      <c r="KFE93" s="1108"/>
      <c r="KFF93" s="1108"/>
      <c r="KFG93" s="1108"/>
      <c r="KFH93" s="1108"/>
      <c r="KFI93" s="1108"/>
      <c r="KFJ93" s="1108"/>
      <c r="KFK93" s="1108"/>
      <c r="KFL93" s="1108"/>
      <c r="KFM93" s="1108"/>
      <c r="KFN93" s="1108"/>
      <c r="KFO93" s="1108"/>
      <c r="KFP93" s="1108"/>
      <c r="KFQ93" s="1108"/>
      <c r="KFR93" s="1108"/>
      <c r="KFS93" s="1108"/>
      <c r="KFT93" s="1108"/>
      <c r="KFU93" s="1108"/>
      <c r="KFV93" s="1108"/>
      <c r="KFW93" s="1108"/>
      <c r="KFX93" s="1108"/>
      <c r="KFY93" s="1108"/>
      <c r="KFZ93" s="1108"/>
      <c r="KGA93" s="1108"/>
      <c r="KGB93" s="1108"/>
      <c r="KGC93" s="1108"/>
      <c r="KGD93" s="1108"/>
      <c r="KGE93" s="1108"/>
      <c r="KGF93" s="1108"/>
      <c r="KGG93" s="1108"/>
      <c r="KGH93" s="1108"/>
      <c r="KGI93" s="1108"/>
      <c r="KGJ93" s="1108"/>
      <c r="KGK93" s="1108"/>
      <c r="KGL93" s="1108"/>
      <c r="KGM93" s="1108"/>
      <c r="KGN93" s="1108"/>
      <c r="KGO93" s="1108"/>
      <c r="KGP93" s="1108"/>
      <c r="KGQ93" s="1108"/>
      <c r="KGR93" s="1108"/>
      <c r="KGS93" s="1108"/>
      <c r="KGT93" s="1108"/>
      <c r="KGU93" s="1108"/>
      <c r="KGV93" s="1108"/>
      <c r="KGW93" s="1108"/>
      <c r="KGX93" s="1108"/>
      <c r="KGY93" s="1108"/>
      <c r="KGZ93" s="1108"/>
      <c r="KHA93" s="1108"/>
      <c r="KHB93" s="1108"/>
      <c r="KHC93" s="1108"/>
      <c r="KHD93" s="1108"/>
      <c r="KHE93" s="1108"/>
      <c r="KHF93" s="1108"/>
      <c r="KHG93" s="1108"/>
      <c r="KHH93" s="1108"/>
      <c r="KHI93" s="1108"/>
      <c r="KHJ93" s="1108"/>
      <c r="KHK93" s="1108"/>
      <c r="KHL93" s="1108"/>
      <c r="KHM93" s="1108"/>
      <c r="KHN93" s="1108"/>
      <c r="KHO93" s="1108"/>
      <c r="KHP93" s="1108"/>
      <c r="KHQ93" s="1108"/>
      <c r="KHR93" s="1108"/>
      <c r="KHS93" s="1108"/>
      <c r="KHT93" s="1108"/>
      <c r="KHU93" s="1108"/>
      <c r="KHV93" s="1108"/>
      <c r="KHW93" s="1108"/>
      <c r="KHX93" s="1108"/>
      <c r="KHY93" s="1108"/>
      <c r="KHZ93" s="1108"/>
      <c r="KIA93" s="1108"/>
      <c r="KIB93" s="1108"/>
      <c r="KIC93" s="1108"/>
      <c r="KID93" s="1108"/>
      <c r="KIE93" s="1108"/>
      <c r="KIF93" s="1108"/>
      <c r="KIG93" s="1108"/>
      <c r="KIH93" s="1108"/>
      <c r="KII93" s="1108"/>
      <c r="KIJ93" s="1108"/>
      <c r="KIK93" s="1108"/>
      <c r="KIL93" s="1108"/>
      <c r="KIM93" s="1108"/>
      <c r="KIN93" s="1108"/>
      <c r="KIO93" s="1108"/>
      <c r="KIP93" s="1108"/>
      <c r="KIQ93" s="1108"/>
      <c r="KIR93" s="1108"/>
      <c r="KIS93" s="1108"/>
      <c r="KIT93" s="1108"/>
      <c r="KIU93" s="1108"/>
      <c r="KIV93" s="1108"/>
      <c r="KIW93" s="1108"/>
      <c r="KIX93" s="1108"/>
      <c r="KIY93" s="1108"/>
      <c r="KIZ93" s="1108"/>
      <c r="KJA93" s="1108"/>
      <c r="KJB93" s="1108"/>
      <c r="KJC93" s="1108"/>
      <c r="KJD93" s="1108"/>
      <c r="KJE93" s="1108"/>
      <c r="KJF93" s="1108"/>
      <c r="KJG93" s="1108"/>
      <c r="KJH93" s="1108"/>
      <c r="KJI93" s="1108"/>
      <c r="KJJ93" s="1108"/>
      <c r="KJK93" s="1108"/>
      <c r="KJL93" s="1108"/>
      <c r="KJM93" s="1108"/>
      <c r="KJN93" s="1108"/>
      <c r="KJO93" s="1108"/>
      <c r="KJP93" s="1108"/>
      <c r="KJQ93" s="1108"/>
      <c r="KJR93" s="1108"/>
      <c r="KJS93" s="1108"/>
      <c r="KJT93" s="1108"/>
      <c r="KJU93" s="1108"/>
      <c r="KJV93" s="1108"/>
      <c r="KJW93" s="1108"/>
      <c r="KJX93" s="1108"/>
      <c r="KJY93" s="1108"/>
      <c r="KJZ93" s="1108"/>
      <c r="KKA93" s="1108"/>
      <c r="KKB93" s="1108"/>
      <c r="KKC93" s="1108"/>
      <c r="KKD93" s="1108"/>
      <c r="KKE93" s="1108"/>
      <c r="KKF93" s="1108"/>
      <c r="KKG93" s="1108"/>
      <c r="KKH93" s="1108"/>
      <c r="KKI93" s="1108"/>
      <c r="KKJ93" s="1108"/>
      <c r="KKK93" s="1108"/>
      <c r="KKL93" s="1108"/>
      <c r="KKM93" s="1108"/>
      <c r="KKN93" s="1108"/>
      <c r="KKO93" s="1108"/>
      <c r="KKP93" s="1108"/>
      <c r="KKQ93" s="1108"/>
      <c r="KKR93" s="1108"/>
      <c r="KKS93" s="1108"/>
      <c r="KKT93" s="1108"/>
      <c r="KKU93" s="1108"/>
      <c r="KKV93" s="1108"/>
      <c r="KKW93" s="1108"/>
      <c r="KKX93" s="1108"/>
      <c r="KKY93" s="1108"/>
      <c r="KKZ93" s="1108"/>
      <c r="KLA93" s="1108"/>
      <c r="KLB93" s="1108"/>
      <c r="KLC93" s="1108"/>
      <c r="KLD93" s="1108"/>
      <c r="KLE93" s="1108"/>
      <c r="KLF93" s="1108"/>
      <c r="KLG93" s="1108"/>
      <c r="KLH93" s="1108"/>
      <c r="KLI93" s="1108"/>
      <c r="KLJ93" s="1108"/>
      <c r="KLK93" s="1108"/>
      <c r="KLL93" s="1108"/>
      <c r="KLM93" s="1108"/>
      <c r="KLN93" s="1108"/>
      <c r="KLO93" s="1108"/>
      <c r="KLP93" s="1108"/>
      <c r="KLQ93" s="1108"/>
      <c r="KLR93" s="1108"/>
      <c r="KLS93" s="1108"/>
      <c r="KLT93" s="1108"/>
      <c r="KLU93" s="1108"/>
      <c r="KLV93" s="1108"/>
      <c r="KLW93" s="1108"/>
      <c r="KLX93" s="1108"/>
      <c r="KLY93" s="1108"/>
      <c r="KLZ93" s="1108"/>
      <c r="KMA93" s="1108"/>
      <c r="KMB93" s="1108"/>
      <c r="KMC93" s="1108"/>
      <c r="KMD93" s="1108"/>
      <c r="KME93" s="1108"/>
      <c r="KMF93" s="1108"/>
      <c r="KMG93" s="1108"/>
      <c r="KMH93" s="1108"/>
      <c r="KMI93" s="1108"/>
      <c r="KMJ93" s="1108"/>
      <c r="KMK93" s="1108"/>
      <c r="KML93" s="1108"/>
      <c r="KMM93" s="1108"/>
      <c r="KMN93" s="1108"/>
      <c r="KMO93" s="1108"/>
      <c r="KMP93" s="1108"/>
      <c r="KMQ93" s="1108"/>
      <c r="KMR93" s="1108"/>
      <c r="KMS93" s="1108"/>
      <c r="KMT93" s="1108"/>
      <c r="KMU93" s="1108"/>
      <c r="KMV93" s="1108"/>
      <c r="KMW93" s="1108"/>
      <c r="KMX93" s="1108"/>
      <c r="KMY93" s="1108"/>
      <c r="KMZ93" s="1108"/>
      <c r="KNA93" s="1108"/>
      <c r="KNB93" s="1108"/>
      <c r="KNC93" s="1108"/>
      <c r="KND93" s="1108"/>
      <c r="KNE93" s="1108"/>
      <c r="KNF93" s="1108"/>
      <c r="KNG93" s="1108"/>
      <c r="KNH93" s="1108"/>
      <c r="KNI93" s="1108"/>
      <c r="KNJ93" s="1108"/>
      <c r="KNK93" s="1108"/>
      <c r="KNL93" s="1108"/>
      <c r="KNM93" s="1108"/>
      <c r="KNN93" s="1108"/>
      <c r="KNO93" s="1108"/>
      <c r="KNP93" s="1108"/>
      <c r="KNQ93" s="1108"/>
      <c r="KNR93" s="1108"/>
      <c r="KNS93" s="1108"/>
      <c r="KNT93" s="1108"/>
      <c r="KNU93" s="1108"/>
      <c r="KNV93" s="1108"/>
      <c r="KNW93" s="1108"/>
      <c r="KNX93" s="1108"/>
      <c r="KNY93" s="1108"/>
      <c r="KNZ93" s="1108"/>
      <c r="KOA93" s="1108"/>
      <c r="KOB93" s="1108"/>
      <c r="KOC93" s="1108"/>
      <c r="KOD93" s="1108"/>
      <c r="KOE93" s="1108"/>
      <c r="KOF93" s="1108"/>
      <c r="KOG93" s="1108"/>
      <c r="KOH93" s="1108"/>
      <c r="KOI93" s="1108"/>
      <c r="KOJ93" s="1108"/>
      <c r="KOK93" s="1108"/>
      <c r="KOL93" s="1108"/>
      <c r="KOM93" s="1108"/>
      <c r="KON93" s="1108"/>
      <c r="KOO93" s="1108"/>
      <c r="KOP93" s="1108"/>
      <c r="KOQ93" s="1108"/>
      <c r="KOR93" s="1108"/>
      <c r="KOS93" s="1108"/>
      <c r="KOT93" s="1108"/>
      <c r="KOU93" s="1108"/>
      <c r="KOV93" s="1108"/>
      <c r="KOW93" s="1108"/>
      <c r="KOX93" s="1108"/>
      <c r="KOY93" s="1108"/>
      <c r="KOZ93" s="1108"/>
      <c r="KPA93" s="1108"/>
      <c r="KPB93" s="1108"/>
      <c r="KPC93" s="1108"/>
      <c r="KPD93" s="1108"/>
      <c r="KPE93" s="1108"/>
      <c r="KPF93" s="1108"/>
      <c r="KPG93" s="1108"/>
      <c r="KPH93" s="1108"/>
      <c r="KPI93" s="1108"/>
      <c r="KPJ93" s="1108"/>
      <c r="KPK93" s="1108"/>
      <c r="KPL93" s="1108"/>
      <c r="KPM93" s="1108"/>
      <c r="KPN93" s="1108"/>
      <c r="KPO93" s="1108"/>
      <c r="KPP93" s="1108"/>
      <c r="KPQ93" s="1108"/>
      <c r="KPR93" s="1108"/>
      <c r="KPS93" s="1108"/>
      <c r="KPT93" s="1108"/>
      <c r="KPU93" s="1108"/>
      <c r="KPV93" s="1108"/>
      <c r="KPW93" s="1108"/>
      <c r="KPX93" s="1108"/>
      <c r="KPY93" s="1108"/>
      <c r="KPZ93" s="1108"/>
      <c r="KQA93" s="1108"/>
      <c r="KQB93" s="1108"/>
      <c r="KQC93" s="1108"/>
      <c r="KQD93" s="1108"/>
      <c r="KQE93" s="1108"/>
      <c r="KQF93" s="1108"/>
      <c r="KQG93" s="1108"/>
      <c r="KQH93" s="1108"/>
      <c r="KQI93" s="1108"/>
      <c r="KQJ93" s="1108"/>
      <c r="KQK93" s="1108"/>
      <c r="KQL93" s="1108"/>
      <c r="KQM93" s="1108"/>
      <c r="KQN93" s="1108"/>
      <c r="KQO93" s="1108"/>
      <c r="KQP93" s="1108"/>
      <c r="KQQ93" s="1108"/>
      <c r="KQR93" s="1108"/>
      <c r="KQS93" s="1108"/>
      <c r="KQT93" s="1108"/>
      <c r="KQU93" s="1108"/>
      <c r="KQV93" s="1108"/>
      <c r="KQW93" s="1108"/>
      <c r="KQX93" s="1108"/>
      <c r="KQY93" s="1108"/>
      <c r="KQZ93" s="1108"/>
      <c r="KRA93" s="1108"/>
      <c r="KRB93" s="1108"/>
      <c r="KRC93" s="1108"/>
      <c r="KRD93" s="1108"/>
      <c r="KRE93" s="1108"/>
      <c r="KRF93" s="1108"/>
      <c r="KRG93" s="1108"/>
      <c r="KRH93" s="1108"/>
      <c r="KRI93" s="1108"/>
      <c r="KRJ93" s="1108"/>
      <c r="KRK93" s="1108"/>
      <c r="KRL93" s="1108"/>
      <c r="KRM93" s="1108"/>
      <c r="KRN93" s="1108"/>
      <c r="KRO93" s="1108"/>
      <c r="KRP93" s="1108"/>
      <c r="KRQ93" s="1108"/>
      <c r="KRR93" s="1108"/>
      <c r="KRS93" s="1108"/>
      <c r="KRT93" s="1108"/>
      <c r="KRU93" s="1108"/>
      <c r="KRV93" s="1108"/>
      <c r="KRW93" s="1108"/>
      <c r="KRX93" s="1108"/>
      <c r="KRY93" s="1108"/>
      <c r="KRZ93" s="1108"/>
      <c r="KSA93" s="1108"/>
      <c r="KSB93" s="1108"/>
      <c r="KSC93" s="1108"/>
      <c r="KSD93" s="1108"/>
      <c r="KSE93" s="1108"/>
      <c r="KSF93" s="1108"/>
      <c r="KSG93" s="1108"/>
      <c r="KSH93" s="1108"/>
      <c r="KSI93" s="1108"/>
      <c r="KSJ93" s="1108"/>
      <c r="KSK93" s="1108"/>
      <c r="KSL93" s="1108"/>
      <c r="KSM93" s="1108"/>
      <c r="KSN93" s="1108"/>
      <c r="KSO93" s="1108"/>
      <c r="KSP93" s="1108"/>
      <c r="KSQ93" s="1108"/>
      <c r="KSR93" s="1108"/>
      <c r="KSS93" s="1108"/>
      <c r="KST93" s="1108"/>
      <c r="KSU93" s="1108"/>
      <c r="KSV93" s="1108"/>
      <c r="KSW93" s="1108"/>
      <c r="KSX93" s="1108"/>
      <c r="KSY93" s="1108"/>
      <c r="KSZ93" s="1108"/>
      <c r="KTA93" s="1108"/>
      <c r="KTB93" s="1108"/>
      <c r="KTC93" s="1108"/>
      <c r="KTD93" s="1108"/>
      <c r="KTE93" s="1108"/>
      <c r="KTF93" s="1108"/>
      <c r="KTG93" s="1108"/>
      <c r="KTH93" s="1108"/>
      <c r="KTI93" s="1108"/>
      <c r="KTJ93" s="1108"/>
      <c r="KTK93" s="1108"/>
      <c r="KTL93" s="1108"/>
      <c r="KTM93" s="1108"/>
      <c r="KTN93" s="1108"/>
      <c r="KTO93" s="1108"/>
      <c r="KTP93" s="1108"/>
      <c r="KTQ93" s="1108"/>
      <c r="KTR93" s="1108"/>
      <c r="KTS93" s="1108"/>
      <c r="KTT93" s="1108"/>
      <c r="KTU93" s="1108"/>
      <c r="KTV93" s="1108"/>
      <c r="KTW93" s="1108"/>
      <c r="KTX93" s="1108"/>
      <c r="KTY93" s="1108"/>
      <c r="KTZ93" s="1108"/>
      <c r="KUA93" s="1108"/>
      <c r="KUB93" s="1108"/>
      <c r="KUC93" s="1108"/>
      <c r="KUD93" s="1108"/>
      <c r="KUE93" s="1108"/>
      <c r="KUF93" s="1108"/>
      <c r="KUG93" s="1108"/>
      <c r="KUH93" s="1108"/>
      <c r="KUI93" s="1108"/>
      <c r="KUJ93" s="1108"/>
      <c r="KUK93" s="1108"/>
      <c r="KUL93" s="1108"/>
      <c r="KUM93" s="1108"/>
      <c r="KUN93" s="1108"/>
      <c r="KUO93" s="1108"/>
      <c r="KUP93" s="1108"/>
      <c r="KUQ93" s="1108"/>
      <c r="KUR93" s="1108"/>
      <c r="KUS93" s="1108"/>
      <c r="KUT93" s="1108"/>
      <c r="KUU93" s="1108"/>
      <c r="KUV93" s="1108"/>
      <c r="KUW93" s="1108"/>
      <c r="KUX93" s="1108"/>
      <c r="KUY93" s="1108"/>
      <c r="KUZ93" s="1108"/>
      <c r="KVA93" s="1108"/>
      <c r="KVB93" s="1108"/>
      <c r="KVC93" s="1108"/>
      <c r="KVD93" s="1108"/>
      <c r="KVE93" s="1108"/>
      <c r="KVF93" s="1108"/>
      <c r="KVG93" s="1108"/>
      <c r="KVH93" s="1108"/>
      <c r="KVI93" s="1108"/>
      <c r="KVJ93" s="1108"/>
      <c r="KVK93" s="1108"/>
      <c r="KVL93" s="1108"/>
      <c r="KVM93" s="1108"/>
      <c r="KVN93" s="1108"/>
      <c r="KVO93" s="1108"/>
      <c r="KVP93" s="1108"/>
      <c r="KVQ93" s="1108"/>
      <c r="KVR93" s="1108"/>
      <c r="KVS93" s="1108"/>
      <c r="KVT93" s="1108"/>
      <c r="KVU93" s="1108"/>
      <c r="KVV93" s="1108"/>
      <c r="KVW93" s="1108"/>
      <c r="KVX93" s="1108"/>
      <c r="KVY93" s="1108"/>
      <c r="KVZ93" s="1108"/>
      <c r="KWA93" s="1108"/>
      <c r="KWB93" s="1108"/>
      <c r="KWC93" s="1108"/>
      <c r="KWD93" s="1108"/>
      <c r="KWE93" s="1108"/>
      <c r="KWF93" s="1108"/>
      <c r="KWG93" s="1108"/>
      <c r="KWH93" s="1108"/>
      <c r="KWI93" s="1108"/>
      <c r="KWJ93" s="1108"/>
      <c r="KWK93" s="1108"/>
      <c r="KWL93" s="1108"/>
      <c r="KWM93" s="1108"/>
      <c r="KWN93" s="1108"/>
      <c r="KWO93" s="1108"/>
      <c r="KWP93" s="1108"/>
      <c r="KWQ93" s="1108"/>
      <c r="KWR93" s="1108"/>
      <c r="KWS93" s="1108"/>
      <c r="KWT93" s="1108"/>
      <c r="KWU93" s="1108"/>
      <c r="KWV93" s="1108"/>
      <c r="KWW93" s="1108"/>
      <c r="KWX93" s="1108"/>
      <c r="KWY93" s="1108"/>
      <c r="KWZ93" s="1108"/>
      <c r="KXA93" s="1108"/>
      <c r="KXB93" s="1108"/>
      <c r="KXC93" s="1108"/>
      <c r="KXD93" s="1108"/>
      <c r="KXE93" s="1108"/>
      <c r="KXF93" s="1108"/>
      <c r="KXG93" s="1108"/>
      <c r="KXH93" s="1108"/>
      <c r="KXI93" s="1108"/>
      <c r="KXJ93" s="1108"/>
      <c r="KXK93" s="1108"/>
      <c r="KXL93" s="1108"/>
      <c r="KXM93" s="1108"/>
      <c r="KXN93" s="1108"/>
      <c r="KXO93" s="1108"/>
      <c r="KXP93" s="1108"/>
      <c r="KXQ93" s="1108"/>
      <c r="KXR93" s="1108"/>
      <c r="KXS93" s="1108"/>
      <c r="KXT93" s="1108"/>
      <c r="KXU93" s="1108"/>
      <c r="KXV93" s="1108"/>
      <c r="KXW93" s="1108"/>
      <c r="KXX93" s="1108"/>
      <c r="KXY93" s="1108"/>
      <c r="KXZ93" s="1108"/>
      <c r="KYA93" s="1108"/>
      <c r="KYB93" s="1108"/>
      <c r="KYC93" s="1108"/>
      <c r="KYD93" s="1108"/>
      <c r="KYE93" s="1108"/>
      <c r="KYF93" s="1108"/>
      <c r="KYG93" s="1108"/>
      <c r="KYH93" s="1108"/>
      <c r="KYI93" s="1108"/>
      <c r="KYJ93" s="1108"/>
      <c r="KYK93" s="1108"/>
      <c r="KYL93" s="1108"/>
      <c r="KYM93" s="1108"/>
      <c r="KYN93" s="1108"/>
      <c r="KYO93" s="1108"/>
      <c r="KYP93" s="1108"/>
      <c r="KYQ93" s="1108"/>
      <c r="KYR93" s="1108"/>
      <c r="KYS93" s="1108"/>
      <c r="KYT93" s="1108"/>
      <c r="KYU93" s="1108"/>
      <c r="KYV93" s="1108"/>
      <c r="KYW93" s="1108"/>
      <c r="KYX93" s="1108"/>
      <c r="KYY93" s="1108"/>
      <c r="KYZ93" s="1108"/>
      <c r="KZA93" s="1108"/>
      <c r="KZB93" s="1108"/>
      <c r="KZC93" s="1108"/>
      <c r="KZD93" s="1108"/>
      <c r="KZE93" s="1108"/>
      <c r="KZF93" s="1108"/>
      <c r="KZG93" s="1108"/>
      <c r="KZH93" s="1108"/>
      <c r="KZI93" s="1108"/>
      <c r="KZJ93" s="1108"/>
      <c r="KZK93" s="1108"/>
      <c r="KZL93" s="1108"/>
      <c r="KZM93" s="1108"/>
      <c r="KZN93" s="1108"/>
      <c r="KZO93" s="1108"/>
      <c r="KZP93" s="1108"/>
      <c r="KZQ93" s="1108"/>
      <c r="KZR93" s="1108"/>
      <c r="KZS93" s="1108"/>
      <c r="KZT93" s="1108"/>
      <c r="KZU93" s="1108"/>
      <c r="KZV93" s="1108"/>
      <c r="KZW93" s="1108"/>
      <c r="KZX93" s="1108"/>
      <c r="KZY93" s="1108"/>
      <c r="KZZ93" s="1108"/>
      <c r="LAA93" s="1108"/>
      <c r="LAB93" s="1108"/>
      <c r="LAC93" s="1108"/>
      <c r="LAD93" s="1108"/>
      <c r="LAE93" s="1108"/>
      <c r="LAF93" s="1108"/>
      <c r="LAG93" s="1108"/>
      <c r="LAH93" s="1108"/>
      <c r="LAI93" s="1108"/>
      <c r="LAJ93" s="1108"/>
      <c r="LAK93" s="1108"/>
      <c r="LAL93" s="1108"/>
      <c r="LAM93" s="1108"/>
      <c r="LAN93" s="1108"/>
      <c r="LAO93" s="1108"/>
      <c r="LAP93" s="1108"/>
      <c r="LAQ93" s="1108"/>
      <c r="LAR93" s="1108"/>
      <c r="LAS93" s="1108"/>
      <c r="LAT93" s="1108"/>
      <c r="LAU93" s="1108"/>
      <c r="LAV93" s="1108"/>
      <c r="LAW93" s="1108"/>
      <c r="LAX93" s="1108"/>
      <c r="LAY93" s="1108"/>
      <c r="LAZ93" s="1108"/>
      <c r="LBA93" s="1108"/>
      <c r="LBB93" s="1108"/>
      <c r="LBC93" s="1108"/>
      <c r="LBD93" s="1108"/>
      <c r="LBE93" s="1108"/>
      <c r="LBF93" s="1108"/>
      <c r="LBG93" s="1108"/>
      <c r="LBH93" s="1108"/>
      <c r="LBI93" s="1108"/>
      <c r="LBJ93" s="1108"/>
      <c r="LBK93" s="1108"/>
      <c r="LBL93" s="1108"/>
      <c r="LBM93" s="1108"/>
      <c r="LBN93" s="1108"/>
      <c r="LBO93" s="1108"/>
      <c r="LBP93" s="1108"/>
      <c r="LBQ93" s="1108"/>
      <c r="LBR93" s="1108"/>
      <c r="LBS93" s="1108"/>
      <c r="LBT93" s="1108"/>
      <c r="LBU93" s="1108"/>
      <c r="LBV93" s="1108"/>
      <c r="LBW93" s="1108"/>
      <c r="LBX93" s="1108"/>
      <c r="LBY93" s="1108"/>
      <c r="LBZ93" s="1108"/>
      <c r="LCA93" s="1108"/>
      <c r="LCB93" s="1108"/>
      <c r="LCC93" s="1108"/>
      <c r="LCD93" s="1108"/>
      <c r="LCE93" s="1108"/>
      <c r="LCF93" s="1108"/>
      <c r="LCG93" s="1108"/>
      <c r="LCH93" s="1108"/>
      <c r="LCI93" s="1108"/>
      <c r="LCJ93" s="1108"/>
      <c r="LCK93" s="1108"/>
      <c r="LCL93" s="1108"/>
      <c r="LCM93" s="1108"/>
      <c r="LCN93" s="1108"/>
      <c r="LCO93" s="1108"/>
      <c r="LCP93" s="1108"/>
      <c r="LCQ93" s="1108"/>
      <c r="LCR93" s="1108"/>
      <c r="LCS93" s="1108"/>
      <c r="LCT93" s="1108"/>
      <c r="LCU93" s="1108"/>
      <c r="LCV93" s="1108"/>
      <c r="LCW93" s="1108"/>
      <c r="LCX93" s="1108"/>
      <c r="LCY93" s="1108"/>
      <c r="LCZ93" s="1108"/>
      <c r="LDA93" s="1108"/>
      <c r="LDB93" s="1108"/>
      <c r="LDC93" s="1108"/>
      <c r="LDD93" s="1108"/>
      <c r="LDE93" s="1108"/>
      <c r="LDF93" s="1108"/>
      <c r="LDG93" s="1108"/>
      <c r="LDH93" s="1108"/>
      <c r="LDI93" s="1108"/>
      <c r="LDJ93" s="1108"/>
      <c r="LDK93" s="1108"/>
      <c r="LDL93" s="1108"/>
      <c r="LDM93" s="1108"/>
      <c r="LDN93" s="1108"/>
      <c r="LDO93" s="1108"/>
      <c r="LDP93" s="1108"/>
      <c r="LDQ93" s="1108"/>
      <c r="LDR93" s="1108"/>
      <c r="LDS93" s="1108"/>
      <c r="LDT93" s="1108"/>
      <c r="LDU93" s="1108"/>
      <c r="LDV93" s="1108"/>
      <c r="LDW93" s="1108"/>
      <c r="LDX93" s="1108"/>
      <c r="LDY93" s="1108"/>
      <c r="LDZ93" s="1108"/>
      <c r="LEA93" s="1108"/>
      <c r="LEB93" s="1108"/>
      <c r="LEC93" s="1108"/>
      <c r="LED93" s="1108"/>
      <c r="LEE93" s="1108"/>
      <c r="LEF93" s="1108"/>
      <c r="LEG93" s="1108"/>
      <c r="LEH93" s="1108"/>
      <c r="LEI93" s="1108"/>
      <c r="LEJ93" s="1108"/>
      <c r="LEK93" s="1108"/>
      <c r="LEL93" s="1108"/>
      <c r="LEM93" s="1108"/>
      <c r="LEN93" s="1108"/>
      <c r="LEO93" s="1108"/>
      <c r="LEP93" s="1108"/>
      <c r="LEQ93" s="1108"/>
      <c r="LER93" s="1108"/>
      <c r="LES93" s="1108"/>
      <c r="LET93" s="1108"/>
      <c r="LEU93" s="1108"/>
      <c r="LEV93" s="1108"/>
      <c r="LEW93" s="1108"/>
      <c r="LEX93" s="1108"/>
      <c r="LEY93" s="1108"/>
      <c r="LEZ93" s="1108"/>
      <c r="LFA93" s="1108"/>
      <c r="LFB93" s="1108"/>
      <c r="LFC93" s="1108"/>
      <c r="LFD93" s="1108"/>
      <c r="LFE93" s="1108"/>
      <c r="LFF93" s="1108"/>
      <c r="LFG93" s="1108"/>
      <c r="LFH93" s="1108"/>
      <c r="LFI93" s="1108"/>
      <c r="LFJ93" s="1108"/>
      <c r="LFK93" s="1108"/>
      <c r="LFL93" s="1108"/>
      <c r="LFM93" s="1108"/>
      <c r="LFN93" s="1108"/>
      <c r="LFO93" s="1108"/>
      <c r="LFP93" s="1108"/>
      <c r="LFQ93" s="1108"/>
      <c r="LFR93" s="1108"/>
      <c r="LFS93" s="1108"/>
      <c r="LFT93" s="1108"/>
      <c r="LFU93" s="1108"/>
      <c r="LFV93" s="1108"/>
      <c r="LFW93" s="1108"/>
      <c r="LFX93" s="1108"/>
      <c r="LFY93" s="1108"/>
      <c r="LFZ93" s="1108"/>
      <c r="LGA93" s="1108"/>
      <c r="LGB93" s="1108"/>
      <c r="LGC93" s="1108"/>
      <c r="LGD93" s="1108"/>
      <c r="LGE93" s="1108"/>
      <c r="LGF93" s="1108"/>
      <c r="LGG93" s="1108"/>
      <c r="LGH93" s="1108"/>
      <c r="LGI93" s="1108"/>
      <c r="LGJ93" s="1108"/>
      <c r="LGK93" s="1108"/>
      <c r="LGL93" s="1108"/>
      <c r="LGM93" s="1108"/>
      <c r="LGN93" s="1108"/>
      <c r="LGO93" s="1108"/>
      <c r="LGP93" s="1108"/>
      <c r="LGQ93" s="1108"/>
      <c r="LGR93" s="1108"/>
      <c r="LGS93" s="1108"/>
      <c r="LGT93" s="1108"/>
      <c r="LGU93" s="1108"/>
      <c r="LGV93" s="1108"/>
      <c r="LGW93" s="1108"/>
      <c r="LGX93" s="1108"/>
      <c r="LGY93" s="1108"/>
      <c r="LGZ93" s="1108"/>
      <c r="LHA93" s="1108"/>
      <c r="LHB93" s="1108"/>
      <c r="LHC93" s="1108"/>
      <c r="LHD93" s="1108"/>
      <c r="LHE93" s="1108"/>
      <c r="LHF93" s="1108"/>
      <c r="LHG93" s="1108"/>
      <c r="LHH93" s="1108"/>
      <c r="LHI93" s="1108"/>
      <c r="LHJ93" s="1108"/>
      <c r="LHK93" s="1108"/>
      <c r="LHL93" s="1108"/>
      <c r="LHM93" s="1108"/>
      <c r="LHN93" s="1108"/>
      <c r="LHO93" s="1108"/>
      <c r="LHP93" s="1108"/>
      <c r="LHQ93" s="1108"/>
      <c r="LHR93" s="1108"/>
      <c r="LHS93" s="1108"/>
      <c r="LHT93" s="1108"/>
      <c r="LHU93" s="1108"/>
      <c r="LHV93" s="1108"/>
      <c r="LHW93" s="1108"/>
      <c r="LHX93" s="1108"/>
      <c r="LHY93" s="1108"/>
      <c r="LHZ93" s="1108"/>
      <c r="LIA93" s="1108"/>
      <c r="LIB93" s="1108"/>
      <c r="LIC93" s="1108"/>
      <c r="LID93" s="1108"/>
      <c r="LIE93" s="1108"/>
      <c r="LIF93" s="1108"/>
      <c r="LIG93" s="1108"/>
      <c r="LIH93" s="1108"/>
      <c r="LII93" s="1108"/>
      <c r="LIJ93" s="1108"/>
      <c r="LIK93" s="1108"/>
      <c r="LIL93" s="1108"/>
      <c r="LIM93" s="1108"/>
      <c r="LIN93" s="1108"/>
      <c r="LIO93" s="1108"/>
      <c r="LIP93" s="1108"/>
      <c r="LIQ93" s="1108"/>
      <c r="LIR93" s="1108"/>
      <c r="LIS93" s="1108"/>
      <c r="LIT93" s="1108"/>
      <c r="LIU93" s="1108"/>
      <c r="LIV93" s="1108"/>
      <c r="LIW93" s="1108"/>
      <c r="LIX93" s="1108"/>
      <c r="LIY93" s="1108"/>
      <c r="LIZ93" s="1108"/>
      <c r="LJA93" s="1108"/>
      <c r="LJB93" s="1108"/>
      <c r="LJC93" s="1108"/>
      <c r="LJD93" s="1108"/>
      <c r="LJE93" s="1108"/>
      <c r="LJF93" s="1108"/>
      <c r="LJG93" s="1108"/>
      <c r="LJH93" s="1108"/>
      <c r="LJI93" s="1108"/>
      <c r="LJJ93" s="1108"/>
      <c r="LJK93" s="1108"/>
      <c r="LJL93" s="1108"/>
      <c r="LJM93" s="1108"/>
      <c r="LJN93" s="1108"/>
      <c r="LJO93" s="1108"/>
      <c r="LJP93" s="1108"/>
      <c r="LJQ93" s="1108"/>
      <c r="LJR93" s="1108"/>
      <c r="LJS93" s="1108"/>
      <c r="LJT93" s="1108"/>
      <c r="LJU93" s="1108"/>
      <c r="LJV93" s="1108"/>
      <c r="LJW93" s="1108"/>
      <c r="LJX93" s="1108"/>
      <c r="LJY93" s="1108"/>
      <c r="LJZ93" s="1108"/>
      <c r="LKA93" s="1108"/>
      <c r="LKB93" s="1108"/>
      <c r="LKC93" s="1108"/>
      <c r="LKD93" s="1108"/>
      <c r="LKE93" s="1108"/>
      <c r="LKF93" s="1108"/>
      <c r="LKG93" s="1108"/>
      <c r="LKH93" s="1108"/>
      <c r="LKI93" s="1108"/>
      <c r="LKJ93" s="1108"/>
      <c r="LKK93" s="1108"/>
      <c r="LKL93" s="1108"/>
      <c r="LKM93" s="1108"/>
      <c r="LKN93" s="1108"/>
      <c r="LKO93" s="1108"/>
      <c r="LKP93" s="1108"/>
      <c r="LKQ93" s="1108"/>
      <c r="LKR93" s="1108"/>
      <c r="LKS93" s="1108"/>
      <c r="LKT93" s="1108"/>
      <c r="LKU93" s="1108"/>
      <c r="LKV93" s="1108"/>
      <c r="LKW93" s="1108"/>
      <c r="LKX93" s="1108"/>
      <c r="LKY93" s="1108"/>
      <c r="LKZ93" s="1108"/>
      <c r="LLA93" s="1108"/>
      <c r="LLB93" s="1108"/>
      <c r="LLC93" s="1108"/>
      <c r="LLD93" s="1108"/>
      <c r="LLE93" s="1108"/>
      <c r="LLF93" s="1108"/>
      <c r="LLG93" s="1108"/>
      <c r="LLH93" s="1108"/>
      <c r="LLI93" s="1108"/>
      <c r="LLJ93" s="1108"/>
      <c r="LLK93" s="1108"/>
      <c r="LLL93" s="1108"/>
      <c r="LLM93" s="1108"/>
      <c r="LLN93" s="1108"/>
      <c r="LLO93" s="1108"/>
      <c r="LLP93" s="1108"/>
      <c r="LLQ93" s="1108"/>
      <c r="LLR93" s="1108"/>
      <c r="LLS93" s="1108"/>
      <c r="LLT93" s="1108"/>
      <c r="LLU93" s="1108"/>
      <c r="LLV93" s="1108"/>
      <c r="LLW93" s="1108"/>
      <c r="LLX93" s="1108"/>
      <c r="LLY93" s="1108"/>
      <c r="LLZ93" s="1108"/>
      <c r="LMA93" s="1108"/>
      <c r="LMB93" s="1108"/>
      <c r="LMC93" s="1108"/>
      <c r="LMD93" s="1108"/>
      <c r="LME93" s="1108"/>
      <c r="LMF93" s="1108"/>
      <c r="LMG93" s="1108"/>
      <c r="LMH93" s="1108"/>
      <c r="LMI93" s="1108"/>
      <c r="LMJ93" s="1108"/>
      <c r="LMK93" s="1108"/>
      <c r="LML93" s="1108"/>
      <c r="LMM93" s="1108"/>
      <c r="LMN93" s="1108"/>
      <c r="LMO93" s="1108"/>
      <c r="LMP93" s="1108"/>
      <c r="LMQ93" s="1108"/>
      <c r="LMR93" s="1108"/>
      <c r="LMS93" s="1108"/>
      <c r="LMT93" s="1108"/>
      <c r="LMU93" s="1108"/>
      <c r="LMV93" s="1108"/>
      <c r="LMW93" s="1108"/>
      <c r="LMX93" s="1108"/>
      <c r="LMY93" s="1108"/>
      <c r="LMZ93" s="1108"/>
      <c r="LNA93" s="1108"/>
      <c r="LNB93" s="1108"/>
      <c r="LNC93" s="1108"/>
      <c r="LND93" s="1108"/>
      <c r="LNE93" s="1108"/>
      <c r="LNF93" s="1108"/>
      <c r="LNG93" s="1108"/>
      <c r="LNH93" s="1108"/>
      <c r="LNI93" s="1108"/>
      <c r="LNJ93" s="1108"/>
      <c r="LNK93" s="1108"/>
      <c r="LNL93" s="1108"/>
      <c r="LNM93" s="1108"/>
      <c r="LNN93" s="1108"/>
      <c r="LNO93" s="1108"/>
      <c r="LNP93" s="1108"/>
      <c r="LNQ93" s="1108"/>
      <c r="LNR93" s="1108"/>
      <c r="LNS93" s="1108"/>
      <c r="LNT93" s="1108"/>
      <c r="LNU93" s="1108"/>
      <c r="LNV93" s="1108"/>
      <c r="LNW93" s="1108"/>
      <c r="LNX93" s="1108"/>
      <c r="LNY93" s="1108"/>
      <c r="LNZ93" s="1108"/>
      <c r="LOA93" s="1108"/>
      <c r="LOB93" s="1108"/>
      <c r="LOC93" s="1108"/>
      <c r="LOD93" s="1108"/>
      <c r="LOE93" s="1108"/>
      <c r="LOF93" s="1108"/>
      <c r="LOG93" s="1108"/>
      <c r="LOH93" s="1108"/>
      <c r="LOI93" s="1108"/>
      <c r="LOJ93" s="1108"/>
      <c r="LOK93" s="1108"/>
      <c r="LOL93" s="1108"/>
      <c r="LOM93" s="1108"/>
      <c r="LON93" s="1108"/>
      <c r="LOO93" s="1108"/>
      <c r="LOP93" s="1108"/>
      <c r="LOQ93" s="1108"/>
      <c r="LOR93" s="1108"/>
      <c r="LOS93" s="1108"/>
      <c r="LOT93" s="1108"/>
      <c r="LOU93" s="1108"/>
      <c r="LOV93" s="1108"/>
      <c r="LOW93" s="1108"/>
      <c r="LOX93" s="1108"/>
      <c r="LOY93" s="1108"/>
      <c r="LOZ93" s="1108"/>
      <c r="LPA93" s="1108"/>
      <c r="LPB93" s="1108"/>
      <c r="LPC93" s="1108"/>
      <c r="LPD93" s="1108"/>
      <c r="LPE93" s="1108"/>
      <c r="LPF93" s="1108"/>
      <c r="LPG93" s="1108"/>
      <c r="LPH93" s="1108"/>
      <c r="LPI93" s="1108"/>
      <c r="LPJ93" s="1108"/>
      <c r="LPK93" s="1108"/>
      <c r="LPL93" s="1108"/>
      <c r="LPM93" s="1108"/>
      <c r="LPN93" s="1108"/>
      <c r="LPO93" s="1108"/>
      <c r="LPP93" s="1108"/>
      <c r="LPQ93" s="1108"/>
      <c r="LPR93" s="1108"/>
      <c r="LPS93" s="1108"/>
      <c r="LPT93" s="1108"/>
      <c r="LPU93" s="1108"/>
      <c r="LPV93" s="1108"/>
      <c r="LPW93" s="1108"/>
      <c r="LPX93" s="1108"/>
      <c r="LPY93" s="1108"/>
      <c r="LPZ93" s="1108"/>
      <c r="LQA93" s="1108"/>
      <c r="LQB93" s="1108"/>
      <c r="LQC93" s="1108"/>
      <c r="LQD93" s="1108"/>
      <c r="LQE93" s="1108"/>
      <c r="LQF93" s="1108"/>
      <c r="LQG93" s="1108"/>
      <c r="LQH93" s="1108"/>
      <c r="LQI93" s="1108"/>
      <c r="LQJ93" s="1108"/>
      <c r="LQK93" s="1108"/>
      <c r="LQL93" s="1108"/>
      <c r="LQM93" s="1108"/>
      <c r="LQN93" s="1108"/>
      <c r="LQO93" s="1108"/>
      <c r="LQP93" s="1108"/>
      <c r="LQQ93" s="1108"/>
      <c r="LQR93" s="1108"/>
      <c r="LQS93" s="1108"/>
      <c r="LQT93" s="1108"/>
      <c r="LQU93" s="1108"/>
      <c r="LQV93" s="1108"/>
      <c r="LQW93" s="1108"/>
      <c r="LQX93" s="1108"/>
      <c r="LQY93" s="1108"/>
      <c r="LQZ93" s="1108"/>
      <c r="LRA93" s="1108"/>
      <c r="LRB93" s="1108"/>
      <c r="LRC93" s="1108"/>
      <c r="LRD93" s="1108"/>
      <c r="LRE93" s="1108"/>
      <c r="LRF93" s="1108"/>
      <c r="LRG93" s="1108"/>
      <c r="LRH93" s="1108"/>
      <c r="LRI93" s="1108"/>
      <c r="LRJ93" s="1108"/>
      <c r="LRK93" s="1108"/>
      <c r="LRL93" s="1108"/>
      <c r="LRM93" s="1108"/>
      <c r="LRN93" s="1108"/>
      <c r="LRO93" s="1108"/>
      <c r="LRP93" s="1108"/>
      <c r="LRQ93" s="1108"/>
      <c r="LRR93" s="1108"/>
      <c r="LRS93" s="1108"/>
      <c r="LRT93" s="1108"/>
      <c r="LRU93" s="1108"/>
      <c r="LRV93" s="1108"/>
      <c r="LRW93" s="1108"/>
      <c r="LRX93" s="1108"/>
      <c r="LRY93" s="1108"/>
      <c r="LRZ93" s="1108"/>
      <c r="LSA93" s="1108"/>
      <c r="LSB93" s="1108"/>
      <c r="LSC93" s="1108"/>
      <c r="LSD93" s="1108"/>
      <c r="LSE93" s="1108"/>
      <c r="LSF93" s="1108"/>
      <c r="LSG93" s="1108"/>
      <c r="LSH93" s="1108"/>
      <c r="LSI93" s="1108"/>
      <c r="LSJ93" s="1108"/>
      <c r="LSK93" s="1108"/>
      <c r="LSL93" s="1108"/>
      <c r="LSM93" s="1108"/>
      <c r="LSN93" s="1108"/>
      <c r="LSO93" s="1108"/>
      <c r="LSP93" s="1108"/>
      <c r="LSQ93" s="1108"/>
      <c r="LSR93" s="1108"/>
      <c r="LSS93" s="1108"/>
      <c r="LST93" s="1108"/>
      <c r="LSU93" s="1108"/>
      <c r="LSV93" s="1108"/>
      <c r="LSW93" s="1108"/>
      <c r="LSX93" s="1108"/>
      <c r="LSY93" s="1108"/>
      <c r="LSZ93" s="1108"/>
      <c r="LTA93" s="1108"/>
      <c r="LTB93" s="1108"/>
      <c r="LTC93" s="1108"/>
      <c r="LTD93" s="1108"/>
      <c r="LTE93" s="1108"/>
      <c r="LTF93" s="1108"/>
      <c r="LTG93" s="1108"/>
      <c r="LTH93" s="1108"/>
      <c r="LTI93" s="1108"/>
      <c r="LTJ93" s="1108"/>
      <c r="LTK93" s="1108"/>
      <c r="LTL93" s="1108"/>
      <c r="LTM93" s="1108"/>
      <c r="LTN93" s="1108"/>
      <c r="LTO93" s="1108"/>
      <c r="LTP93" s="1108"/>
      <c r="LTQ93" s="1108"/>
      <c r="LTR93" s="1108"/>
      <c r="LTS93" s="1108"/>
      <c r="LTT93" s="1108"/>
      <c r="LTU93" s="1108"/>
      <c r="LTV93" s="1108"/>
      <c r="LTW93" s="1108"/>
      <c r="LTX93" s="1108"/>
      <c r="LTY93" s="1108"/>
      <c r="LTZ93" s="1108"/>
      <c r="LUA93" s="1108"/>
      <c r="LUB93" s="1108"/>
      <c r="LUC93" s="1108"/>
      <c r="LUD93" s="1108"/>
      <c r="LUE93" s="1108"/>
      <c r="LUF93" s="1108"/>
      <c r="LUG93" s="1108"/>
      <c r="LUH93" s="1108"/>
      <c r="LUI93" s="1108"/>
      <c r="LUJ93" s="1108"/>
      <c r="LUK93" s="1108"/>
      <c r="LUL93" s="1108"/>
      <c r="LUM93" s="1108"/>
      <c r="LUN93" s="1108"/>
      <c r="LUO93" s="1108"/>
      <c r="LUP93" s="1108"/>
      <c r="LUQ93" s="1108"/>
      <c r="LUR93" s="1108"/>
      <c r="LUS93" s="1108"/>
      <c r="LUT93" s="1108"/>
      <c r="LUU93" s="1108"/>
      <c r="LUV93" s="1108"/>
      <c r="LUW93" s="1108"/>
      <c r="LUX93" s="1108"/>
      <c r="LUY93" s="1108"/>
      <c r="LUZ93" s="1108"/>
      <c r="LVA93" s="1108"/>
      <c r="LVB93" s="1108"/>
      <c r="LVC93" s="1108"/>
      <c r="LVD93" s="1108"/>
      <c r="LVE93" s="1108"/>
      <c r="LVF93" s="1108"/>
      <c r="LVG93" s="1108"/>
      <c r="LVH93" s="1108"/>
      <c r="LVI93" s="1108"/>
      <c r="LVJ93" s="1108"/>
      <c r="LVK93" s="1108"/>
      <c r="LVL93" s="1108"/>
      <c r="LVM93" s="1108"/>
      <c r="LVN93" s="1108"/>
      <c r="LVO93" s="1108"/>
      <c r="LVP93" s="1108"/>
      <c r="LVQ93" s="1108"/>
      <c r="LVR93" s="1108"/>
      <c r="LVS93" s="1108"/>
      <c r="LVT93" s="1108"/>
      <c r="LVU93" s="1108"/>
      <c r="LVV93" s="1108"/>
      <c r="LVW93" s="1108"/>
      <c r="LVX93" s="1108"/>
      <c r="LVY93" s="1108"/>
      <c r="LVZ93" s="1108"/>
      <c r="LWA93" s="1108"/>
      <c r="LWB93" s="1108"/>
      <c r="LWC93" s="1108"/>
      <c r="LWD93" s="1108"/>
      <c r="LWE93" s="1108"/>
      <c r="LWF93" s="1108"/>
      <c r="LWG93" s="1108"/>
      <c r="LWH93" s="1108"/>
      <c r="LWI93" s="1108"/>
      <c r="LWJ93" s="1108"/>
      <c r="LWK93" s="1108"/>
      <c r="LWL93" s="1108"/>
      <c r="LWM93" s="1108"/>
      <c r="LWN93" s="1108"/>
      <c r="LWO93" s="1108"/>
      <c r="LWP93" s="1108"/>
      <c r="LWQ93" s="1108"/>
      <c r="LWR93" s="1108"/>
      <c r="LWS93" s="1108"/>
      <c r="LWT93" s="1108"/>
      <c r="LWU93" s="1108"/>
      <c r="LWV93" s="1108"/>
      <c r="LWW93" s="1108"/>
      <c r="LWX93" s="1108"/>
      <c r="LWY93" s="1108"/>
      <c r="LWZ93" s="1108"/>
      <c r="LXA93" s="1108"/>
      <c r="LXB93" s="1108"/>
      <c r="LXC93" s="1108"/>
      <c r="LXD93" s="1108"/>
      <c r="LXE93" s="1108"/>
      <c r="LXF93" s="1108"/>
      <c r="LXG93" s="1108"/>
      <c r="LXH93" s="1108"/>
      <c r="LXI93" s="1108"/>
      <c r="LXJ93" s="1108"/>
      <c r="LXK93" s="1108"/>
      <c r="LXL93" s="1108"/>
      <c r="LXM93" s="1108"/>
      <c r="LXN93" s="1108"/>
      <c r="LXO93" s="1108"/>
      <c r="LXP93" s="1108"/>
      <c r="LXQ93" s="1108"/>
      <c r="LXR93" s="1108"/>
      <c r="LXS93" s="1108"/>
      <c r="LXT93" s="1108"/>
      <c r="LXU93" s="1108"/>
      <c r="LXV93" s="1108"/>
      <c r="LXW93" s="1108"/>
      <c r="LXX93" s="1108"/>
      <c r="LXY93" s="1108"/>
      <c r="LXZ93" s="1108"/>
      <c r="LYA93" s="1108"/>
      <c r="LYB93" s="1108"/>
      <c r="LYC93" s="1108"/>
      <c r="LYD93" s="1108"/>
      <c r="LYE93" s="1108"/>
      <c r="LYF93" s="1108"/>
      <c r="LYG93" s="1108"/>
      <c r="LYH93" s="1108"/>
      <c r="LYI93" s="1108"/>
      <c r="LYJ93" s="1108"/>
      <c r="LYK93" s="1108"/>
      <c r="LYL93" s="1108"/>
      <c r="LYM93" s="1108"/>
      <c r="LYN93" s="1108"/>
      <c r="LYO93" s="1108"/>
      <c r="LYP93" s="1108"/>
      <c r="LYQ93" s="1108"/>
      <c r="LYR93" s="1108"/>
      <c r="LYS93" s="1108"/>
      <c r="LYT93" s="1108"/>
      <c r="LYU93" s="1108"/>
      <c r="LYV93" s="1108"/>
      <c r="LYW93" s="1108"/>
      <c r="LYX93" s="1108"/>
      <c r="LYY93" s="1108"/>
      <c r="LYZ93" s="1108"/>
      <c r="LZA93" s="1108"/>
      <c r="LZB93" s="1108"/>
      <c r="LZC93" s="1108"/>
      <c r="LZD93" s="1108"/>
      <c r="LZE93" s="1108"/>
      <c r="LZF93" s="1108"/>
      <c r="LZG93" s="1108"/>
      <c r="LZH93" s="1108"/>
      <c r="LZI93" s="1108"/>
      <c r="LZJ93" s="1108"/>
      <c r="LZK93" s="1108"/>
      <c r="LZL93" s="1108"/>
      <c r="LZM93" s="1108"/>
      <c r="LZN93" s="1108"/>
      <c r="LZO93" s="1108"/>
      <c r="LZP93" s="1108"/>
      <c r="LZQ93" s="1108"/>
      <c r="LZR93" s="1108"/>
      <c r="LZS93" s="1108"/>
      <c r="LZT93" s="1108"/>
      <c r="LZU93" s="1108"/>
      <c r="LZV93" s="1108"/>
      <c r="LZW93" s="1108"/>
      <c r="LZX93" s="1108"/>
      <c r="LZY93" s="1108"/>
      <c r="LZZ93" s="1108"/>
      <c r="MAA93" s="1108"/>
      <c r="MAB93" s="1108"/>
      <c r="MAC93" s="1108"/>
      <c r="MAD93" s="1108"/>
      <c r="MAE93" s="1108"/>
      <c r="MAF93" s="1108"/>
      <c r="MAG93" s="1108"/>
      <c r="MAH93" s="1108"/>
      <c r="MAI93" s="1108"/>
      <c r="MAJ93" s="1108"/>
      <c r="MAK93" s="1108"/>
      <c r="MAL93" s="1108"/>
      <c r="MAM93" s="1108"/>
      <c r="MAN93" s="1108"/>
      <c r="MAO93" s="1108"/>
      <c r="MAP93" s="1108"/>
      <c r="MAQ93" s="1108"/>
      <c r="MAR93" s="1108"/>
      <c r="MAS93" s="1108"/>
      <c r="MAT93" s="1108"/>
      <c r="MAU93" s="1108"/>
      <c r="MAV93" s="1108"/>
      <c r="MAW93" s="1108"/>
      <c r="MAX93" s="1108"/>
      <c r="MAY93" s="1108"/>
      <c r="MAZ93" s="1108"/>
      <c r="MBA93" s="1108"/>
      <c r="MBB93" s="1108"/>
      <c r="MBC93" s="1108"/>
      <c r="MBD93" s="1108"/>
      <c r="MBE93" s="1108"/>
      <c r="MBF93" s="1108"/>
      <c r="MBG93" s="1108"/>
      <c r="MBH93" s="1108"/>
      <c r="MBI93" s="1108"/>
      <c r="MBJ93" s="1108"/>
      <c r="MBK93" s="1108"/>
      <c r="MBL93" s="1108"/>
      <c r="MBM93" s="1108"/>
      <c r="MBN93" s="1108"/>
      <c r="MBO93" s="1108"/>
      <c r="MBP93" s="1108"/>
      <c r="MBQ93" s="1108"/>
      <c r="MBR93" s="1108"/>
      <c r="MBS93" s="1108"/>
      <c r="MBT93" s="1108"/>
      <c r="MBU93" s="1108"/>
      <c r="MBV93" s="1108"/>
      <c r="MBW93" s="1108"/>
      <c r="MBX93" s="1108"/>
      <c r="MBY93" s="1108"/>
      <c r="MBZ93" s="1108"/>
      <c r="MCA93" s="1108"/>
      <c r="MCB93" s="1108"/>
      <c r="MCC93" s="1108"/>
      <c r="MCD93" s="1108"/>
      <c r="MCE93" s="1108"/>
      <c r="MCF93" s="1108"/>
      <c r="MCG93" s="1108"/>
      <c r="MCH93" s="1108"/>
      <c r="MCI93" s="1108"/>
      <c r="MCJ93" s="1108"/>
      <c r="MCK93" s="1108"/>
      <c r="MCL93" s="1108"/>
      <c r="MCM93" s="1108"/>
      <c r="MCN93" s="1108"/>
      <c r="MCO93" s="1108"/>
      <c r="MCP93" s="1108"/>
      <c r="MCQ93" s="1108"/>
      <c r="MCR93" s="1108"/>
      <c r="MCS93" s="1108"/>
      <c r="MCT93" s="1108"/>
      <c r="MCU93" s="1108"/>
      <c r="MCV93" s="1108"/>
      <c r="MCW93" s="1108"/>
      <c r="MCX93" s="1108"/>
      <c r="MCY93" s="1108"/>
      <c r="MCZ93" s="1108"/>
      <c r="MDA93" s="1108"/>
      <c r="MDB93" s="1108"/>
      <c r="MDC93" s="1108"/>
      <c r="MDD93" s="1108"/>
      <c r="MDE93" s="1108"/>
      <c r="MDF93" s="1108"/>
      <c r="MDG93" s="1108"/>
      <c r="MDH93" s="1108"/>
      <c r="MDI93" s="1108"/>
      <c r="MDJ93" s="1108"/>
      <c r="MDK93" s="1108"/>
      <c r="MDL93" s="1108"/>
      <c r="MDM93" s="1108"/>
      <c r="MDN93" s="1108"/>
      <c r="MDO93" s="1108"/>
      <c r="MDP93" s="1108"/>
      <c r="MDQ93" s="1108"/>
      <c r="MDR93" s="1108"/>
      <c r="MDS93" s="1108"/>
      <c r="MDT93" s="1108"/>
      <c r="MDU93" s="1108"/>
      <c r="MDV93" s="1108"/>
      <c r="MDW93" s="1108"/>
      <c r="MDX93" s="1108"/>
      <c r="MDY93" s="1108"/>
      <c r="MDZ93" s="1108"/>
      <c r="MEA93" s="1108"/>
      <c r="MEB93" s="1108"/>
      <c r="MEC93" s="1108"/>
      <c r="MED93" s="1108"/>
      <c r="MEE93" s="1108"/>
      <c r="MEF93" s="1108"/>
      <c r="MEG93" s="1108"/>
      <c r="MEH93" s="1108"/>
      <c r="MEI93" s="1108"/>
      <c r="MEJ93" s="1108"/>
      <c r="MEK93" s="1108"/>
      <c r="MEL93" s="1108"/>
      <c r="MEM93" s="1108"/>
      <c r="MEN93" s="1108"/>
      <c r="MEO93" s="1108"/>
      <c r="MEP93" s="1108"/>
      <c r="MEQ93" s="1108"/>
      <c r="MER93" s="1108"/>
      <c r="MES93" s="1108"/>
      <c r="MET93" s="1108"/>
      <c r="MEU93" s="1108"/>
      <c r="MEV93" s="1108"/>
      <c r="MEW93" s="1108"/>
      <c r="MEX93" s="1108"/>
      <c r="MEY93" s="1108"/>
      <c r="MEZ93" s="1108"/>
      <c r="MFA93" s="1108"/>
      <c r="MFB93" s="1108"/>
      <c r="MFC93" s="1108"/>
      <c r="MFD93" s="1108"/>
      <c r="MFE93" s="1108"/>
      <c r="MFF93" s="1108"/>
      <c r="MFG93" s="1108"/>
      <c r="MFH93" s="1108"/>
      <c r="MFI93" s="1108"/>
      <c r="MFJ93" s="1108"/>
      <c r="MFK93" s="1108"/>
      <c r="MFL93" s="1108"/>
      <c r="MFM93" s="1108"/>
      <c r="MFN93" s="1108"/>
      <c r="MFO93" s="1108"/>
      <c r="MFP93" s="1108"/>
      <c r="MFQ93" s="1108"/>
      <c r="MFR93" s="1108"/>
      <c r="MFS93" s="1108"/>
      <c r="MFT93" s="1108"/>
      <c r="MFU93" s="1108"/>
      <c r="MFV93" s="1108"/>
      <c r="MFW93" s="1108"/>
      <c r="MFX93" s="1108"/>
      <c r="MFY93" s="1108"/>
      <c r="MFZ93" s="1108"/>
      <c r="MGA93" s="1108"/>
      <c r="MGB93" s="1108"/>
      <c r="MGC93" s="1108"/>
      <c r="MGD93" s="1108"/>
      <c r="MGE93" s="1108"/>
      <c r="MGF93" s="1108"/>
      <c r="MGG93" s="1108"/>
      <c r="MGH93" s="1108"/>
      <c r="MGI93" s="1108"/>
      <c r="MGJ93" s="1108"/>
      <c r="MGK93" s="1108"/>
      <c r="MGL93" s="1108"/>
      <c r="MGM93" s="1108"/>
      <c r="MGN93" s="1108"/>
      <c r="MGO93" s="1108"/>
      <c r="MGP93" s="1108"/>
      <c r="MGQ93" s="1108"/>
      <c r="MGR93" s="1108"/>
      <c r="MGS93" s="1108"/>
      <c r="MGT93" s="1108"/>
      <c r="MGU93" s="1108"/>
      <c r="MGV93" s="1108"/>
      <c r="MGW93" s="1108"/>
      <c r="MGX93" s="1108"/>
      <c r="MGY93" s="1108"/>
      <c r="MGZ93" s="1108"/>
      <c r="MHA93" s="1108"/>
      <c r="MHB93" s="1108"/>
      <c r="MHC93" s="1108"/>
      <c r="MHD93" s="1108"/>
      <c r="MHE93" s="1108"/>
      <c r="MHF93" s="1108"/>
      <c r="MHG93" s="1108"/>
      <c r="MHH93" s="1108"/>
      <c r="MHI93" s="1108"/>
      <c r="MHJ93" s="1108"/>
      <c r="MHK93" s="1108"/>
      <c r="MHL93" s="1108"/>
      <c r="MHM93" s="1108"/>
      <c r="MHN93" s="1108"/>
      <c r="MHO93" s="1108"/>
      <c r="MHP93" s="1108"/>
      <c r="MHQ93" s="1108"/>
      <c r="MHR93" s="1108"/>
      <c r="MHS93" s="1108"/>
      <c r="MHT93" s="1108"/>
      <c r="MHU93" s="1108"/>
      <c r="MHV93" s="1108"/>
      <c r="MHW93" s="1108"/>
      <c r="MHX93" s="1108"/>
      <c r="MHY93" s="1108"/>
      <c r="MHZ93" s="1108"/>
      <c r="MIA93" s="1108"/>
      <c r="MIB93" s="1108"/>
      <c r="MIC93" s="1108"/>
      <c r="MID93" s="1108"/>
      <c r="MIE93" s="1108"/>
      <c r="MIF93" s="1108"/>
      <c r="MIG93" s="1108"/>
      <c r="MIH93" s="1108"/>
      <c r="MII93" s="1108"/>
      <c r="MIJ93" s="1108"/>
      <c r="MIK93" s="1108"/>
      <c r="MIL93" s="1108"/>
      <c r="MIM93" s="1108"/>
      <c r="MIN93" s="1108"/>
      <c r="MIO93" s="1108"/>
      <c r="MIP93" s="1108"/>
      <c r="MIQ93" s="1108"/>
      <c r="MIR93" s="1108"/>
      <c r="MIS93" s="1108"/>
      <c r="MIT93" s="1108"/>
      <c r="MIU93" s="1108"/>
      <c r="MIV93" s="1108"/>
      <c r="MIW93" s="1108"/>
      <c r="MIX93" s="1108"/>
      <c r="MIY93" s="1108"/>
      <c r="MIZ93" s="1108"/>
      <c r="MJA93" s="1108"/>
      <c r="MJB93" s="1108"/>
      <c r="MJC93" s="1108"/>
      <c r="MJD93" s="1108"/>
      <c r="MJE93" s="1108"/>
      <c r="MJF93" s="1108"/>
      <c r="MJG93" s="1108"/>
      <c r="MJH93" s="1108"/>
      <c r="MJI93" s="1108"/>
      <c r="MJJ93" s="1108"/>
      <c r="MJK93" s="1108"/>
      <c r="MJL93" s="1108"/>
      <c r="MJM93" s="1108"/>
      <c r="MJN93" s="1108"/>
      <c r="MJO93" s="1108"/>
      <c r="MJP93" s="1108"/>
      <c r="MJQ93" s="1108"/>
      <c r="MJR93" s="1108"/>
      <c r="MJS93" s="1108"/>
      <c r="MJT93" s="1108"/>
      <c r="MJU93" s="1108"/>
      <c r="MJV93" s="1108"/>
      <c r="MJW93" s="1108"/>
      <c r="MJX93" s="1108"/>
      <c r="MJY93" s="1108"/>
      <c r="MJZ93" s="1108"/>
      <c r="MKA93" s="1108"/>
      <c r="MKB93" s="1108"/>
      <c r="MKC93" s="1108"/>
      <c r="MKD93" s="1108"/>
      <c r="MKE93" s="1108"/>
      <c r="MKF93" s="1108"/>
      <c r="MKG93" s="1108"/>
      <c r="MKH93" s="1108"/>
      <c r="MKI93" s="1108"/>
      <c r="MKJ93" s="1108"/>
      <c r="MKK93" s="1108"/>
      <c r="MKL93" s="1108"/>
      <c r="MKM93" s="1108"/>
      <c r="MKN93" s="1108"/>
      <c r="MKO93" s="1108"/>
      <c r="MKP93" s="1108"/>
      <c r="MKQ93" s="1108"/>
      <c r="MKR93" s="1108"/>
      <c r="MKS93" s="1108"/>
      <c r="MKT93" s="1108"/>
      <c r="MKU93" s="1108"/>
      <c r="MKV93" s="1108"/>
      <c r="MKW93" s="1108"/>
      <c r="MKX93" s="1108"/>
      <c r="MKY93" s="1108"/>
      <c r="MKZ93" s="1108"/>
      <c r="MLA93" s="1108"/>
      <c r="MLB93" s="1108"/>
      <c r="MLC93" s="1108"/>
      <c r="MLD93" s="1108"/>
      <c r="MLE93" s="1108"/>
      <c r="MLF93" s="1108"/>
      <c r="MLG93" s="1108"/>
      <c r="MLH93" s="1108"/>
      <c r="MLI93" s="1108"/>
      <c r="MLJ93" s="1108"/>
      <c r="MLK93" s="1108"/>
      <c r="MLL93" s="1108"/>
      <c r="MLM93" s="1108"/>
      <c r="MLN93" s="1108"/>
      <c r="MLO93" s="1108"/>
      <c r="MLP93" s="1108"/>
      <c r="MLQ93" s="1108"/>
      <c r="MLR93" s="1108"/>
      <c r="MLS93" s="1108"/>
      <c r="MLT93" s="1108"/>
      <c r="MLU93" s="1108"/>
      <c r="MLV93" s="1108"/>
      <c r="MLW93" s="1108"/>
      <c r="MLX93" s="1108"/>
      <c r="MLY93" s="1108"/>
      <c r="MLZ93" s="1108"/>
      <c r="MMA93" s="1108"/>
      <c r="MMB93" s="1108"/>
      <c r="MMC93" s="1108"/>
      <c r="MMD93" s="1108"/>
      <c r="MME93" s="1108"/>
      <c r="MMF93" s="1108"/>
      <c r="MMG93" s="1108"/>
      <c r="MMH93" s="1108"/>
      <c r="MMI93" s="1108"/>
      <c r="MMJ93" s="1108"/>
      <c r="MMK93" s="1108"/>
      <c r="MML93" s="1108"/>
      <c r="MMM93" s="1108"/>
      <c r="MMN93" s="1108"/>
      <c r="MMO93" s="1108"/>
      <c r="MMP93" s="1108"/>
      <c r="MMQ93" s="1108"/>
      <c r="MMR93" s="1108"/>
      <c r="MMS93" s="1108"/>
      <c r="MMT93" s="1108"/>
      <c r="MMU93" s="1108"/>
      <c r="MMV93" s="1108"/>
      <c r="MMW93" s="1108"/>
      <c r="MMX93" s="1108"/>
      <c r="MMY93" s="1108"/>
      <c r="MMZ93" s="1108"/>
      <c r="MNA93" s="1108"/>
      <c r="MNB93" s="1108"/>
      <c r="MNC93" s="1108"/>
      <c r="MND93" s="1108"/>
      <c r="MNE93" s="1108"/>
      <c r="MNF93" s="1108"/>
      <c r="MNG93" s="1108"/>
      <c r="MNH93" s="1108"/>
      <c r="MNI93" s="1108"/>
      <c r="MNJ93" s="1108"/>
      <c r="MNK93" s="1108"/>
      <c r="MNL93" s="1108"/>
      <c r="MNM93" s="1108"/>
      <c r="MNN93" s="1108"/>
      <c r="MNO93" s="1108"/>
      <c r="MNP93" s="1108"/>
      <c r="MNQ93" s="1108"/>
      <c r="MNR93" s="1108"/>
      <c r="MNS93" s="1108"/>
      <c r="MNT93" s="1108"/>
      <c r="MNU93" s="1108"/>
      <c r="MNV93" s="1108"/>
      <c r="MNW93" s="1108"/>
      <c r="MNX93" s="1108"/>
      <c r="MNY93" s="1108"/>
      <c r="MNZ93" s="1108"/>
      <c r="MOA93" s="1108"/>
      <c r="MOB93" s="1108"/>
      <c r="MOC93" s="1108"/>
      <c r="MOD93" s="1108"/>
      <c r="MOE93" s="1108"/>
      <c r="MOF93" s="1108"/>
      <c r="MOG93" s="1108"/>
      <c r="MOH93" s="1108"/>
      <c r="MOI93" s="1108"/>
      <c r="MOJ93" s="1108"/>
      <c r="MOK93" s="1108"/>
      <c r="MOL93" s="1108"/>
      <c r="MOM93" s="1108"/>
      <c r="MON93" s="1108"/>
      <c r="MOO93" s="1108"/>
      <c r="MOP93" s="1108"/>
      <c r="MOQ93" s="1108"/>
      <c r="MOR93" s="1108"/>
      <c r="MOS93" s="1108"/>
      <c r="MOT93" s="1108"/>
      <c r="MOU93" s="1108"/>
      <c r="MOV93" s="1108"/>
      <c r="MOW93" s="1108"/>
      <c r="MOX93" s="1108"/>
      <c r="MOY93" s="1108"/>
      <c r="MOZ93" s="1108"/>
      <c r="MPA93" s="1108"/>
      <c r="MPB93" s="1108"/>
      <c r="MPC93" s="1108"/>
      <c r="MPD93" s="1108"/>
      <c r="MPE93" s="1108"/>
      <c r="MPF93" s="1108"/>
      <c r="MPG93" s="1108"/>
      <c r="MPH93" s="1108"/>
      <c r="MPI93" s="1108"/>
      <c r="MPJ93" s="1108"/>
      <c r="MPK93" s="1108"/>
      <c r="MPL93" s="1108"/>
      <c r="MPM93" s="1108"/>
      <c r="MPN93" s="1108"/>
      <c r="MPO93" s="1108"/>
      <c r="MPP93" s="1108"/>
      <c r="MPQ93" s="1108"/>
      <c r="MPR93" s="1108"/>
      <c r="MPS93" s="1108"/>
      <c r="MPT93" s="1108"/>
      <c r="MPU93" s="1108"/>
      <c r="MPV93" s="1108"/>
      <c r="MPW93" s="1108"/>
      <c r="MPX93" s="1108"/>
      <c r="MPY93" s="1108"/>
      <c r="MPZ93" s="1108"/>
      <c r="MQA93" s="1108"/>
      <c r="MQB93" s="1108"/>
      <c r="MQC93" s="1108"/>
      <c r="MQD93" s="1108"/>
      <c r="MQE93" s="1108"/>
      <c r="MQF93" s="1108"/>
      <c r="MQG93" s="1108"/>
      <c r="MQH93" s="1108"/>
      <c r="MQI93" s="1108"/>
      <c r="MQJ93" s="1108"/>
      <c r="MQK93" s="1108"/>
      <c r="MQL93" s="1108"/>
      <c r="MQM93" s="1108"/>
      <c r="MQN93" s="1108"/>
      <c r="MQO93" s="1108"/>
      <c r="MQP93" s="1108"/>
      <c r="MQQ93" s="1108"/>
      <c r="MQR93" s="1108"/>
      <c r="MQS93" s="1108"/>
      <c r="MQT93" s="1108"/>
      <c r="MQU93" s="1108"/>
      <c r="MQV93" s="1108"/>
      <c r="MQW93" s="1108"/>
      <c r="MQX93" s="1108"/>
      <c r="MQY93" s="1108"/>
      <c r="MQZ93" s="1108"/>
      <c r="MRA93" s="1108"/>
      <c r="MRB93" s="1108"/>
      <c r="MRC93" s="1108"/>
      <c r="MRD93" s="1108"/>
      <c r="MRE93" s="1108"/>
      <c r="MRF93" s="1108"/>
      <c r="MRG93" s="1108"/>
      <c r="MRH93" s="1108"/>
      <c r="MRI93" s="1108"/>
      <c r="MRJ93" s="1108"/>
      <c r="MRK93" s="1108"/>
      <c r="MRL93" s="1108"/>
      <c r="MRM93" s="1108"/>
      <c r="MRN93" s="1108"/>
      <c r="MRO93" s="1108"/>
      <c r="MRP93" s="1108"/>
      <c r="MRQ93" s="1108"/>
      <c r="MRR93" s="1108"/>
      <c r="MRS93" s="1108"/>
      <c r="MRT93" s="1108"/>
      <c r="MRU93" s="1108"/>
      <c r="MRV93" s="1108"/>
      <c r="MRW93" s="1108"/>
      <c r="MRX93" s="1108"/>
      <c r="MRY93" s="1108"/>
      <c r="MRZ93" s="1108"/>
      <c r="MSA93" s="1108"/>
      <c r="MSB93" s="1108"/>
      <c r="MSC93" s="1108"/>
      <c r="MSD93" s="1108"/>
      <c r="MSE93" s="1108"/>
      <c r="MSF93" s="1108"/>
      <c r="MSG93" s="1108"/>
      <c r="MSH93" s="1108"/>
      <c r="MSI93" s="1108"/>
      <c r="MSJ93" s="1108"/>
      <c r="MSK93" s="1108"/>
      <c r="MSL93" s="1108"/>
      <c r="MSM93" s="1108"/>
      <c r="MSN93" s="1108"/>
      <c r="MSO93" s="1108"/>
      <c r="MSP93" s="1108"/>
      <c r="MSQ93" s="1108"/>
      <c r="MSR93" s="1108"/>
      <c r="MSS93" s="1108"/>
      <c r="MST93" s="1108"/>
      <c r="MSU93" s="1108"/>
      <c r="MSV93" s="1108"/>
      <c r="MSW93" s="1108"/>
      <c r="MSX93" s="1108"/>
      <c r="MSY93" s="1108"/>
      <c r="MSZ93" s="1108"/>
      <c r="MTA93" s="1108"/>
      <c r="MTB93" s="1108"/>
      <c r="MTC93" s="1108"/>
      <c r="MTD93" s="1108"/>
      <c r="MTE93" s="1108"/>
      <c r="MTF93" s="1108"/>
      <c r="MTG93" s="1108"/>
      <c r="MTH93" s="1108"/>
      <c r="MTI93" s="1108"/>
      <c r="MTJ93" s="1108"/>
      <c r="MTK93" s="1108"/>
      <c r="MTL93" s="1108"/>
      <c r="MTM93" s="1108"/>
      <c r="MTN93" s="1108"/>
      <c r="MTO93" s="1108"/>
      <c r="MTP93" s="1108"/>
      <c r="MTQ93" s="1108"/>
      <c r="MTR93" s="1108"/>
      <c r="MTS93" s="1108"/>
      <c r="MTT93" s="1108"/>
      <c r="MTU93" s="1108"/>
      <c r="MTV93" s="1108"/>
      <c r="MTW93" s="1108"/>
      <c r="MTX93" s="1108"/>
      <c r="MTY93" s="1108"/>
      <c r="MTZ93" s="1108"/>
      <c r="MUA93" s="1108"/>
      <c r="MUB93" s="1108"/>
      <c r="MUC93" s="1108"/>
      <c r="MUD93" s="1108"/>
      <c r="MUE93" s="1108"/>
      <c r="MUF93" s="1108"/>
      <c r="MUG93" s="1108"/>
      <c r="MUH93" s="1108"/>
      <c r="MUI93" s="1108"/>
      <c r="MUJ93" s="1108"/>
      <c r="MUK93" s="1108"/>
      <c r="MUL93" s="1108"/>
      <c r="MUM93" s="1108"/>
      <c r="MUN93" s="1108"/>
      <c r="MUO93" s="1108"/>
      <c r="MUP93" s="1108"/>
      <c r="MUQ93" s="1108"/>
      <c r="MUR93" s="1108"/>
      <c r="MUS93" s="1108"/>
      <c r="MUT93" s="1108"/>
      <c r="MUU93" s="1108"/>
      <c r="MUV93" s="1108"/>
      <c r="MUW93" s="1108"/>
      <c r="MUX93" s="1108"/>
      <c r="MUY93" s="1108"/>
      <c r="MUZ93" s="1108"/>
      <c r="MVA93" s="1108"/>
      <c r="MVB93" s="1108"/>
      <c r="MVC93" s="1108"/>
      <c r="MVD93" s="1108"/>
      <c r="MVE93" s="1108"/>
      <c r="MVF93" s="1108"/>
      <c r="MVG93" s="1108"/>
      <c r="MVH93" s="1108"/>
      <c r="MVI93" s="1108"/>
      <c r="MVJ93" s="1108"/>
      <c r="MVK93" s="1108"/>
      <c r="MVL93" s="1108"/>
      <c r="MVM93" s="1108"/>
      <c r="MVN93" s="1108"/>
      <c r="MVO93" s="1108"/>
      <c r="MVP93" s="1108"/>
      <c r="MVQ93" s="1108"/>
      <c r="MVR93" s="1108"/>
      <c r="MVS93" s="1108"/>
      <c r="MVT93" s="1108"/>
      <c r="MVU93" s="1108"/>
      <c r="MVV93" s="1108"/>
      <c r="MVW93" s="1108"/>
      <c r="MVX93" s="1108"/>
      <c r="MVY93" s="1108"/>
      <c r="MVZ93" s="1108"/>
      <c r="MWA93" s="1108"/>
      <c r="MWB93" s="1108"/>
      <c r="MWC93" s="1108"/>
      <c r="MWD93" s="1108"/>
      <c r="MWE93" s="1108"/>
      <c r="MWF93" s="1108"/>
      <c r="MWG93" s="1108"/>
      <c r="MWH93" s="1108"/>
      <c r="MWI93" s="1108"/>
      <c r="MWJ93" s="1108"/>
      <c r="MWK93" s="1108"/>
      <c r="MWL93" s="1108"/>
      <c r="MWM93" s="1108"/>
      <c r="MWN93" s="1108"/>
      <c r="MWO93" s="1108"/>
      <c r="MWP93" s="1108"/>
      <c r="MWQ93" s="1108"/>
      <c r="MWR93" s="1108"/>
      <c r="MWS93" s="1108"/>
      <c r="MWT93" s="1108"/>
      <c r="MWU93" s="1108"/>
      <c r="MWV93" s="1108"/>
      <c r="MWW93" s="1108"/>
      <c r="MWX93" s="1108"/>
      <c r="MWY93" s="1108"/>
      <c r="MWZ93" s="1108"/>
      <c r="MXA93" s="1108"/>
      <c r="MXB93" s="1108"/>
      <c r="MXC93" s="1108"/>
      <c r="MXD93" s="1108"/>
      <c r="MXE93" s="1108"/>
      <c r="MXF93" s="1108"/>
      <c r="MXG93" s="1108"/>
      <c r="MXH93" s="1108"/>
      <c r="MXI93" s="1108"/>
      <c r="MXJ93" s="1108"/>
      <c r="MXK93" s="1108"/>
      <c r="MXL93" s="1108"/>
      <c r="MXM93" s="1108"/>
      <c r="MXN93" s="1108"/>
      <c r="MXO93" s="1108"/>
      <c r="MXP93" s="1108"/>
      <c r="MXQ93" s="1108"/>
      <c r="MXR93" s="1108"/>
      <c r="MXS93" s="1108"/>
      <c r="MXT93" s="1108"/>
      <c r="MXU93" s="1108"/>
      <c r="MXV93" s="1108"/>
      <c r="MXW93" s="1108"/>
      <c r="MXX93" s="1108"/>
      <c r="MXY93" s="1108"/>
      <c r="MXZ93" s="1108"/>
      <c r="MYA93" s="1108"/>
      <c r="MYB93" s="1108"/>
      <c r="MYC93" s="1108"/>
      <c r="MYD93" s="1108"/>
      <c r="MYE93" s="1108"/>
      <c r="MYF93" s="1108"/>
      <c r="MYG93" s="1108"/>
      <c r="MYH93" s="1108"/>
      <c r="MYI93" s="1108"/>
      <c r="MYJ93" s="1108"/>
      <c r="MYK93" s="1108"/>
      <c r="MYL93" s="1108"/>
      <c r="MYM93" s="1108"/>
      <c r="MYN93" s="1108"/>
      <c r="MYO93" s="1108"/>
      <c r="MYP93" s="1108"/>
      <c r="MYQ93" s="1108"/>
      <c r="MYR93" s="1108"/>
      <c r="MYS93" s="1108"/>
      <c r="MYT93" s="1108"/>
      <c r="MYU93" s="1108"/>
      <c r="MYV93" s="1108"/>
      <c r="MYW93" s="1108"/>
      <c r="MYX93" s="1108"/>
      <c r="MYY93" s="1108"/>
      <c r="MYZ93" s="1108"/>
      <c r="MZA93" s="1108"/>
      <c r="MZB93" s="1108"/>
      <c r="MZC93" s="1108"/>
      <c r="MZD93" s="1108"/>
      <c r="MZE93" s="1108"/>
      <c r="MZF93" s="1108"/>
      <c r="MZG93" s="1108"/>
      <c r="MZH93" s="1108"/>
      <c r="MZI93" s="1108"/>
      <c r="MZJ93" s="1108"/>
      <c r="MZK93" s="1108"/>
      <c r="MZL93" s="1108"/>
      <c r="MZM93" s="1108"/>
      <c r="MZN93" s="1108"/>
      <c r="MZO93" s="1108"/>
      <c r="MZP93" s="1108"/>
      <c r="MZQ93" s="1108"/>
      <c r="MZR93" s="1108"/>
      <c r="MZS93" s="1108"/>
      <c r="MZT93" s="1108"/>
      <c r="MZU93" s="1108"/>
      <c r="MZV93" s="1108"/>
      <c r="MZW93" s="1108"/>
      <c r="MZX93" s="1108"/>
      <c r="MZY93" s="1108"/>
      <c r="MZZ93" s="1108"/>
      <c r="NAA93" s="1108"/>
      <c r="NAB93" s="1108"/>
      <c r="NAC93" s="1108"/>
      <c r="NAD93" s="1108"/>
      <c r="NAE93" s="1108"/>
      <c r="NAF93" s="1108"/>
      <c r="NAG93" s="1108"/>
      <c r="NAH93" s="1108"/>
      <c r="NAI93" s="1108"/>
      <c r="NAJ93" s="1108"/>
      <c r="NAK93" s="1108"/>
      <c r="NAL93" s="1108"/>
      <c r="NAM93" s="1108"/>
      <c r="NAN93" s="1108"/>
      <c r="NAO93" s="1108"/>
      <c r="NAP93" s="1108"/>
      <c r="NAQ93" s="1108"/>
      <c r="NAR93" s="1108"/>
      <c r="NAS93" s="1108"/>
      <c r="NAT93" s="1108"/>
      <c r="NAU93" s="1108"/>
      <c r="NAV93" s="1108"/>
      <c r="NAW93" s="1108"/>
      <c r="NAX93" s="1108"/>
      <c r="NAY93" s="1108"/>
      <c r="NAZ93" s="1108"/>
      <c r="NBA93" s="1108"/>
      <c r="NBB93" s="1108"/>
      <c r="NBC93" s="1108"/>
      <c r="NBD93" s="1108"/>
      <c r="NBE93" s="1108"/>
      <c r="NBF93" s="1108"/>
      <c r="NBG93" s="1108"/>
      <c r="NBH93" s="1108"/>
      <c r="NBI93" s="1108"/>
      <c r="NBJ93" s="1108"/>
      <c r="NBK93" s="1108"/>
      <c r="NBL93" s="1108"/>
      <c r="NBM93" s="1108"/>
      <c r="NBN93" s="1108"/>
      <c r="NBO93" s="1108"/>
      <c r="NBP93" s="1108"/>
      <c r="NBQ93" s="1108"/>
      <c r="NBR93" s="1108"/>
      <c r="NBS93" s="1108"/>
      <c r="NBT93" s="1108"/>
      <c r="NBU93" s="1108"/>
      <c r="NBV93" s="1108"/>
      <c r="NBW93" s="1108"/>
      <c r="NBX93" s="1108"/>
      <c r="NBY93" s="1108"/>
      <c r="NBZ93" s="1108"/>
      <c r="NCA93" s="1108"/>
      <c r="NCB93" s="1108"/>
      <c r="NCC93" s="1108"/>
      <c r="NCD93" s="1108"/>
      <c r="NCE93" s="1108"/>
      <c r="NCF93" s="1108"/>
      <c r="NCG93" s="1108"/>
      <c r="NCH93" s="1108"/>
      <c r="NCI93" s="1108"/>
      <c r="NCJ93" s="1108"/>
      <c r="NCK93" s="1108"/>
      <c r="NCL93" s="1108"/>
      <c r="NCM93" s="1108"/>
      <c r="NCN93" s="1108"/>
      <c r="NCO93" s="1108"/>
      <c r="NCP93" s="1108"/>
      <c r="NCQ93" s="1108"/>
      <c r="NCR93" s="1108"/>
      <c r="NCS93" s="1108"/>
      <c r="NCT93" s="1108"/>
      <c r="NCU93" s="1108"/>
      <c r="NCV93" s="1108"/>
      <c r="NCW93" s="1108"/>
      <c r="NCX93" s="1108"/>
      <c r="NCY93" s="1108"/>
      <c r="NCZ93" s="1108"/>
      <c r="NDA93" s="1108"/>
      <c r="NDB93" s="1108"/>
      <c r="NDC93" s="1108"/>
      <c r="NDD93" s="1108"/>
      <c r="NDE93" s="1108"/>
      <c r="NDF93" s="1108"/>
      <c r="NDG93" s="1108"/>
      <c r="NDH93" s="1108"/>
      <c r="NDI93" s="1108"/>
      <c r="NDJ93" s="1108"/>
      <c r="NDK93" s="1108"/>
      <c r="NDL93" s="1108"/>
      <c r="NDM93" s="1108"/>
      <c r="NDN93" s="1108"/>
      <c r="NDO93" s="1108"/>
      <c r="NDP93" s="1108"/>
      <c r="NDQ93" s="1108"/>
      <c r="NDR93" s="1108"/>
      <c r="NDS93" s="1108"/>
      <c r="NDT93" s="1108"/>
      <c r="NDU93" s="1108"/>
      <c r="NDV93" s="1108"/>
      <c r="NDW93" s="1108"/>
      <c r="NDX93" s="1108"/>
      <c r="NDY93" s="1108"/>
      <c r="NDZ93" s="1108"/>
      <c r="NEA93" s="1108"/>
      <c r="NEB93" s="1108"/>
      <c r="NEC93" s="1108"/>
      <c r="NED93" s="1108"/>
      <c r="NEE93" s="1108"/>
      <c r="NEF93" s="1108"/>
      <c r="NEG93" s="1108"/>
      <c r="NEH93" s="1108"/>
      <c r="NEI93" s="1108"/>
      <c r="NEJ93" s="1108"/>
      <c r="NEK93" s="1108"/>
      <c r="NEL93" s="1108"/>
      <c r="NEM93" s="1108"/>
      <c r="NEN93" s="1108"/>
      <c r="NEO93" s="1108"/>
      <c r="NEP93" s="1108"/>
      <c r="NEQ93" s="1108"/>
      <c r="NER93" s="1108"/>
      <c r="NES93" s="1108"/>
      <c r="NET93" s="1108"/>
      <c r="NEU93" s="1108"/>
      <c r="NEV93" s="1108"/>
      <c r="NEW93" s="1108"/>
      <c r="NEX93" s="1108"/>
      <c r="NEY93" s="1108"/>
      <c r="NEZ93" s="1108"/>
      <c r="NFA93" s="1108"/>
      <c r="NFB93" s="1108"/>
      <c r="NFC93" s="1108"/>
      <c r="NFD93" s="1108"/>
      <c r="NFE93" s="1108"/>
      <c r="NFF93" s="1108"/>
      <c r="NFG93" s="1108"/>
      <c r="NFH93" s="1108"/>
      <c r="NFI93" s="1108"/>
      <c r="NFJ93" s="1108"/>
      <c r="NFK93" s="1108"/>
      <c r="NFL93" s="1108"/>
      <c r="NFM93" s="1108"/>
      <c r="NFN93" s="1108"/>
      <c r="NFO93" s="1108"/>
      <c r="NFP93" s="1108"/>
      <c r="NFQ93" s="1108"/>
      <c r="NFR93" s="1108"/>
      <c r="NFS93" s="1108"/>
      <c r="NFT93" s="1108"/>
      <c r="NFU93" s="1108"/>
      <c r="NFV93" s="1108"/>
      <c r="NFW93" s="1108"/>
      <c r="NFX93" s="1108"/>
      <c r="NFY93" s="1108"/>
      <c r="NFZ93" s="1108"/>
      <c r="NGA93" s="1108"/>
      <c r="NGB93" s="1108"/>
      <c r="NGC93" s="1108"/>
      <c r="NGD93" s="1108"/>
      <c r="NGE93" s="1108"/>
      <c r="NGF93" s="1108"/>
      <c r="NGG93" s="1108"/>
      <c r="NGH93" s="1108"/>
      <c r="NGI93" s="1108"/>
      <c r="NGJ93" s="1108"/>
      <c r="NGK93" s="1108"/>
      <c r="NGL93" s="1108"/>
      <c r="NGM93" s="1108"/>
      <c r="NGN93" s="1108"/>
      <c r="NGO93" s="1108"/>
      <c r="NGP93" s="1108"/>
      <c r="NGQ93" s="1108"/>
      <c r="NGR93" s="1108"/>
      <c r="NGS93" s="1108"/>
      <c r="NGT93" s="1108"/>
      <c r="NGU93" s="1108"/>
      <c r="NGV93" s="1108"/>
      <c r="NGW93" s="1108"/>
      <c r="NGX93" s="1108"/>
      <c r="NGY93" s="1108"/>
      <c r="NGZ93" s="1108"/>
      <c r="NHA93" s="1108"/>
      <c r="NHB93" s="1108"/>
      <c r="NHC93" s="1108"/>
      <c r="NHD93" s="1108"/>
      <c r="NHE93" s="1108"/>
      <c r="NHF93" s="1108"/>
      <c r="NHG93" s="1108"/>
      <c r="NHH93" s="1108"/>
      <c r="NHI93" s="1108"/>
      <c r="NHJ93" s="1108"/>
      <c r="NHK93" s="1108"/>
      <c r="NHL93" s="1108"/>
      <c r="NHM93" s="1108"/>
      <c r="NHN93" s="1108"/>
      <c r="NHO93" s="1108"/>
      <c r="NHP93" s="1108"/>
      <c r="NHQ93" s="1108"/>
      <c r="NHR93" s="1108"/>
      <c r="NHS93" s="1108"/>
      <c r="NHT93" s="1108"/>
      <c r="NHU93" s="1108"/>
      <c r="NHV93" s="1108"/>
      <c r="NHW93" s="1108"/>
      <c r="NHX93" s="1108"/>
      <c r="NHY93" s="1108"/>
      <c r="NHZ93" s="1108"/>
      <c r="NIA93" s="1108"/>
      <c r="NIB93" s="1108"/>
      <c r="NIC93" s="1108"/>
      <c r="NID93" s="1108"/>
      <c r="NIE93" s="1108"/>
      <c r="NIF93" s="1108"/>
      <c r="NIG93" s="1108"/>
      <c r="NIH93" s="1108"/>
      <c r="NII93" s="1108"/>
      <c r="NIJ93" s="1108"/>
      <c r="NIK93" s="1108"/>
      <c r="NIL93" s="1108"/>
      <c r="NIM93" s="1108"/>
      <c r="NIN93" s="1108"/>
      <c r="NIO93" s="1108"/>
      <c r="NIP93" s="1108"/>
      <c r="NIQ93" s="1108"/>
      <c r="NIR93" s="1108"/>
      <c r="NIS93" s="1108"/>
      <c r="NIT93" s="1108"/>
      <c r="NIU93" s="1108"/>
      <c r="NIV93" s="1108"/>
      <c r="NIW93" s="1108"/>
      <c r="NIX93" s="1108"/>
      <c r="NIY93" s="1108"/>
      <c r="NIZ93" s="1108"/>
      <c r="NJA93" s="1108"/>
      <c r="NJB93" s="1108"/>
      <c r="NJC93" s="1108"/>
      <c r="NJD93" s="1108"/>
      <c r="NJE93" s="1108"/>
      <c r="NJF93" s="1108"/>
      <c r="NJG93" s="1108"/>
      <c r="NJH93" s="1108"/>
      <c r="NJI93" s="1108"/>
      <c r="NJJ93" s="1108"/>
      <c r="NJK93" s="1108"/>
      <c r="NJL93" s="1108"/>
      <c r="NJM93" s="1108"/>
      <c r="NJN93" s="1108"/>
      <c r="NJO93" s="1108"/>
      <c r="NJP93" s="1108"/>
      <c r="NJQ93" s="1108"/>
      <c r="NJR93" s="1108"/>
      <c r="NJS93" s="1108"/>
      <c r="NJT93" s="1108"/>
      <c r="NJU93" s="1108"/>
      <c r="NJV93" s="1108"/>
      <c r="NJW93" s="1108"/>
      <c r="NJX93" s="1108"/>
      <c r="NJY93" s="1108"/>
      <c r="NJZ93" s="1108"/>
      <c r="NKA93" s="1108"/>
      <c r="NKB93" s="1108"/>
      <c r="NKC93" s="1108"/>
      <c r="NKD93" s="1108"/>
      <c r="NKE93" s="1108"/>
      <c r="NKF93" s="1108"/>
      <c r="NKG93" s="1108"/>
      <c r="NKH93" s="1108"/>
      <c r="NKI93" s="1108"/>
      <c r="NKJ93" s="1108"/>
      <c r="NKK93" s="1108"/>
      <c r="NKL93" s="1108"/>
      <c r="NKM93" s="1108"/>
      <c r="NKN93" s="1108"/>
      <c r="NKO93" s="1108"/>
      <c r="NKP93" s="1108"/>
      <c r="NKQ93" s="1108"/>
      <c r="NKR93" s="1108"/>
      <c r="NKS93" s="1108"/>
      <c r="NKT93" s="1108"/>
      <c r="NKU93" s="1108"/>
      <c r="NKV93" s="1108"/>
      <c r="NKW93" s="1108"/>
      <c r="NKX93" s="1108"/>
      <c r="NKY93" s="1108"/>
      <c r="NKZ93" s="1108"/>
      <c r="NLA93" s="1108"/>
      <c r="NLB93" s="1108"/>
      <c r="NLC93" s="1108"/>
      <c r="NLD93" s="1108"/>
      <c r="NLE93" s="1108"/>
      <c r="NLF93" s="1108"/>
      <c r="NLG93" s="1108"/>
      <c r="NLH93" s="1108"/>
      <c r="NLI93" s="1108"/>
      <c r="NLJ93" s="1108"/>
      <c r="NLK93" s="1108"/>
      <c r="NLL93" s="1108"/>
      <c r="NLM93" s="1108"/>
      <c r="NLN93" s="1108"/>
      <c r="NLO93" s="1108"/>
      <c r="NLP93" s="1108"/>
      <c r="NLQ93" s="1108"/>
      <c r="NLR93" s="1108"/>
      <c r="NLS93" s="1108"/>
      <c r="NLT93" s="1108"/>
      <c r="NLU93" s="1108"/>
      <c r="NLV93" s="1108"/>
      <c r="NLW93" s="1108"/>
      <c r="NLX93" s="1108"/>
      <c r="NLY93" s="1108"/>
      <c r="NLZ93" s="1108"/>
      <c r="NMA93" s="1108"/>
      <c r="NMB93" s="1108"/>
      <c r="NMC93" s="1108"/>
      <c r="NMD93" s="1108"/>
      <c r="NME93" s="1108"/>
      <c r="NMF93" s="1108"/>
      <c r="NMG93" s="1108"/>
      <c r="NMH93" s="1108"/>
      <c r="NMI93" s="1108"/>
      <c r="NMJ93" s="1108"/>
      <c r="NMK93" s="1108"/>
      <c r="NML93" s="1108"/>
      <c r="NMM93" s="1108"/>
      <c r="NMN93" s="1108"/>
      <c r="NMO93" s="1108"/>
      <c r="NMP93" s="1108"/>
      <c r="NMQ93" s="1108"/>
      <c r="NMR93" s="1108"/>
      <c r="NMS93" s="1108"/>
      <c r="NMT93" s="1108"/>
      <c r="NMU93" s="1108"/>
      <c r="NMV93" s="1108"/>
      <c r="NMW93" s="1108"/>
      <c r="NMX93" s="1108"/>
      <c r="NMY93" s="1108"/>
      <c r="NMZ93" s="1108"/>
      <c r="NNA93" s="1108"/>
      <c r="NNB93" s="1108"/>
      <c r="NNC93" s="1108"/>
      <c r="NND93" s="1108"/>
      <c r="NNE93" s="1108"/>
      <c r="NNF93" s="1108"/>
      <c r="NNG93" s="1108"/>
      <c r="NNH93" s="1108"/>
      <c r="NNI93" s="1108"/>
      <c r="NNJ93" s="1108"/>
      <c r="NNK93" s="1108"/>
      <c r="NNL93" s="1108"/>
      <c r="NNM93" s="1108"/>
      <c r="NNN93" s="1108"/>
      <c r="NNO93" s="1108"/>
      <c r="NNP93" s="1108"/>
      <c r="NNQ93" s="1108"/>
      <c r="NNR93" s="1108"/>
      <c r="NNS93" s="1108"/>
      <c r="NNT93" s="1108"/>
      <c r="NNU93" s="1108"/>
      <c r="NNV93" s="1108"/>
      <c r="NNW93" s="1108"/>
      <c r="NNX93" s="1108"/>
      <c r="NNY93" s="1108"/>
      <c r="NNZ93" s="1108"/>
      <c r="NOA93" s="1108"/>
      <c r="NOB93" s="1108"/>
      <c r="NOC93" s="1108"/>
      <c r="NOD93" s="1108"/>
      <c r="NOE93" s="1108"/>
      <c r="NOF93" s="1108"/>
      <c r="NOG93" s="1108"/>
      <c r="NOH93" s="1108"/>
      <c r="NOI93" s="1108"/>
      <c r="NOJ93" s="1108"/>
      <c r="NOK93" s="1108"/>
      <c r="NOL93" s="1108"/>
      <c r="NOM93" s="1108"/>
      <c r="NON93" s="1108"/>
      <c r="NOO93" s="1108"/>
      <c r="NOP93" s="1108"/>
      <c r="NOQ93" s="1108"/>
      <c r="NOR93" s="1108"/>
      <c r="NOS93" s="1108"/>
      <c r="NOT93" s="1108"/>
      <c r="NOU93" s="1108"/>
      <c r="NOV93" s="1108"/>
      <c r="NOW93" s="1108"/>
      <c r="NOX93" s="1108"/>
      <c r="NOY93" s="1108"/>
      <c r="NOZ93" s="1108"/>
      <c r="NPA93" s="1108"/>
      <c r="NPB93" s="1108"/>
      <c r="NPC93" s="1108"/>
      <c r="NPD93" s="1108"/>
      <c r="NPE93" s="1108"/>
      <c r="NPF93" s="1108"/>
      <c r="NPG93" s="1108"/>
      <c r="NPH93" s="1108"/>
      <c r="NPI93" s="1108"/>
      <c r="NPJ93" s="1108"/>
      <c r="NPK93" s="1108"/>
      <c r="NPL93" s="1108"/>
      <c r="NPM93" s="1108"/>
      <c r="NPN93" s="1108"/>
      <c r="NPO93" s="1108"/>
      <c r="NPP93" s="1108"/>
      <c r="NPQ93" s="1108"/>
      <c r="NPR93" s="1108"/>
      <c r="NPS93" s="1108"/>
      <c r="NPT93" s="1108"/>
      <c r="NPU93" s="1108"/>
      <c r="NPV93" s="1108"/>
      <c r="NPW93" s="1108"/>
      <c r="NPX93" s="1108"/>
      <c r="NPY93" s="1108"/>
      <c r="NPZ93" s="1108"/>
      <c r="NQA93" s="1108"/>
      <c r="NQB93" s="1108"/>
      <c r="NQC93" s="1108"/>
      <c r="NQD93" s="1108"/>
      <c r="NQE93" s="1108"/>
      <c r="NQF93" s="1108"/>
      <c r="NQG93" s="1108"/>
      <c r="NQH93" s="1108"/>
      <c r="NQI93" s="1108"/>
      <c r="NQJ93" s="1108"/>
      <c r="NQK93" s="1108"/>
      <c r="NQL93" s="1108"/>
      <c r="NQM93" s="1108"/>
      <c r="NQN93" s="1108"/>
      <c r="NQO93" s="1108"/>
      <c r="NQP93" s="1108"/>
      <c r="NQQ93" s="1108"/>
      <c r="NQR93" s="1108"/>
      <c r="NQS93" s="1108"/>
      <c r="NQT93" s="1108"/>
      <c r="NQU93" s="1108"/>
      <c r="NQV93" s="1108"/>
      <c r="NQW93" s="1108"/>
      <c r="NQX93" s="1108"/>
      <c r="NQY93" s="1108"/>
      <c r="NQZ93" s="1108"/>
      <c r="NRA93" s="1108"/>
      <c r="NRB93" s="1108"/>
      <c r="NRC93" s="1108"/>
      <c r="NRD93" s="1108"/>
      <c r="NRE93" s="1108"/>
      <c r="NRF93" s="1108"/>
      <c r="NRG93" s="1108"/>
      <c r="NRH93" s="1108"/>
      <c r="NRI93" s="1108"/>
      <c r="NRJ93" s="1108"/>
      <c r="NRK93" s="1108"/>
      <c r="NRL93" s="1108"/>
      <c r="NRM93" s="1108"/>
      <c r="NRN93" s="1108"/>
      <c r="NRO93" s="1108"/>
      <c r="NRP93" s="1108"/>
      <c r="NRQ93" s="1108"/>
      <c r="NRR93" s="1108"/>
      <c r="NRS93" s="1108"/>
      <c r="NRT93" s="1108"/>
      <c r="NRU93" s="1108"/>
      <c r="NRV93" s="1108"/>
      <c r="NRW93" s="1108"/>
      <c r="NRX93" s="1108"/>
      <c r="NRY93" s="1108"/>
      <c r="NRZ93" s="1108"/>
      <c r="NSA93" s="1108"/>
      <c r="NSB93" s="1108"/>
      <c r="NSC93" s="1108"/>
      <c r="NSD93" s="1108"/>
      <c r="NSE93" s="1108"/>
      <c r="NSF93" s="1108"/>
      <c r="NSG93" s="1108"/>
      <c r="NSH93" s="1108"/>
      <c r="NSI93" s="1108"/>
      <c r="NSJ93" s="1108"/>
      <c r="NSK93" s="1108"/>
      <c r="NSL93" s="1108"/>
      <c r="NSM93" s="1108"/>
      <c r="NSN93" s="1108"/>
      <c r="NSO93" s="1108"/>
      <c r="NSP93" s="1108"/>
      <c r="NSQ93" s="1108"/>
      <c r="NSR93" s="1108"/>
      <c r="NSS93" s="1108"/>
      <c r="NST93" s="1108"/>
      <c r="NSU93" s="1108"/>
      <c r="NSV93" s="1108"/>
      <c r="NSW93" s="1108"/>
      <c r="NSX93" s="1108"/>
      <c r="NSY93" s="1108"/>
      <c r="NSZ93" s="1108"/>
      <c r="NTA93" s="1108"/>
      <c r="NTB93" s="1108"/>
      <c r="NTC93" s="1108"/>
      <c r="NTD93" s="1108"/>
      <c r="NTE93" s="1108"/>
      <c r="NTF93" s="1108"/>
      <c r="NTG93" s="1108"/>
      <c r="NTH93" s="1108"/>
      <c r="NTI93" s="1108"/>
      <c r="NTJ93" s="1108"/>
      <c r="NTK93" s="1108"/>
      <c r="NTL93" s="1108"/>
      <c r="NTM93" s="1108"/>
      <c r="NTN93" s="1108"/>
      <c r="NTO93" s="1108"/>
      <c r="NTP93" s="1108"/>
      <c r="NTQ93" s="1108"/>
      <c r="NTR93" s="1108"/>
      <c r="NTS93" s="1108"/>
      <c r="NTT93" s="1108"/>
      <c r="NTU93" s="1108"/>
      <c r="NTV93" s="1108"/>
      <c r="NTW93" s="1108"/>
      <c r="NTX93" s="1108"/>
      <c r="NTY93" s="1108"/>
      <c r="NTZ93" s="1108"/>
      <c r="NUA93" s="1108"/>
      <c r="NUB93" s="1108"/>
      <c r="NUC93" s="1108"/>
      <c r="NUD93" s="1108"/>
      <c r="NUE93" s="1108"/>
      <c r="NUF93" s="1108"/>
      <c r="NUG93" s="1108"/>
      <c r="NUH93" s="1108"/>
      <c r="NUI93" s="1108"/>
      <c r="NUJ93" s="1108"/>
      <c r="NUK93" s="1108"/>
      <c r="NUL93" s="1108"/>
      <c r="NUM93" s="1108"/>
      <c r="NUN93" s="1108"/>
      <c r="NUO93" s="1108"/>
      <c r="NUP93" s="1108"/>
      <c r="NUQ93" s="1108"/>
      <c r="NUR93" s="1108"/>
      <c r="NUS93" s="1108"/>
      <c r="NUT93" s="1108"/>
      <c r="NUU93" s="1108"/>
      <c r="NUV93" s="1108"/>
      <c r="NUW93" s="1108"/>
      <c r="NUX93" s="1108"/>
      <c r="NUY93" s="1108"/>
      <c r="NUZ93" s="1108"/>
      <c r="NVA93" s="1108"/>
      <c r="NVB93" s="1108"/>
      <c r="NVC93" s="1108"/>
      <c r="NVD93" s="1108"/>
      <c r="NVE93" s="1108"/>
      <c r="NVF93" s="1108"/>
      <c r="NVG93" s="1108"/>
      <c r="NVH93" s="1108"/>
      <c r="NVI93" s="1108"/>
      <c r="NVJ93" s="1108"/>
      <c r="NVK93" s="1108"/>
      <c r="NVL93" s="1108"/>
      <c r="NVM93" s="1108"/>
      <c r="NVN93" s="1108"/>
      <c r="NVO93" s="1108"/>
      <c r="NVP93" s="1108"/>
      <c r="NVQ93" s="1108"/>
      <c r="NVR93" s="1108"/>
      <c r="NVS93" s="1108"/>
      <c r="NVT93" s="1108"/>
      <c r="NVU93" s="1108"/>
      <c r="NVV93" s="1108"/>
      <c r="NVW93" s="1108"/>
      <c r="NVX93" s="1108"/>
      <c r="NVY93" s="1108"/>
      <c r="NVZ93" s="1108"/>
      <c r="NWA93" s="1108"/>
      <c r="NWB93" s="1108"/>
      <c r="NWC93" s="1108"/>
      <c r="NWD93" s="1108"/>
      <c r="NWE93" s="1108"/>
      <c r="NWF93" s="1108"/>
      <c r="NWG93" s="1108"/>
      <c r="NWH93" s="1108"/>
      <c r="NWI93" s="1108"/>
      <c r="NWJ93" s="1108"/>
      <c r="NWK93" s="1108"/>
      <c r="NWL93" s="1108"/>
      <c r="NWM93" s="1108"/>
      <c r="NWN93" s="1108"/>
      <c r="NWO93" s="1108"/>
      <c r="NWP93" s="1108"/>
      <c r="NWQ93" s="1108"/>
      <c r="NWR93" s="1108"/>
      <c r="NWS93" s="1108"/>
      <c r="NWT93" s="1108"/>
      <c r="NWU93" s="1108"/>
      <c r="NWV93" s="1108"/>
      <c r="NWW93" s="1108"/>
      <c r="NWX93" s="1108"/>
      <c r="NWY93" s="1108"/>
      <c r="NWZ93" s="1108"/>
      <c r="NXA93" s="1108"/>
      <c r="NXB93" s="1108"/>
      <c r="NXC93" s="1108"/>
      <c r="NXD93" s="1108"/>
      <c r="NXE93" s="1108"/>
      <c r="NXF93" s="1108"/>
      <c r="NXG93" s="1108"/>
      <c r="NXH93" s="1108"/>
      <c r="NXI93" s="1108"/>
      <c r="NXJ93" s="1108"/>
      <c r="NXK93" s="1108"/>
      <c r="NXL93" s="1108"/>
      <c r="NXM93" s="1108"/>
      <c r="NXN93" s="1108"/>
      <c r="NXO93" s="1108"/>
      <c r="NXP93" s="1108"/>
      <c r="NXQ93" s="1108"/>
      <c r="NXR93" s="1108"/>
      <c r="NXS93" s="1108"/>
      <c r="NXT93" s="1108"/>
      <c r="NXU93" s="1108"/>
      <c r="NXV93" s="1108"/>
      <c r="NXW93" s="1108"/>
      <c r="NXX93" s="1108"/>
      <c r="NXY93" s="1108"/>
      <c r="NXZ93" s="1108"/>
      <c r="NYA93" s="1108"/>
      <c r="NYB93" s="1108"/>
      <c r="NYC93" s="1108"/>
      <c r="NYD93" s="1108"/>
      <c r="NYE93" s="1108"/>
      <c r="NYF93" s="1108"/>
      <c r="NYG93" s="1108"/>
      <c r="NYH93" s="1108"/>
      <c r="NYI93" s="1108"/>
      <c r="NYJ93" s="1108"/>
      <c r="NYK93" s="1108"/>
      <c r="NYL93" s="1108"/>
      <c r="NYM93" s="1108"/>
      <c r="NYN93" s="1108"/>
      <c r="NYO93" s="1108"/>
      <c r="NYP93" s="1108"/>
      <c r="NYQ93" s="1108"/>
      <c r="NYR93" s="1108"/>
      <c r="NYS93" s="1108"/>
      <c r="NYT93" s="1108"/>
      <c r="NYU93" s="1108"/>
      <c r="NYV93" s="1108"/>
      <c r="NYW93" s="1108"/>
      <c r="NYX93" s="1108"/>
      <c r="NYY93" s="1108"/>
      <c r="NYZ93" s="1108"/>
      <c r="NZA93" s="1108"/>
      <c r="NZB93" s="1108"/>
      <c r="NZC93" s="1108"/>
      <c r="NZD93" s="1108"/>
      <c r="NZE93" s="1108"/>
      <c r="NZF93" s="1108"/>
      <c r="NZG93" s="1108"/>
      <c r="NZH93" s="1108"/>
      <c r="NZI93" s="1108"/>
      <c r="NZJ93" s="1108"/>
      <c r="NZK93" s="1108"/>
      <c r="NZL93" s="1108"/>
      <c r="NZM93" s="1108"/>
      <c r="NZN93" s="1108"/>
      <c r="NZO93" s="1108"/>
      <c r="NZP93" s="1108"/>
      <c r="NZQ93" s="1108"/>
      <c r="NZR93" s="1108"/>
      <c r="NZS93" s="1108"/>
      <c r="NZT93" s="1108"/>
      <c r="NZU93" s="1108"/>
      <c r="NZV93" s="1108"/>
      <c r="NZW93" s="1108"/>
      <c r="NZX93" s="1108"/>
      <c r="NZY93" s="1108"/>
      <c r="NZZ93" s="1108"/>
      <c r="OAA93" s="1108"/>
      <c r="OAB93" s="1108"/>
      <c r="OAC93" s="1108"/>
      <c r="OAD93" s="1108"/>
      <c r="OAE93" s="1108"/>
      <c r="OAF93" s="1108"/>
      <c r="OAG93" s="1108"/>
      <c r="OAH93" s="1108"/>
      <c r="OAI93" s="1108"/>
      <c r="OAJ93" s="1108"/>
      <c r="OAK93" s="1108"/>
      <c r="OAL93" s="1108"/>
      <c r="OAM93" s="1108"/>
      <c r="OAN93" s="1108"/>
      <c r="OAO93" s="1108"/>
      <c r="OAP93" s="1108"/>
      <c r="OAQ93" s="1108"/>
      <c r="OAR93" s="1108"/>
      <c r="OAS93" s="1108"/>
      <c r="OAT93" s="1108"/>
      <c r="OAU93" s="1108"/>
      <c r="OAV93" s="1108"/>
      <c r="OAW93" s="1108"/>
      <c r="OAX93" s="1108"/>
      <c r="OAY93" s="1108"/>
      <c r="OAZ93" s="1108"/>
      <c r="OBA93" s="1108"/>
      <c r="OBB93" s="1108"/>
      <c r="OBC93" s="1108"/>
      <c r="OBD93" s="1108"/>
      <c r="OBE93" s="1108"/>
      <c r="OBF93" s="1108"/>
      <c r="OBG93" s="1108"/>
      <c r="OBH93" s="1108"/>
      <c r="OBI93" s="1108"/>
      <c r="OBJ93" s="1108"/>
      <c r="OBK93" s="1108"/>
      <c r="OBL93" s="1108"/>
      <c r="OBM93" s="1108"/>
      <c r="OBN93" s="1108"/>
      <c r="OBO93" s="1108"/>
      <c r="OBP93" s="1108"/>
      <c r="OBQ93" s="1108"/>
      <c r="OBR93" s="1108"/>
      <c r="OBS93" s="1108"/>
      <c r="OBT93" s="1108"/>
      <c r="OBU93" s="1108"/>
      <c r="OBV93" s="1108"/>
      <c r="OBW93" s="1108"/>
      <c r="OBX93" s="1108"/>
      <c r="OBY93" s="1108"/>
      <c r="OBZ93" s="1108"/>
      <c r="OCA93" s="1108"/>
      <c r="OCB93" s="1108"/>
      <c r="OCC93" s="1108"/>
      <c r="OCD93" s="1108"/>
      <c r="OCE93" s="1108"/>
      <c r="OCF93" s="1108"/>
      <c r="OCG93" s="1108"/>
      <c r="OCH93" s="1108"/>
      <c r="OCI93" s="1108"/>
      <c r="OCJ93" s="1108"/>
      <c r="OCK93" s="1108"/>
      <c r="OCL93" s="1108"/>
      <c r="OCM93" s="1108"/>
      <c r="OCN93" s="1108"/>
      <c r="OCO93" s="1108"/>
      <c r="OCP93" s="1108"/>
      <c r="OCQ93" s="1108"/>
      <c r="OCR93" s="1108"/>
      <c r="OCS93" s="1108"/>
      <c r="OCT93" s="1108"/>
      <c r="OCU93" s="1108"/>
      <c r="OCV93" s="1108"/>
      <c r="OCW93" s="1108"/>
      <c r="OCX93" s="1108"/>
      <c r="OCY93" s="1108"/>
      <c r="OCZ93" s="1108"/>
      <c r="ODA93" s="1108"/>
      <c r="ODB93" s="1108"/>
      <c r="ODC93" s="1108"/>
      <c r="ODD93" s="1108"/>
      <c r="ODE93" s="1108"/>
      <c r="ODF93" s="1108"/>
      <c r="ODG93" s="1108"/>
      <c r="ODH93" s="1108"/>
      <c r="ODI93" s="1108"/>
      <c r="ODJ93" s="1108"/>
      <c r="ODK93" s="1108"/>
      <c r="ODL93" s="1108"/>
      <c r="ODM93" s="1108"/>
      <c r="ODN93" s="1108"/>
      <c r="ODO93" s="1108"/>
      <c r="ODP93" s="1108"/>
      <c r="ODQ93" s="1108"/>
      <c r="ODR93" s="1108"/>
      <c r="ODS93" s="1108"/>
      <c r="ODT93" s="1108"/>
      <c r="ODU93" s="1108"/>
      <c r="ODV93" s="1108"/>
      <c r="ODW93" s="1108"/>
      <c r="ODX93" s="1108"/>
      <c r="ODY93" s="1108"/>
      <c r="ODZ93" s="1108"/>
      <c r="OEA93" s="1108"/>
      <c r="OEB93" s="1108"/>
      <c r="OEC93" s="1108"/>
      <c r="OED93" s="1108"/>
      <c r="OEE93" s="1108"/>
      <c r="OEF93" s="1108"/>
      <c r="OEG93" s="1108"/>
      <c r="OEH93" s="1108"/>
      <c r="OEI93" s="1108"/>
      <c r="OEJ93" s="1108"/>
      <c r="OEK93" s="1108"/>
      <c r="OEL93" s="1108"/>
      <c r="OEM93" s="1108"/>
      <c r="OEN93" s="1108"/>
      <c r="OEO93" s="1108"/>
      <c r="OEP93" s="1108"/>
      <c r="OEQ93" s="1108"/>
      <c r="OER93" s="1108"/>
      <c r="OES93" s="1108"/>
      <c r="OET93" s="1108"/>
      <c r="OEU93" s="1108"/>
      <c r="OEV93" s="1108"/>
      <c r="OEW93" s="1108"/>
      <c r="OEX93" s="1108"/>
      <c r="OEY93" s="1108"/>
      <c r="OEZ93" s="1108"/>
      <c r="OFA93" s="1108"/>
      <c r="OFB93" s="1108"/>
      <c r="OFC93" s="1108"/>
      <c r="OFD93" s="1108"/>
      <c r="OFE93" s="1108"/>
      <c r="OFF93" s="1108"/>
      <c r="OFG93" s="1108"/>
      <c r="OFH93" s="1108"/>
      <c r="OFI93" s="1108"/>
      <c r="OFJ93" s="1108"/>
      <c r="OFK93" s="1108"/>
      <c r="OFL93" s="1108"/>
      <c r="OFM93" s="1108"/>
      <c r="OFN93" s="1108"/>
      <c r="OFO93" s="1108"/>
      <c r="OFP93" s="1108"/>
      <c r="OFQ93" s="1108"/>
      <c r="OFR93" s="1108"/>
      <c r="OFS93" s="1108"/>
      <c r="OFT93" s="1108"/>
      <c r="OFU93" s="1108"/>
      <c r="OFV93" s="1108"/>
      <c r="OFW93" s="1108"/>
      <c r="OFX93" s="1108"/>
      <c r="OFY93" s="1108"/>
      <c r="OFZ93" s="1108"/>
      <c r="OGA93" s="1108"/>
      <c r="OGB93" s="1108"/>
      <c r="OGC93" s="1108"/>
      <c r="OGD93" s="1108"/>
      <c r="OGE93" s="1108"/>
      <c r="OGF93" s="1108"/>
      <c r="OGG93" s="1108"/>
      <c r="OGH93" s="1108"/>
      <c r="OGI93" s="1108"/>
      <c r="OGJ93" s="1108"/>
      <c r="OGK93" s="1108"/>
      <c r="OGL93" s="1108"/>
      <c r="OGM93" s="1108"/>
      <c r="OGN93" s="1108"/>
      <c r="OGO93" s="1108"/>
      <c r="OGP93" s="1108"/>
      <c r="OGQ93" s="1108"/>
      <c r="OGR93" s="1108"/>
      <c r="OGS93" s="1108"/>
      <c r="OGT93" s="1108"/>
      <c r="OGU93" s="1108"/>
      <c r="OGV93" s="1108"/>
      <c r="OGW93" s="1108"/>
      <c r="OGX93" s="1108"/>
      <c r="OGY93" s="1108"/>
      <c r="OGZ93" s="1108"/>
      <c r="OHA93" s="1108"/>
      <c r="OHB93" s="1108"/>
      <c r="OHC93" s="1108"/>
      <c r="OHD93" s="1108"/>
      <c r="OHE93" s="1108"/>
      <c r="OHF93" s="1108"/>
      <c r="OHG93" s="1108"/>
      <c r="OHH93" s="1108"/>
      <c r="OHI93" s="1108"/>
      <c r="OHJ93" s="1108"/>
      <c r="OHK93" s="1108"/>
      <c r="OHL93" s="1108"/>
      <c r="OHM93" s="1108"/>
      <c r="OHN93" s="1108"/>
      <c r="OHO93" s="1108"/>
      <c r="OHP93" s="1108"/>
      <c r="OHQ93" s="1108"/>
      <c r="OHR93" s="1108"/>
      <c r="OHS93" s="1108"/>
      <c r="OHT93" s="1108"/>
      <c r="OHU93" s="1108"/>
      <c r="OHV93" s="1108"/>
      <c r="OHW93" s="1108"/>
      <c r="OHX93" s="1108"/>
      <c r="OHY93" s="1108"/>
      <c r="OHZ93" s="1108"/>
      <c r="OIA93" s="1108"/>
      <c r="OIB93" s="1108"/>
      <c r="OIC93" s="1108"/>
      <c r="OID93" s="1108"/>
      <c r="OIE93" s="1108"/>
      <c r="OIF93" s="1108"/>
      <c r="OIG93" s="1108"/>
      <c r="OIH93" s="1108"/>
      <c r="OII93" s="1108"/>
      <c r="OIJ93" s="1108"/>
      <c r="OIK93" s="1108"/>
      <c r="OIL93" s="1108"/>
      <c r="OIM93" s="1108"/>
      <c r="OIN93" s="1108"/>
      <c r="OIO93" s="1108"/>
      <c r="OIP93" s="1108"/>
      <c r="OIQ93" s="1108"/>
      <c r="OIR93" s="1108"/>
      <c r="OIS93" s="1108"/>
      <c r="OIT93" s="1108"/>
      <c r="OIU93" s="1108"/>
      <c r="OIV93" s="1108"/>
      <c r="OIW93" s="1108"/>
      <c r="OIX93" s="1108"/>
      <c r="OIY93" s="1108"/>
      <c r="OIZ93" s="1108"/>
      <c r="OJA93" s="1108"/>
      <c r="OJB93" s="1108"/>
      <c r="OJC93" s="1108"/>
      <c r="OJD93" s="1108"/>
      <c r="OJE93" s="1108"/>
      <c r="OJF93" s="1108"/>
      <c r="OJG93" s="1108"/>
      <c r="OJH93" s="1108"/>
      <c r="OJI93" s="1108"/>
      <c r="OJJ93" s="1108"/>
      <c r="OJK93" s="1108"/>
      <c r="OJL93" s="1108"/>
      <c r="OJM93" s="1108"/>
      <c r="OJN93" s="1108"/>
      <c r="OJO93" s="1108"/>
      <c r="OJP93" s="1108"/>
      <c r="OJQ93" s="1108"/>
      <c r="OJR93" s="1108"/>
      <c r="OJS93" s="1108"/>
      <c r="OJT93" s="1108"/>
      <c r="OJU93" s="1108"/>
      <c r="OJV93" s="1108"/>
      <c r="OJW93" s="1108"/>
      <c r="OJX93" s="1108"/>
      <c r="OJY93" s="1108"/>
      <c r="OJZ93" s="1108"/>
      <c r="OKA93" s="1108"/>
      <c r="OKB93" s="1108"/>
      <c r="OKC93" s="1108"/>
      <c r="OKD93" s="1108"/>
      <c r="OKE93" s="1108"/>
      <c r="OKF93" s="1108"/>
      <c r="OKG93" s="1108"/>
      <c r="OKH93" s="1108"/>
      <c r="OKI93" s="1108"/>
      <c r="OKJ93" s="1108"/>
      <c r="OKK93" s="1108"/>
      <c r="OKL93" s="1108"/>
      <c r="OKM93" s="1108"/>
      <c r="OKN93" s="1108"/>
      <c r="OKO93" s="1108"/>
      <c r="OKP93" s="1108"/>
      <c r="OKQ93" s="1108"/>
      <c r="OKR93" s="1108"/>
      <c r="OKS93" s="1108"/>
      <c r="OKT93" s="1108"/>
      <c r="OKU93" s="1108"/>
      <c r="OKV93" s="1108"/>
      <c r="OKW93" s="1108"/>
      <c r="OKX93" s="1108"/>
      <c r="OKY93" s="1108"/>
      <c r="OKZ93" s="1108"/>
      <c r="OLA93" s="1108"/>
      <c r="OLB93" s="1108"/>
      <c r="OLC93" s="1108"/>
      <c r="OLD93" s="1108"/>
      <c r="OLE93" s="1108"/>
      <c r="OLF93" s="1108"/>
      <c r="OLG93" s="1108"/>
      <c r="OLH93" s="1108"/>
      <c r="OLI93" s="1108"/>
      <c r="OLJ93" s="1108"/>
      <c r="OLK93" s="1108"/>
      <c r="OLL93" s="1108"/>
      <c r="OLM93" s="1108"/>
      <c r="OLN93" s="1108"/>
      <c r="OLO93" s="1108"/>
      <c r="OLP93" s="1108"/>
      <c r="OLQ93" s="1108"/>
      <c r="OLR93" s="1108"/>
      <c r="OLS93" s="1108"/>
      <c r="OLT93" s="1108"/>
      <c r="OLU93" s="1108"/>
      <c r="OLV93" s="1108"/>
      <c r="OLW93" s="1108"/>
      <c r="OLX93" s="1108"/>
      <c r="OLY93" s="1108"/>
      <c r="OLZ93" s="1108"/>
      <c r="OMA93" s="1108"/>
      <c r="OMB93" s="1108"/>
      <c r="OMC93" s="1108"/>
      <c r="OMD93" s="1108"/>
      <c r="OME93" s="1108"/>
      <c r="OMF93" s="1108"/>
      <c r="OMG93" s="1108"/>
      <c r="OMH93" s="1108"/>
      <c r="OMI93" s="1108"/>
      <c r="OMJ93" s="1108"/>
      <c r="OMK93" s="1108"/>
      <c r="OML93" s="1108"/>
      <c r="OMM93" s="1108"/>
      <c r="OMN93" s="1108"/>
      <c r="OMO93" s="1108"/>
      <c r="OMP93" s="1108"/>
      <c r="OMQ93" s="1108"/>
      <c r="OMR93" s="1108"/>
      <c r="OMS93" s="1108"/>
      <c r="OMT93" s="1108"/>
      <c r="OMU93" s="1108"/>
      <c r="OMV93" s="1108"/>
      <c r="OMW93" s="1108"/>
      <c r="OMX93" s="1108"/>
      <c r="OMY93" s="1108"/>
      <c r="OMZ93" s="1108"/>
      <c r="ONA93" s="1108"/>
      <c r="ONB93" s="1108"/>
      <c r="ONC93" s="1108"/>
      <c r="OND93" s="1108"/>
      <c r="ONE93" s="1108"/>
      <c r="ONF93" s="1108"/>
      <c r="ONG93" s="1108"/>
      <c r="ONH93" s="1108"/>
      <c r="ONI93" s="1108"/>
      <c r="ONJ93" s="1108"/>
      <c r="ONK93" s="1108"/>
      <c r="ONL93" s="1108"/>
      <c r="ONM93" s="1108"/>
      <c r="ONN93" s="1108"/>
      <c r="ONO93" s="1108"/>
      <c r="ONP93" s="1108"/>
      <c r="ONQ93" s="1108"/>
      <c r="ONR93" s="1108"/>
      <c r="ONS93" s="1108"/>
      <c r="ONT93" s="1108"/>
      <c r="ONU93" s="1108"/>
      <c r="ONV93" s="1108"/>
      <c r="ONW93" s="1108"/>
      <c r="ONX93" s="1108"/>
      <c r="ONY93" s="1108"/>
      <c r="ONZ93" s="1108"/>
      <c r="OOA93" s="1108"/>
      <c r="OOB93" s="1108"/>
      <c r="OOC93" s="1108"/>
      <c r="OOD93" s="1108"/>
      <c r="OOE93" s="1108"/>
      <c r="OOF93" s="1108"/>
      <c r="OOG93" s="1108"/>
      <c r="OOH93" s="1108"/>
      <c r="OOI93" s="1108"/>
      <c r="OOJ93" s="1108"/>
      <c r="OOK93" s="1108"/>
      <c r="OOL93" s="1108"/>
      <c r="OOM93" s="1108"/>
      <c r="OON93" s="1108"/>
      <c r="OOO93" s="1108"/>
      <c r="OOP93" s="1108"/>
      <c r="OOQ93" s="1108"/>
      <c r="OOR93" s="1108"/>
      <c r="OOS93" s="1108"/>
      <c r="OOT93" s="1108"/>
      <c r="OOU93" s="1108"/>
      <c r="OOV93" s="1108"/>
      <c r="OOW93" s="1108"/>
      <c r="OOX93" s="1108"/>
      <c r="OOY93" s="1108"/>
      <c r="OOZ93" s="1108"/>
      <c r="OPA93" s="1108"/>
      <c r="OPB93" s="1108"/>
      <c r="OPC93" s="1108"/>
      <c r="OPD93" s="1108"/>
      <c r="OPE93" s="1108"/>
      <c r="OPF93" s="1108"/>
      <c r="OPG93" s="1108"/>
      <c r="OPH93" s="1108"/>
      <c r="OPI93" s="1108"/>
      <c r="OPJ93" s="1108"/>
      <c r="OPK93" s="1108"/>
      <c r="OPL93" s="1108"/>
      <c r="OPM93" s="1108"/>
      <c r="OPN93" s="1108"/>
      <c r="OPO93" s="1108"/>
      <c r="OPP93" s="1108"/>
      <c r="OPQ93" s="1108"/>
      <c r="OPR93" s="1108"/>
      <c r="OPS93" s="1108"/>
      <c r="OPT93" s="1108"/>
      <c r="OPU93" s="1108"/>
      <c r="OPV93" s="1108"/>
      <c r="OPW93" s="1108"/>
      <c r="OPX93" s="1108"/>
      <c r="OPY93" s="1108"/>
      <c r="OPZ93" s="1108"/>
      <c r="OQA93" s="1108"/>
      <c r="OQB93" s="1108"/>
      <c r="OQC93" s="1108"/>
      <c r="OQD93" s="1108"/>
      <c r="OQE93" s="1108"/>
      <c r="OQF93" s="1108"/>
      <c r="OQG93" s="1108"/>
      <c r="OQH93" s="1108"/>
      <c r="OQI93" s="1108"/>
      <c r="OQJ93" s="1108"/>
      <c r="OQK93" s="1108"/>
      <c r="OQL93" s="1108"/>
      <c r="OQM93" s="1108"/>
      <c r="OQN93" s="1108"/>
      <c r="OQO93" s="1108"/>
      <c r="OQP93" s="1108"/>
      <c r="OQQ93" s="1108"/>
      <c r="OQR93" s="1108"/>
      <c r="OQS93" s="1108"/>
      <c r="OQT93" s="1108"/>
      <c r="OQU93" s="1108"/>
      <c r="OQV93" s="1108"/>
      <c r="OQW93" s="1108"/>
      <c r="OQX93" s="1108"/>
      <c r="OQY93" s="1108"/>
      <c r="OQZ93" s="1108"/>
      <c r="ORA93" s="1108"/>
      <c r="ORB93" s="1108"/>
      <c r="ORC93" s="1108"/>
      <c r="ORD93" s="1108"/>
      <c r="ORE93" s="1108"/>
      <c r="ORF93" s="1108"/>
      <c r="ORG93" s="1108"/>
      <c r="ORH93" s="1108"/>
      <c r="ORI93" s="1108"/>
      <c r="ORJ93" s="1108"/>
      <c r="ORK93" s="1108"/>
      <c r="ORL93" s="1108"/>
      <c r="ORM93" s="1108"/>
      <c r="ORN93" s="1108"/>
      <c r="ORO93" s="1108"/>
      <c r="ORP93" s="1108"/>
      <c r="ORQ93" s="1108"/>
      <c r="ORR93" s="1108"/>
      <c r="ORS93" s="1108"/>
      <c r="ORT93" s="1108"/>
      <c r="ORU93" s="1108"/>
      <c r="ORV93" s="1108"/>
      <c r="ORW93" s="1108"/>
      <c r="ORX93" s="1108"/>
      <c r="ORY93" s="1108"/>
      <c r="ORZ93" s="1108"/>
      <c r="OSA93" s="1108"/>
      <c r="OSB93" s="1108"/>
      <c r="OSC93" s="1108"/>
      <c r="OSD93" s="1108"/>
      <c r="OSE93" s="1108"/>
      <c r="OSF93" s="1108"/>
      <c r="OSG93" s="1108"/>
      <c r="OSH93" s="1108"/>
      <c r="OSI93" s="1108"/>
      <c r="OSJ93" s="1108"/>
      <c r="OSK93" s="1108"/>
      <c r="OSL93" s="1108"/>
      <c r="OSM93" s="1108"/>
      <c r="OSN93" s="1108"/>
      <c r="OSO93" s="1108"/>
      <c r="OSP93" s="1108"/>
      <c r="OSQ93" s="1108"/>
      <c r="OSR93" s="1108"/>
      <c r="OSS93" s="1108"/>
      <c r="OST93" s="1108"/>
      <c r="OSU93" s="1108"/>
      <c r="OSV93" s="1108"/>
      <c r="OSW93" s="1108"/>
      <c r="OSX93" s="1108"/>
      <c r="OSY93" s="1108"/>
      <c r="OSZ93" s="1108"/>
      <c r="OTA93" s="1108"/>
      <c r="OTB93" s="1108"/>
      <c r="OTC93" s="1108"/>
      <c r="OTD93" s="1108"/>
      <c r="OTE93" s="1108"/>
      <c r="OTF93" s="1108"/>
      <c r="OTG93" s="1108"/>
      <c r="OTH93" s="1108"/>
      <c r="OTI93" s="1108"/>
      <c r="OTJ93" s="1108"/>
      <c r="OTK93" s="1108"/>
      <c r="OTL93" s="1108"/>
      <c r="OTM93" s="1108"/>
      <c r="OTN93" s="1108"/>
      <c r="OTO93" s="1108"/>
      <c r="OTP93" s="1108"/>
      <c r="OTQ93" s="1108"/>
      <c r="OTR93" s="1108"/>
      <c r="OTS93" s="1108"/>
      <c r="OTT93" s="1108"/>
      <c r="OTU93" s="1108"/>
      <c r="OTV93" s="1108"/>
      <c r="OTW93" s="1108"/>
      <c r="OTX93" s="1108"/>
      <c r="OTY93" s="1108"/>
      <c r="OTZ93" s="1108"/>
      <c r="OUA93" s="1108"/>
      <c r="OUB93" s="1108"/>
      <c r="OUC93" s="1108"/>
      <c r="OUD93" s="1108"/>
      <c r="OUE93" s="1108"/>
      <c r="OUF93" s="1108"/>
      <c r="OUG93" s="1108"/>
      <c r="OUH93" s="1108"/>
      <c r="OUI93" s="1108"/>
      <c r="OUJ93" s="1108"/>
      <c r="OUK93" s="1108"/>
      <c r="OUL93" s="1108"/>
      <c r="OUM93" s="1108"/>
      <c r="OUN93" s="1108"/>
      <c r="OUO93" s="1108"/>
      <c r="OUP93" s="1108"/>
      <c r="OUQ93" s="1108"/>
      <c r="OUR93" s="1108"/>
      <c r="OUS93" s="1108"/>
      <c r="OUT93" s="1108"/>
      <c r="OUU93" s="1108"/>
      <c r="OUV93" s="1108"/>
      <c r="OUW93" s="1108"/>
      <c r="OUX93" s="1108"/>
      <c r="OUY93" s="1108"/>
      <c r="OUZ93" s="1108"/>
      <c r="OVA93" s="1108"/>
      <c r="OVB93" s="1108"/>
      <c r="OVC93" s="1108"/>
      <c r="OVD93" s="1108"/>
      <c r="OVE93" s="1108"/>
      <c r="OVF93" s="1108"/>
      <c r="OVG93" s="1108"/>
      <c r="OVH93" s="1108"/>
      <c r="OVI93" s="1108"/>
      <c r="OVJ93" s="1108"/>
      <c r="OVK93" s="1108"/>
      <c r="OVL93" s="1108"/>
      <c r="OVM93" s="1108"/>
      <c r="OVN93" s="1108"/>
      <c r="OVO93" s="1108"/>
      <c r="OVP93" s="1108"/>
      <c r="OVQ93" s="1108"/>
      <c r="OVR93" s="1108"/>
      <c r="OVS93" s="1108"/>
      <c r="OVT93" s="1108"/>
      <c r="OVU93" s="1108"/>
      <c r="OVV93" s="1108"/>
      <c r="OVW93" s="1108"/>
      <c r="OVX93" s="1108"/>
      <c r="OVY93" s="1108"/>
      <c r="OVZ93" s="1108"/>
      <c r="OWA93" s="1108"/>
      <c r="OWB93" s="1108"/>
      <c r="OWC93" s="1108"/>
      <c r="OWD93" s="1108"/>
      <c r="OWE93" s="1108"/>
      <c r="OWF93" s="1108"/>
      <c r="OWG93" s="1108"/>
      <c r="OWH93" s="1108"/>
      <c r="OWI93" s="1108"/>
      <c r="OWJ93" s="1108"/>
      <c r="OWK93" s="1108"/>
      <c r="OWL93" s="1108"/>
      <c r="OWM93" s="1108"/>
      <c r="OWN93" s="1108"/>
      <c r="OWO93" s="1108"/>
      <c r="OWP93" s="1108"/>
      <c r="OWQ93" s="1108"/>
      <c r="OWR93" s="1108"/>
      <c r="OWS93" s="1108"/>
      <c r="OWT93" s="1108"/>
      <c r="OWU93" s="1108"/>
      <c r="OWV93" s="1108"/>
      <c r="OWW93" s="1108"/>
      <c r="OWX93" s="1108"/>
      <c r="OWY93" s="1108"/>
      <c r="OWZ93" s="1108"/>
      <c r="OXA93" s="1108"/>
      <c r="OXB93" s="1108"/>
      <c r="OXC93" s="1108"/>
      <c r="OXD93" s="1108"/>
      <c r="OXE93" s="1108"/>
      <c r="OXF93" s="1108"/>
      <c r="OXG93" s="1108"/>
      <c r="OXH93" s="1108"/>
      <c r="OXI93" s="1108"/>
      <c r="OXJ93" s="1108"/>
      <c r="OXK93" s="1108"/>
      <c r="OXL93" s="1108"/>
      <c r="OXM93" s="1108"/>
      <c r="OXN93" s="1108"/>
      <c r="OXO93" s="1108"/>
      <c r="OXP93" s="1108"/>
      <c r="OXQ93" s="1108"/>
      <c r="OXR93" s="1108"/>
      <c r="OXS93" s="1108"/>
      <c r="OXT93" s="1108"/>
      <c r="OXU93" s="1108"/>
      <c r="OXV93" s="1108"/>
      <c r="OXW93" s="1108"/>
      <c r="OXX93" s="1108"/>
      <c r="OXY93" s="1108"/>
      <c r="OXZ93" s="1108"/>
      <c r="OYA93" s="1108"/>
      <c r="OYB93" s="1108"/>
      <c r="OYC93" s="1108"/>
      <c r="OYD93" s="1108"/>
      <c r="OYE93" s="1108"/>
      <c r="OYF93" s="1108"/>
      <c r="OYG93" s="1108"/>
      <c r="OYH93" s="1108"/>
      <c r="OYI93" s="1108"/>
      <c r="OYJ93" s="1108"/>
      <c r="OYK93" s="1108"/>
      <c r="OYL93" s="1108"/>
      <c r="OYM93" s="1108"/>
      <c r="OYN93" s="1108"/>
      <c r="OYO93" s="1108"/>
      <c r="OYP93" s="1108"/>
      <c r="OYQ93" s="1108"/>
      <c r="OYR93" s="1108"/>
      <c r="OYS93" s="1108"/>
      <c r="OYT93" s="1108"/>
      <c r="OYU93" s="1108"/>
      <c r="OYV93" s="1108"/>
      <c r="OYW93" s="1108"/>
      <c r="OYX93" s="1108"/>
      <c r="OYY93" s="1108"/>
      <c r="OYZ93" s="1108"/>
      <c r="OZA93" s="1108"/>
      <c r="OZB93" s="1108"/>
      <c r="OZC93" s="1108"/>
      <c r="OZD93" s="1108"/>
      <c r="OZE93" s="1108"/>
      <c r="OZF93" s="1108"/>
      <c r="OZG93" s="1108"/>
      <c r="OZH93" s="1108"/>
      <c r="OZI93" s="1108"/>
      <c r="OZJ93" s="1108"/>
      <c r="OZK93" s="1108"/>
      <c r="OZL93" s="1108"/>
      <c r="OZM93" s="1108"/>
      <c r="OZN93" s="1108"/>
      <c r="OZO93" s="1108"/>
      <c r="OZP93" s="1108"/>
      <c r="OZQ93" s="1108"/>
      <c r="OZR93" s="1108"/>
      <c r="OZS93" s="1108"/>
      <c r="OZT93" s="1108"/>
      <c r="OZU93" s="1108"/>
      <c r="OZV93" s="1108"/>
      <c r="OZW93" s="1108"/>
      <c r="OZX93" s="1108"/>
      <c r="OZY93" s="1108"/>
      <c r="OZZ93" s="1108"/>
      <c r="PAA93" s="1108"/>
      <c r="PAB93" s="1108"/>
      <c r="PAC93" s="1108"/>
      <c r="PAD93" s="1108"/>
      <c r="PAE93" s="1108"/>
      <c r="PAF93" s="1108"/>
      <c r="PAG93" s="1108"/>
      <c r="PAH93" s="1108"/>
      <c r="PAI93" s="1108"/>
      <c r="PAJ93" s="1108"/>
      <c r="PAK93" s="1108"/>
      <c r="PAL93" s="1108"/>
      <c r="PAM93" s="1108"/>
      <c r="PAN93" s="1108"/>
      <c r="PAO93" s="1108"/>
      <c r="PAP93" s="1108"/>
      <c r="PAQ93" s="1108"/>
      <c r="PAR93" s="1108"/>
      <c r="PAS93" s="1108"/>
      <c r="PAT93" s="1108"/>
      <c r="PAU93" s="1108"/>
      <c r="PAV93" s="1108"/>
      <c r="PAW93" s="1108"/>
      <c r="PAX93" s="1108"/>
      <c r="PAY93" s="1108"/>
      <c r="PAZ93" s="1108"/>
      <c r="PBA93" s="1108"/>
      <c r="PBB93" s="1108"/>
      <c r="PBC93" s="1108"/>
      <c r="PBD93" s="1108"/>
      <c r="PBE93" s="1108"/>
      <c r="PBF93" s="1108"/>
      <c r="PBG93" s="1108"/>
      <c r="PBH93" s="1108"/>
      <c r="PBI93" s="1108"/>
      <c r="PBJ93" s="1108"/>
      <c r="PBK93" s="1108"/>
      <c r="PBL93" s="1108"/>
      <c r="PBM93" s="1108"/>
      <c r="PBN93" s="1108"/>
      <c r="PBO93" s="1108"/>
      <c r="PBP93" s="1108"/>
      <c r="PBQ93" s="1108"/>
      <c r="PBR93" s="1108"/>
      <c r="PBS93" s="1108"/>
      <c r="PBT93" s="1108"/>
      <c r="PBU93" s="1108"/>
      <c r="PBV93" s="1108"/>
      <c r="PBW93" s="1108"/>
      <c r="PBX93" s="1108"/>
      <c r="PBY93" s="1108"/>
      <c r="PBZ93" s="1108"/>
      <c r="PCA93" s="1108"/>
      <c r="PCB93" s="1108"/>
      <c r="PCC93" s="1108"/>
      <c r="PCD93" s="1108"/>
      <c r="PCE93" s="1108"/>
      <c r="PCF93" s="1108"/>
      <c r="PCG93" s="1108"/>
      <c r="PCH93" s="1108"/>
      <c r="PCI93" s="1108"/>
      <c r="PCJ93" s="1108"/>
      <c r="PCK93" s="1108"/>
      <c r="PCL93" s="1108"/>
      <c r="PCM93" s="1108"/>
      <c r="PCN93" s="1108"/>
      <c r="PCO93" s="1108"/>
      <c r="PCP93" s="1108"/>
      <c r="PCQ93" s="1108"/>
      <c r="PCR93" s="1108"/>
      <c r="PCS93" s="1108"/>
      <c r="PCT93" s="1108"/>
      <c r="PCU93" s="1108"/>
      <c r="PCV93" s="1108"/>
      <c r="PCW93" s="1108"/>
      <c r="PCX93" s="1108"/>
      <c r="PCY93" s="1108"/>
      <c r="PCZ93" s="1108"/>
      <c r="PDA93" s="1108"/>
      <c r="PDB93" s="1108"/>
      <c r="PDC93" s="1108"/>
      <c r="PDD93" s="1108"/>
      <c r="PDE93" s="1108"/>
      <c r="PDF93" s="1108"/>
      <c r="PDG93" s="1108"/>
      <c r="PDH93" s="1108"/>
      <c r="PDI93" s="1108"/>
      <c r="PDJ93" s="1108"/>
      <c r="PDK93" s="1108"/>
      <c r="PDL93" s="1108"/>
      <c r="PDM93" s="1108"/>
      <c r="PDN93" s="1108"/>
      <c r="PDO93" s="1108"/>
      <c r="PDP93" s="1108"/>
      <c r="PDQ93" s="1108"/>
      <c r="PDR93" s="1108"/>
      <c r="PDS93" s="1108"/>
      <c r="PDT93" s="1108"/>
      <c r="PDU93" s="1108"/>
      <c r="PDV93" s="1108"/>
      <c r="PDW93" s="1108"/>
      <c r="PDX93" s="1108"/>
      <c r="PDY93" s="1108"/>
      <c r="PDZ93" s="1108"/>
      <c r="PEA93" s="1108"/>
      <c r="PEB93" s="1108"/>
      <c r="PEC93" s="1108"/>
      <c r="PED93" s="1108"/>
      <c r="PEE93" s="1108"/>
      <c r="PEF93" s="1108"/>
      <c r="PEG93" s="1108"/>
      <c r="PEH93" s="1108"/>
      <c r="PEI93" s="1108"/>
      <c r="PEJ93" s="1108"/>
      <c r="PEK93" s="1108"/>
      <c r="PEL93" s="1108"/>
      <c r="PEM93" s="1108"/>
      <c r="PEN93" s="1108"/>
      <c r="PEO93" s="1108"/>
      <c r="PEP93" s="1108"/>
      <c r="PEQ93" s="1108"/>
      <c r="PER93" s="1108"/>
      <c r="PES93" s="1108"/>
      <c r="PET93" s="1108"/>
      <c r="PEU93" s="1108"/>
      <c r="PEV93" s="1108"/>
      <c r="PEW93" s="1108"/>
      <c r="PEX93" s="1108"/>
      <c r="PEY93" s="1108"/>
      <c r="PEZ93" s="1108"/>
      <c r="PFA93" s="1108"/>
      <c r="PFB93" s="1108"/>
      <c r="PFC93" s="1108"/>
      <c r="PFD93" s="1108"/>
      <c r="PFE93" s="1108"/>
      <c r="PFF93" s="1108"/>
      <c r="PFG93" s="1108"/>
      <c r="PFH93" s="1108"/>
      <c r="PFI93" s="1108"/>
      <c r="PFJ93" s="1108"/>
      <c r="PFK93" s="1108"/>
      <c r="PFL93" s="1108"/>
      <c r="PFM93" s="1108"/>
      <c r="PFN93" s="1108"/>
      <c r="PFO93" s="1108"/>
      <c r="PFP93" s="1108"/>
      <c r="PFQ93" s="1108"/>
      <c r="PFR93" s="1108"/>
      <c r="PFS93" s="1108"/>
      <c r="PFT93" s="1108"/>
      <c r="PFU93" s="1108"/>
      <c r="PFV93" s="1108"/>
      <c r="PFW93" s="1108"/>
      <c r="PFX93" s="1108"/>
      <c r="PFY93" s="1108"/>
      <c r="PFZ93" s="1108"/>
      <c r="PGA93" s="1108"/>
      <c r="PGB93" s="1108"/>
      <c r="PGC93" s="1108"/>
      <c r="PGD93" s="1108"/>
      <c r="PGE93" s="1108"/>
      <c r="PGF93" s="1108"/>
      <c r="PGG93" s="1108"/>
      <c r="PGH93" s="1108"/>
      <c r="PGI93" s="1108"/>
      <c r="PGJ93" s="1108"/>
      <c r="PGK93" s="1108"/>
      <c r="PGL93" s="1108"/>
      <c r="PGM93" s="1108"/>
      <c r="PGN93" s="1108"/>
      <c r="PGO93" s="1108"/>
      <c r="PGP93" s="1108"/>
      <c r="PGQ93" s="1108"/>
      <c r="PGR93" s="1108"/>
      <c r="PGS93" s="1108"/>
      <c r="PGT93" s="1108"/>
      <c r="PGU93" s="1108"/>
      <c r="PGV93" s="1108"/>
      <c r="PGW93" s="1108"/>
      <c r="PGX93" s="1108"/>
      <c r="PGY93" s="1108"/>
      <c r="PGZ93" s="1108"/>
      <c r="PHA93" s="1108"/>
      <c r="PHB93" s="1108"/>
      <c r="PHC93" s="1108"/>
      <c r="PHD93" s="1108"/>
      <c r="PHE93" s="1108"/>
      <c r="PHF93" s="1108"/>
      <c r="PHG93" s="1108"/>
      <c r="PHH93" s="1108"/>
      <c r="PHI93" s="1108"/>
      <c r="PHJ93" s="1108"/>
      <c r="PHK93" s="1108"/>
      <c r="PHL93" s="1108"/>
      <c r="PHM93" s="1108"/>
      <c r="PHN93" s="1108"/>
      <c r="PHO93" s="1108"/>
      <c r="PHP93" s="1108"/>
      <c r="PHQ93" s="1108"/>
      <c r="PHR93" s="1108"/>
      <c r="PHS93" s="1108"/>
      <c r="PHT93" s="1108"/>
      <c r="PHU93" s="1108"/>
      <c r="PHV93" s="1108"/>
      <c r="PHW93" s="1108"/>
      <c r="PHX93" s="1108"/>
      <c r="PHY93" s="1108"/>
      <c r="PHZ93" s="1108"/>
      <c r="PIA93" s="1108"/>
      <c r="PIB93" s="1108"/>
      <c r="PIC93" s="1108"/>
      <c r="PID93" s="1108"/>
      <c r="PIE93" s="1108"/>
      <c r="PIF93" s="1108"/>
      <c r="PIG93" s="1108"/>
      <c r="PIH93" s="1108"/>
      <c r="PII93" s="1108"/>
      <c r="PIJ93" s="1108"/>
      <c r="PIK93" s="1108"/>
      <c r="PIL93" s="1108"/>
      <c r="PIM93" s="1108"/>
      <c r="PIN93" s="1108"/>
      <c r="PIO93" s="1108"/>
      <c r="PIP93" s="1108"/>
      <c r="PIQ93" s="1108"/>
      <c r="PIR93" s="1108"/>
      <c r="PIS93" s="1108"/>
      <c r="PIT93" s="1108"/>
      <c r="PIU93" s="1108"/>
      <c r="PIV93" s="1108"/>
      <c r="PIW93" s="1108"/>
      <c r="PIX93" s="1108"/>
      <c r="PIY93" s="1108"/>
      <c r="PIZ93" s="1108"/>
      <c r="PJA93" s="1108"/>
      <c r="PJB93" s="1108"/>
      <c r="PJC93" s="1108"/>
      <c r="PJD93" s="1108"/>
      <c r="PJE93" s="1108"/>
      <c r="PJF93" s="1108"/>
      <c r="PJG93" s="1108"/>
      <c r="PJH93" s="1108"/>
      <c r="PJI93" s="1108"/>
      <c r="PJJ93" s="1108"/>
      <c r="PJK93" s="1108"/>
      <c r="PJL93" s="1108"/>
      <c r="PJM93" s="1108"/>
      <c r="PJN93" s="1108"/>
      <c r="PJO93" s="1108"/>
      <c r="PJP93" s="1108"/>
      <c r="PJQ93" s="1108"/>
      <c r="PJR93" s="1108"/>
      <c r="PJS93" s="1108"/>
      <c r="PJT93" s="1108"/>
      <c r="PJU93" s="1108"/>
      <c r="PJV93" s="1108"/>
      <c r="PJW93" s="1108"/>
      <c r="PJX93" s="1108"/>
      <c r="PJY93" s="1108"/>
      <c r="PJZ93" s="1108"/>
      <c r="PKA93" s="1108"/>
      <c r="PKB93" s="1108"/>
      <c r="PKC93" s="1108"/>
      <c r="PKD93" s="1108"/>
      <c r="PKE93" s="1108"/>
      <c r="PKF93" s="1108"/>
      <c r="PKG93" s="1108"/>
      <c r="PKH93" s="1108"/>
      <c r="PKI93" s="1108"/>
      <c r="PKJ93" s="1108"/>
      <c r="PKK93" s="1108"/>
      <c r="PKL93" s="1108"/>
      <c r="PKM93" s="1108"/>
      <c r="PKN93" s="1108"/>
      <c r="PKO93" s="1108"/>
      <c r="PKP93" s="1108"/>
      <c r="PKQ93" s="1108"/>
      <c r="PKR93" s="1108"/>
      <c r="PKS93" s="1108"/>
      <c r="PKT93" s="1108"/>
      <c r="PKU93" s="1108"/>
      <c r="PKV93" s="1108"/>
      <c r="PKW93" s="1108"/>
      <c r="PKX93" s="1108"/>
      <c r="PKY93" s="1108"/>
      <c r="PKZ93" s="1108"/>
      <c r="PLA93" s="1108"/>
      <c r="PLB93" s="1108"/>
      <c r="PLC93" s="1108"/>
      <c r="PLD93" s="1108"/>
      <c r="PLE93" s="1108"/>
      <c r="PLF93" s="1108"/>
      <c r="PLG93" s="1108"/>
      <c r="PLH93" s="1108"/>
      <c r="PLI93" s="1108"/>
      <c r="PLJ93" s="1108"/>
      <c r="PLK93" s="1108"/>
      <c r="PLL93" s="1108"/>
      <c r="PLM93" s="1108"/>
      <c r="PLN93" s="1108"/>
      <c r="PLO93" s="1108"/>
      <c r="PLP93" s="1108"/>
      <c r="PLQ93" s="1108"/>
      <c r="PLR93" s="1108"/>
      <c r="PLS93" s="1108"/>
      <c r="PLT93" s="1108"/>
      <c r="PLU93" s="1108"/>
      <c r="PLV93" s="1108"/>
      <c r="PLW93" s="1108"/>
      <c r="PLX93" s="1108"/>
      <c r="PLY93" s="1108"/>
      <c r="PLZ93" s="1108"/>
      <c r="PMA93" s="1108"/>
      <c r="PMB93" s="1108"/>
      <c r="PMC93" s="1108"/>
      <c r="PMD93" s="1108"/>
      <c r="PME93" s="1108"/>
      <c r="PMF93" s="1108"/>
      <c r="PMG93" s="1108"/>
      <c r="PMH93" s="1108"/>
      <c r="PMI93" s="1108"/>
      <c r="PMJ93" s="1108"/>
      <c r="PMK93" s="1108"/>
      <c r="PML93" s="1108"/>
      <c r="PMM93" s="1108"/>
      <c r="PMN93" s="1108"/>
      <c r="PMO93" s="1108"/>
      <c r="PMP93" s="1108"/>
      <c r="PMQ93" s="1108"/>
      <c r="PMR93" s="1108"/>
      <c r="PMS93" s="1108"/>
      <c r="PMT93" s="1108"/>
      <c r="PMU93" s="1108"/>
      <c r="PMV93" s="1108"/>
      <c r="PMW93" s="1108"/>
      <c r="PMX93" s="1108"/>
      <c r="PMY93" s="1108"/>
      <c r="PMZ93" s="1108"/>
      <c r="PNA93" s="1108"/>
      <c r="PNB93" s="1108"/>
      <c r="PNC93" s="1108"/>
      <c r="PND93" s="1108"/>
      <c r="PNE93" s="1108"/>
      <c r="PNF93" s="1108"/>
      <c r="PNG93" s="1108"/>
      <c r="PNH93" s="1108"/>
      <c r="PNI93" s="1108"/>
      <c r="PNJ93" s="1108"/>
      <c r="PNK93" s="1108"/>
      <c r="PNL93" s="1108"/>
      <c r="PNM93" s="1108"/>
      <c r="PNN93" s="1108"/>
      <c r="PNO93" s="1108"/>
      <c r="PNP93" s="1108"/>
      <c r="PNQ93" s="1108"/>
      <c r="PNR93" s="1108"/>
      <c r="PNS93" s="1108"/>
      <c r="PNT93" s="1108"/>
      <c r="PNU93" s="1108"/>
      <c r="PNV93" s="1108"/>
      <c r="PNW93" s="1108"/>
      <c r="PNX93" s="1108"/>
      <c r="PNY93" s="1108"/>
      <c r="PNZ93" s="1108"/>
      <c r="POA93" s="1108"/>
      <c r="POB93" s="1108"/>
      <c r="POC93" s="1108"/>
      <c r="POD93" s="1108"/>
      <c r="POE93" s="1108"/>
      <c r="POF93" s="1108"/>
      <c r="POG93" s="1108"/>
      <c r="POH93" s="1108"/>
      <c r="POI93" s="1108"/>
      <c r="POJ93" s="1108"/>
      <c r="POK93" s="1108"/>
      <c r="POL93" s="1108"/>
      <c r="POM93" s="1108"/>
      <c r="PON93" s="1108"/>
      <c r="POO93" s="1108"/>
      <c r="POP93" s="1108"/>
      <c r="POQ93" s="1108"/>
      <c r="POR93" s="1108"/>
      <c r="POS93" s="1108"/>
      <c r="POT93" s="1108"/>
      <c r="POU93" s="1108"/>
      <c r="POV93" s="1108"/>
      <c r="POW93" s="1108"/>
      <c r="POX93" s="1108"/>
      <c r="POY93" s="1108"/>
      <c r="POZ93" s="1108"/>
      <c r="PPA93" s="1108"/>
      <c r="PPB93" s="1108"/>
      <c r="PPC93" s="1108"/>
      <c r="PPD93" s="1108"/>
      <c r="PPE93" s="1108"/>
      <c r="PPF93" s="1108"/>
      <c r="PPG93" s="1108"/>
      <c r="PPH93" s="1108"/>
      <c r="PPI93" s="1108"/>
      <c r="PPJ93" s="1108"/>
      <c r="PPK93" s="1108"/>
      <c r="PPL93" s="1108"/>
      <c r="PPM93" s="1108"/>
      <c r="PPN93" s="1108"/>
      <c r="PPO93" s="1108"/>
      <c r="PPP93" s="1108"/>
      <c r="PPQ93" s="1108"/>
      <c r="PPR93" s="1108"/>
      <c r="PPS93" s="1108"/>
      <c r="PPT93" s="1108"/>
      <c r="PPU93" s="1108"/>
      <c r="PPV93" s="1108"/>
      <c r="PPW93" s="1108"/>
      <c r="PPX93" s="1108"/>
      <c r="PPY93" s="1108"/>
      <c r="PPZ93" s="1108"/>
      <c r="PQA93" s="1108"/>
      <c r="PQB93" s="1108"/>
      <c r="PQC93" s="1108"/>
      <c r="PQD93" s="1108"/>
      <c r="PQE93" s="1108"/>
      <c r="PQF93" s="1108"/>
      <c r="PQG93" s="1108"/>
      <c r="PQH93" s="1108"/>
      <c r="PQI93" s="1108"/>
      <c r="PQJ93" s="1108"/>
      <c r="PQK93" s="1108"/>
      <c r="PQL93" s="1108"/>
      <c r="PQM93" s="1108"/>
      <c r="PQN93" s="1108"/>
      <c r="PQO93" s="1108"/>
      <c r="PQP93" s="1108"/>
      <c r="PQQ93" s="1108"/>
      <c r="PQR93" s="1108"/>
      <c r="PQS93" s="1108"/>
      <c r="PQT93" s="1108"/>
      <c r="PQU93" s="1108"/>
      <c r="PQV93" s="1108"/>
      <c r="PQW93" s="1108"/>
      <c r="PQX93" s="1108"/>
      <c r="PQY93" s="1108"/>
      <c r="PQZ93" s="1108"/>
      <c r="PRA93" s="1108"/>
      <c r="PRB93" s="1108"/>
      <c r="PRC93" s="1108"/>
      <c r="PRD93" s="1108"/>
      <c r="PRE93" s="1108"/>
      <c r="PRF93" s="1108"/>
      <c r="PRG93" s="1108"/>
      <c r="PRH93" s="1108"/>
      <c r="PRI93" s="1108"/>
      <c r="PRJ93" s="1108"/>
      <c r="PRK93" s="1108"/>
      <c r="PRL93" s="1108"/>
      <c r="PRM93" s="1108"/>
      <c r="PRN93" s="1108"/>
      <c r="PRO93" s="1108"/>
      <c r="PRP93" s="1108"/>
      <c r="PRQ93" s="1108"/>
      <c r="PRR93" s="1108"/>
      <c r="PRS93" s="1108"/>
      <c r="PRT93" s="1108"/>
      <c r="PRU93" s="1108"/>
      <c r="PRV93" s="1108"/>
      <c r="PRW93" s="1108"/>
      <c r="PRX93" s="1108"/>
      <c r="PRY93" s="1108"/>
      <c r="PRZ93" s="1108"/>
      <c r="PSA93" s="1108"/>
      <c r="PSB93" s="1108"/>
      <c r="PSC93" s="1108"/>
      <c r="PSD93" s="1108"/>
      <c r="PSE93" s="1108"/>
      <c r="PSF93" s="1108"/>
      <c r="PSG93" s="1108"/>
      <c r="PSH93" s="1108"/>
      <c r="PSI93" s="1108"/>
      <c r="PSJ93" s="1108"/>
      <c r="PSK93" s="1108"/>
      <c r="PSL93" s="1108"/>
      <c r="PSM93" s="1108"/>
      <c r="PSN93" s="1108"/>
      <c r="PSO93" s="1108"/>
      <c r="PSP93" s="1108"/>
      <c r="PSQ93" s="1108"/>
      <c r="PSR93" s="1108"/>
      <c r="PSS93" s="1108"/>
      <c r="PST93" s="1108"/>
      <c r="PSU93" s="1108"/>
      <c r="PSV93" s="1108"/>
      <c r="PSW93" s="1108"/>
      <c r="PSX93" s="1108"/>
      <c r="PSY93" s="1108"/>
      <c r="PSZ93" s="1108"/>
      <c r="PTA93" s="1108"/>
      <c r="PTB93" s="1108"/>
      <c r="PTC93" s="1108"/>
      <c r="PTD93" s="1108"/>
      <c r="PTE93" s="1108"/>
      <c r="PTF93" s="1108"/>
      <c r="PTG93" s="1108"/>
      <c r="PTH93" s="1108"/>
      <c r="PTI93" s="1108"/>
      <c r="PTJ93" s="1108"/>
      <c r="PTK93" s="1108"/>
      <c r="PTL93" s="1108"/>
      <c r="PTM93" s="1108"/>
      <c r="PTN93" s="1108"/>
      <c r="PTO93" s="1108"/>
      <c r="PTP93" s="1108"/>
      <c r="PTQ93" s="1108"/>
      <c r="PTR93" s="1108"/>
      <c r="PTS93" s="1108"/>
      <c r="PTT93" s="1108"/>
      <c r="PTU93" s="1108"/>
      <c r="PTV93" s="1108"/>
      <c r="PTW93" s="1108"/>
      <c r="PTX93" s="1108"/>
      <c r="PTY93" s="1108"/>
      <c r="PTZ93" s="1108"/>
      <c r="PUA93" s="1108"/>
      <c r="PUB93" s="1108"/>
      <c r="PUC93" s="1108"/>
      <c r="PUD93" s="1108"/>
      <c r="PUE93" s="1108"/>
      <c r="PUF93" s="1108"/>
      <c r="PUG93" s="1108"/>
      <c r="PUH93" s="1108"/>
      <c r="PUI93" s="1108"/>
      <c r="PUJ93" s="1108"/>
      <c r="PUK93" s="1108"/>
      <c r="PUL93" s="1108"/>
      <c r="PUM93" s="1108"/>
      <c r="PUN93" s="1108"/>
      <c r="PUO93" s="1108"/>
      <c r="PUP93" s="1108"/>
      <c r="PUQ93" s="1108"/>
      <c r="PUR93" s="1108"/>
      <c r="PUS93" s="1108"/>
      <c r="PUT93" s="1108"/>
      <c r="PUU93" s="1108"/>
      <c r="PUV93" s="1108"/>
      <c r="PUW93" s="1108"/>
      <c r="PUX93" s="1108"/>
      <c r="PUY93" s="1108"/>
      <c r="PUZ93" s="1108"/>
      <c r="PVA93" s="1108"/>
      <c r="PVB93" s="1108"/>
      <c r="PVC93" s="1108"/>
      <c r="PVD93" s="1108"/>
      <c r="PVE93" s="1108"/>
      <c r="PVF93" s="1108"/>
      <c r="PVG93" s="1108"/>
      <c r="PVH93" s="1108"/>
      <c r="PVI93" s="1108"/>
      <c r="PVJ93" s="1108"/>
      <c r="PVK93" s="1108"/>
      <c r="PVL93" s="1108"/>
      <c r="PVM93" s="1108"/>
      <c r="PVN93" s="1108"/>
      <c r="PVO93" s="1108"/>
      <c r="PVP93" s="1108"/>
      <c r="PVQ93" s="1108"/>
      <c r="PVR93" s="1108"/>
      <c r="PVS93" s="1108"/>
      <c r="PVT93" s="1108"/>
      <c r="PVU93" s="1108"/>
      <c r="PVV93" s="1108"/>
      <c r="PVW93" s="1108"/>
      <c r="PVX93" s="1108"/>
      <c r="PVY93" s="1108"/>
      <c r="PVZ93" s="1108"/>
      <c r="PWA93" s="1108"/>
      <c r="PWB93" s="1108"/>
      <c r="PWC93" s="1108"/>
      <c r="PWD93" s="1108"/>
      <c r="PWE93" s="1108"/>
      <c r="PWF93" s="1108"/>
      <c r="PWG93" s="1108"/>
      <c r="PWH93" s="1108"/>
      <c r="PWI93" s="1108"/>
      <c r="PWJ93" s="1108"/>
      <c r="PWK93" s="1108"/>
      <c r="PWL93" s="1108"/>
      <c r="PWM93" s="1108"/>
      <c r="PWN93" s="1108"/>
      <c r="PWO93" s="1108"/>
      <c r="PWP93" s="1108"/>
      <c r="PWQ93" s="1108"/>
      <c r="PWR93" s="1108"/>
      <c r="PWS93" s="1108"/>
      <c r="PWT93" s="1108"/>
      <c r="PWU93" s="1108"/>
      <c r="PWV93" s="1108"/>
      <c r="PWW93" s="1108"/>
      <c r="PWX93" s="1108"/>
      <c r="PWY93" s="1108"/>
      <c r="PWZ93" s="1108"/>
      <c r="PXA93" s="1108"/>
      <c r="PXB93" s="1108"/>
      <c r="PXC93" s="1108"/>
      <c r="PXD93" s="1108"/>
      <c r="PXE93" s="1108"/>
      <c r="PXF93" s="1108"/>
      <c r="PXG93" s="1108"/>
      <c r="PXH93" s="1108"/>
      <c r="PXI93" s="1108"/>
      <c r="PXJ93" s="1108"/>
      <c r="PXK93" s="1108"/>
      <c r="PXL93" s="1108"/>
      <c r="PXM93" s="1108"/>
      <c r="PXN93" s="1108"/>
      <c r="PXO93" s="1108"/>
      <c r="PXP93" s="1108"/>
      <c r="PXQ93" s="1108"/>
      <c r="PXR93" s="1108"/>
      <c r="PXS93" s="1108"/>
      <c r="PXT93" s="1108"/>
      <c r="PXU93" s="1108"/>
      <c r="PXV93" s="1108"/>
      <c r="PXW93" s="1108"/>
      <c r="PXX93" s="1108"/>
      <c r="PXY93" s="1108"/>
      <c r="PXZ93" s="1108"/>
      <c r="PYA93" s="1108"/>
      <c r="PYB93" s="1108"/>
      <c r="PYC93" s="1108"/>
      <c r="PYD93" s="1108"/>
      <c r="PYE93" s="1108"/>
      <c r="PYF93" s="1108"/>
      <c r="PYG93" s="1108"/>
      <c r="PYH93" s="1108"/>
      <c r="PYI93" s="1108"/>
      <c r="PYJ93" s="1108"/>
      <c r="PYK93" s="1108"/>
      <c r="PYL93" s="1108"/>
      <c r="PYM93" s="1108"/>
      <c r="PYN93" s="1108"/>
      <c r="PYO93" s="1108"/>
      <c r="PYP93" s="1108"/>
      <c r="PYQ93" s="1108"/>
      <c r="PYR93" s="1108"/>
      <c r="PYS93" s="1108"/>
      <c r="PYT93" s="1108"/>
      <c r="PYU93" s="1108"/>
      <c r="PYV93" s="1108"/>
      <c r="PYW93" s="1108"/>
      <c r="PYX93" s="1108"/>
      <c r="PYY93" s="1108"/>
      <c r="PYZ93" s="1108"/>
      <c r="PZA93" s="1108"/>
      <c r="PZB93" s="1108"/>
      <c r="PZC93" s="1108"/>
      <c r="PZD93" s="1108"/>
      <c r="PZE93" s="1108"/>
      <c r="PZF93" s="1108"/>
      <c r="PZG93" s="1108"/>
      <c r="PZH93" s="1108"/>
      <c r="PZI93" s="1108"/>
      <c r="PZJ93" s="1108"/>
      <c r="PZK93" s="1108"/>
      <c r="PZL93" s="1108"/>
      <c r="PZM93" s="1108"/>
      <c r="PZN93" s="1108"/>
      <c r="PZO93" s="1108"/>
      <c r="PZP93" s="1108"/>
      <c r="PZQ93" s="1108"/>
      <c r="PZR93" s="1108"/>
      <c r="PZS93" s="1108"/>
      <c r="PZT93" s="1108"/>
      <c r="PZU93" s="1108"/>
      <c r="PZV93" s="1108"/>
      <c r="PZW93" s="1108"/>
      <c r="PZX93" s="1108"/>
      <c r="PZY93" s="1108"/>
      <c r="PZZ93" s="1108"/>
      <c r="QAA93" s="1108"/>
      <c r="QAB93" s="1108"/>
      <c r="QAC93" s="1108"/>
      <c r="QAD93" s="1108"/>
      <c r="QAE93" s="1108"/>
      <c r="QAF93" s="1108"/>
      <c r="QAG93" s="1108"/>
      <c r="QAH93" s="1108"/>
      <c r="QAI93" s="1108"/>
      <c r="QAJ93" s="1108"/>
      <c r="QAK93" s="1108"/>
      <c r="QAL93" s="1108"/>
      <c r="QAM93" s="1108"/>
      <c r="QAN93" s="1108"/>
      <c r="QAO93" s="1108"/>
      <c r="QAP93" s="1108"/>
      <c r="QAQ93" s="1108"/>
      <c r="QAR93" s="1108"/>
      <c r="QAS93" s="1108"/>
      <c r="QAT93" s="1108"/>
      <c r="QAU93" s="1108"/>
      <c r="QAV93" s="1108"/>
      <c r="QAW93" s="1108"/>
      <c r="QAX93" s="1108"/>
      <c r="QAY93" s="1108"/>
      <c r="QAZ93" s="1108"/>
      <c r="QBA93" s="1108"/>
      <c r="QBB93" s="1108"/>
      <c r="QBC93" s="1108"/>
      <c r="QBD93" s="1108"/>
      <c r="QBE93" s="1108"/>
      <c r="QBF93" s="1108"/>
      <c r="QBG93" s="1108"/>
      <c r="QBH93" s="1108"/>
      <c r="QBI93" s="1108"/>
      <c r="QBJ93" s="1108"/>
      <c r="QBK93" s="1108"/>
      <c r="QBL93" s="1108"/>
      <c r="QBM93" s="1108"/>
      <c r="QBN93" s="1108"/>
      <c r="QBO93" s="1108"/>
      <c r="QBP93" s="1108"/>
      <c r="QBQ93" s="1108"/>
      <c r="QBR93" s="1108"/>
      <c r="QBS93" s="1108"/>
      <c r="QBT93" s="1108"/>
      <c r="QBU93" s="1108"/>
      <c r="QBV93" s="1108"/>
      <c r="QBW93" s="1108"/>
      <c r="QBX93" s="1108"/>
      <c r="QBY93" s="1108"/>
      <c r="QBZ93" s="1108"/>
      <c r="QCA93" s="1108"/>
      <c r="QCB93" s="1108"/>
      <c r="QCC93" s="1108"/>
      <c r="QCD93" s="1108"/>
      <c r="QCE93" s="1108"/>
      <c r="QCF93" s="1108"/>
      <c r="QCG93" s="1108"/>
      <c r="QCH93" s="1108"/>
      <c r="QCI93" s="1108"/>
      <c r="QCJ93" s="1108"/>
      <c r="QCK93" s="1108"/>
      <c r="QCL93" s="1108"/>
      <c r="QCM93" s="1108"/>
      <c r="QCN93" s="1108"/>
      <c r="QCO93" s="1108"/>
      <c r="QCP93" s="1108"/>
      <c r="QCQ93" s="1108"/>
      <c r="QCR93" s="1108"/>
      <c r="QCS93" s="1108"/>
      <c r="QCT93" s="1108"/>
      <c r="QCU93" s="1108"/>
      <c r="QCV93" s="1108"/>
      <c r="QCW93" s="1108"/>
      <c r="QCX93" s="1108"/>
      <c r="QCY93" s="1108"/>
      <c r="QCZ93" s="1108"/>
      <c r="QDA93" s="1108"/>
      <c r="QDB93" s="1108"/>
      <c r="QDC93" s="1108"/>
      <c r="QDD93" s="1108"/>
      <c r="QDE93" s="1108"/>
      <c r="QDF93" s="1108"/>
      <c r="QDG93" s="1108"/>
      <c r="QDH93" s="1108"/>
      <c r="QDI93" s="1108"/>
      <c r="QDJ93" s="1108"/>
      <c r="QDK93" s="1108"/>
      <c r="QDL93" s="1108"/>
      <c r="QDM93" s="1108"/>
      <c r="QDN93" s="1108"/>
      <c r="QDO93" s="1108"/>
      <c r="QDP93" s="1108"/>
      <c r="QDQ93" s="1108"/>
      <c r="QDR93" s="1108"/>
      <c r="QDS93" s="1108"/>
      <c r="QDT93" s="1108"/>
      <c r="QDU93" s="1108"/>
      <c r="QDV93" s="1108"/>
      <c r="QDW93" s="1108"/>
      <c r="QDX93" s="1108"/>
      <c r="QDY93" s="1108"/>
      <c r="QDZ93" s="1108"/>
      <c r="QEA93" s="1108"/>
      <c r="QEB93" s="1108"/>
      <c r="QEC93" s="1108"/>
      <c r="QED93" s="1108"/>
      <c r="QEE93" s="1108"/>
      <c r="QEF93" s="1108"/>
      <c r="QEG93" s="1108"/>
      <c r="QEH93" s="1108"/>
      <c r="QEI93" s="1108"/>
      <c r="QEJ93" s="1108"/>
      <c r="QEK93" s="1108"/>
      <c r="QEL93" s="1108"/>
      <c r="QEM93" s="1108"/>
      <c r="QEN93" s="1108"/>
      <c r="QEO93" s="1108"/>
      <c r="QEP93" s="1108"/>
      <c r="QEQ93" s="1108"/>
      <c r="QER93" s="1108"/>
      <c r="QES93" s="1108"/>
      <c r="QET93" s="1108"/>
      <c r="QEU93" s="1108"/>
      <c r="QEV93" s="1108"/>
      <c r="QEW93" s="1108"/>
      <c r="QEX93" s="1108"/>
      <c r="QEY93" s="1108"/>
      <c r="QEZ93" s="1108"/>
      <c r="QFA93" s="1108"/>
      <c r="QFB93" s="1108"/>
      <c r="QFC93" s="1108"/>
      <c r="QFD93" s="1108"/>
      <c r="QFE93" s="1108"/>
      <c r="QFF93" s="1108"/>
      <c r="QFG93" s="1108"/>
      <c r="QFH93" s="1108"/>
      <c r="QFI93" s="1108"/>
      <c r="QFJ93" s="1108"/>
      <c r="QFK93" s="1108"/>
      <c r="QFL93" s="1108"/>
      <c r="QFM93" s="1108"/>
      <c r="QFN93" s="1108"/>
      <c r="QFO93" s="1108"/>
      <c r="QFP93" s="1108"/>
      <c r="QFQ93" s="1108"/>
      <c r="QFR93" s="1108"/>
      <c r="QFS93" s="1108"/>
      <c r="QFT93" s="1108"/>
      <c r="QFU93" s="1108"/>
      <c r="QFV93" s="1108"/>
      <c r="QFW93" s="1108"/>
      <c r="QFX93" s="1108"/>
      <c r="QFY93" s="1108"/>
      <c r="QFZ93" s="1108"/>
      <c r="QGA93" s="1108"/>
      <c r="QGB93" s="1108"/>
      <c r="QGC93" s="1108"/>
      <c r="QGD93" s="1108"/>
      <c r="QGE93" s="1108"/>
      <c r="QGF93" s="1108"/>
      <c r="QGG93" s="1108"/>
      <c r="QGH93" s="1108"/>
      <c r="QGI93" s="1108"/>
      <c r="QGJ93" s="1108"/>
      <c r="QGK93" s="1108"/>
      <c r="QGL93" s="1108"/>
      <c r="QGM93" s="1108"/>
      <c r="QGN93" s="1108"/>
      <c r="QGO93" s="1108"/>
      <c r="QGP93" s="1108"/>
      <c r="QGQ93" s="1108"/>
      <c r="QGR93" s="1108"/>
      <c r="QGS93" s="1108"/>
      <c r="QGT93" s="1108"/>
      <c r="QGU93" s="1108"/>
      <c r="QGV93" s="1108"/>
      <c r="QGW93" s="1108"/>
      <c r="QGX93" s="1108"/>
      <c r="QGY93" s="1108"/>
      <c r="QGZ93" s="1108"/>
      <c r="QHA93" s="1108"/>
      <c r="QHB93" s="1108"/>
      <c r="QHC93" s="1108"/>
      <c r="QHD93" s="1108"/>
      <c r="QHE93" s="1108"/>
      <c r="QHF93" s="1108"/>
      <c r="QHG93" s="1108"/>
      <c r="QHH93" s="1108"/>
      <c r="QHI93" s="1108"/>
      <c r="QHJ93" s="1108"/>
      <c r="QHK93" s="1108"/>
      <c r="QHL93" s="1108"/>
      <c r="QHM93" s="1108"/>
      <c r="QHN93" s="1108"/>
      <c r="QHO93" s="1108"/>
      <c r="QHP93" s="1108"/>
      <c r="QHQ93" s="1108"/>
      <c r="QHR93" s="1108"/>
      <c r="QHS93" s="1108"/>
      <c r="QHT93" s="1108"/>
      <c r="QHU93" s="1108"/>
      <c r="QHV93" s="1108"/>
      <c r="QHW93" s="1108"/>
      <c r="QHX93" s="1108"/>
      <c r="QHY93" s="1108"/>
      <c r="QHZ93" s="1108"/>
      <c r="QIA93" s="1108"/>
      <c r="QIB93" s="1108"/>
      <c r="QIC93" s="1108"/>
      <c r="QID93" s="1108"/>
      <c r="QIE93" s="1108"/>
      <c r="QIF93" s="1108"/>
      <c r="QIG93" s="1108"/>
      <c r="QIH93" s="1108"/>
      <c r="QII93" s="1108"/>
      <c r="QIJ93" s="1108"/>
      <c r="QIK93" s="1108"/>
      <c r="QIL93" s="1108"/>
      <c r="QIM93" s="1108"/>
      <c r="QIN93" s="1108"/>
      <c r="QIO93" s="1108"/>
      <c r="QIP93" s="1108"/>
      <c r="QIQ93" s="1108"/>
      <c r="QIR93" s="1108"/>
      <c r="QIS93" s="1108"/>
      <c r="QIT93" s="1108"/>
      <c r="QIU93" s="1108"/>
      <c r="QIV93" s="1108"/>
      <c r="QIW93" s="1108"/>
      <c r="QIX93" s="1108"/>
      <c r="QIY93" s="1108"/>
      <c r="QIZ93" s="1108"/>
      <c r="QJA93" s="1108"/>
      <c r="QJB93" s="1108"/>
      <c r="QJC93" s="1108"/>
      <c r="QJD93" s="1108"/>
      <c r="QJE93" s="1108"/>
      <c r="QJF93" s="1108"/>
      <c r="QJG93" s="1108"/>
      <c r="QJH93" s="1108"/>
      <c r="QJI93" s="1108"/>
      <c r="QJJ93" s="1108"/>
      <c r="QJK93" s="1108"/>
      <c r="QJL93" s="1108"/>
      <c r="QJM93" s="1108"/>
      <c r="QJN93" s="1108"/>
      <c r="QJO93" s="1108"/>
      <c r="QJP93" s="1108"/>
      <c r="QJQ93" s="1108"/>
      <c r="QJR93" s="1108"/>
      <c r="QJS93" s="1108"/>
      <c r="QJT93" s="1108"/>
      <c r="QJU93" s="1108"/>
      <c r="QJV93" s="1108"/>
      <c r="QJW93" s="1108"/>
      <c r="QJX93" s="1108"/>
      <c r="QJY93" s="1108"/>
      <c r="QJZ93" s="1108"/>
      <c r="QKA93" s="1108"/>
      <c r="QKB93" s="1108"/>
      <c r="QKC93" s="1108"/>
      <c r="QKD93" s="1108"/>
      <c r="QKE93" s="1108"/>
      <c r="QKF93" s="1108"/>
      <c r="QKG93" s="1108"/>
      <c r="QKH93" s="1108"/>
      <c r="QKI93" s="1108"/>
      <c r="QKJ93" s="1108"/>
      <c r="QKK93" s="1108"/>
      <c r="QKL93" s="1108"/>
      <c r="QKM93" s="1108"/>
      <c r="QKN93" s="1108"/>
      <c r="QKO93" s="1108"/>
      <c r="QKP93" s="1108"/>
      <c r="QKQ93" s="1108"/>
      <c r="QKR93" s="1108"/>
      <c r="QKS93" s="1108"/>
      <c r="QKT93" s="1108"/>
      <c r="QKU93" s="1108"/>
      <c r="QKV93" s="1108"/>
      <c r="QKW93" s="1108"/>
      <c r="QKX93" s="1108"/>
      <c r="QKY93" s="1108"/>
      <c r="QKZ93" s="1108"/>
      <c r="QLA93" s="1108"/>
      <c r="QLB93" s="1108"/>
      <c r="QLC93" s="1108"/>
      <c r="QLD93" s="1108"/>
      <c r="QLE93" s="1108"/>
      <c r="QLF93" s="1108"/>
      <c r="QLG93" s="1108"/>
      <c r="QLH93" s="1108"/>
      <c r="QLI93" s="1108"/>
      <c r="QLJ93" s="1108"/>
      <c r="QLK93" s="1108"/>
      <c r="QLL93" s="1108"/>
      <c r="QLM93" s="1108"/>
      <c r="QLN93" s="1108"/>
      <c r="QLO93" s="1108"/>
      <c r="QLP93" s="1108"/>
      <c r="QLQ93" s="1108"/>
      <c r="QLR93" s="1108"/>
      <c r="QLS93" s="1108"/>
      <c r="QLT93" s="1108"/>
      <c r="QLU93" s="1108"/>
      <c r="QLV93" s="1108"/>
      <c r="QLW93" s="1108"/>
      <c r="QLX93" s="1108"/>
      <c r="QLY93" s="1108"/>
      <c r="QLZ93" s="1108"/>
      <c r="QMA93" s="1108"/>
      <c r="QMB93" s="1108"/>
      <c r="QMC93" s="1108"/>
      <c r="QMD93" s="1108"/>
      <c r="QME93" s="1108"/>
      <c r="QMF93" s="1108"/>
      <c r="QMG93" s="1108"/>
      <c r="QMH93" s="1108"/>
      <c r="QMI93" s="1108"/>
      <c r="QMJ93" s="1108"/>
      <c r="QMK93" s="1108"/>
      <c r="QML93" s="1108"/>
      <c r="QMM93" s="1108"/>
      <c r="QMN93" s="1108"/>
      <c r="QMO93" s="1108"/>
      <c r="QMP93" s="1108"/>
      <c r="QMQ93" s="1108"/>
      <c r="QMR93" s="1108"/>
      <c r="QMS93" s="1108"/>
      <c r="QMT93" s="1108"/>
      <c r="QMU93" s="1108"/>
      <c r="QMV93" s="1108"/>
      <c r="QMW93" s="1108"/>
      <c r="QMX93" s="1108"/>
      <c r="QMY93" s="1108"/>
      <c r="QMZ93" s="1108"/>
      <c r="QNA93" s="1108"/>
      <c r="QNB93" s="1108"/>
      <c r="QNC93" s="1108"/>
      <c r="QND93" s="1108"/>
      <c r="QNE93" s="1108"/>
      <c r="QNF93" s="1108"/>
      <c r="QNG93" s="1108"/>
      <c r="QNH93" s="1108"/>
      <c r="QNI93" s="1108"/>
      <c r="QNJ93" s="1108"/>
      <c r="QNK93" s="1108"/>
      <c r="QNL93" s="1108"/>
      <c r="QNM93" s="1108"/>
      <c r="QNN93" s="1108"/>
      <c r="QNO93" s="1108"/>
      <c r="QNP93" s="1108"/>
      <c r="QNQ93" s="1108"/>
      <c r="QNR93" s="1108"/>
      <c r="QNS93" s="1108"/>
      <c r="QNT93" s="1108"/>
      <c r="QNU93" s="1108"/>
      <c r="QNV93" s="1108"/>
      <c r="QNW93" s="1108"/>
      <c r="QNX93" s="1108"/>
      <c r="QNY93" s="1108"/>
      <c r="QNZ93" s="1108"/>
      <c r="QOA93" s="1108"/>
      <c r="QOB93" s="1108"/>
      <c r="QOC93" s="1108"/>
      <c r="QOD93" s="1108"/>
      <c r="QOE93" s="1108"/>
      <c r="QOF93" s="1108"/>
      <c r="QOG93" s="1108"/>
      <c r="QOH93" s="1108"/>
      <c r="QOI93" s="1108"/>
      <c r="QOJ93" s="1108"/>
      <c r="QOK93" s="1108"/>
      <c r="QOL93" s="1108"/>
      <c r="QOM93" s="1108"/>
      <c r="QON93" s="1108"/>
      <c r="QOO93" s="1108"/>
      <c r="QOP93" s="1108"/>
      <c r="QOQ93" s="1108"/>
      <c r="QOR93" s="1108"/>
      <c r="QOS93" s="1108"/>
      <c r="QOT93" s="1108"/>
      <c r="QOU93" s="1108"/>
      <c r="QOV93" s="1108"/>
      <c r="QOW93" s="1108"/>
      <c r="QOX93" s="1108"/>
      <c r="QOY93" s="1108"/>
      <c r="QOZ93" s="1108"/>
      <c r="QPA93" s="1108"/>
      <c r="QPB93" s="1108"/>
      <c r="QPC93" s="1108"/>
      <c r="QPD93" s="1108"/>
      <c r="QPE93" s="1108"/>
      <c r="QPF93" s="1108"/>
      <c r="QPG93" s="1108"/>
      <c r="QPH93" s="1108"/>
      <c r="QPI93" s="1108"/>
      <c r="QPJ93" s="1108"/>
      <c r="QPK93" s="1108"/>
      <c r="QPL93" s="1108"/>
      <c r="QPM93" s="1108"/>
      <c r="QPN93" s="1108"/>
      <c r="QPO93" s="1108"/>
      <c r="QPP93" s="1108"/>
      <c r="QPQ93" s="1108"/>
      <c r="QPR93" s="1108"/>
      <c r="QPS93" s="1108"/>
      <c r="QPT93" s="1108"/>
      <c r="QPU93" s="1108"/>
      <c r="QPV93" s="1108"/>
      <c r="QPW93" s="1108"/>
      <c r="QPX93" s="1108"/>
      <c r="QPY93" s="1108"/>
      <c r="QPZ93" s="1108"/>
      <c r="QQA93" s="1108"/>
      <c r="QQB93" s="1108"/>
      <c r="QQC93" s="1108"/>
      <c r="QQD93" s="1108"/>
      <c r="QQE93" s="1108"/>
      <c r="QQF93" s="1108"/>
      <c r="QQG93" s="1108"/>
      <c r="QQH93" s="1108"/>
      <c r="QQI93" s="1108"/>
      <c r="QQJ93" s="1108"/>
      <c r="QQK93" s="1108"/>
      <c r="QQL93" s="1108"/>
      <c r="QQM93" s="1108"/>
      <c r="QQN93" s="1108"/>
      <c r="QQO93" s="1108"/>
      <c r="QQP93" s="1108"/>
      <c r="QQQ93" s="1108"/>
      <c r="QQR93" s="1108"/>
      <c r="QQS93" s="1108"/>
      <c r="QQT93" s="1108"/>
      <c r="QQU93" s="1108"/>
      <c r="QQV93" s="1108"/>
      <c r="QQW93" s="1108"/>
      <c r="QQX93" s="1108"/>
      <c r="QQY93" s="1108"/>
      <c r="QQZ93" s="1108"/>
      <c r="QRA93" s="1108"/>
      <c r="QRB93" s="1108"/>
      <c r="QRC93" s="1108"/>
      <c r="QRD93" s="1108"/>
      <c r="QRE93" s="1108"/>
      <c r="QRF93" s="1108"/>
      <c r="QRG93" s="1108"/>
      <c r="QRH93" s="1108"/>
      <c r="QRI93" s="1108"/>
      <c r="QRJ93" s="1108"/>
      <c r="QRK93" s="1108"/>
      <c r="QRL93" s="1108"/>
      <c r="QRM93" s="1108"/>
      <c r="QRN93" s="1108"/>
      <c r="QRO93" s="1108"/>
      <c r="QRP93" s="1108"/>
      <c r="QRQ93" s="1108"/>
      <c r="QRR93" s="1108"/>
      <c r="QRS93" s="1108"/>
      <c r="QRT93" s="1108"/>
      <c r="QRU93" s="1108"/>
      <c r="QRV93" s="1108"/>
      <c r="QRW93" s="1108"/>
      <c r="QRX93" s="1108"/>
      <c r="QRY93" s="1108"/>
      <c r="QRZ93" s="1108"/>
      <c r="QSA93" s="1108"/>
      <c r="QSB93" s="1108"/>
      <c r="QSC93" s="1108"/>
      <c r="QSD93" s="1108"/>
      <c r="QSE93" s="1108"/>
      <c r="QSF93" s="1108"/>
      <c r="QSG93" s="1108"/>
      <c r="QSH93" s="1108"/>
      <c r="QSI93" s="1108"/>
      <c r="QSJ93" s="1108"/>
      <c r="QSK93" s="1108"/>
      <c r="QSL93" s="1108"/>
      <c r="QSM93" s="1108"/>
      <c r="QSN93" s="1108"/>
      <c r="QSO93" s="1108"/>
      <c r="QSP93" s="1108"/>
      <c r="QSQ93" s="1108"/>
      <c r="QSR93" s="1108"/>
      <c r="QSS93" s="1108"/>
      <c r="QST93" s="1108"/>
      <c r="QSU93" s="1108"/>
      <c r="QSV93" s="1108"/>
      <c r="QSW93" s="1108"/>
      <c r="QSX93" s="1108"/>
      <c r="QSY93" s="1108"/>
      <c r="QSZ93" s="1108"/>
      <c r="QTA93" s="1108"/>
      <c r="QTB93" s="1108"/>
      <c r="QTC93" s="1108"/>
      <c r="QTD93" s="1108"/>
      <c r="QTE93" s="1108"/>
      <c r="QTF93" s="1108"/>
      <c r="QTG93" s="1108"/>
      <c r="QTH93" s="1108"/>
      <c r="QTI93" s="1108"/>
      <c r="QTJ93" s="1108"/>
      <c r="QTK93" s="1108"/>
      <c r="QTL93" s="1108"/>
      <c r="QTM93" s="1108"/>
      <c r="QTN93" s="1108"/>
      <c r="QTO93" s="1108"/>
      <c r="QTP93" s="1108"/>
      <c r="QTQ93" s="1108"/>
      <c r="QTR93" s="1108"/>
      <c r="QTS93" s="1108"/>
      <c r="QTT93" s="1108"/>
      <c r="QTU93" s="1108"/>
      <c r="QTV93" s="1108"/>
      <c r="QTW93" s="1108"/>
      <c r="QTX93" s="1108"/>
      <c r="QTY93" s="1108"/>
      <c r="QTZ93" s="1108"/>
      <c r="QUA93" s="1108"/>
      <c r="QUB93" s="1108"/>
      <c r="QUC93" s="1108"/>
      <c r="QUD93" s="1108"/>
      <c r="QUE93" s="1108"/>
      <c r="QUF93" s="1108"/>
      <c r="QUG93" s="1108"/>
      <c r="QUH93" s="1108"/>
      <c r="QUI93" s="1108"/>
      <c r="QUJ93" s="1108"/>
      <c r="QUK93" s="1108"/>
      <c r="QUL93" s="1108"/>
      <c r="QUM93" s="1108"/>
      <c r="QUN93" s="1108"/>
      <c r="QUO93" s="1108"/>
      <c r="QUP93" s="1108"/>
      <c r="QUQ93" s="1108"/>
      <c r="QUR93" s="1108"/>
      <c r="QUS93" s="1108"/>
      <c r="QUT93" s="1108"/>
      <c r="QUU93" s="1108"/>
      <c r="QUV93" s="1108"/>
      <c r="QUW93" s="1108"/>
      <c r="QUX93" s="1108"/>
      <c r="QUY93" s="1108"/>
      <c r="QUZ93" s="1108"/>
      <c r="QVA93" s="1108"/>
      <c r="QVB93" s="1108"/>
      <c r="QVC93" s="1108"/>
      <c r="QVD93" s="1108"/>
      <c r="QVE93" s="1108"/>
      <c r="QVF93" s="1108"/>
      <c r="QVG93" s="1108"/>
      <c r="QVH93" s="1108"/>
      <c r="QVI93" s="1108"/>
      <c r="QVJ93" s="1108"/>
      <c r="QVK93" s="1108"/>
      <c r="QVL93" s="1108"/>
      <c r="QVM93" s="1108"/>
      <c r="QVN93" s="1108"/>
      <c r="QVO93" s="1108"/>
      <c r="QVP93" s="1108"/>
      <c r="QVQ93" s="1108"/>
      <c r="QVR93" s="1108"/>
      <c r="QVS93" s="1108"/>
      <c r="QVT93" s="1108"/>
      <c r="QVU93" s="1108"/>
      <c r="QVV93" s="1108"/>
      <c r="QVW93" s="1108"/>
      <c r="QVX93" s="1108"/>
      <c r="QVY93" s="1108"/>
      <c r="QVZ93" s="1108"/>
      <c r="QWA93" s="1108"/>
      <c r="QWB93" s="1108"/>
      <c r="QWC93" s="1108"/>
      <c r="QWD93" s="1108"/>
      <c r="QWE93" s="1108"/>
      <c r="QWF93" s="1108"/>
      <c r="QWG93" s="1108"/>
      <c r="QWH93" s="1108"/>
      <c r="QWI93" s="1108"/>
      <c r="QWJ93" s="1108"/>
      <c r="QWK93" s="1108"/>
      <c r="QWL93" s="1108"/>
      <c r="QWM93" s="1108"/>
      <c r="QWN93" s="1108"/>
      <c r="QWO93" s="1108"/>
      <c r="QWP93" s="1108"/>
      <c r="QWQ93" s="1108"/>
      <c r="QWR93" s="1108"/>
      <c r="QWS93" s="1108"/>
      <c r="QWT93" s="1108"/>
      <c r="QWU93" s="1108"/>
      <c r="QWV93" s="1108"/>
      <c r="QWW93" s="1108"/>
      <c r="QWX93" s="1108"/>
      <c r="QWY93" s="1108"/>
      <c r="QWZ93" s="1108"/>
      <c r="QXA93" s="1108"/>
      <c r="QXB93" s="1108"/>
      <c r="QXC93" s="1108"/>
      <c r="QXD93" s="1108"/>
      <c r="QXE93" s="1108"/>
      <c r="QXF93" s="1108"/>
      <c r="QXG93" s="1108"/>
      <c r="QXH93" s="1108"/>
      <c r="QXI93" s="1108"/>
      <c r="QXJ93" s="1108"/>
      <c r="QXK93" s="1108"/>
      <c r="QXL93" s="1108"/>
      <c r="QXM93" s="1108"/>
      <c r="QXN93" s="1108"/>
      <c r="QXO93" s="1108"/>
      <c r="QXP93" s="1108"/>
      <c r="QXQ93" s="1108"/>
      <c r="QXR93" s="1108"/>
      <c r="QXS93" s="1108"/>
      <c r="QXT93" s="1108"/>
      <c r="QXU93" s="1108"/>
      <c r="QXV93" s="1108"/>
      <c r="QXW93" s="1108"/>
      <c r="QXX93" s="1108"/>
      <c r="QXY93" s="1108"/>
      <c r="QXZ93" s="1108"/>
      <c r="QYA93" s="1108"/>
      <c r="QYB93" s="1108"/>
      <c r="QYC93" s="1108"/>
      <c r="QYD93" s="1108"/>
      <c r="QYE93" s="1108"/>
      <c r="QYF93" s="1108"/>
      <c r="QYG93" s="1108"/>
      <c r="QYH93" s="1108"/>
      <c r="QYI93" s="1108"/>
      <c r="QYJ93" s="1108"/>
      <c r="QYK93" s="1108"/>
      <c r="QYL93" s="1108"/>
      <c r="QYM93" s="1108"/>
      <c r="QYN93" s="1108"/>
      <c r="QYO93" s="1108"/>
      <c r="QYP93" s="1108"/>
      <c r="QYQ93" s="1108"/>
      <c r="QYR93" s="1108"/>
      <c r="QYS93" s="1108"/>
      <c r="QYT93" s="1108"/>
      <c r="QYU93" s="1108"/>
      <c r="QYV93" s="1108"/>
      <c r="QYW93" s="1108"/>
      <c r="QYX93" s="1108"/>
      <c r="QYY93" s="1108"/>
      <c r="QYZ93" s="1108"/>
      <c r="QZA93" s="1108"/>
      <c r="QZB93" s="1108"/>
      <c r="QZC93" s="1108"/>
      <c r="QZD93" s="1108"/>
      <c r="QZE93" s="1108"/>
      <c r="QZF93" s="1108"/>
      <c r="QZG93" s="1108"/>
      <c r="QZH93" s="1108"/>
      <c r="QZI93" s="1108"/>
      <c r="QZJ93" s="1108"/>
      <c r="QZK93" s="1108"/>
      <c r="QZL93" s="1108"/>
      <c r="QZM93" s="1108"/>
      <c r="QZN93" s="1108"/>
      <c r="QZO93" s="1108"/>
      <c r="QZP93" s="1108"/>
      <c r="QZQ93" s="1108"/>
      <c r="QZR93" s="1108"/>
      <c r="QZS93" s="1108"/>
      <c r="QZT93" s="1108"/>
      <c r="QZU93" s="1108"/>
      <c r="QZV93" s="1108"/>
      <c r="QZW93" s="1108"/>
      <c r="QZX93" s="1108"/>
      <c r="QZY93" s="1108"/>
      <c r="QZZ93" s="1108"/>
      <c r="RAA93" s="1108"/>
      <c r="RAB93" s="1108"/>
      <c r="RAC93" s="1108"/>
      <c r="RAD93" s="1108"/>
      <c r="RAE93" s="1108"/>
      <c r="RAF93" s="1108"/>
      <c r="RAG93" s="1108"/>
      <c r="RAH93" s="1108"/>
      <c r="RAI93" s="1108"/>
      <c r="RAJ93" s="1108"/>
      <c r="RAK93" s="1108"/>
      <c r="RAL93" s="1108"/>
      <c r="RAM93" s="1108"/>
      <c r="RAN93" s="1108"/>
      <c r="RAO93" s="1108"/>
      <c r="RAP93" s="1108"/>
      <c r="RAQ93" s="1108"/>
      <c r="RAR93" s="1108"/>
      <c r="RAS93" s="1108"/>
      <c r="RAT93" s="1108"/>
      <c r="RAU93" s="1108"/>
      <c r="RAV93" s="1108"/>
      <c r="RAW93" s="1108"/>
      <c r="RAX93" s="1108"/>
      <c r="RAY93" s="1108"/>
      <c r="RAZ93" s="1108"/>
      <c r="RBA93" s="1108"/>
      <c r="RBB93" s="1108"/>
      <c r="RBC93" s="1108"/>
      <c r="RBD93" s="1108"/>
      <c r="RBE93" s="1108"/>
      <c r="RBF93" s="1108"/>
      <c r="RBG93" s="1108"/>
      <c r="RBH93" s="1108"/>
      <c r="RBI93" s="1108"/>
      <c r="RBJ93" s="1108"/>
      <c r="RBK93" s="1108"/>
      <c r="RBL93" s="1108"/>
      <c r="RBM93" s="1108"/>
      <c r="RBN93" s="1108"/>
      <c r="RBO93" s="1108"/>
      <c r="RBP93" s="1108"/>
      <c r="RBQ93" s="1108"/>
      <c r="RBR93" s="1108"/>
      <c r="RBS93" s="1108"/>
      <c r="RBT93" s="1108"/>
      <c r="RBU93" s="1108"/>
      <c r="RBV93" s="1108"/>
      <c r="RBW93" s="1108"/>
      <c r="RBX93" s="1108"/>
      <c r="RBY93" s="1108"/>
      <c r="RBZ93" s="1108"/>
      <c r="RCA93" s="1108"/>
      <c r="RCB93" s="1108"/>
      <c r="RCC93" s="1108"/>
      <c r="RCD93" s="1108"/>
      <c r="RCE93" s="1108"/>
      <c r="RCF93" s="1108"/>
      <c r="RCG93" s="1108"/>
      <c r="RCH93" s="1108"/>
      <c r="RCI93" s="1108"/>
      <c r="RCJ93" s="1108"/>
      <c r="RCK93" s="1108"/>
      <c r="RCL93" s="1108"/>
      <c r="RCM93" s="1108"/>
      <c r="RCN93" s="1108"/>
      <c r="RCO93" s="1108"/>
      <c r="RCP93" s="1108"/>
      <c r="RCQ93" s="1108"/>
      <c r="RCR93" s="1108"/>
      <c r="RCS93" s="1108"/>
      <c r="RCT93" s="1108"/>
      <c r="RCU93" s="1108"/>
      <c r="RCV93" s="1108"/>
      <c r="RCW93" s="1108"/>
      <c r="RCX93" s="1108"/>
      <c r="RCY93" s="1108"/>
      <c r="RCZ93" s="1108"/>
      <c r="RDA93" s="1108"/>
      <c r="RDB93" s="1108"/>
      <c r="RDC93" s="1108"/>
      <c r="RDD93" s="1108"/>
      <c r="RDE93" s="1108"/>
      <c r="RDF93" s="1108"/>
      <c r="RDG93" s="1108"/>
      <c r="RDH93" s="1108"/>
      <c r="RDI93" s="1108"/>
      <c r="RDJ93" s="1108"/>
      <c r="RDK93" s="1108"/>
      <c r="RDL93" s="1108"/>
      <c r="RDM93" s="1108"/>
      <c r="RDN93" s="1108"/>
      <c r="RDO93" s="1108"/>
      <c r="RDP93" s="1108"/>
      <c r="RDQ93" s="1108"/>
      <c r="RDR93" s="1108"/>
      <c r="RDS93" s="1108"/>
      <c r="RDT93" s="1108"/>
      <c r="RDU93" s="1108"/>
      <c r="RDV93" s="1108"/>
      <c r="RDW93" s="1108"/>
      <c r="RDX93" s="1108"/>
      <c r="RDY93" s="1108"/>
      <c r="RDZ93" s="1108"/>
      <c r="REA93" s="1108"/>
      <c r="REB93" s="1108"/>
      <c r="REC93" s="1108"/>
      <c r="RED93" s="1108"/>
      <c r="REE93" s="1108"/>
      <c r="REF93" s="1108"/>
      <c r="REG93" s="1108"/>
      <c r="REH93" s="1108"/>
      <c r="REI93" s="1108"/>
      <c r="REJ93" s="1108"/>
      <c r="REK93" s="1108"/>
      <c r="REL93" s="1108"/>
      <c r="REM93" s="1108"/>
      <c r="REN93" s="1108"/>
      <c r="REO93" s="1108"/>
      <c r="REP93" s="1108"/>
      <c r="REQ93" s="1108"/>
      <c r="RER93" s="1108"/>
      <c r="RES93" s="1108"/>
      <c r="RET93" s="1108"/>
      <c r="REU93" s="1108"/>
      <c r="REV93" s="1108"/>
      <c r="REW93" s="1108"/>
      <c r="REX93" s="1108"/>
      <c r="REY93" s="1108"/>
      <c r="REZ93" s="1108"/>
      <c r="RFA93" s="1108"/>
      <c r="RFB93" s="1108"/>
      <c r="RFC93" s="1108"/>
      <c r="RFD93" s="1108"/>
      <c r="RFE93" s="1108"/>
      <c r="RFF93" s="1108"/>
      <c r="RFG93" s="1108"/>
      <c r="RFH93" s="1108"/>
      <c r="RFI93" s="1108"/>
      <c r="RFJ93" s="1108"/>
      <c r="RFK93" s="1108"/>
      <c r="RFL93" s="1108"/>
      <c r="RFM93" s="1108"/>
      <c r="RFN93" s="1108"/>
      <c r="RFO93" s="1108"/>
      <c r="RFP93" s="1108"/>
      <c r="RFQ93" s="1108"/>
      <c r="RFR93" s="1108"/>
      <c r="RFS93" s="1108"/>
      <c r="RFT93" s="1108"/>
      <c r="RFU93" s="1108"/>
      <c r="RFV93" s="1108"/>
      <c r="RFW93" s="1108"/>
      <c r="RFX93" s="1108"/>
      <c r="RFY93" s="1108"/>
      <c r="RFZ93" s="1108"/>
      <c r="RGA93" s="1108"/>
      <c r="RGB93" s="1108"/>
      <c r="RGC93" s="1108"/>
      <c r="RGD93" s="1108"/>
      <c r="RGE93" s="1108"/>
      <c r="RGF93" s="1108"/>
      <c r="RGG93" s="1108"/>
      <c r="RGH93" s="1108"/>
      <c r="RGI93" s="1108"/>
      <c r="RGJ93" s="1108"/>
      <c r="RGK93" s="1108"/>
      <c r="RGL93" s="1108"/>
      <c r="RGM93" s="1108"/>
      <c r="RGN93" s="1108"/>
      <c r="RGO93" s="1108"/>
      <c r="RGP93" s="1108"/>
      <c r="RGQ93" s="1108"/>
      <c r="RGR93" s="1108"/>
      <c r="RGS93" s="1108"/>
      <c r="RGT93" s="1108"/>
      <c r="RGU93" s="1108"/>
      <c r="RGV93" s="1108"/>
      <c r="RGW93" s="1108"/>
      <c r="RGX93" s="1108"/>
      <c r="RGY93" s="1108"/>
      <c r="RGZ93" s="1108"/>
      <c r="RHA93" s="1108"/>
      <c r="RHB93" s="1108"/>
      <c r="RHC93" s="1108"/>
      <c r="RHD93" s="1108"/>
      <c r="RHE93" s="1108"/>
      <c r="RHF93" s="1108"/>
      <c r="RHG93" s="1108"/>
      <c r="RHH93" s="1108"/>
      <c r="RHI93" s="1108"/>
      <c r="RHJ93" s="1108"/>
      <c r="RHK93" s="1108"/>
      <c r="RHL93" s="1108"/>
      <c r="RHM93" s="1108"/>
      <c r="RHN93" s="1108"/>
      <c r="RHO93" s="1108"/>
      <c r="RHP93" s="1108"/>
      <c r="RHQ93" s="1108"/>
      <c r="RHR93" s="1108"/>
      <c r="RHS93" s="1108"/>
      <c r="RHT93" s="1108"/>
      <c r="RHU93" s="1108"/>
      <c r="RHV93" s="1108"/>
      <c r="RHW93" s="1108"/>
      <c r="RHX93" s="1108"/>
      <c r="RHY93" s="1108"/>
      <c r="RHZ93" s="1108"/>
      <c r="RIA93" s="1108"/>
      <c r="RIB93" s="1108"/>
      <c r="RIC93" s="1108"/>
      <c r="RID93" s="1108"/>
      <c r="RIE93" s="1108"/>
      <c r="RIF93" s="1108"/>
      <c r="RIG93" s="1108"/>
      <c r="RIH93" s="1108"/>
      <c r="RII93" s="1108"/>
      <c r="RIJ93" s="1108"/>
      <c r="RIK93" s="1108"/>
      <c r="RIL93" s="1108"/>
      <c r="RIM93" s="1108"/>
      <c r="RIN93" s="1108"/>
      <c r="RIO93" s="1108"/>
      <c r="RIP93" s="1108"/>
      <c r="RIQ93" s="1108"/>
      <c r="RIR93" s="1108"/>
      <c r="RIS93" s="1108"/>
      <c r="RIT93" s="1108"/>
      <c r="RIU93" s="1108"/>
      <c r="RIV93" s="1108"/>
      <c r="RIW93" s="1108"/>
      <c r="RIX93" s="1108"/>
      <c r="RIY93" s="1108"/>
      <c r="RIZ93" s="1108"/>
      <c r="RJA93" s="1108"/>
      <c r="RJB93" s="1108"/>
      <c r="RJC93" s="1108"/>
      <c r="RJD93" s="1108"/>
      <c r="RJE93" s="1108"/>
      <c r="RJF93" s="1108"/>
      <c r="RJG93" s="1108"/>
      <c r="RJH93" s="1108"/>
      <c r="RJI93" s="1108"/>
      <c r="RJJ93" s="1108"/>
      <c r="RJK93" s="1108"/>
      <c r="RJL93" s="1108"/>
      <c r="RJM93" s="1108"/>
      <c r="RJN93" s="1108"/>
      <c r="RJO93" s="1108"/>
      <c r="RJP93" s="1108"/>
      <c r="RJQ93" s="1108"/>
      <c r="RJR93" s="1108"/>
      <c r="RJS93" s="1108"/>
      <c r="RJT93" s="1108"/>
      <c r="RJU93" s="1108"/>
      <c r="RJV93" s="1108"/>
      <c r="RJW93" s="1108"/>
      <c r="RJX93" s="1108"/>
      <c r="RJY93" s="1108"/>
      <c r="RJZ93" s="1108"/>
      <c r="RKA93" s="1108"/>
      <c r="RKB93" s="1108"/>
      <c r="RKC93" s="1108"/>
      <c r="RKD93" s="1108"/>
      <c r="RKE93" s="1108"/>
      <c r="RKF93" s="1108"/>
      <c r="RKG93" s="1108"/>
      <c r="RKH93" s="1108"/>
      <c r="RKI93" s="1108"/>
      <c r="RKJ93" s="1108"/>
      <c r="RKK93" s="1108"/>
      <c r="RKL93" s="1108"/>
      <c r="RKM93" s="1108"/>
      <c r="RKN93" s="1108"/>
      <c r="RKO93" s="1108"/>
      <c r="RKP93" s="1108"/>
      <c r="RKQ93" s="1108"/>
      <c r="RKR93" s="1108"/>
      <c r="RKS93" s="1108"/>
      <c r="RKT93" s="1108"/>
      <c r="RKU93" s="1108"/>
      <c r="RKV93" s="1108"/>
      <c r="RKW93" s="1108"/>
      <c r="RKX93" s="1108"/>
      <c r="RKY93" s="1108"/>
      <c r="RKZ93" s="1108"/>
      <c r="RLA93" s="1108"/>
      <c r="RLB93" s="1108"/>
      <c r="RLC93" s="1108"/>
      <c r="RLD93" s="1108"/>
      <c r="RLE93" s="1108"/>
      <c r="RLF93" s="1108"/>
      <c r="RLG93" s="1108"/>
      <c r="RLH93" s="1108"/>
      <c r="RLI93" s="1108"/>
      <c r="RLJ93" s="1108"/>
      <c r="RLK93" s="1108"/>
      <c r="RLL93" s="1108"/>
      <c r="RLM93" s="1108"/>
      <c r="RLN93" s="1108"/>
      <c r="RLO93" s="1108"/>
      <c r="RLP93" s="1108"/>
      <c r="RLQ93" s="1108"/>
      <c r="RLR93" s="1108"/>
      <c r="RLS93" s="1108"/>
      <c r="RLT93" s="1108"/>
      <c r="RLU93" s="1108"/>
      <c r="RLV93" s="1108"/>
      <c r="RLW93" s="1108"/>
      <c r="RLX93" s="1108"/>
      <c r="RLY93" s="1108"/>
      <c r="RLZ93" s="1108"/>
      <c r="RMA93" s="1108"/>
      <c r="RMB93" s="1108"/>
      <c r="RMC93" s="1108"/>
      <c r="RMD93" s="1108"/>
      <c r="RME93" s="1108"/>
      <c r="RMF93" s="1108"/>
      <c r="RMG93" s="1108"/>
      <c r="RMH93" s="1108"/>
      <c r="RMI93" s="1108"/>
      <c r="RMJ93" s="1108"/>
      <c r="RMK93" s="1108"/>
      <c r="RML93" s="1108"/>
      <c r="RMM93" s="1108"/>
      <c r="RMN93" s="1108"/>
      <c r="RMO93" s="1108"/>
      <c r="RMP93" s="1108"/>
      <c r="RMQ93" s="1108"/>
      <c r="RMR93" s="1108"/>
      <c r="RMS93" s="1108"/>
      <c r="RMT93" s="1108"/>
      <c r="RMU93" s="1108"/>
      <c r="RMV93" s="1108"/>
      <c r="RMW93" s="1108"/>
      <c r="RMX93" s="1108"/>
      <c r="RMY93" s="1108"/>
      <c r="RMZ93" s="1108"/>
      <c r="RNA93" s="1108"/>
      <c r="RNB93" s="1108"/>
      <c r="RNC93" s="1108"/>
      <c r="RND93" s="1108"/>
      <c r="RNE93" s="1108"/>
      <c r="RNF93" s="1108"/>
      <c r="RNG93" s="1108"/>
      <c r="RNH93" s="1108"/>
      <c r="RNI93" s="1108"/>
      <c r="RNJ93" s="1108"/>
      <c r="RNK93" s="1108"/>
      <c r="RNL93" s="1108"/>
      <c r="RNM93" s="1108"/>
      <c r="RNN93" s="1108"/>
      <c r="RNO93" s="1108"/>
      <c r="RNP93" s="1108"/>
      <c r="RNQ93" s="1108"/>
      <c r="RNR93" s="1108"/>
      <c r="RNS93" s="1108"/>
      <c r="RNT93" s="1108"/>
      <c r="RNU93" s="1108"/>
      <c r="RNV93" s="1108"/>
      <c r="RNW93" s="1108"/>
      <c r="RNX93" s="1108"/>
      <c r="RNY93" s="1108"/>
      <c r="RNZ93" s="1108"/>
      <c r="ROA93" s="1108"/>
      <c r="ROB93" s="1108"/>
      <c r="ROC93" s="1108"/>
      <c r="ROD93" s="1108"/>
      <c r="ROE93" s="1108"/>
      <c r="ROF93" s="1108"/>
      <c r="ROG93" s="1108"/>
      <c r="ROH93" s="1108"/>
      <c r="ROI93" s="1108"/>
      <c r="ROJ93" s="1108"/>
      <c r="ROK93" s="1108"/>
      <c r="ROL93" s="1108"/>
      <c r="ROM93" s="1108"/>
      <c r="RON93" s="1108"/>
      <c r="ROO93" s="1108"/>
      <c r="ROP93" s="1108"/>
      <c r="ROQ93" s="1108"/>
      <c r="ROR93" s="1108"/>
      <c r="ROS93" s="1108"/>
      <c r="ROT93" s="1108"/>
      <c r="ROU93" s="1108"/>
      <c r="ROV93" s="1108"/>
      <c r="ROW93" s="1108"/>
      <c r="ROX93" s="1108"/>
      <c r="ROY93" s="1108"/>
      <c r="ROZ93" s="1108"/>
      <c r="RPA93" s="1108"/>
      <c r="RPB93" s="1108"/>
      <c r="RPC93" s="1108"/>
      <c r="RPD93" s="1108"/>
      <c r="RPE93" s="1108"/>
      <c r="RPF93" s="1108"/>
      <c r="RPG93" s="1108"/>
      <c r="RPH93" s="1108"/>
      <c r="RPI93" s="1108"/>
      <c r="RPJ93" s="1108"/>
      <c r="RPK93" s="1108"/>
      <c r="RPL93" s="1108"/>
      <c r="RPM93" s="1108"/>
      <c r="RPN93" s="1108"/>
      <c r="RPO93" s="1108"/>
      <c r="RPP93" s="1108"/>
      <c r="RPQ93" s="1108"/>
      <c r="RPR93" s="1108"/>
      <c r="RPS93" s="1108"/>
      <c r="RPT93" s="1108"/>
      <c r="RPU93" s="1108"/>
      <c r="RPV93" s="1108"/>
      <c r="RPW93" s="1108"/>
      <c r="RPX93" s="1108"/>
      <c r="RPY93" s="1108"/>
      <c r="RPZ93" s="1108"/>
      <c r="RQA93" s="1108"/>
      <c r="RQB93" s="1108"/>
      <c r="RQC93" s="1108"/>
      <c r="RQD93" s="1108"/>
      <c r="RQE93" s="1108"/>
      <c r="RQF93" s="1108"/>
      <c r="RQG93" s="1108"/>
      <c r="RQH93" s="1108"/>
      <c r="RQI93" s="1108"/>
      <c r="RQJ93" s="1108"/>
      <c r="RQK93" s="1108"/>
      <c r="RQL93" s="1108"/>
      <c r="RQM93" s="1108"/>
      <c r="RQN93" s="1108"/>
      <c r="RQO93" s="1108"/>
      <c r="RQP93" s="1108"/>
      <c r="RQQ93" s="1108"/>
      <c r="RQR93" s="1108"/>
      <c r="RQS93" s="1108"/>
      <c r="RQT93" s="1108"/>
      <c r="RQU93" s="1108"/>
      <c r="RQV93" s="1108"/>
      <c r="RQW93" s="1108"/>
      <c r="RQX93" s="1108"/>
      <c r="RQY93" s="1108"/>
      <c r="RQZ93" s="1108"/>
      <c r="RRA93" s="1108"/>
      <c r="RRB93" s="1108"/>
      <c r="RRC93" s="1108"/>
      <c r="RRD93" s="1108"/>
      <c r="RRE93" s="1108"/>
      <c r="RRF93" s="1108"/>
      <c r="RRG93" s="1108"/>
      <c r="RRH93" s="1108"/>
      <c r="RRI93" s="1108"/>
      <c r="RRJ93" s="1108"/>
      <c r="RRK93" s="1108"/>
      <c r="RRL93" s="1108"/>
      <c r="RRM93" s="1108"/>
      <c r="RRN93" s="1108"/>
      <c r="RRO93" s="1108"/>
      <c r="RRP93" s="1108"/>
      <c r="RRQ93" s="1108"/>
      <c r="RRR93" s="1108"/>
      <c r="RRS93" s="1108"/>
      <c r="RRT93" s="1108"/>
      <c r="RRU93" s="1108"/>
      <c r="RRV93" s="1108"/>
      <c r="RRW93" s="1108"/>
      <c r="RRX93" s="1108"/>
      <c r="RRY93" s="1108"/>
      <c r="RRZ93" s="1108"/>
      <c r="RSA93" s="1108"/>
      <c r="RSB93" s="1108"/>
      <c r="RSC93" s="1108"/>
      <c r="RSD93" s="1108"/>
      <c r="RSE93" s="1108"/>
      <c r="RSF93" s="1108"/>
      <c r="RSG93" s="1108"/>
      <c r="RSH93" s="1108"/>
      <c r="RSI93" s="1108"/>
      <c r="RSJ93" s="1108"/>
      <c r="RSK93" s="1108"/>
      <c r="RSL93" s="1108"/>
      <c r="RSM93" s="1108"/>
      <c r="RSN93" s="1108"/>
      <c r="RSO93" s="1108"/>
      <c r="RSP93" s="1108"/>
      <c r="RSQ93" s="1108"/>
      <c r="RSR93" s="1108"/>
      <c r="RSS93" s="1108"/>
      <c r="RST93" s="1108"/>
      <c r="RSU93" s="1108"/>
      <c r="RSV93" s="1108"/>
      <c r="RSW93" s="1108"/>
      <c r="RSX93" s="1108"/>
      <c r="RSY93" s="1108"/>
      <c r="RSZ93" s="1108"/>
      <c r="RTA93" s="1108"/>
      <c r="RTB93" s="1108"/>
      <c r="RTC93" s="1108"/>
      <c r="RTD93" s="1108"/>
      <c r="RTE93" s="1108"/>
      <c r="RTF93" s="1108"/>
      <c r="RTG93" s="1108"/>
      <c r="RTH93" s="1108"/>
      <c r="RTI93" s="1108"/>
      <c r="RTJ93" s="1108"/>
      <c r="RTK93" s="1108"/>
      <c r="RTL93" s="1108"/>
      <c r="RTM93" s="1108"/>
      <c r="RTN93" s="1108"/>
      <c r="RTO93" s="1108"/>
      <c r="RTP93" s="1108"/>
      <c r="RTQ93" s="1108"/>
      <c r="RTR93" s="1108"/>
      <c r="RTS93" s="1108"/>
      <c r="RTT93" s="1108"/>
      <c r="RTU93" s="1108"/>
      <c r="RTV93" s="1108"/>
      <c r="RTW93" s="1108"/>
      <c r="RTX93" s="1108"/>
      <c r="RTY93" s="1108"/>
      <c r="RTZ93" s="1108"/>
      <c r="RUA93" s="1108"/>
      <c r="RUB93" s="1108"/>
      <c r="RUC93" s="1108"/>
      <c r="RUD93" s="1108"/>
      <c r="RUE93" s="1108"/>
      <c r="RUF93" s="1108"/>
      <c r="RUG93" s="1108"/>
      <c r="RUH93" s="1108"/>
      <c r="RUI93" s="1108"/>
      <c r="RUJ93" s="1108"/>
      <c r="RUK93" s="1108"/>
      <c r="RUL93" s="1108"/>
      <c r="RUM93" s="1108"/>
      <c r="RUN93" s="1108"/>
      <c r="RUO93" s="1108"/>
      <c r="RUP93" s="1108"/>
      <c r="RUQ93" s="1108"/>
      <c r="RUR93" s="1108"/>
      <c r="RUS93" s="1108"/>
      <c r="RUT93" s="1108"/>
      <c r="RUU93" s="1108"/>
      <c r="RUV93" s="1108"/>
      <c r="RUW93" s="1108"/>
      <c r="RUX93" s="1108"/>
      <c r="RUY93" s="1108"/>
      <c r="RUZ93" s="1108"/>
      <c r="RVA93" s="1108"/>
      <c r="RVB93" s="1108"/>
      <c r="RVC93" s="1108"/>
      <c r="RVD93" s="1108"/>
      <c r="RVE93" s="1108"/>
      <c r="RVF93" s="1108"/>
      <c r="RVG93" s="1108"/>
      <c r="RVH93" s="1108"/>
      <c r="RVI93" s="1108"/>
      <c r="RVJ93" s="1108"/>
      <c r="RVK93" s="1108"/>
      <c r="RVL93" s="1108"/>
      <c r="RVM93" s="1108"/>
      <c r="RVN93" s="1108"/>
      <c r="RVO93" s="1108"/>
      <c r="RVP93" s="1108"/>
      <c r="RVQ93" s="1108"/>
      <c r="RVR93" s="1108"/>
      <c r="RVS93" s="1108"/>
      <c r="RVT93" s="1108"/>
      <c r="RVU93" s="1108"/>
      <c r="RVV93" s="1108"/>
      <c r="RVW93" s="1108"/>
      <c r="RVX93" s="1108"/>
      <c r="RVY93" s="1108"/>
      <c r="RVZ93" s="1108"/>
      <c r="RWA93" s="1108"/>
      <c r="RWB93" s="1108"/>
      <c r="RWC93" s="1108"/>
      <c r="RWD93" s="1108"/>
      <c r="RWE93" s="1108"/>
      <c r="RWF93" s="1108"/>
      <c r="RWG93" s="1108"/>
      <c r="RWH93" s="1108"/>
      <c r="RWI93" s="1108"/>
      <c r="RWJ93" s="1108"/>
      <c r="RWK93" s="1108"/>
      <c r="RWL93" s="1108"/>
      <c r="RWM93" s="1108"/>
      <c r="RWN93" s="1108"/>
      <c r="RWO93" s="1108"/>
      <c r="RWP93" s="1108"/>
      <c r="RWQ93" s="1108"/>
      <c r="RWR93" s="1108"/>
      <c r="RWS93" s="1108"/>
      <c r="RWT93" s="1108"/>
      <c r="RWU93" s="1108"/>
      <c r="RWV93" s="1108"/>
      <c r="RWW93" s="1108"/>
      <c r="RWX93" s="1108"/>
      <c r="RWY93" s="1108"/>
      <c r="RWZ93" s="1108"/>
      <c r="RXA93" s="1108"/>
      <c r="RXB93" s="1108"/>
      <c r="RXC93" s="1108"/>
      <c r="RXD93" s="1108"/>
      <c r="RXE93" s="1108"/>
      <c r="RXF93" s="1108"/>
      <c r="RXG93" s="1108"/>
      <c r="RXH93" s="1108"/>
      <c r="RXI93" s="1108"/>
      <c r="RXJ93" s="1108"/>
      <c r="RXK93" s="1108"/>
      <c r="RXL93" s="1108"/>
      <c r="RXM93" s="1108"/>
      <c r="RXN93" s="1108"/>
      <c r="RXO93" s="1108"/>
      <c r="RXP93" s="1108"/>
      <c r="RXQ93" s="1108"/>
      <c r="RXR93" s="1108"/>
      <c r="RXS93" s="1108"/>
      <c r="RXT93" s="1108"/>
      <c r="RXU93" s="1108"/>
      <c r="RXV93" s="1108"/>
      <c r="RXW93" s="1108"/>
      <c r="RXX93" s="1108"/>
      <c r="RXY93" s="1108"/>
      <c r="RXZ93" s="1108"/>
      <c r="RYA93" s="1108"/>
      <c r="RYB93" s="1108"/>
      <c r="RYC93" s="1108"/>
      <c r="RYD93" s="1108"/>
      <c r="RYE93" s="1108"/>
      <c r="RYF93" s="1108"/>
      <c r="RYG93" s="1108"/>
      <c r="RYH93" s="1108"/>
      <c r="RYI93" s="1108"/>
      <c r="RYJ93" s="1108"/>
      <c r="RYK93" s="1108"/>
      <c r="RYL93" s="1108"/>
      <c r="RYM93" s="1108"/>
      <c r="RYN93" s="1108"/>
      <c r="RYO93" s="1108"/>
      <c r="RYP93" s="1108"/>
      <c r="RYQ93" s="1108"/>
      <c r="RYR93" s="1108"/>
      <c r="RYS93" s="1108"/>
      <c r="RYT93" s="1108"/>
      <c r="RYU93" s="1108"/>
      <c r="RYV93" s="1108"/>
      <c r="RYW93" s="1108"/>
      <c r="RYX93" s="1108"/>
      <c r="RYY93" s="1108"/>
      <c r="RYZ93" s="1108"/>
      <c r="RZA93" s="1108"/>
      <c r="RZB93" s="1108"/>
      <c r="RZC93" s="1108"/>
      <c r="RZD93" s="1108"/>
      <c r="RZE93" s="1108"/>
      <c r="RZF93" s="1108"/>
      <c r="RZG93" s="1108"/>
      <c r="RZH93" s="1108"/>
      <c r="RZI93" s="1108"/>
      <c r="RZJ93" s="1108"/>
      <c r="RZK93" s="1108"/>
      <c r="RZL93" s="1108"/>
      <c r="RZM93" s="1108"/>
      <c r="RZN93" s="1108"/>
      <c r="RZO93" s="1108"/>
      <c r="RZP93" s="1108"/>
      <c r="RZQ93" s="1108"/>
      <c r="RZR93" s="1108"/>
      <c r="RZS93" s="1108"/>
      <c r="RZT93" s="1108"/>
      <c r="RZU93" s="1108"/>
      <c r="RZV93" s="1108"/>
      <c r="RZW93" s="1108"/>
      <c r="RZX93" s="1108"/>
      <c r="RZY93" s="1108"/>
      <c r="RZZ93" s="1108"/>
      <c r="SAA93" s="1108"/>
      <c r="SAB93" s="1108"/>
      <c r="SAC93" s="1108"/>
      <c r="SAD93" s="1108"/>
      <c r="SAE93" s="1108"/>
      <c r="SAF93" s="1108"/>
      <c r="SAG93" s="1108"/>
      <c r="SAH93" s="1108"/>
      <c r="SAI93" s="1108"/>
      <c r="SAJ93" s="1108"/>
      <c r="SAK93" s="1108"/>
      <c r="SAL93" s="1108"/>
      <c r="SAM93" s="1108"/>
      <c r="SAN93" s="1108"/>
      <c r="SAO93" s="1108"/>
      <c r="SAP93" s="1108"/>
      <c r="SAQ93" s="1108"/>
      <c r="SAR93" s="1108"/>
      <c r="SAS93" s="1108"/>
      <c r="SAT93" s="1108"/>
      <c r="SAU93" s="1108"/>
      <c r="SAV93" s="1108"/>
      <c r="SAW93" s="1108"/>
      <c r="SAX93" s="1108"/>
      <c r="SAY93" s="1108"/>
      <c r="SAZ93" s="1108"/>
      <c r="SBA93" s="1108"/>
      <c r="SBB93" s="1108"/>
      <c r="SBC93" s="1108"/>
      <c r="SBD93" s="1108"/>
      <c r="SBE93" s="1108"/>
      <c r="SBF93" s="1108"/>
      <c r="SBG93" s="1108"/>
      <c r="SBH93" s="1108"/>
      <c r="SBI93" s="1108"/>
      <c r="SBJ93" s="1108"/>
      <c r="SBK93" s="1108"/>
      <c r="SBL93" s="1108"/>
      <c r="SBM93" s="1108"/>
      <c r="SBN93" s="1108"/>
      <c r="SBO93" s="1108"/>
      <c r="SBP93" s="1108"/>
      <c r="SBQ93" s="1108"/>
      <c r="SBR93" s="1108"/>
      <c r="SBS93" s="1108"/>
      <c r="SBT93" s="1108"/>
      <c r="SBU93" s="1108"/>
      <c r="SBV93" s="1108"/>
      <c r="SBW93" s="1108"/>
      <c r="SBX93" s="1108"/>
      <c r="SBY93" s="1108"/>
      <c r="SBZ93" s="1108"/>
      <c r="SCA93" s="1108"/>
      <c r="SCB93" s="1108"/>
      <c r="SCC93" s="1108"/>
      <c r="SCD93" s="1108"/>
      <c r="SCE93" s="1108"/>
      <c r="SCF93" s="1108"/>
      <c r="SCG93" s="1108"/>
      <c r="SCH93" s="1108"/>
      <c r="SCI93" s="1108"/>
      <c r="SCJ93" s="1108"/>
      <c r="SCK93" s="1108"/>
      <c r="SCL93" s="1108"/>
      <c r="SCM93" s="1108"/>
      <c r="SCN93" s="1108"/>
      <c r="SCO93" s="1108"/>
      <c r="SCP93" s="1108"/>
      <c r="SCQ93" s="1108"/>
      <c r="SCR93" s="1108"/>
      <c r="SCS93" s="1108"/>
      <c r="SCT93" s="1108"/>
      <c r="SCU93" s="1108"/>
      <c r="SCV93" s="1108"/>
      <c r="SCW93" s="1108"/>
      <c r="SCX93" s="1108"/>
      <c r="SCY93" s="1108"/>
      <c r="SCZ93" s="1108"/>
      <c r="SDA93" s="1108"/>
      <c r="SDB93" s="1108"/>
      <c r="SDC93" s="1108"/>
      <c r="SDD93" s="1108"/>
      <c r="SDE93" s="1108"/>
      <c r="SDF93" s="1108"/>
      <c r="SDG93" s="1108"/>
      <c r="SDH93" s="1108"/>
      <c r="SDI93" s="1108"/>
      <c r="SDJ93" s="1108"/>
      <c r="SDK93" s="1108"/>
      <c r="SDL93" s="1108"/>
      <c r="SDM93" s="1108"/>
      <c r="SDN93" s="1108"/>
      <c r="SDO93" s="1108"/>
      <c r="SDP93" s="1108"/>
      <c r="SDQ93" s="1108"/>
      <c r="SDR93" s="1108"/>
      <c r="SDS93" s="1108"/>
      <c r="SDT93" s="1108"/>
      <c r="SDU93" s="1108"/>
      <c r="SDV93" s="1108"/>
      <c r="SDW93" s="1108"/>
      <c r="SDX93" s="1108"/>
      <c r="SDY93" s="1108"/>
      <c r="SDZ93" s="1108"/>
      <c r="SEA93" s="1108"/>
      <c r="SEB93" s="1108"/>
      <c r="SEC93" s="1108"/>
      <c r="SED93" s="1108"/>
      <c r="SEE93" s="1108"/>
      <c r="SEF93" s="1108"/>
      <c r="SEG93" s="1108"/>
      <c r="SEH93" s="1108"/>
      <c r="SEI93" s="1108"/>
      <c r="SEJ93" s="1108"/>
      <c r="SEK93" s="1108"/>
      <c r="SEL93" s="1108"/>
      <c r="SEM93" s="1108"/>
      <c r="SEN93" s="1108"/>
      <c r="SEO93" s="1108"/>
      <c r="SEP93" s="1108"/>
      <c r="SEQ93" s="1108"/>
      <c r="SER93" s="1108"/>
      <c r="SES93" s="1108"/>
      <c r="SET93" s="1108"/>
      <c r="SEU93" s="1108"/>
      <c r="SEV93" s="1108"/>
      <c r="SEW93" s="1108"/>
      <c r="SEX93" s="1108"/>
      <c r="SEY93" s="1108"/>
      <c r="SEZ93" s="1108"/>
      <c r="SFA93" s="1108"/>
      <c r="SFB93" s="1108"/>
      <c r="SFC93" s="1108"/>
      <c r="SFD93" s="1108"/>
      <c r="SFE93" s="1108"/>
      <c r="SFF93" s="1108"/>
      <c r="SFG93" s="1108"/>
      <c r="SFH93" s="1108"/>
      <c r="SFI93" s="1108"/>
      <c r="SFJ93" s="1108"/>
      <c r="SFK93" s="1108"/>
      <c r="SFL93" s="1108"/>
      <c r="SFM93" s="1108"/>
      <c r="SFN93" s="1108"/>
      <c r="SFO93" s="1108"/>
      <c r="SFP93" s="1108"/>
      <c r="SFQ93" s="1108"/>
      <c r="SFR93" s="1108"/>
      <c r="SFS93" s="1108"/>
      <c r="SFT93" s="1108"/>
      <c r="SFU93" s="1108"/>
      <c r="SFV93" s="1108"/>
      <c r="SFW93" s="1108"/>
      <c r="SFX93" s="1108"/>
      <c r="SFY93" s="1108"/>
      <c r="SFZ93" s="1108"/>
      <c r="SGA93" s="1108"/>
      <c r="SGB93" s="1108"/>
      <c r="SGC93" s="1108"/>
      <c r="SGD93" s="1108"/>
      <c r="SGE93" s="1108"/>
      <c r="SGF93" s="1108"/>
      <c r="SGG93" s="1108"/>
      <c r="SGH93" s="1108"/>
      <c r="SGI93" s="1108"/>
      <c r="SGJ93" s="1108"/>
      <c r="SGK93" s="1108"/>
      <c r="SGL93" s="1108"/>
      <c r="SGM93" s="1108"/>
      <c r="SGN93" s="1108"/>
      <c r="SGO93" s="1108"/>
      <c r="SGP93" s="1108"/>
      <c r="SGQ93" s="1108"/>
      <c r="SGR93" s="1108"/>
      <c r="SGS93" s="1108"/>
      <c r="SGT93" s="1108"/>
      <c r="SGU93" s="1108"/>
      <c r="SGV93" s="1108"/>
      <c r="SGW93" s="1108"/>
      <c r="SGX93" s="1108"/>
      <c r="SGY93" s="1108"/>
      <c r="SGZ93" s="1108"/>
      <c r="SHA93" s="1108"/>
      <c r="SHB93" s="1108"/>
      <c r="SHC93" s="1108"/>
      <c r="SHD93" s="1108"/>
      <c r="SHE93" s="1108"/>
      <c r="SHF93" s="1108"/>
      <c r="SHG93" s="1108"/>
      <c r="SHH93" s="1108"/>
      <c r="SHI93" s="1108"/>
      <c r="SHJ93" s="1108"/>
      <c r="SHK93" s="1108"/>
      <c r="SHL93" s="1108"/>
      <c r="SHM93" s="1108"/>
      <c r="SHN93" s="1108"/>
      <c r="SHO93" s="1108"/>
      <c r="SHP93" s="1108"/>
      <c r="SHQ93" s="1108"/>
      <c r="SHR93" s="1108"/>
      <c r="SHS93" s="1108"/>
      <c r="SHT93" s="1108"/>
      <c r="SHU93" s="1108"/>
      <c r="SHV93" s="1108"/>
      <c r="SHW93" s="1108"/>
      <c r="SHX93" s="1108"/>
      <c r="SHY93" s="1108"/>
      <c r="SHZ93" s="1108"/>
      <c r="SIA93" s="1108"/>
      <c r="SIB93" s="1108"/>
      <c r="SIC93" s="1108"/>
      <c r="SID93" s="1108"/>
      <c r="SIE93" s="1108"/>
      <c r="SIF93" s="1108"/>
      <c r="SIG93" s="1108"/>
      <c r="SIH93" s="1108"/>
      <c r="SII93" s="1108"/>
      <c r="SIJ93" s="1108"/>
      <c r="SIK93" s="1108"/>
      <c r="SIL93" s="1108"/>
      <c r="SIM93" s="1108"/>
      <c r="SIN93" s="1108"/>
      <c r="SIO93" s="1108"/>
      <c r="SIP93" s="1108"/>
      <c r="SIQ93" s="1108"/>
      <c r="SIR93" s="1108"/>
      <c r="SIS93" s="1108"/>
      <c r="SIT93" s="1108"/>
      <c r="SIU93" s="1108"/>
      <c r="SIV93" s="1108"/>
      <c r="SIW93" s="1108"/>
      <c r="SIX93" s="1108"/>
      <c r="SIY93" s="1108"/>
      <c r="SIZ93" s="1108"/>
      <c r="SJA93" s="1108"/>
      <c r="SJB93" s="1108"/>
      <c r="SJC93" s="1108"/>
      <c r="SJD93" s="1108"/>
      <c r="SJE93" s="1108"/>
      <c r="SJF93" s="1108"/>
      <c r="SJG93" s="1108"/>
      <c r="SJH93" s="1108"/>
      <c r="SJI93" s="1108"/>
      <c r="SJJ93" s="1108"/>
      <c r="SJK93" s="1108"/>
      <c r="SJL93" s="1108"/>
      <c r="SJM93" s="1108"/>
      <c r="SJN93" s="1108"/>
      <c r="SJO93" s="1108"/>
      <c r="SJP93" s="1108"/>
      <c r="SJQ93" s="1108"/>
      <c r="SJR93" s="1108"/>
      <c r="SJS93" s="1108"/>
      <c r="SJT93" s="1108"/>
      <c r="SJU93" s="1108"/>
      <c r="SJV93" s="1108"/>
      <c r="SJW93" s="1108"/>
      <c r="SJX93" s="1108"/>
      <c r="SJY93" s="1108"/>
      <c r="SJZ93" s="1108"/>
      <c r="SKA93" s="1108"/>
      <c r="SKB93" s="1108"/>
      <c r="SKC93" s="1108"/>
      <c r="SKD93" s="1108"/>
      <c r="SKE93" s="1108"/>
      <c r="SKF93" s="1108"/>
      <c r="SKG93" s="1108"/>
      <c r="SKH93" s="1108"/>
      <c r="SKI93" s="1108"/>
      <c r="SKJ93" s="1108"/>
      <c r="SKK93" s="1108"/>
      <c r="SKL93" s="1108"/>
      <c r="SKM93" s="1108"/>
      <c r="SKN93" s="1108"/>
      <c r="SKO93" s="1108"/>
      <c r="SKP93" s="1108"/>
      <c r="SKQ93" s="1108"/>
      <c r="SKR93" s="1108"/>
      <c r="SKS93" s="1108"/>
      <c r="SKT93" s="1108"/>
      <c r="SKU93" s="1108"/>
      <c r="SKV93" s="1108"/>
      <c r="SKW93" s="1108"/>
      <c r="SKX93" s="1108"/>
      <c r="SKY93" s="1108"/>
      <c r="SKZ93" s="1108"/>
      <c r="SLA93" s="1108"/>
      <c r="SLB93" s="1108"/>
      <c r="SLC93" s="1108"/>
      <c r="SLD93" s="1108"/>
      <c r="SLE93" s="1108"/>
      <c r="SLF93" s="1108"/>
      <c r="SLG93" s="1108"/>
      <c r="SLH93" s="1108"/>
      <c r="SLI93" s="1108"/>
      <c r="SLJ93" s="1108"/>
      <c r="SLK93" s="1108"/>
      <c r="SLL93" s="1108"/>
      <c r="SLM93" s="1108"/>
      <c r="SLN93" s="1108"/>
      <c r="SLO93" s="1108"/>
      <c r="SLP93" s="1108"/>
      <c r="SLQ93" s="1108"/>
      <c r="SLR93" s="1108"/>
      <c r="SLS93" s="1108"/>
      <c r="SLT93" s="1108"/>
      <c r="SLU93" s="1108"/>
      <c r="SLV93" s="1108"/>
      <c r="SLW93" s="1108"/>
      <c r="SLX93" s="1108"/>
      <c r="SLY93" s="1108"/>
      <c r="SLZ93" s="1108"/>
      <c r="SMA93" s="1108"/>
      <c r="SMB93" s="1108"/>
      <c r="SMC93" s="1108"/>
      <c r="SMD93" s="1108"/>
      <c r="SME93" s="1108"/>
      <c r="SMF93" s="1108"/>
      <c r="SMG93" s="1108"/>
      <c r="SMH93" s="1108"/>
      <c r="SMI93" s="1108"/>
      <c r="SMJ93" s="1108"/>
      <c r="SMK93" s="1108"/>
      <c r="SML93" s="1108"/>
      <c r="SMM93" s="1108"/>
      <c r="SMN93" s="1108"/>
      <c r="SMO93" s="1108"/>
      <c r="SMP93" s="1108"/>
      <c r="SMQ93" s="1108"/>
      <c r="SMR93" s="1108"/>
      <c r="SMS93" s="1108"/>
      <c r="SMT93" s="1108"/>
      <c r="SMU93" s="1108"/>
      <c r="SMV93" s="1108"/>
      <c r="SMW93" s="1108"/>
      <c r="SMX93" s="1108"/>
      <c r="SMY93" s="1108"/>
      <c r="SMZ93" s="1108"/>
      <c r="SNA93" s="1108"/>
      <c r="SNB93" s="1108"/>
      <c r="SNC93" s="1108"/>
      <c r="SND93" s="1108"/>
      <c r="SNE93" s="1108"/>
      <c r="SNF93" s="1108"/>
      <c r="SNG93" s="1108"/>
      <c r="SNH93" s="1108"/>
      <c r="SNI93" s="1108"/>
      <c r="SNJ93" s="1108"/>
      <c r="SNK93" s="1108"/>
      <c r="SNL93" s="1108"/>
      <c r="SNM93" s="1108"/>
      <c r="SNN93" s="1108"/>
      <c r="SNO93" s="1108"/>
      <c r="SNP93" s="1108"/>
      <c r="SNQ93" s="1108"/>
      <c r="SNR93" s="1108"/>
      <c r="SNS93" s="1108"/>
      <c r="SNT93" s="1108"/>
      <c r="SNU93" s="1108"/>
      <c r="SNV93" s="1108"/>
      <c r="SNW93" s="1108"/>
      <c r="SNX93" s="1108"/>
      <c r="SNY93" s="1108"/>
      <c r="SNZ93" s="1108"/>
      <c r="SOA93" s="1108"/>
      <c r="SOB93" s="1108"/>
      <c r="SOC93" s="1108"/>
      <c r="SOD93" s="1108"/>
      <c r="SOE93" s="1108"/>
      <c r="SOF93" s="1108"/>
      <c r="SOG93" s="1108"/>
      <c r="SOH93" s="1108"/>
      <c r="SOI93" s="1108"/>
      <c r="SOJ93" s="1108"/>
      <c r="SOK93" s="1108"/>
      <c r="SOL93" s="1108"/>
      <c r="SOM93" s="1108"/>
      <c r="SON93" s="1108"/>
      <c r="SOO93" s="1108"/>
      <c r="SOP93" s="1108"/>
      <c r="SOQ93" s="1108"/>
      <c r="SOR93" s="1108"/>
      <c r="SOS93" s="1108"/>
      <c r="SOT93" s="1108"/>
      <c r="SOU93" s="1108"/>
      <c r="SOV93" s="1108"/>
      <c r="SOW93" s="1108"/>
      <c r="SOX93" s="1108"/>
      <c r="SOY93" s="1108"/>
      <c r="SOZ93" s="1108"/>
      <c r="SPA93" s="1108"/>
      <c r="SPB93" s="1108"/>
      <c r="SPC93" s="1108"/>
      <c r="SPD93" s="1108"/>
      <c r="SPE93" s="1108"/>
      <c r="SPF93" s="1108"/>
      <c r="SPG93" s="1108"/>
      <c r="SPH93" s="1108"/>
      <c r="SPI93" s="1108"/>
      <c r="SPJ93" s="1108"/>
      <c r="SPK93" s="1108"/>
      <c r="SPL93" s="1108"/>
      <c r="SPM93" s="1108"/>
      <c r="SPN93" s="1108"/>
      <c r="SPO93" s="1108"/>
      <c r="SPP93" s="1108"/>
      <c r="SPQ93" s="1108"/>
      <c r="SPR93" s="1108"/>
      <c r="SPS93" s="1108"/>
      <c r="SPT93" s="1108"/>
      <c r="SPU93" s="1108"/>
      <c r="SPV93" s="1108"/>
      <c r="SPW93" s="1108"/>
      <c r="SPX93" s="1108"/>
      <c r="SPY93" s="1108"/>
      <c r="SPZ93" s="1108"/>
      <c r="SQA93" s="1108"/>
      <c r="SQB93" s="1108"/>
      <c r="SQC93" s="1108"/>
      <c r="SQD93" s="1108"/>
      <c r="SQE93" s="1108"/>
      <c r="SQF93" s="1108"/>
      <c r="SQG93" s="1108"/>
      <c r="SQH93" s="1108"/>
      <c r="SQI93" s="1108"/>
      <c r="SQJ93" s="1108"/>
      <c r="SQK93" s="1108"/>
      <c r="SQL93" s="1108"/>
      <c r="SQM93" s="1108"/>
      <c r="SQN93" s="1108"/>
      <c r="SQO93" s="1108"/>
      <c r="SQP93" s="1108"/>
      <c r="SQQ93" s="1108"/>
      <c r="SQR93" s="1108"/>
      <c r="SQS93" s="1108"/>
      <c r="SQT93" s="1108"/>
      <c r="SQU93" s="1108"/>
      <c r="SQV93" s="1108"/>
      <c r="SQW93" s="1108"/>
      <c r="SQX93" s="1108"/>
      <c r="SQY93" s="1108"/>
      <c r="SQZ93" s="1108"/>
      <c r="SRA93" s="1108"/>
      <c r="SRB93" s="1108"/>
      <c r="SRC93" s="1108"/>
      <c r="SRD93" s="1108"/>
      <c r="SRE93" s="1108"/>
      <c r="SRF93" s="1108"/>
      <c r="SRG93" s="1108"/>
      <c r="SRH93" s="1108"/>
      <c r="SRI93" s="1108"/>
      <c r="SRJ93" s="1108"/>
      <c r="SRK93" s="1108"/>
      <c r="SRL93" s="1108"/>
      <c r="SRM93" s="1108"/>
      <c r="SRN93" s="1108"/>
      <c r="SRO93" s="1108"/>
      <c r="SRP93" s="1108"/>
      <c r="SRQ93" s="1108"/>
      <c r="SRR93" s="1108"/>
      <c r="SRS93" s="1108"/>
      <c r="SRT93" s="1108"/>
      <c r="SRU93" s="1108"/>
      <c r="SRV93" s="1108"/>
      <c r="SRW93" s="1108"/>
      <c r="SRX93" s="1108"/>
      <c r="SRY93" s="1108"/>
      <c r="SRZ93" s="1108"/>
      <c r="SSA93" s="1108"/>
      <c r="SSB93" s="1108"/>
      <c r="SSC93" s="1108"/>
      <c r="SSD93" s="1108"/>
      <c r="SSE93" s="1108"/>
      <c r="SSF93" s="1108"/>
      <c r="SSG93" s="1108"/>
      <c r="SSH93" s="1108"/>
      <c r="SSI93" s="1108"/>
      <c r="SSJ93" s="1108"/>
      <c r="SSK93" s="1108"/>
      <c r="SSL93" s="1108"/>
      <c r="SSM93" s="1108"/>
      <c r="SSN93" s="1108"/>
      <c r="SSO93" s="1108"/>
      <c r="SSP93" s="1108"/>
      <c r="SSQ93" s="1108"/>
      <c r="SSR93" s="1108"/>
      <c r="SSS93" s="1108"/>
      <c r="SST93" s="1108"/>
      <c r="SSU93" s="1108"/>
      <c r="SSV93" s="1108"/>
      <c r="SSW93" s="1108"/>
      <c r="SSX93" s="1108"/>
      <c r="SSY93" s="1108"/>
      <c r="SSZ93" s="1108"/>
      <c r="STA93" s="1108"/>
      <c r="STB93" s="1108"/>
      <c r="STC93" s="1108"/>
      <c r="STD93" s="1108"/>
      <c r="STE93" s="1108"/>
      <c r="STF93" s="1108"/>
      <c r="STG93" s="1108"/>
      <c r="STH93" s="1108"/>
      <c r="STI93" s="1108"/>
      <c r="STJ93" s="1108"/>
      <c r="STK93" s="1108"/>
      <c r="STL93" s="1108"/>
      <c r="STM93" s="1108"/>
      <c r="STN93" s="1108"/>
      <c r="STO93" s="1108"/>
      <c r="STP93" s="1108"/>
      <c r="STQ93" s="1108"/>
      <c r="STR93" s="1108"/>
      <c r="STS93" s="1108"/>
      <c r="STT93" s="1108"/>
      <c r="STU93" s="1108"/>
      <c r="STV93" s="1108"/>
      <c r="STW93" s="1108"/>
      <c r="STX93" s="1108"/>
      <c r="STY93" s="1108"/>
      <c r="STZ93" s="1108"/>
      <c r="SUA93" s="1108"/>
      <c r="SUB93" s="1108"/>
      <c r="SUC93" s="1108"/>
      <c r="SUD93" s="1108"/>
      <c r="SUE93" s="1108"/>
      <c r="SUF93" s="1108"/>
      <c r="SUG93" s="1108"/>
      <c r="SUH93" s="1108"/>
      <c r="SUI93" s="1108"/>
      <c r="SUJ93" s="1108"/>
      <c r="SUK93" s="1108"/>
      <c r="SUL93" s="1108"/>
      <c r="SUM93" s="1108"/>
      <c r="SUN93" s="1108"/>
      <c r="SUO93" s="1108"/>
      <c r="SUP93" s="1108"/>
      <c r="SUQ93" s="1108"/>
      <c r="SUR93" s="1108"/>
      <c r="SUS93" s="1108"/>
      <c r="SUT93" s="1108"/>
      <c r="SUU93" s="1108"/>
      <c r="SUV93" s="1108"/>
      <c r="SUW93" s="1108"/>
      <c r="SUX93" s="1108"/>
      <c r="SUY93" s="1108"/>
      <c r="SUZ93" s="1108"/>
      <c r="SVA93" s="1108"/>
      <c r="SVB93" s="1108"/>
      <c r="SVC93" s="1108"/>
      <c r="SVD93" s="1108"/>
      <c r="SVE93" s="1108"/>
      <c r="SVF93" s="1108"/>
      <c r="SVG93" s="1108"/>
      <c r="SVH93" s="1108"/>
      <c r="SVI93" s="1108"/>
      <c r="SVJ93" s="1108"/>
      <c r="SVK93" s="1108"/>
      <c r="SVL93" s="1108"/>
      <c r="SVM93" s="1108"/>
      <c r="SVN93" s="1108"/>
      <c r="SVO93" s="1108"/>
      <c r="SVP93" s="1108"/>
      <c r="SVQ93" s="1108"/>
      <c r="SVR93" s="1108"/>
      <c r="SVS93" s="1108"/>
      <c r="SVT93" s="1108"/>
      <c r="SVU93" s="1108"/>
      <c r="SVV93" s="1108"/>
      <c r="SVW93" s="1108"/>
      <c r="SVX93" s="1108"/>
      <c r="SVY93" s="1108"/>
      <c r="SVZ93" s="1108"/>
      <c r="SWA93" s="1108"/>
      <c r="SWB93" s="1108"/>
      <c r="SWC93" s="1108"/>
      <c r="SWD93" s="1108"/>
      <c r="SWE93" s="1108"/>
      <c r="SWF93" s="1108"/>
      <c r="SWG93" s="1108"/>
      <c r="SWH93" s="1108"/>
      <c r="SWI93" s="1108"/>
      <c r="SWJ93" s="1108"/>
      <c r="SWK93" s="1108"/>
      <c r="SWL93" s="1108"/>
      <c r="SWM93" s="1108"/>
      <c r="SWN93" s="1108"/>
      <c r="SWO93" s="1108"/>
      <c r="SWP93" s="1108"/>
      <c r="SWQ93" s="1108"/>
      <c r="SWR93" s="1108"/>
      <c r="SWS93" s="1108"/>
      <c r="SWT93" s="1108"/>
      <c r="SWU93" s="1108"/>
      <c r="SWV93" s="1108"/>
      <c r="SWW93" s="1108"/>
      <c r="SWX93" s="1108"/>
      <c r="SWY93" s="1108"/>
      <c r="SWZ93" s="1108"/>
      <c r="SXA93" s="1108"/>
      <c r="SXB93" s="1108"/>
      <c r="SXC93" s="1108"/>
      <c r="SXD93" s="1108"/>
      <c r="SXE93" s="1108"/>
      <c r="SXF93" s="1108"/>
      <c r="SXG93" s="1108"/>
      <c r="SXH93" s="1108"/>
      <c r="SXI93" s="1108"/>
      <c r="SXJ93" s="1108"/>
      <c r="SXK93" s="1108"/>
      <c r="SXL93" s="1108"/>
      <c r="SXM93" s="1108"/>
      <c r="SXN93" s="1108"/>
      <c r="SXO93" s="1108"/>
      <c r="SXP93" s="1108"/>
      <c r="SXQ93" s="1108"/>
      <c r="SXR93" s="1108"/>
      <c r="SXS93" s="1108"/>
      <c r="SXT93" s="1108"/>
      <c r="SXU93" s="1108"/>
      <c r="SXV93" s="1108"/>
      <c r="SXW93" s="1108"/>
      <c r="SXX93" s="1108"/>
      <c r="SXY93" s="1108"/>
      <c r="SXZ93" s="1108"/>
      <c r="SYA93" s="1108"/>
      <c r="SYB93" s="1108"/>
      <c r="SYC93" s="1108"/>
      <c r="SYD93" s="1108"/>
      <c r="SYE93" s="1108"/>
      <c r="SYF93" s="1108"/>
      <c r="SYG93" s="1108"/>
      <c r="SYH93" s="1108"/>
      <c r="SYI93" s="1108"/>
      <c r="SYJ93" s="1108"/>
      <c r="SYK93" s="1108"/>
      <c r="SYL93" s="1108"/>
      <c r="SYM93" s="1108"/>
      <c r="SYN93" s="1108"/>
      <c r="SYO93" s="1108"/>
      <c r="SYP93" s="1108"/>
      <c r="SYQ93" s="1108"/>
      <c r="SYR93" s="1108"/>
      <c r="SYS93" s="1108"/>
      <c r="SYT93" s="1108"/>
      <c r="SYU93" s="1108"/>
      <c r="SYV93" s="1108"/>
      <c r="SYW93" s="1108"/>
      <c r="SYX93" s="1108"/>
      <c r="SYY93" s="1108"/>
      <c r="SYZ93" s="1108"/>
      <c r="SZA93" s="1108"/>
      <c r="SZB93" s="1108"/>
      <c r="SZC93" s="1108"/>
      <c r="SZD93" s="1108"/>
      <c r="SZE93" s="1108"/>
      <c r="SZF93" s="1108"/>
      <c r="SZG93" s="1108"/>
      <c r="SZH93" s="1108"/>
      <c r="SZI93" s="1108"/>
      <c r="SZJ93" s="1108"/>
      <c r="SZK93" s="1108"/>
      <c r="SZL93" s="1108"/>
      <c r="SZM93" s="1108"/>
      <c r="SZN93" s="1108"/>
      <c r="SZO93" s="1108"/>
      <c r="SZP93" s="1108"/>
      <c r="SZQ93" s="1108"/>
      <c r="SZR93" s="1108"/>
      <c r="SZS93" s="1108"/>
      <c r="SZT93" s="1108"/>
      <c r="SZU93" s="1108"/>
      <c r="SZV93" s="1108"/>
      <c r="SZW93" s="1108"/>
      <c r="SZX93" s="1108"/>
      <c r="SZY93" s="1108"/>
      <c r="SZZ93" s="1108"/>
      <c r="TAA93" s="1108"/>
      <c r="TAB93" s="1108"/>
      <c r="TAC93" s="1108"/>
      <c r="TAD93" s="1108"/>
      <c r="TAE93" s="1108"/>
      <c r="TAF93" s="1108"/>
      <c r="TAG93" s="1108"/>
      <c r="TAH93" s="1108"/>
      <c r="TAI93" s="1108"/>
      <c r="TAJ93" s="1108"/>
      <c r="TAK93" s="1108"/>
      <c r="TAL93" s="1108"/>
      <c r="TAM93" s="1108"/>
      <c r="TAN93" s="1108"/>
      <c r="TAO93" s="1108"/>
      <c r="TAP93" s="1108"/>
      <c r="TAQ93" s="1108"/>
      <c r="TAR93" s="1108"/>
      <c r="TAS93" s="1108"/>
      <c r="TAT93" s="1108"/>
      <c r="TAU93" s="1108"/>
      <c r="TAV93" s="1108"/>
      <c r="TAW93" s="1108"/>
      <c r="TAX93" s="1108"/>
      <c r="TAY93" s="1108"/>
      <c r="TAZ93" s="1108"/>
      <c r="TBA93" s="1108"/>
      <c r="TBB93" s="1108"/>
      <c r="TBC93" s="1108"/>
      <c r="TBD93" s="1108"/>
      <c r="TBE93" s="1108"/>
      <c r="TBF93" s="1108"/>
      <c r="TBG93" s="1108"/>
      <c r="TBH93" s="1108"/>
      <c r="TBI93" s="1108"/>
      <c r="TBJ93" s="1108"/>
      <c r="TBK93" s="1108"/>
      <c r="TBL93" s="1108"/>
      <c r="TBM93" s="1108"/>
      <c r="TBN93" s="1108"/>
      <c r="TBO93" s="1108"/>
      <c r="TBP93" s="1108"/>
      <c r="TBQ93" s="1108"/>
      <c r="TBR93" s="1108"/>
      <c r="TBS93" s="1108"/>
      <c r="TBT93" s="1108"/>
      <c r="TBU93" s="1108"/>
      <c r="TBV93" s="1108"/>
      <c r="TBW93" s="1108"/>
      <c r="TBX93" s="1108"/>
      <c r="TBY93" s="1108"/>
      <c r="TBZ93" s="1108"/>
      <c r="TCA93" s="1108"/>
      <c r="TCB93" s="1108"/>
      <c r="TCC93" s="1108"/>
      <c r="TCD93" s="1108"/>
      <c r="TCE93" s="1108"/>
      <c r="TCF93" s="1108"/>
      <c r="TCG93" s="1108"/>
      <c r="TCH93" s="1108"/>
      <c r="TCI93" s="1108"/>
      <c r="TCJ93" s="1108"/>
      <c r="TCK93" s="1108"/>
      <c r="TCL93" s="1108"/>
      <c r="TCM93" s="1108"/>
      <c r="TCN93" s="1108"/>
      <c r="TCO93" s="1108"/>
      <c r="TCP93" s="1108"/>
      <c r="TCQ93" s="1108"/>
      <c r="TCR93" s="1108"/>
      <c r="TCS93" s="1108"/>
      <c r="TCT93" s="1108"/>
      <c r="TCU93" s="1108"/>
      <c r="TCV93" s="1108"/>
      <c r="TCW93" s="1108"/>
      <c r="TCX93" s="1108"/>
      <c r="TCY93" s="1108"/>
      <c r="TCZ93" s="1108"/>
      <c r="TDA93" s="1108"/>
      <c r="TDB93" s="1108"/>
      <c r="TDC93" s="1108"/>
      <c r="TDD93" s="1108"/>
      <c r="TDE93" s="1108"/>
      <c r="TDF93" s="1108"/>
      <c r="TDG93" s="1108"/>
      <c r="TDH93" s="1108"/>
      <c r="TDI93" s="1108"/>
      <c r="TDJ93" s="1108"/>
      <c r="TDK93" s="1108"/>
      <c r="TDL93" s="1108"/>
      <c r="TDM93" s="1108"/>
      <c r="TDN93" s="1108"/>
      <c r="TDO93" s="1108"/>
      <c r="TDP93" s="1108"/>
      <c r="TDQ93" s="1108"/>
      <c r="TDR93" s="1108"/>
      <c r="TDS93" s="1108"/>
      <c r="TDT93" s="1108"/>
      <c r="TDU93" s="1108"/>
      <c r="TDV93" s="1108"/>
      <c r="TDW93" s="1108"/>
      <c r="TDX93" s="1108"/>
      <c r="TDY93" s="1108"/>
      <c r="TDZ93" s="1108"/>
      <c r="TEA93" s="1108"/>
      <c r="TEB93" s="1108"/>
      <c r="TEC93" s="1108"/>
      <c r="TED93" s="1108"/>
      <c r="TEE93" s="1108"/>
      <c r="TEF93" s="1108"/>
      <c r="TEG93" s="1108"/>
      <c r="TEH93" s="1108"/>
      <c r="TEI93" s="1108"/>
      <c r="TEJ93" s="1108"/>
      <c r="TEK93" s="1108"/>
      <c r="TEL93" s="1108"/>
      <c r="TEM93" s="1108"/>
      <c r="TEN93" s="1108"/>
      <c r="TEO93" s="1108"/>
      <c r="TEP93" s="1108"/>
      <c r="TEQ93" s="1108"/>
      <c r="TER93" s="1108"/>
      <c r="TES93" s="1108"/>
      <c r="TET93" s="1108"/>
      <c r="TEU93" s="1108"/>
      <c r="TEV93" s="1108"/>
      <c r="TEW93" s="1108"/>
      <c r="TEX93" s="1108"/>
      <c r="TEY93" s="1108"/>
      <c r="TEZ93" s="1108"/>
      <c r="TFA93" s="1108"/>
      <c r="TFB93" s="1108"/>
      <c r="TFC93" s="1108"/>
      <c r="TFD93" s="1108"/>
      <c r="TFE93" s="1108"/>
      <c r="TFF93" s="1108"/>
      <c r="TFG93" s="1108"/>
      <c r="TFH93" s="1108"/>
      <c r="TFI93" s="1108"/>
      <c r="TFJ93" s="1108"/>
      <c r="TFK93" s="1108"/>
      <c r="TFL93" s="1108"/>
      <c r="TFM93" s="1108"/>
      <c r="TFN93" s="1108"/>
      <c r="TFO93" s="1108"/>
      <c r="TFP93" s="1108"/>
      <c r="TFQ93" s="1108"/>
      <c r="TFR93" s="1108"/>
      <c r="TFS93" s="1108"/>
      <c r="TFT93" s="1108"/>
      <c r="TFU93" s="1108"/>
      <c r="TFV93" s="1108"/>
      <c r="TFW93" s="1108"/>
      <c r="TFX93" s="1108"/>
      <c r="TFY93" s="1108"/>
      <c r="TFZ93" s="1108"/>
      <c r="TGA93" s="1108"/>
      <c r="TGB93" s="1108"/>
      <c r="TGC93" s="1108"/>
      <c r="TGD93" s="1108"/>
      <c r="TGE93" s="1108"/>
      <c r="TGF93" s="1108"/>
      <c r="TGG93" s="1108"/>
      <c r="TGH93" s="1108"/>
      <c r="TGI93" s="1108"/>
      <c r="TGJ93" s="1108"/>
      <c r="TGK93" s="1108"/>
      <c r="TGL93" s="1108"/>
      <c r="TGM93" s="1108"/>
      <c r="TGN93" s="1108"/>
      <c r="TGO93" s="1108"/>
      <c r="TGP93" s="1108"/>
      <c r="TGQ93" s="1108"/>
      <c r="TGR93" s="1108"/>
      <c r="TGS93" s="1108"/>
      <c r="TGT93" s="1108"/>
      <c r="TGU93" s="1108"/>
      <c r="TGV93" s="1108"/>
      <c r="TGW93" s="1108"/>
      <c r="TGX93" s="1108"/>
      <c r="TGY93" s="1108"/>
      <c r="TGZ93" s="1108"/>
      <c r="THA93" s="1108"/>
      <c r="THB93" s="1108"/>
      <c r="THC93" s="1108"/>
      <c r="THD93" s="1108"/>
      <c r="THE93" s="1108"/>
      <c r="THF93" s="1108"/>
      <c r="THG93" s="1108"/>
      <c r="THH93" s="1108"/>
      <c r="THI93" s="1108"/>
      <c r="THJ93" s="1108"/>
      <c r="THK93" s="1108"/>
      <c r="THL93" s="1108"/>
      <c r="THM93" s="1108"/>
      <c r="THN93" s="1108"/>
      <c r="THO93" s="1108"/>
      <c r="THP93" s="1108"/>
      <c r="THQ93" s="1108"/>
      <c r="THR93" s="1108"/>
      <c r="THS93" s="1108"/>
      <c r="THT93" s="1108"/>
      <c r="THU93" s="1108"/>
      <c r="THV93" s="1108"/>
      <c r="THW93" s="1108"/>
      <c r="THX93" s="1108"/>
      <c r="THY93" s="1108"/>
      <c r="THZ93" s="1108"/>
      <c r="TIA93" s="1108"/>
      <c r="TIB93" s="1108"/>
      <c r="TIC93" s="1108"/>
      <c r="TID93" s="1108"/>
      <c r="TIE93" s="1108"/>
      <c r="TIF93" s="1108"/>
      <c r="TIG93" s="1108"/>
      <c r="TIH93" s="1108"/>
      <c r="TII93" s="1108"/>
      <c r="TIJ93" s="1108"/>
      <c r="TIK93" s="1108"/>
      <c r="TIL93" s="1108"/>
      <c r="TIM93" s="1108"/>
      <c r="TIN93" s="1108"/>
      <c r="TIO93" s="1108"/>
      <c r="TIP93" s="1108"/>
      <c r="TIQ93" s="1108"/>
      <c r="TIR93" s="1108"/>
      <c r="TIS93" s="1108"/>
      <c r="TIT93" s="1108"/>
      <c r="TIU93" s="1108"/>
      <c r="TIV93" s="1108"/>
      <c r="TIW93" s="1108"/>
      <c r="TIX93" s="1108"/>
      <c r="TIY93" s="1108"/>
      <c r="TIZ93" s="1108"/>
      <c r="TJA93" s="1108"/>
      <c r="TJB93" s="1108"/>
      <c r="TJC93" s="1108"/>
      <c r="TJD93" s="1108"/>
      <c r="TJE93" s="1108"/>
      <c r="TJF93" s="1108"/>
      <c r="TJG93" s="1108"/>
      <c r="TJH93" s="1108"/>
      <c r="TJI93" s="1108"/>
      <c r="TJJ93" s="1108"/>
      <c r="TJK93" s="1108"/>
      <c r="TJL93" s="1108"/>
      <c r="TJM93" s="1108"/>
      <c r="TJN93" s="1108"/>
      <c r="TJO93" s="1108"/>
      <c r="TJP93" s="1108"/>
      <c r="TJQ93" s="1108"/>
      <c r="TJR93" s="1108"/>
      <c r="TJS93" s="1108"/>
      <c r="TJT93" s="1108"/>
      <c r="TJU93" s="1108"/>
      <c r="TJV93" s="1108"/>
      <c r="TJW93" s="1108"/>
      <c r="TJX93" s="1108"/>
      <c r="TJY93" s="1108"/>
      <c r="TJZ93" s="1108"/>
      <c r="TKA93" s="1108"/>
      <c r="TKB93" s="1108"/>
      <c r="TKC93" s="1108"/>
      <c r="TKD93" s="1108"/>
      <c r="TKE93" s="1108"/>
      <c r="TKF93" s="1108"/>
      <c r="TKG93" s="1108"/>
      <c r="TKH93" s="1108"/>
      <c r="TKI93" s="1108"/>
      <c r="TKJ93" s="1108"/>
      <c r="TKK93" s="1108"/>
      <c r="TKL93" s="1108"/>
      <c r="TKM93" s="1108"/>
      <c r="TKN93" s="1108"/>
      <c r="TKO93" s="1108"/>
      <c r="TKP93" s="1108"/>
      <c r="TKQ93" s="1108"/>
      <c r="TKR93" s="1108"/>
      <c r="TKS93" s="1108"/>
      <c r="TKT93" s="1108"/>
      <c r="TKU93" s="1108"/>
      <c r="TKV93" s="1108"/>
      <c r="TKW93" s="1108"/>
      <c r="TKX93" s="1108"/>
      <c r="TKY93" s="1108"/>
      <c r="TKZ93" s="1108"/>
      <c r="TLA93" s="1108"/>
      <c r="TLB93" s="1108"/>
      <c r="TLC93" s="1108"/>
      <c r="TLD93" s="1108"/>
      <c r="TLE93" s="1108"/>
      <c r="TLF93" s="1108"/>
      <c r="TLG93" s="1108"/>
      <c r="TLH93" s="1108"/>
      <c r="TLI93" s="1108"/>
      <c r="TLJ93" s="1108"/>
      <c r="TLK93" s="1108"/>
      <c r="TLL93" s="1108"/>
      <c r="TLM93" s="1108"/>
      <c r="TLN93" s="1108"/>
      <c r="TLO93" s="1108"/>
      <c r="TLP93" s="1108"/>
      <c r="TLQ93" s="1108"/>
      <c r="TLR93" s="1108"/>
      <c r="TLS93" s="1108"/>
      <c r="TLT93" s="1108"/>
      <c r="TLU93" s="1108"/>
      <c r="TLV93" s="1108"/>
      <c r="TLW93" s="1108"/>
      <c r="TLX93" s="1108"/>
      <c r="TLY93" s="1108"/>
      <c r="TLZ93" s="1108"/>
      <c r="TMA93" s="1108"/>
      <c r="TMB93" s="1108"/>
      <c r="TMC93" s="1108"/>
      <c r="TMD93" s="1108"/>
      <c r="TME93" s="1108"/>
      <c r="TMF93" s="1108"/>
      <c r="TMG93" s="1108"/>
      <c r="TMH93" s="1108"/>
      <c r="TMI93" s="1108"/>
      <c r="TMJ93" s="1108"/>
      <c r="TMK93" s="1108"/>
      <c r="TML93" s="1108"/>
      <c r="TMM93" s="1108"/>
      <c r="TMN93" s="1108"/>
      <c r="TMO93" s="1108"/>
      <c r="TMP93" s="1108"/>
      <c r="TMQ93" s="1108"/>
      <c r="TMR93" s="1108"/>
      <c r="TMS93" s="1108"/>
      <c r="TMT93" s="1108"/>
      <c r="TMU93" s="1108"/>
      <c r="TMV93" s="1108"/>
      <c r="TMW93" s="1108"/>
      <c r="TMX93" s="1108"/>
      <c r="TMY93" s="1108"/>
      <c r="TMZ93" s="1108"/>
      <c r="TNA93" s="1108"/>
      <c r="TNB93" s="1108"/>
      <c r="TNC93" s="1108"/>
      <c r="TND93" s="1108"/>
      <c r="TNE93" s="1108"/>
      <c r="TNF93" s="1108"/>
      <c r="TNG93" s="1108"/>
      <c r="TNH93" s="1108"/>
      <c r="TNI93" s="1108"/>
      <c r="TNJ93" s="1108"/>
      <c r="TNK93" s="1108"/>
      <c r="TNL93" s="1108"/>
      <c r="TNM93" s="1108"/>
      <c r="TNN93" s="1108"/>
      <c r="TNO93" s="1108"/>
      <c r="TNP93" s="1108"/>
      <c r="TNQ93" s="1108"/>
      <c r="TNR93" s="1108"/>
      <c r="TNS93" s="1108"/>
      <c r="TNT93" s="1108"/>
      <c r="TNU93" s="1108"/>
      <c r="TNV93" s="1108"/>
      <c r="TNW93" s="1108"/>
      <c r="TNX93" s="1108"/>
      <c r="TNY93" s="1108"/>
      <c r="TNZ93" s="1108"/>
      <c r="TOA93" s="1108"/>
      <c r="TOB93" s="1108"/>
      <c r="TOC93" s="1108"/>
      <c r="TOD93" s="1108"/>
      <c r="TOE93" s="1108"/>
      <c r="TOF93" s="1108"/>
      <c r="TOG93" s="1108"/>
      <c r="TOH93" s="1108"/>
      <c r="TOI93" s="1108"/>
      <c r="TOJ93" s="1108"/>
      <c r="TOK93" s="1108"/>
      <c r="TOL93" s="1108"/>
      <c r="TOM93" s="1108"/>
      <c r="TON93" s="1108"/>
      <c r="TOO93" s="1108"/>
      <c r="TOP93" s="1108"/>
      <c r="TOQ93" s="1108"/>
      <c r="TOR93" s="1108"/>
      <c r="TOS93" s="1108"/>
      <c r="TOT93" s="1108"/>
      <c r="TOU93" s="1108"/>
      <c r="TOV93" s="1108"/>
      <c r="TOW93" s="1108"/>
      <c r="TOX93" s="1108"/>
      <c r="TOY93" s="1108"/>
      <c r="TOZ93" s="1108"/>
      <c r="TPA93" s="1108"/>
      <c r="TPB93" s="1108"/>
      <c r="TPC93" s="1108"/>
      <c r="TPD93" s="1108"/>
      <c r="TPE93" s="1108"/>
      <c r="TPF93" s="1108"/>
      <c r="TPG93" s="1108"/>
      <c r="TPH93" s="1108"/>
      <c r="TPI93" s="1108"/>
      <c r="TPJ93" s="1108"/>
      <c r="TPK93" s="1108"/>
      <c r="TPL93" s="1108"/>
      <c r="TPM93" s="1108"/>
      <c r="TPN93" s="1108"/>
      <c r="TPO93" s="1108"/>
      <c r="TPP93" s="1108"/>
      <c r="TPQ93" s="1108"/>
      <c r="TPR93" s="1108"/>
      <c r="TPS93" s="1108"/>
      <c r="TPT93" s="1108"/>
      <c r="TPU93" s="1108"/>
      <c r="TPV93" s="1108"/>
      <c r="TPW93" s="1108"/>
      <c r="TPX93" s="1108"/>
      <c r="TPY93" s="1108"/>
      <c r="TPZ93" s="1108"/>
      <c r="TQA93" s="1108"/>
      <c r="TQB93" s="1108"/>
      <c r="TQC93" s="1108"/>
      <c r="TQD93" s="1108"/>
      <c r="TQE93" s="1108"/>
      <c r="TQF93" s="1108"/>
      <c r="TQG93" s="1108"/>
      <c r="TQH93" s="1108"/>
      <c r="TQI93" s="1108"/>
      <c r="TQJ93" s="1108"/>
      <c r="TQK93" s="1108"/>
      <c r="TQL93" s="1108"/>
      <c r="TQM93" s="1108"/>
      <c r="TQN93" s="1108"/>
      <c r="TQO93" s="1108"/>
      <c r="TQP93" s="1108"/>
      <c r="TQQ93" s="1108"/>
      <c r="TQR93" s="1108"/>
      <c r="TQS93" s="1108"/>
      <c r="TQT93" s="1108"/>
      <c r="TQU93" s="1108"/>
      <c r="TQV93" s="1108"/>
      <c r="TQW93" s="1108"/>
      <c r="TQX93" s="1108"/>
      <c r="TQY93" s="1108"/>
      <c r="TQZ93" s="1108"/>
      <c r="TRA93" s="1108"/>
      <c r="TRB93" s="1108"/>
      <c r="TRC93" s="1108"/>
      <c r="TRD93" s="1108"/>
      <c r="TRE93" s="1108"/>
      <c r="TRF93" s="1108"/>
      <c r="TRG93" s="1108"/>
      <c r="TRH93" s="1108"/>
      <c r="TRI93" s="1108"/>
      <c r="TRJ93" s="1108"/>
      <c r="TRK93" s="1108"/>
      <c r="TRL93" s="1108"/>
      <c r="TRM93" s="1108"/>
      <c r="TRN93" s="1108"/>
      <c r="TRO93" s="1108"/>
      <c r="TRP93" s="1108"/>
      <c r="TRQ93" s="1108"/>
      <c r="TRR93" s="1108"/>
      <c r="TRS93" s="1108"/>
      <c r="TRT93" s="1108"/>
      <c r="TRU93" s="1108"/>
      <c r="TRV93" s="1108"/>
      <c r="TRW93" s="1108"/>
      <c r="TRX93" s="1108"/>
      <c r="TRY93" s="1108"/>
      <c r="TRZ93" s="1108"/>
      <c r="TSA93" s="1108"/>
      <c r="TSB93" s="1108"/>
      <c r="TSC93" s="1108"/>
      <c r="TSD93" s="1108"/>
      <c r="TSE93" s="1108"/>
      <c r="TSF93" s="1108"/>
      <c r="TSG93" s="1108"/>
      <c r="TSH93" s="1108"/>
      <c r="TSI93" s="1108"/>
      <c r="TSJ93" s="1108"/>
      <c r="TSK93" s="1108"/>
      <c r="TSL93" s="1108"/>
      <c r="TSM93" s="1108"/>
      <c r="TSN93" s="1108"/>
      <c r="TSO93" s="1108"/>
      <c r="TSP93" s="1108"/>
      <c r="TSQ93" s="1108"/>
      <c r="TSR93" s="1108"/>
      <c r="TSS93" s="1108"/>
      <c r="TST93" s="1108"/>
      <c r="TSU93" s="1108"/>
      <c r="TSV93" s="1108"/>
      <c r="TSW93" s="1108"/>
      <c r="TSX93" s="1108"/>
      <c r="TSY93" s="1108"/>
      <c r="TSZ93" s="1108"/>
      <c r="TTA93" s="1108"/>
      <c r="TTB93" s="1108"/>
      <c r="TTC93" s="1108"/>
      <c r="TTD93" s="1108"/>
      <c r="TTE93" s="1108"/>
      <c r="TTF93" s="1108"/>
      <c r="TTG93" s="1108"/>
      <c r="TTH93" s="1108"/>
      <c r="TTI93" s="1108"/>
      <c r="TTJ93" s="1108"/>
      <c r="TTK93" s="1108"/>
      <c r="TTL93" s="1108"/>
      <c r="TTM93" s="1108"/>
      <c r="TTN93" s="1108"/>
      <c r="TTO93" s="1108"/>
      <c r="TTP93" s="1108"/>
      <c r="TTQ93" s="1108"/>
      <c r="TTR93" s="1108"/>
      <c r="TTS93" s="1108"/>
      <c r="TTT93" s="1108"/>
      <c r="TTU93" s="1108"/>
      <c r="TTV93" s="1108"/>
      <c r="TTW93" s="1108"/>
      <c r="TTX93" s="1108"/>
      <c r="TTY93" s="1108"/>
      <c r="TTZ93" s="1108"/>
      <c r="TUA93" s="1108"/>
      <c r="TUB93" s="1108"/>
      <c r="TUC93" s="1108"/>
      <c r="TUD93" s="1108"/>
      <c r="TUE93" s="1108"/>
      <c r="TUF93" s="1108"/>
      <c r="TUG93" s="1108"/>
      <c r="TUH93" s="1108"/>
      <c r="TUI93" s="1108"/>
      <c r="TUJ93" s="1108"/>
      <c r="TUK93" s="1108"/>
      <c r="TUL93" s="1108"/>
      <c r="TUM93" s="1108"/>
      <c r="TUN93" s="1108"/>
      <c r="TUO93" s="1108"/>
      <c r="TUP93" s="1108"/>
      <c r="TUQ93" s="1108"/>
      <c r="TUR93" s="1108"/>
      <c r="TUS93" s="1108"/>
      <c r="TUT93" s="1108"/>
      <c r="TUU93" s="1108"/>
      <c r="TUV93" s="1108"/>
      <c r="TUW93" s="1108"/>
      <c r="TUX93" s="1108"/>
      <c r="TUY93" s="1108"/>
      <c r="TUZ93" s="1108"/>
      <c r="TVA93" s="1108"/>
      <c r="TVB93" s="1108"/>
      <c r="TVC93" s="1108"/>
      <c r="TVD93" s="1108"/>
      <c r="TVE93" s="1108"/>
      <c r="TVF93" s="1108"/>
      <c r="TVG93" s="1108"/>
      <c r="TVH93" s="1108"/>
      <c r="TVI93" s="1108"/>
      <c r="TVJ93" s="1108"/>
      <c r="TVK93" s="1108"/>
      <c r="TVL93" s="1108"/>
      <c r="TVM93" s="1108"/>
      <c r="TVN93" s="1108"/>
      <c r="TVO93" s="1108"/>
      <c r="TVP93" s="1108"/>
      <c r="TVQ93" s="1108"/>
      <c r="TVR93" s="1108"/>
      <c r="TVS93" s="1108"/>
      <c r="TVT93" s="1108"/>
      <c r="TVU93" s="1108"/>
      <c r="TVV93" s="1108"/>
      <c r="TVW93" s="1108"/>
      <c r="TVX93" s="1108"/>
      <c r="TVY93" s="1108"/>
      <c r="TVZ93" s="1108"/>
      <c r="TWA93" s="1108"/>
      <c r="TWB93" s="1108"/>
      <c r="TWC93" s="1108"/>
      <c r="TWD93" s="1108"/>
      <c r="TWE93" s="1108"/>
      <c r="TWF93" s="1108"/>
      <c r="TWG93" s="1108"/>
      <c r="TWH93" s="1108"/>
      <c r="TWI93" s="1108"/>
      <c r="TWJ93" s="1108"/>
      <c r="TWK93" s="1108"/>
      <c r="TWL93" s="1108"/>
      <c r="TWM93" s="1108"/>
      <c r="TWN93" s="1108"/>
      <c r="TWO93" s="1108"/>
      <c r="TWP93" s="1108"/>
      <c r="TWQ93" s="1108"/>
      <c r="TWR93" s="1108"/>
      <c r="TWS93" s="1108"/>
      <c r="TWT93" s="1108"/>
      <c r="TWU93" s="1108"/>
      <c r="TWV93" s="1108"/>
      <c r="TWW93" s="1108"/>
      <c r="TWX93" s="1108"/>
      <c r="TWY93" s="1108"/>
      <c r="TWZ93" s="1108"/>
      <c r="TXA93" s="1108"/>
      <c r="TXB93" s="1108"/>
      <c r="TXC93" s="1108"/>
      <c r="TXD93" s="1108"/>
      <c r="TXE93" s="1108"/>
      <c r="TXF93" s="1108"/>
      <c r="TXG93" s="1108"/>
      <c r="TXH93" s="1108"/>
      <c r="TXI93" s="1108"/>
      <c r="TXJ93" s="1108"/>
      <c r="TXK93" s="1108"/>
      <c r="TXL93" s="1108"/>
      <c r="TXM93" s="1108"/>
      <c r="TXN93" s="1108"/>
      <c r="TXO93" s="1108"/>
      <c r="TXP93" s="1108"/>
      <c r="TXQ93" s="1108"/>
      <c r="TXR93" s="1108"/>
      <c r="TXS93" s="1108"/>
      <c r="TXT93" s="1108"/>
      <c r="TXU93" s="1108"/>
      <c r="TXV93" s="1108"/>
      <c r="TXW93" s="1108"/>
      <c r="TXX93" s="1108"/>
      <c r="TXY93" s="1108"/>
      <c r="TXZ93" s="1108"/>
      <c r="TYA93" s="1108"/>
      <c r="TYB93" s="1108"/>
      <c r="TYC93" s="1108"/>
      <c r="TYD93" s="1108"/>
      <c r="TYE93" s="1108"/>
      <c r="TYF93" s="1108"/>
      <c r="TYG93" s="1108"/>
      <c r="TYH93" s="1108"/>
      <c r="TYI93" s="1108"/>
      <c r="TYJ93" s="1108"/>
      <c r="TYK93" s="1108"/>
      <c r="TYL93" s="1108"/>
      <c r="TYM93" s="1108"/>
      <c r="TYN93" s="1108"/>
      <c r="TYO93" s="1108"/>
      <c r="TYP93" s="1108"/>
      <c r="TYQ93" s="1108"/>
      <c r="TYR93" s="1108"/>
      <c r="TYS93" s="1108"/>
      <c r="TYT93" s="1108"/>
      <c r="TYU93" s="1108"/>
      <c r="TYV93" s="1108"/>
      <c r="TYW93" s="1108"/>
      <c r="TYX93" s="1108"/>
      <c r="TYY93" s="1108"/>
      <c r="TYZ93" s="1108"/>
      <c r="TZA93" s="1108"/>
      <c r="TZB93" s="1108"/>
      <c r="TZC93" s="1108"/>
      <c r="TZD93" s="1108"/>
      <c r="TZE93" s="1108"/>
      <c r="TZF93" s="1108"/>
      <c r="TZG93" s="1108"/>
      <c r="TZH93" s="1108"/>
      <c r="TZI93" s="1108"/>
      <c r="TZJ93" s="1108"/>
      <c r="TZK93" s="1108"/>
      <c r="TZL93" s="1108"/>
      <c r="TZM93" s="1108"/>
      <c r="TZN93" s="1108"/>
      <c r="TZO93" s="1108"/>
      <c r="TZP93" s="1108"/>
      <c r="TZQ93" s="1108"/>
      <c r="TZR93" s="1108"/>
      <c r="TZS93" s="1108"/>
      <c r="TZT93" s="1108"/>
      <c r="TZU93" s="1108"/>
      <c r="TZV93" s="1108"/>
      <c r="TZW93" s="1108"/>
      <c r="TZX93" s="1108"/>
      <c r="TZY93" s="1108"/>
      <c r="TZZ93" s="1108"/>
      <c r="UAA93" s="1108"/>
      <c r="UAB93" s="1108"/>
      <c r="UAC93" s="1108"/>
      <c r="UAD93" s="1108"/>
      <c r="UAE93" s="1108"/>
      <c r="UAF93" s="1108"/>
      <c r="UAG93" s="1108"/>
      <c r="UAH93" s="1108"/>
      <c r="UAI93" s="1108"/>
      <c r="UAJ93" s="1108"/>
      <c r="UAK93" s="1108"/>
      <c r="UAL93" s="1108"/>
      <c r="UAM93" s="1108"/>
      <c r="UAN93" s="1108"/>
      <c r="UAO93" s="1108"/>
      <c r="UAP93" s="1108"/>
      <c r="UAQ93" s="1108"/>
      <c r="UAR93" s="1108"/>
      <c r="UAS93" s="1108"/>
      <c r="UAT93" s="1108"/>
      <c r="UAU93" s="1108"/>
      <c r="UAV93" s="1108"/>
      <c r="UAW93" s="1108"/>
      <c r="UAX93" s="1108"/>
      <c r="UAY93" s="1108"/>
      <c r="UAZ93" s="1108"/>
      <c r="UBA93" s="1108"/>
      <c r="UBB93" s="1108"/>
      <c r="UBC93" s="1108"/>
      <c r="UBD93" s="1108"/>
      <c r="UBE93" s="1108"/>
      <c r="UBF93" s="1108"/>
      <c r="UBG93" s="1108"/>
      <c r="UBH93" s="1108"/>
      <c r="UBI93" s="1108"/>
      <c r="UBJ93" s="1108"/>
      <c r="UBK93" s="1108"/>
      <c r="UBL93" s="1108"/>
      <c r="UBM93" s="1108"/>
      <c r="UBN93" s="1108"/>
      <c r="UBO93" s="1108"/>
      <c r="UBP93" s="1108"/>
      <c r="UBQ93" s="1108"/>
      <c r="UBR93" s="1108"/>
      <c r="UBS93" s="1108"/>
      <c r="UBT93" s="1108"/>
      <c r="UBU93" s="1108"/>
      <c r="UBV93" s="1108"/>
      <c r="UBW93" s="1108"/>
      <c r="UBX93" s="1108"/>
      <c r="UBY93" s="1108"/>
      <c r="UBZ93" s="1108"/>
      <c r="UCA93" s="1108"/>
      <c r="UCB93" s="1108"/>
      <c r="UCC93" s="1108"/>
      <c r="UCD93" s="1108"/>
      <c r="UCE93" s="1108"/>
      <c r="UCF93" s="1108"/>
      <c r="UCG93" s="1108"/>
      <c r="UCH93" s="1108"/>
      <c r="UCI93" s="1108"/>
      <c r="UCJ93" s="1108"/>
      <c r="UCK93" s="1108"/>
      <c r="UCL93" s="1108"/>
      <c r="UCM93" s="1108"/>
      <c r="UCN93" s="1108"/>
      <c r="UCO93" s="1108"/>
      <c r="UCP93" s="1108"/>
      <c r="UCQ93" s="1108"/>
      <c r="UCR93" s="1108"/>
      <c r="UCS93" s="1108"/>
      <c r="UCT93" s="1108"/>
      <c r="UCU93" s="1108"/>
      <c r="UCV93" s="1108"/>
      <c r="UCW93" s="1108"/>
      <c r="UCX93" s="1108"/>
      <c r="UCY93" s="1108"/>
      <c r="UCZ93" s="1108"/>
      <c r="UDA93" s="1108"/>
      <c r="UDB93" s="1108"/>
      <c r="UDC93" s="1108"/>
      <c r="UDD93" s="1108"/>
      <c r="UDE93" s="1108"/>
      <c r="UDF93" s="1108"/>
      <c r="UDG93" s="1108"/>
      <c r="UDH93" s="1108"/>
      <c r="UDI93" s="1108"/>
      <c r="UDJ93" s="1108"/>
      <c r="UDK93" s="1108"/>
      <c r="UDL93" s="1108"/>
      <c r="UDM93" s="1108"/>
      <c r="UDN93" s="1108"/>
      <c r="UDO93" s="1108"/>
      <c r="UDP93" s="1108"/>
      <c r="UDQ93" s="1108"/>
      <c r="UDR93" s="1108"/>
      <c r="UDS93" s="1108"/>
      <c r="UDT93" s="1108"/>
      <c r="UDU93" s="1108"/>
      <c r="UDV93" s="1108"/>
      <c r="UDW93" s="1108"/>
      <c r="UDX93" s="1108"/>
      <c r="UDY93" s="1108"/>
      <c r="UDZ93" s="1108"/>
      <c r="UEA93" s="1108"/>
      <c r="UEB93" s="1108"/>
      <c r="UEC93" s="1108"/>
      <c r="UED93" s="1108"/>
      <c r="UEE93" s="1108"/>
      <c r="UEF93" s="1108"/>
      <c r="UEG93" s="1108"/>
      <c r="UEH93" s="1108"/>
      <c r="UEI93" s="1108"/>
      <c r="UEJ93" s="1108"/>
      <c r="UEK93" s="1108"/>
      <c r="UEL93" s="1108"/>
      <c r="UEM93" s="1108"/>
      <c r="UEN93" s="1108"/>
      <c r="UEO93" s="1108"/>
      <c r="UEP93" s="1108"/>
      <c r="UEQ93" s="1108"/>
      <c r="UER93" s="1108"/>
      <c r="UES93" s="1108"/>
      <c r="UET93" s="1108"/>
      <c r="UEU93" s="1108"/>
      <c r="UEV93" s="1108"/>
      <c r="UEW93" s="1108"/>
      <c r="UEX93" s="1108"/>
      <c r="UEY93" s="1108"/>
      <c r="UEZ93" s="1108"/>
      <c r="UFA93" s="1108"/>
      <c r="UFB93" s="1108"/>
      <c r="UFC93" s="1108"/>
      <c r="UFD93" s="1108"/>
      <c r="UFE93" s="1108"/>
      <c r="UFF93" s="1108"/>
      <c r="UFG93" s="1108"/>
      <c r="UFH93" s="1108"/>
      <c r="UFI93" s="1108"/>
      <c r="UFJ93" s="1108"/>
      <c r="UFK93" s="1108"/>
      <c r="UFL93" s="1108"/>
      <c r="UFM93" s="1108"/>
      <c r="UFN93" s="1108"/>
      <c r="UFO93" s="1108"/>
      <c r="UFP93" s="1108"/>
      <c r="UFQ93" s="1108"/>
      <c r="UFR93" s="1108"/>
      <c r="UFS93" s="1108"/>
      <c r="UFT93" s="1108"/>
      <c r="UFU93" s="1108"/>
      <c r="UFV93" s="1108"/>
      <c r="UFW93" s="1108"/>
      <c r="UFX93" s="1108"/>
      <c r="UFY93" s="1108"/>
      <c r="UFZ93" s="1108"/>
      <c r="UGA93" s="1108"/>
      <c r="UGB93" s="1108"/>
      <c r="UGC93" s="1108"/>
      <c r="UGD93" s="1108"/>
      <c r="UGE93" s="1108"/>
      <c r="UGF93" s="1108"/>
      <c r="UGG93" s="1108"/>
      <c r="UGH93" s="1108"/>
      <c r="UGI93" s="1108"/>
      <c r="UGJ93" s="1108"/>
      <c r="UGK93" s="1108"/>
      <c r="UGL93" s="1108"/>
      <c r="UGM93" s="1108"/>
      <c r="UGN93" s="1108"/>
      <c r="UGO93" s="1108"/>
      <c r="UGP93" s="1108"/>
      <c r="UGQ93" s="1108"/>
      <c r="UGR93" s="1108"/>
      <c r="UGS93" s="1108"/>
      <c r="UGT93" s="1108"/>
      <c r="UGU93" s="1108"/>
      <c r="UGV93" s="1108"/>
      <c r="UGW93" s="1108"/>
      <c r="UGX93" s="1108"/>
      <c r="UGY93" s="1108"/>
      <c r="UGZ93" s="1108"/>
      <c r="UHA93" s="1108"/>
      <c r="UHB93" s="1108"/>
      <c r="UHC93" s="1108"/>
      <c r="UHD93" s="1108"/>
      <c r="UHE93" s="1108"/>
      <c r="UHF93" s="1108"/>
      <c r="UHG93" s="1108"/>
      <c r="UHH93" s="1108"/>
      <c r="UHI93" s="1108"/>
      <c r="UHJ93" s="1108"/>
      <c r="UHK93" s="1108"/>
      <c r="UHL93" s="1108"/>
      <c r="UHM93" s="1108"/>
      <c r="UHN93" s="1108"/>
      <c r="UHO93" s="1108"/>
      <c r="UHP93" s="1108"/>
      <c r="UHQ93" s="1108"/>
      <c r="UHR93" s="1108"/>
      <c r="UHS93" s="1108"/>
      <c r="UHT93" s="1108"/>
      <c r="UHU93" s="1108"/>
      <c r="UHV93" s="1108"/>
      <c r="UHW93" s="1108"/>
      <c r="UHX93" s="1108"/>
      <c r="UHY93" s="1108"/>
      <c r="UHZ93" s="1108"/>
      <c r="UIA93" s="1108"/>
      <c r="UIB93" s="1108"/>
      <c r="UIC93" s="1108"/>
      <c r="UID93" s="1108"/>
      <c r="UIE93" s="1108"/>
      <c r="UIF93" s="1108"/>
      <c r="UIG93" s="1108"/>
      <c r="UIH93" s="1108"/>
      <c r="UII93" s="1108"/>
      <c r="UIJ93" s="1108"/>
      <c r="UIK93" s="1108"/>
      <c r="UIL93" s="1108"/>
      <c r="UIM93" s="1108"/>
      <c r="UIN93" s="1108"/>
      <c r="UIO93" s="1108"/>
      <c r="UIP93" s="1108"/>
      <c r="UIQ93" s="1108"/>
      <c r="UIR93" s="1108"/>
      <c r="UIS93" s="1108"/>
      <c r="UIT93" s="1108"/>
      <c r="UIU93" s="1108"/>
      <c r="UIV93" s="1108"/>
      <c r="UIW93" s="1108"/>
      <c r="UIX93" s="1108"/>
      <c r="UIY93" s="1108"/>
      <c r="UIZ93" s="1108"/>
      <c r="UJA93" s="1108"/>
      <c r="UJB93" s="1108"/>
      <c r="UJC93" s="1108"/>
      <c r="UJD93" s="1108"/>
      <c r="UJE93" s="1108"/>
      <c r="UJF93" s="1108"/>
      <c r="UJG93" s="1108"/>
      <c r="UJH93" s="1108"/>
      <c r="UJI93" s="1108"/>
      <c r="UJJ93" s="1108"/>
      <c r="UJK93" s="1108"/>
      <c r="UJL93" s="1108"/>
      <c r="UJM93" s="1108"/>
      <c r="UJN93" s="1108"/>
      <c r="UJO93" s="1108"/>
      <c r="UJP93" s="1108"/>
      <c r="UJQ93" s="1108"/>
      <c r="UJR93" s="1108"/>
      <c r="UJS93" s="1108"/>
      <c r="UJT93" s="1108"/>
      <c r="UJU93" s="1108"/>
      <c r="UJV93" s="1108"/>
      <c r="UJW93" s="1108"/>
      <c r="UJX93" s="1108"/>
      <c r="UJY93" s="1108"/>
      <c r="UJZ93" s="1108"/>
      <c r="UKA93" s="1108"/>
      <c r="UKB93" s="1108"/>
      <c r="UKC93" s="1108"/>
      <c r="UKD93" s="1108"/>
      <c r="UKE93" s="1108"/>
      <c r="UKF93" s="1108"/>
      <c r="UKG93" s="1108"/>
      <c r="UKH93" s="1108"/>
      <c r="UKI93" s="1108"/>
      <c r="UKJ93" s="1108"/>
      <c r="UKK93" s="1108"/>
      <c r="UKL93" s="1108"/>
      <c r="UKM93" s="1108"/>
      <c r="UKN93" s="1108"/>
      <c r="UKO93" s="1108"/>
      <c r="UKP93" s="1108"/>
      <c r="UKQ93" s="1108"/>
      <c r="UKR93" s="1108"/>
      <c r="UKS93" s="1108"/>
      <c r="UKT93" s="1108"/>
      <c r="UKU93" s="1108"/>
      <c r="UKV93" s="1108"/>
      <c r="UKW93" s="1108"/>
      <c r="UKX93" s="1108"/>
      <c r="UKY93" s="1108"/>
      <c r="UKZ93" s="1108"/>
      <c r="ULA93" s="1108"/>
      <c r="ULB93" s="1108"/>
      <c r="ULC93" s="1108"/>
      <c r="ULD93" s="1108"/>
      <c r="ULE93" s="1108"/>
      <c r="ULF93" s="1108"/>
      <c r="ULG93" s="1108"/>
      <c r="ULH93" s="1108"/>
      <c r="ULI93" s="1108"/>
      <c r="ULJ93" s="1108"/>
      <c r="ULK93" s="1108"/>
      <c r="ULL93" s="1108"/>
      <c r="ULM93" s="1108"/>
      <c r="ULN93" s="1108"/>
      <c r="ULO93" s="1108"/>
      <c r="ULP93" s="1108"/>
      <c r="ULQ93" s="1108"/>
      <c r="ULR93" s="1108"/>
      <c r="ULS93" s="1108"/>
      <c r="ULT93" s="1108"/>
      <c r="ULU93" s="1108"/>
      <c r="ULV93" s="1108"/>
      <c r="ULW93" s="1108"/>
      <c r="ULX93" s="1108"/>
      <c r="ULY93" s="1108"/>
      <c r="ULZ93" s="1108"/>
      <c r="UMA93" s="1108"/>
      <c r="UMB93" s="1108"/>
      <c r="UMC93" s="1108"/>
      <c r="UMD93" s="1108"/>
      <c r="UME93" s="1108"/>
      <c r="UMF93" s="1108"/>
      <c r="UMG93" s="1108"/>
      <c r="UMH93" s="1108"/>
      <c r="UMI93" s="1108"/>
      <c r="UMJ93" s="1108"/>
      <c r="UMK93" s="1108"/>
      <c r="UML93" s="1108"/>
      <c r="UMM93" s="1108"/>
      <c r="UMN93" s="1108"/>
      <c r="UMO93" s="1108"/>
      <c r="UMP93" s="1108"/>
      <c r="UMQ93" s="1108"/>
      <c r="UMR93" s="1108"/>
      <c r="UMS93" s="1108"/>
      <c r="UMT93" s="1108"/>
      <c r="UMU93" s="1108"/>
      <c r="UMV93" s="1108"/>
      <c r="UMW93" s="1108"/>
      <c r="UMX93" s="1108"/>
      <c r="UMY93" s="1108"/>
      <c r="UMZ93" s="1108"/>
      <c r="UNA93" s="1108"/>
      <c r="UNB93" s="1108"/>
      <c r="UNC93" s="1108"/>
      <c r="UND93" s="1108"/>
      <c r="UNE93" s="1108"/>
      <c r="UNF93" s="1108"/>
      <c r="UNG93" s="1108"/>
      <c r="UNH93" s="1108"/>
      <c r="UNI93" s="1108"/>
      <c r="UNJ93" s="1108"/>
      <c r="UNK93" s="1108"/>
      <c r="UNL93" s="1108"/>
      <c r="UNM93" s="1108"/>
      <c r="UNN93" s="1108"/>
      <c r="UNO93" s="1108"/>
      <c r="UNP93" s="1108"/>
      <c r="UNQ93" s="1108"/>
      <c r="UNR93" s="1108"/>
      <c r="UNS93" s="1108"/>
      <c r="UNT93" s="1108"/>
      <c r="UNU93" s="1108"/>
      <c r="UNV93" s="1108"/>
      <c r="UNW93" s="1108"/>
      <c r="UNX93" s="1108"/>
      <c r="UNY93" s="1108"/>
      <c r="UNZ93" s="1108"/>
      <c r="UOA93" s="1108"/>
      <c r="UOB93" s="1108"/>
      <c r="UOC93" s="1108"/>
      <c r="UOD93" s="1108"/>
      <c r="UOE93" s="1108"/>
      <c r="UOF93" s="1108"/>
      <c r="UOG93" s="1108"/>
      <c r="UOH93" s="1108"/>
      <c r="UOI93" s="1108"/>
      <c r="UOJ93" s="1108"/>
      <c r="UOK93" s="1108"/>
      <c r="UOL93" s="1108"/>
      <c r="UOM93" s="1108"/>
      <c r="UON93" s="1108"/>
      <c r="UOO93" s="1108"/>
      <c r="UOP93" s="1108"/>
      <c r="UOQ93" s="1108"/>
      <c r="UOR93" s="1108"/>
      <c r="UOS93" s="1108"/>
      <c r="UOT93" s="1108"/>
      <c r="UOU93" s="1108"/>
      <c r="UOV93" s="1108"/>
      <c r="UOW93" s="1108"/>
      <c r="UOX93" s="1108"/>
      <c r="UOY93" s="1108"/>
      <c r="UOZ93" s="1108"/>
      <c r="UPA93" s="1108"/>
      <c r="UPB93" s="1108"/>
      <c r="UPC93" s="1108"/>
      <c r="UPD93" s="1108"/>
      <c r="UPE93" s="1108"/>
      <c r="UPF93" s="1108"/>
      <c r="UPG93" s="1108"/>
      <c r="UPH93" s="1108"/>
      <c r="UPI93" s="1108"/>
      <c r="UPJ93" s="1108"/>
      <c r="UPK93" s="1108"/>
      <c r="UPL93" s="1108"/>
      <c r="UPM93" s="1108"/>
      <c r="UPN93" s="1108"/>
      <c r="UPO93" s="1108"/>
      <c r="UPP93" s="1108"/>
      <c r="UPQ93" s="1108"/>
      <c r="UPR93" s="1108"/>
      <c r="UPS93" s="1108"/>
      <c r="UPT93" s="1108"/>
      <c r="UPU93" s="1108"/>
      <c r="UPV93" s="1108"/>
      <c r="UPW93" s="1108"/>
      <c r="UPX93" s="1108"/>
      <c r="UPY93" s="1108"/>
      <c r="UPZ93" s="1108"/>
      <c r="UQA93" s="1108"/>
      <c r="UQB93" s="1108"/>
      <c r="UQC93" s="1108"/>
      <c r="UQD93" s="1108"/>
      <c r="UQE93" s="1108"/>
      <c r="UQF93" s="1108"/>
      <c r="UQG93" s="1108"/>
      <c r="UQH93" s="1108"/>
      <c r="UQI93" s="1108"/>
      <c r="UQJ93" s="1108"/>
      <c r="UQK93" s="1108"/>
      <c r="UQL93" s="1108"/>
      <c r="UQM93" s="1108"/>
      <c r="UQN93" s="1108"/>
      <c r="UQO93" s="1108"/>
      <c r="UQP93" s="1108"/>
      <c r="UQQ93" s="1108"/>
      <c r="UQR93" s="1108"/>
      <c r="UQS93" s="1108"/>
      <c r="UQT93" s="1108"/>
      <c r="UQU93" s="1108"/>
      <c r="UQV93" s="1108"/>
      <c r="UQW93" s="1108"/>
      <c r="UQX93" s="1108"/>
      <c r="UQY93" s="1108"/>
      <c r="UQZ93" s="1108"/>
      <c r="URA93" s="1108"/>
      <c r="URB93" s="1108"/>
      <c r="URC93" s="1108"/>
      <c r="URD93" s="1108"/>
      <c r="URE93" s="1108"/>
      <c r="URF93" s="1108"/>
      <c r="URG93" s="1108"/>
      <c r="URH93" s="1108"/>
      <c r="URI93" s="1108"/>
      <c r="URJ93" s="1108"/>
      <c r="URK93" s="1108"/>
      <c r="URL93" s="1108"/>
      <c r="URM93" s="1108"/>
      <c r="URN93" s="1108"/>
      <c r="URO93" s="1108"/>
      <c r="URP93" s="1108"/>
      <c r="URQ93" s="1108"/>
      <c r="URR93" s="1108"/>
      <c r="URS93" s="1108"/>
      <c r="URT93" s="1108"/>
      <c r="URU93" s="1108"/>
      <c r="URV93" s="1108"/>
      <c r="URW93" s="1108"/>
      <c r="URX93" s="1108"/>
      <c r="URY93" s="1108"/>
      <c r="URZ93" s="1108"/>
      <c r="USA93" s="1108"/>
      <c r="USB93" s="1108"/>
      <c r="USC93" s="1108"/>
      <c r="USD93" s="1108"/>
      <c r="USE93" s="1108"/>
      <c r="USF93" s="1108"/>
      <c r="USG93" s="1108"/>
      <c r="USH93" s="1108"/>
      <c r="USI93" s="1108"/>
      <c r="USJ93" s="1108"/>
      <c r="USK93" s="1108"/>
      <c r="USL93" s="1108"/>
      <c r="USM93" s="1108"/>
      <c r="USN93" s="1108"/>
      <c r="USO93" s="1108"/>
      <c r="USP93" s="1108"/>
      <c r="USQ93" s="1108"/>
      <c r="USR93" s="1108"/>
      <c r="USS93" s="1108"/>
      <c r="UST93" s="1108"/>
      <c r="USU93" s="1108"/>
      <c r="USV93" s="1108"/>
      <c r="USW93" s="1108"/>
      <c r="USX93" s="1108"/>
      <c r="USY93" s="1108"/>
      <c r="USZ93" s="1108"/>
      <c r="UTA93" s="1108"/>
      <c r="UTB93" s="1108"/>
      <c r="UTC93" s="1108"/>
      <c r="UTD93" s="1108"/>
      <c r="UTE93" s="1108"/>
      <c r="UTF93" s="1108"/>
      <c r="UTG93" s="1108"/>
      <c r="UTH93" s="1108"/>
      <c r="UTI93" s="1108"/>
      <c r="UTJ93" s="1108"/>
      <c r="UTK93" s="1108"/>
      <c r="UTL93" s="1108"/>
      <c r="UTM93" s="1108"/>
      <c r="UTN93" s="1108"/>
      <c r="UTO93" s="1108"/>
      <c r="UTP93" s="1108"/>
      <c r="UTQ93" s="1108"/>
      <c r="UTR93" s="1108"/>
      <c r="UTS93" s="1108"/>
      <c r="UTT93" s="1108"/>
      <c r="UTU93" s="1108"/>
      <c r="UTV93" s="1108"/>
      <c r="UTW93" s="1108"/>
      <c r="UTX93" s="1108"/>
      <c r="UTY93" s="1108"/>
      <c r="UTZ93" s="1108"/>
      <c r="UUA93" s="1108"/>
      <c r="UUB93" s="1108"/>
      <c r="UUC93" s="1108"/>
      <c r="UUD93" s="1108"/>
      <c r="UUE93" s="1108"/>
      <c r="UUF93" s="1108"/>
      <c r="UUG93" s="1108"/>
      <c r="UUH93" s="1108"/>
      <c r="UUI93" s="1108"/>
      <c r="UUJ93" s="1108"/>
      <c r="UUK93" s="1108"/>
      <c r="UUL93" s="1108"/>
      <c r="UUM93" s="1108"/>
      <c r="UUN93" s="1108"/>
      <c r="UUO93" s="1108"/>
      <c r="UUP93" s="1108"/>
      <c r="UUQ93" s="1108"/>
      <c r="UUR93" s="1108"/>
      <c r="UUS93" s="1108"/>
      <c r="UUT93" s="1108"/>
      <c r="UUU93" s="1108"/>
      <c r="UUV93" s="1108"/>
      <c r="UUW93" s="1108"/>
      <c r="UUX93" s="1108"/>
      <c r="UUY93" s="1108"/>
      <c r="UUZ93" s="1108"/>
      <c r="UVA93" s="1108"/>
      <c r="UVB93" s="1108"/>
      <c r="UVC93" s="1108"/>
      <c r="UVD93" s="1108"/>
      <c r="UVE93" s="1108"/>
      <c r="UVF93" s="1108"/>
      <c r="UVG93" s="1108"/>
      <c r="UVH93" s="1108"/>
      <c r="UVI93" s="1108"/>
      <c r="UVJ93" s="1108"/>
      <c r="UVK93" s="1108"/>
      <c r="UVL93" s="1108"/>
      <c r="UVM93" s="1108"/>
      <c r="UVN93" s="1108"/>
      <c r="UVO93" s="1108"/>
      <c r="UVP93" s="1108"/>
      <c r="UVQ93" s="1108"/>
      <c r="UVR93" s="1108"/>
      <c r="UVS93" s="1108"/>
      <c r="UVT93" s="1108"/>
      <c r="UVU93" s="1108"/>
      <c r="UVV93" s="1108"/>
      <c r="UVW93" s="1108"/>
      <c r="UVX93" s="1108"/>
      <c r="UVY93" s="1108"/>
      <c r="UVZ93" s="1108"/>
      <c r="UWA93" s="1108"/>
      <c r="UWB93" s="1108"/>
      <c r="UWC93" s="1108"/>
      <c r="UWD93" s="1108"/>
      <c r="UWE93" s="1108"/>
      <c r="UWF93" s="1108"/>
      <c r="UWG93" s="1108"/>
      <c r="UWH93" s="1108"/>
      <c r="UWI93" s="1108"/>
      <c r="UWJ93" s="1108"/>
      <c r="UWK93" s="1108"/>
      <c r="UWL93" s="1108"/>
      <c r="UWM93" s="1108"/>
      <c r="UWN93" s="1108"/>
      <c r="UWO93" s="1108"/>
      <c r="UWP93" s="1108"/>
      <c r="UWQ93" s="1108"/>
      <c r="UWR93" s="1108"/>
      <c r="UWS93" s="1108"/>
      <c r="UWT93" s="1108"/>
      <c r="UWU93" s="1108"/>
      <c r="UWV93" s="1108"/>
      <c r="UWW93" s="1108"/>
      <c r="UWX93" s="1108"/>
      <c r="UWY93" s="1108"/>
      <c r="UWZ93" s="1108"/>
      <c r="UXA93" s="1108"/>
      <c r="UXB93" s="1108"/>
      <c r="UXC93" s="1108"/>
      <c r="UXD93" s="1108"/>
      <c r="UXE93" s="1108"/>
      <c r="UXF93" s="1108"/>
      <c r="UXG93" s="1108"/>
      <c r="UXH93" s="1108"/>
      <c r="UXI93" s="1108"/>
      <c r="UXJ93" s="1108"/>
      <c r="UXK93" s="1108"/>
      <c r="UXL93" s="1108"/>
      <c r="UXM93" s="1108"/>
      <c r="UXN93" s="1108"/>
      <c r="UXO93" s="1108"/>
      <c r="UXP93" s="1108"/>
      <c r="UXQ93" s="1108"/>
      <c r="UXR93" s="1108"/>
      <c r="UXS93" s="1108"/>
      <c r="UXT93" s="1108"/>
      <c r="UXU93" s="1108"/>
      <c r="UXV93" s="1108"/>
      <c r="UXW93" s="1108"/>
      <c r="UXX93" s="1108"/>
      <c r="UXY93" s="1108"/>
      <c r="UXZ93" s="1108"/>
      <c r="UYA93" s="1108"/>
      <c r="UYB93" s="1108"/>
      <c r="UYC93" s="1108"/>
      <c r="UYD93" s="1108"/>
      <c r="UYE93" s="1108"/>
      <c r="UYF93" s="1108"/>
      <c r="UYG93" s="1108"/>
      <c r="UYH93" s="1108"/>
      <c r="UYI93" s="1108"/>
      <c r="UYJ93" s="1108"/>
      <c r="UYK93" s="1108"/>
      <c r="UYL93" s="1108"/>
      <c r="UYM93" s="1108"/>
      <c r="UYN93" s="1108"/>
      <c r="UYO93" s="1108"/>
      <c r="UYP93" s="1108"/>
      <c r="UYQ93" s="1108"/>
      <c r="UYR93" s="1108"/>
      <c r="UYS93" s="1108"/>
      <c r="UYT93" s="1108"/>
      <c r="UYU93" s="1108"/>
      <c r="UYV93" s="1108"/>
      <c r="UYW93" s="1108"/>
      <c r="UYX93" s="1108"/>
      <c r="UYY93" s="1108"/>
      <c r="UYZ93" s="1108"/>
      <c r="UZA93" s="1108"/>
      <c r="UZB93" s="1108"/>
      <c r="UZC93" s="1108"/>
      <c r="UZD93" s="1108"/>
      <c r="UZE93" s="1108"/>
      <c r="UZF93" s="1108"/>
      <c r="UZG93" s="1108"/>
      <c r="UZH93" s="1108"/>
      <c r="UZI93" s="1108"/>
      <c r="UZJ93" s="1108"/>
      <c r="UZK93" s="1108"/>
      <c r="UZL93" s="1108"/>
      <c r="UZM93" s="1108"/>
      <c r="UZN93" s="1108"/>
      <c r="UZO93" s="1108"/>
      <c r="UZP93" s="1108"/>
      <c r="UZQ93" s="1108"/>
      <c r="UZR93" s="1108"/>
      <c r="UZS93" s="1108"/>
      <c r="UZT93" s="1108"/>
      <c r="UZU93" s="1108"/>
      <c r="UZV93" s="1108"/>
      <c r="UZW93" s="1108"/>
      <c r="UZX93" s="1108"/>
      <c r="UZY93" s="1108"/>
      <c r="UZZ93" s="1108"/>
      <c r="VAA93" s="1108"/>
      <c r="VAB93" s="1108"/>
      <c r="VAC93" s="1108"/>
      <c r="VAD93" s="1108"/>
      <c r="VAE93" s="1108"/>
      <c r="VAF93" s="1108"/>
      <c r="VAG93" s="1108"/>
      <c r="VAH93" s="1108"/>
      <c r="VAI93" s="1108"/>
      <c r="VAJ93" s="1108"/>
      <c r="VAK93" s="1108"/>
      <c r="VAL93" s="1108"/>
      <c r="VAM93" s="1108"/>
      <c r="VAN93" s="1108"/>
      <c r="VAO93" s="1108"/>
      <c r="VAP93" s="1108"/>
      <c r="VAQ93" s="1108"/>
      <c r="VAR93" s="1108"/>
      <c r="VAS93" s="1108"/>
      <c r="VAT93" s="1108"/>
      <c r="VAU93" s="1108"/>
      <c r="VAV93" s="1108"/>
      <c r="VAW93" s="1108"/>
      <c r="VAX93" s="1108"/>
      <c r="VAY93" s="1108"/>
      <c r="VAZ93" s="1108"/>
      <c r="VBA93" s="1108"/>
      <c r="VBB93" s="1108"/>
      <c r="VBC93" s="1108"/>
      <c r="VBD93" s="1108"/>
      <c r="VBE93" s="1108"/>
      <c r="VBF93" s="1108"/>
      <c r="VBG93" s="1108"/>
      <c r="VBH93" s="1108"/>
      <c r="VBI93" s="1108"/>
      <c r="VBJ93" s="1108"/>
      <c r="VBK93" s="1108"/>
      <c r="VBL93" s="1108"/>
      <c r="VBM93" s="1108"/>
      <c r="VBN93" s="1108"/>
      <c r="VBO93" s="1108"/>
      <c r="VBP93" s="1108"/>
      <c r="VBQ93" s="1108"/>
      <c r="VBR93" s="1108"/>
      <c r="VBS93" s="1108"/>
      <c r="VBT93" s="1108"/>
      <c r="VBU93" s="1108"/>
      <c r="VBV93" s="1108"/>
      <c r="VBW93" s="1108"/>
      <c r="VBX93" s="1108"/>
      <c r="VBY93" s="1108"/>
      <c r="VBZ93" s="1108"/>
      <c r="VCA93" s="1108"/>
      <c r="VCB93" s="1108"/>
      <c r="VCC93" s="1108"/>
      <c r="VCD93" s="1108"/>
      <c r="VCE93" s="1108"/>
      <c r="VCF93" s="1108"/>
      <c r="VCG93" s="1108"/>
      <c r="VCH93" s="1108"/>
      <c r="VCI93" s="1108"/>
      <c r="VCJ93" s="1108"/>
      <c r="VCK93" s="1108"/>
      <c r="VCL93" s="1108"/>
      <c r="VCM93" s="1108"/>
      <c r="VCN93" s="1108"/>
      <c r="VCO93" s="1108"/>
      <c r="VCP93" s="1108"/>
      <c r="VCQ93" s="1108"/>
      <c r="VCR93" s="1108"/>
      <c r="VCS93" s="1108"/>
      <c r="VCT93" s="1108"/>
      <c r="VCU93" s="1108"/>
      <c r="VCV93" s="1108"/>
      <c r="VCW93" s="1108"/>
      <c r="VCX93" s="1108"/>
      <c r="VCY93" s="1108"/>
      <c r="VCZ93" s="1108"/>
      <c r="VDA93" s="1108"/>
      <c r="VDB93" s="1108"/>
      <c r="VDC93" s="1108"/>
      <c r="VDD93" s="1108"/>
      <c r="VDE93" s="1108"/>
      <c r="VDF93" s="1108"/>
      <c r="VDG93" s="1108"/>
      <c r="VDH93" s="1108"/>
      <c r="VDI93" s="1108"/>
      <c r="VDJ93" s="1108"/>
      <c r="VDK93" s="1108"/>
      <c r="VDL93" s="1108"/>
      <c r="VDM93" s="1108"/>
      <c r="VDN93" s="1108"/>
      <c r="VDO93" s="1108"/>
      <c r="VDP93" s="1108"/>
      <c r="VDQ93" s="1108"/>
      <c r="VDR93" s="1108"/>
      <c r="VDS93" s="1108"/>
      <c r="VDT93" s="1108"/>
      <c r="VDU93" s="1108"/>
      <c r="VDV93" s="1108"/>
      <c r="VDW93" s="1108"/>
      <c r="VDX93" s="1108"/>
      <c r="VDY93" s="1108"/>
      <c r="VDZ93" s="1108"/>
      <c r="VEA93" s="1108"/>
      <c r="VEB93" s="1108"/>
      <c r="VEC93" s="1108"/>
      <c r="VED93" s="1108"/>
      <c r="VEE93" s="1108"/>
      <c r="VEF93" s="1108"/>
      <c r="VEG93" s="1108"/>
      <c r="VEH93" s="1108"/>
      <c r="VEI93" s="1108"/>
      <c r="VEJ93" s="1108"/>
      <c r="VEK93" s="1108"/>
      <c r="VEL93" s="1108"/>
      <c r="VEM93" s="1108"/>
      <c r="VEN93" s="1108"/>
      <c r="VEO93" s="1108"/>
      <c r="VEP93" s="1108"/>
      <c r="VEQ93" s="1108"/>
      <c r="VER93" s="1108"/>
      <c r="VES93" s="1108"/>
      <c r="VET93" s="1108"/>
      <c r="VEU93" s="1108"/>
      <c r="VEV93" s="1108"/>
      <c r="VEW93" s="1108"/>
      <c r="VEX93" s="1108"/>
      <c r="VEY93" s="1108"/>
      <c r="VEZ93" s="1108"/>
      <c r="VFA93" s="1108"/>
      <c r="VFB93" s="1108"/>
      <c r="VFC93" s="1108"/>
      <c r="VFD93" s="1108"/>
      <c r="VFE93" s="1108"/>
      <c r="VFF93" s="1108"/>
      <c r="VFG93" s="1108"/>
      <c r="VFH93" s="1108"/>
      <c r="VFI93" s="1108"/>
      <c r="VFJ93" s="1108"/>
      <c r="VFK93" s="1108"/>
      <c r="VFL93" s="1108"/>
      <c r="VFM93" s="1108"/>
      <c r="VFN93" s="1108"/>
      <c r="VFO93" s="1108"/>
      <c r="VFP93" s="1108"/>
      <c r="VFQ93" s="1108"/>
      <c r="VFR93" s="1108"/>
      <c r="VFS93" s="1108"/>
      <c r="VFT93" s="1108"/>
      <c r="VFU93" s="1108"/>
      <c r="VFV93" s="1108"/>
      <c r="VFW93" s="1108"/>
      <c r="VFX93" s="1108"/>
      <c r="VFY93" s="1108"/>
      <c r="VFZ93" s="1108"/>
      <c r="VGA93" s="1108"/>
      <c r="VGB93" s="1108"/>
      <c r="VGC93" s="1108"/>
      <c r="VGD93" s="1108"/>
      <c r="VGE93" s="1108"/>
      <c r="VGF93" s="1108"/>
      <c r="VGG93" s="1108"/>
      <c r="VGH93" s="1108"/>
      <c r="VGI93" s="1108"/>
      <c r="VGJ93" s="1108"/>
      <c r="VGK93" s="1108"/>
      <c r="VGL93" s="1108"/>
      <c r="VGM93" s="1108"/>
      <c r="VGN93" s="1108"/>
      <c r="VGO93" s="1108"/>
      <c r="VGP93" s="1108"/>
      <c r="VGQ93" s="1108"/>
      <c r="VGR93" s="1108"/>
      <c r="VGS93" s="1108"/>
      <c r="VGT93" s="1108"/>
      <c r="VGU93" s="1108"/>
      <c r="VGV93" s="1108"/>
      <c r="VGW93" s="1108"/>
      <c r="VGX93" s="1108"/>
      <c r="VGY93" s="1108"/>
      <c r="VGZ93" s="1108"/>
      <c r="VHA93" s="1108"/>
      <c r="VHB93" s="1108"/>
      <c r="VHC93" s="1108"/>
      <c r="VHD93" s="1108"/>
      <c r="VHE93" s="1108"/>
      <c r="VHF93" s="1108"/>
      <c r="VHG93" s="1108"/>
      <c r="VHH93" s="1108"/>
      <c r="VHI93" s="1108"/>
      <c r="VHJ93" s="1108"/>
      <c r="VHK93" s="1108"/>
      <c r="VHL93" s="1108"/>
      <c r="VHM93" s="1108"/>
      <c r="VHN93" s="1108"/>
      <c r="VHO93" s="1108"/>
      <c r="VHP93" s="1108"/>
      <c r="VHQ93" s="1108"/>
      <c r="VHR93" s="1108"/>
      <c r="VHS93" s="1108"/>
      <c r="VHT93" s="1108"/>
      <c r="VHU93" s="1108"/>
      <c r="VHV93" s="1108"/>
      <c r="VHW93" s="1108"/>
      <c r="VHX93" s="1108"/>
      <c r="VHY93" s="1108"/>
      <c r="VHZ93" s="1108"/>
      <c r="VIA93" s="1108"/>
      <c r="VIB93" s="1108"/>
      <c r="VIC93" s="1108"/>
      <c r="VID93" s="1108"/>
      <c r="VIE93" s="1108"/>
      <c r="VIF93" s="1108"/>
      <c r="VIG93" s="1108"/>
      <c r="VIH93" s="1108"/>
      <c r="VII93" s="1108"/>
      <c r="VIJ93" s="1108"/>
      <c r="VIK93" s="1108"/>
      <c r="VIL93" s="1108"/>
      <c r="VIM93" s="1108"/>
      <c r="VIN93" s="1108"/>
      <c r="VIO93" s="1108"/>
      <c r="VIP93" s="1108"/>
      <c r="VIQ93" s="1108"/>
      <c r="VIR93" s="1108"/>
      <c r="VIS93" s="1108"/>
      <c r="VIT93" s="1108"/>
      <c r="VIU93" s="1108"/>
      <c r="VIV93" s="1108"/>
      <c r="VIW93" s="1108"/>
      <c r="VIX93" s="1108"/>
      <c r="VIY93" s="1108"/>
      <c r="VIZ93" s="1108"/>
      <c r="VJA93" s="1108"/>
      <c r="VJB93" s="1108"/>
      <c r="VJC93" s="1108"/>
      <c r="VJD93" s="1108"/>
      <c r="VJE93" s="1108"/>
      <c r="VJF93" s="1108"/>
      <c r="VJG93" s="1108"/>
      <c r="VJH93" s="1108"/>
      <c r="VJI93" s="1108"/>
      <c r="VJJ93" s="1108"/>
      <c r="VJK93" s="1108"/>
      <c r="VJL93" s="1108"/>
      <c r="VJM93" s="1108"/>
      <c r="VJN93" s="1108"/>
      <c r="VJO93" s="1108"/>
      <c r="VJP93" s="1108"/>
      <c r="VJQ93" s="1108"/>
      <c r="VJR93" s="1108"/>
      <c r="VJS93" s="1108"/>
      <c r="VJT93" s="1108"/>
      <c r="VJU93" s="1108"/>
      <c r="VJV93" s="1108"/>
      <c r="VJW93" s="1108"/>
      <c r="VJX93" s="1108"/>
      <c r="VJY93" s="1108"/>
      <c r="VJZ93" s="1108"/>
      <c r="VKA93" s="1108"/>
      <c r="VKB93" s="1108"/>
      <c r="VKC93" s="1108"/>
      <c r="VKD93" s="1108"/>
      <c r="VKE93" s="1108"/>
      <c r="VKF93" s="1108"/>
      <c r="VKG93" s="1108"/>
      <c r="VKH93" s="1108"/>
      <c r="VKI93" s="1108"/>
      <c r="VKJ93" s="1108"/>
      <c r="VKK93" s="1108"/>
      <c r="VKL93" s="1108"/>
      <c r="VKM93" s="1108"/>
      <c r="VKN93" s="1108"/>
      <c r="VKO93" s="1108"/>
      <c r="VKP93" s="1108"/>
      <c r="VKQ93" s="1108"/>
      <c r="VKR93" s="1108"/>
      <c r="VKS93" s="1108"/>
      <c r="VKT93" s="1108"/>
      <c r="VKU93" s="1108"/>
      <c r="VKV93" s="1108"/>
      <c r="VKW93" s="1108"/>
      <c r="VKX93" s="1108"/>
      <c r="VKY93" s="1108"/>
      <c r="VKZ93" s="1108"/>
      <c r="VLA93" s="1108"/>
      <c r="VLB93" s="1108"/>
      <c r="VLC93" s="1108"/>
      <c r="VLD93" s="1108"/>
      <c r="VLE93" s="1108"/>
      <c r="VLF93" s="1108"/>
      <c r="VLG93" s="1108"/>
      <c r="VLH93" s="1108"/>
      <c r="VLI93" s="1108"/>
      <c r="VLJ93" s="1108"/>
      <c r="VLK93" s="1108"/>
      <c r="VLL93" s="1108"/>
      <c r="VLM93" s="1108"/>
      <c r="VLN93" s="1108"/>
      <c r="VLO93" s="1108"/>
      <c r="VLP93" s="1108"/>
      <c r="VLQ93" s="1108"/>
      <c r="VLR93" s="1108"/>
      <c r="VLS93" s="1108"/>
      <c r="VLT93" s="1108"/>
      <c r="VLU93" s="1108"/>
      <c r="VLV93" s="1108"/>
      <c r="VLW93" s="1108"/>
      <c r="VLX93" s="1108"/>
      <c r="VLY93" s="1108"/>
      <c r="VLZ93" s="1108"/>
      <c r="VMA93" s="1108"/>
      <c r="VMB93" s="1108"/>
      <c r="VMC93" s="1108"/>
      <c r="VMD93" s="1108"/>
      <c r="VME93" s="1108"/>
      <c r="VMF93" s="1108"/>
      <c r="VMG93" s="1108"/>
      <c r="VMH93" s="1108"/>
      <c r="VMI93" s="1108"/>
      <c r="VMJ93" s="1108"/>
      <c r="VMK93" s="1108"/>
      <c r="VML93" s="1108"/>
      <c r="VMM93" s="1108"/>
      <c r="VMN93" s="1108"/>
      <c r="VMO93" s="1108"/>
      <c r="VMP93" s="1108"/>
      <c r="VMQ93" s="1108"/>
      <c r="VMR93" s="1108"/>
      <c r="VMS93" s="1108"/>
      <c r="VMT93" s="1108"/>
      <c r="VMU93" s="1108"/>
      <c r="VMV93" s="1108"/>
      <c r="VMW93" s="1108"/>
      <c r="VMX93" s="1108"/>
      <c r="VMY93" s="1108"/>
      <c r="VMZ93" s="1108"/>
      <c r="VNA93" s="1108"/>
      <c r="VNB93" s="1108"/>
      <c r="VNC93" s="1108"/>
      <c r="VND93" s="1108"/>
      <c r="VNE93" s="1108"/>
      <c r="VNF93" s="1108"/>
      <c r="VNG93" s="1108"/>
      <c r="VNH93" s="1108"/>
      <c r="VNI93" s="1108"/>
      <c r="VNJ93" s="1108"/>
      <c r="VNK93" s="1108"/>
      <c r="VNL93" s="1108"/>
      <c r="VNM93" s="1108"/>
      <c r="VNN93" s="1108"/>
      <c r="VNO93" s="1108"/>
      <c r="VNP93" s="1108"/>
      <c r="VNQ93" s="1108"/>
      <c r="VNR93" s="1108"/>
      <c r="VNS93" s="1108"/>
      <c r="VNT93" s="1108"/>
      <c r="VNU93" s="1108"/>
      <c r="VNV93" s="1108"/>
      <c r="VNW93" s="1108"/>
      <c r="VNX93" s="1108"/>
      <c r="VNY93" s="1108"/>
      <c r="VNZ93" s="1108"/>
      <c r="VOA93" s="1108"/>
      <c r="VOB93" s="1108"/>
      <c r="VOC93" s="1108"/>
      <c r="VOD93" s="1108"/>
      <c r="VOE93" s="1108"/>
      <c r="VOF93" s="1108"/>
      <c r="VOG93" s="1108"/>
      <c r="VOH93" s="1108"/>
      <c r="VOI93" s="1108"/>
      <c r="VOJ93" s="1108"/>
      <c r="VOK93" s="1108"/>
      <c r="VOL93" s="1108"/>
      <c r="VOM93" s="1108"/>
      <c r="VON93" s="1108"/>
      <c r="VOO93" s="1108"/>
      <c r="VOP93" s="1108"/>
      <c r="VOQ93" s="1108"/>
      <c r="VOR93" s="1108"/>
      <c r="VOS93" s="1108"/>
      <c r="VOT93" s="1108"/>
      <c r="VOU93" s="1108"/>
      <c r="VOV93" s="1108"/>
      <c r="VOW93" s="1108"/>
      <c r="VOX93" s="1108"/>
      <c r="VOY93" s="1108"/>
      <c r="VOZ93" s="1108"/>
      <c r="VPA93" s="1108"/>
      <c r="VPB93" s="1108"/>
      <c r="VPC93" s="1108"/>
      <c r="VPD93" s="1108"/>
      <c r="VPE93" s="1108"/>
      <c r="VPF93" s="1108"/>
      <c r="VPG93" s="1108"/>
      <c r="VPH93" s="1108"/>
      <c r="VPI93" s="1108"/>
      <c r="VPJ93" s="1108"/>
      <c r="VPK93" s="1108"/>
      <c r="VPL93" s="1108"/>
      <c r="VPM93" s="1108"/>
      <c r="VPN93" s="1108"/>
      <c r="VPO93" s="1108"/>
      <c r="VPP93" s="1108"/>
      <c r="VPQ93" s="1108"/>
      <c r="VPR93" s="1108"/>
      <c r="VPS93" s="1108"/>
      <c r="VPT93" s="1108"/>
      <c r="VPU93" s="1108"/>
      <c r="VPV93" s="1108"/>
      <c r="VPW93" s="1108"/>
      <c r="VPX93" s="1108"/>
      <c r="VPY93" s="1108"/>
      <c r="VPZ93" s="1108"/>
      <c r="VQA93" s="1108"/>
      <c r="VQB93" s="1108"/>
      <c r="VQC93" s="1108"/>
      <c r="VQD93" s="1108"/>
      <c r="VQE93" s="1108"/>
      <c r="VQF93" s="1108"/>
      <c r="VQG93" s="1108"/>
      <c r="VQH93" s="1108"/>
      <c r="VQI93" s="1108"/>
      <c r="VQJ93" s="1108"/>
      <c r="VQK93" s="1108"/>
      <c r="VQL93" s="1108"/>
      <c r="VQM93" s="1108"/>
      <c r="VQN93" s="1108"/>
      <c r="VQO93" s="1108"/>
      <c r="VQP93" s="1108"/>
      <c r="VQQ93" s="1108"/>
      <c r="VQR93" s="1108"/>
      <c r="VQS93" s="1108"/>
      <c r="VQT93" s="1108"/>
      <c r="VQU93" s="1108"/>
      <c r="VQV93" s="1108"/>
      <c r="VQW93" s="1108"/>
      <c r="VQX93" s="1108"/>
      <c r="VQY93" s="1108"/>
      <c r="VQZ93" s="1108"/>
      <c r="VRA93" s="1108"/>
      <c r="VRB93" s="1108"/>
      <c r="VRC93" s="1108"/>
      <c r="VRD93" s="1108"/>
      <c r="VRE93" s="1108"/>
      <c r="VRF93" s="1108"/>
      <c r="VRG93" s="1108"/>
      <c r="VRH93" s="1108"/>
      <c r="VRI93" s="1108"/>
      <c r="VRJ93" s="1108"/>
      <c r="VRK93" s="1108"/>
      <c r="VRL93" s="1108"/>
      <c r="VRM93" s="1108"/>
      <c r="VRN93" s="1108"/>
      <c r="VRO93" s="1108"/>
      <c r="VRP93" s="1108"/>
      <c r="VRQ93" s="1108"/>
      <c r="VRR93" s="1108"/>
      <c r="VRS93" s="1108"/>
      <c r="VRT93" s="1108"/>
      <c r="VRU93" s="1108"/>
      <c r="VRV93" s="1108"/>
      <c r="VRW93" s="1108"/>
      <c r="VRX93" s="1108"/>
      <c r="VRY93" s="1108"/>
      <c r="VRZ93" s="1108"/>
      <c r="VSA93" s="1108"/>
      <c r="VSB93" s="1108"/>
      <c r="VSC93" s="1108"/>
      <c r="VSD93" s="1108"/>
      <c r="VSE93" s="1108"/>
      <c r="VSF93" s="1108"/>
      <c r="VSG93" s="1108"/>
      <c r="VSH93" s="1108"/>
      <c r="VSI93" s="1108"/>
      <c r="VSJ93" s="1108"/>
      <c r="VSK93" s="1108"/>
      <c r="VSL93" s="1108"/>
      <c r="VSM93" s="1108"/>
      <c r="VSN93" s="1108"/>
      <c r="VSO93" s="1108"/>
      <c r="VSP93" s="1108"/>
      <c r="VSQ93" s="1108"/>
      <c r="VSR93" s="1108"/>
      <c r="VSS93" s="1108"/>
      <c r="VST93" s="1108"/>
      <c r="VSU93" s="1108"/>
      <c r="VSV93" s="1108"/>
      <c r="VSW93" s="1108"/>
      <c r="VSX93" s="1108"/>
      <c r="VSY93" s="1108"/>
      <c r="VSZ93" s="1108"/>
      <c r="VTA93" s="1108"/>
      <c r="VTB93" s="1108"/>
      <c r="VTC93" s="1108"/>
      <c r="VTD93" s="1108"/>
      <c r="VTE93" s="1108"/>
      <c r="VTF93" s="1108"/>
      <c r="VTG93" s="1108"/>
      <c r="VTH93" s="1108"/>
      <c r="VTI93" s="1108"/>
      <c r="VTJ93" s="1108"/>
      <c r="VTK93" s="1108"/>
      <c r="VTL93" s="1108"/>
      <c r="VTM93" s="1108"/>
      <c r="VTN93" s="1108"/>
      <c r="VTO93" s="1108"/>
      <c r="VTP93" s="1108"/>
      <c r="VTQ93" s="1108"/>
      <c r="VTR93" s="1108"/>
      <c r="VTS93" s="1108"/>
      <c r="VTT93" s="1108"/>
      <c r="VTU93" s="1108"/>
      <c r="VTV93" s="1108"/>
      <c r="VTW93" s="1108"/>
      <c r="VTX93" s="1108"/>
      <c r="VTY93" s="1108"/>
      <c r="VTZ93" s="1108"/>
      <c r="VUA93" s="1108"/>
      <c r="VUB93" s="1108"/>
      <c r="VUC93" s="1108"/>
      <c r="VUD93" s="1108"/>
      <c r="VUE93" s="1108"/>
      <c r="VUF93" s="1108"/>
      <c r="VUG93" s="1108"/>
      <c r="VUH93" s="1108"/>
      <c r="VUI93" s="1108"/>
      <c r="VUJ93" s="1108"/>
      <c r="VUK93" s="1108"/>
      <c r="VUL93" s="1108"/>
      <c r="VUM93" s="1108"/>
      <c r="VUN93" s="1108"/>
      <c r="VUO93" s="1108"/>
      <c r="VUP93" s="1108"/>
      <c r="VUQ93" s="1108"/>
      <c r="VUR93" s="1108"/>
      <c r="VUS93" s="1108"/>
      <c r="VUT93" s="1108"/>
      <c r="VUU93" s="1108"/>
      <c r="VUV93" s="1108"/>
      <c r="VUW93" s="1108"/>
      <c r="VUX93" s="1108"/>
      <c r="VUY93" s="1108"/>
      <c r="VUZ93" s="1108"/>
      <c r="VVA93" s="1108"/>
      <c r="VVB93" s="1108"/>
      <c r="VVC93" s="1108"/>
      <c r="VVD93" s="1108"/>
      <c r="VVE93" s="1108"/>
      <c r="VVF93" s="1108"/>
      <c r="VVG93" s="1108"/>
      <c r="VVH93" s="1108"/>
      <c r="VVI93" s="1108"/>
      <c r="VVJ93" s="1108"/>
      <c r="VVK93" s="1108"/>
      <c r="VVL93" s="1108"/>
      <c r="VVM93" s="1108"/>
      <c r="VVN93" s="1108"/>
      <c r="VVO93" s="1108"/>
      <c r="VVP93" s="1108"/>
      <c r="VVQ93" s="1108"/>
      <c r="VVR93" s="1108"/>
      <c r="VVS93" s="1108"/>
      <c r="VVT93" s="1108"/>
      <c r="VVU93" s="1108"/>
      <c r="VVV93" s="1108"/>
      <c r="VVW93" s="1108"/>
      <c r="VVX93" s="1108"/>
      <c r="VVY93" s="1108"/>
      <c r="VVZ93" s="1108"/>
      <c r="VWA93" s="1108"/>
      <c r="VWB93" s="1108"/>
      <c r="VWC93" s="1108"/>
      <c r="VWD93" s="1108"/>
      <c r="VWE93" s="1108"/>
      <c r="VWF93" s="1108"/>
      <c r="VWG93" s="1108"/>
      <c r="VWH93" s="1108"/>
      <c r="VWI93" s="1108"/>
      <c r="VWJ93" s="1108"/>
      <c r="VWK93" s="1108"/>
      <c r="VWL93" s="1108"/>
      <c r="VWM93" s="1108"/>
      <c r="VWN93" s="1108"/>
      <c r="VWO93" s="1108"/>
      <c r="VWP93" s="1108"/>
      <c r="VWQ93" s="1108"/>
      <c r="VWR93" s="1108"/>
      <c r="VWS93" s="1108"/>
      <c r="VWT93" s="1108"/>
      <c r="VWU93" s="1108"/>
      <c r="VWV93" s="1108"/>
      <c r="VWW93" s="1108"/>
      <c r="VWX93" s="1108"/>
      <c r="VWY93" s="1108"/>
      <c r="VWZ93" s="1108"/>
      <c r="VXA93" s="1108"/>
      <c r="VXB93" s="1108"/>
      <c r="VXC93" s="1108"/>
      <c r="VXD93" s="1108"/>
      <c r="VXE93" s="1108"/>
      <c r="VXF93" s="1108"/>
      <c r="VXG93" s="1108"/>
      <c r="VXH93" s="1108"/>
      <c r="VXI93" s="1108"/>
      <c r="VXJ93" s="1108"/>
      <c r="VXK93" s="1108"/>
      <c r="VXL93" s="1108"/>
      <c r="VXM93" s="1108"/>
      <c r="VXN93" s="1108"/>
      <c r="VXO93" s="1108"/>
      <c r="VXP93" s="1108"/>
      <c r="VXQ93" s="1108"/>
      <c r="VXR93" s="1108"/>
      <c r="VXS93" s="1108"/>
      <c r="VXT93" s="1108"/>
      <c r="VXU93" s="1108"/>
      <c r="VXV93" s="1108"/>
      <c r="VXW93" s="1108"/>
      <c r="VXX93" s="1108"/>
      <c r="VXY93" s="1108"/>
      <c r="VXZ93" s="1108"/>
      <c r="VYA93" s="1108"/>
      <c r="VYB93" s="1108"/>
      <c r="VYC93" s="1108"/>
      <c r="VYD93" s="1108"/>
      <c r="VYE93" s="1108"/>
      <c r="VYF93" s="1108"/>
      <c r="VYG93" s="1108"/>
      <c r="VYH93" s="1108"/>
      <c r="VYI93" s="1108"/>
      <c r="VYJ93" s="1108"/>
      <c r="VYK93" s="1108"/>
      <c r="VYL93" s="1108"/>
      <c r="VYM93" s="1108"/>
      <c r="VYN93" s="1108"/>
      <c r="VYO93" s="1108"/>
      <c r="VYP93" s="1108"/>
      <c r="VYQ93" s="1108"/>
      <c r="VYR93" s="1108"/>
      <c r="VYS93" s="1108"/>
      <c r="VYT93" s="1108"/>
      <c r="VYU93" s="1108"/>
      <c r="VYV93" s="1108"/>
      <c r="VYW93" s="1108"/>
      <c r="VYX93" s="1108"/>
      <c r="VYY93" s="1108"/>
      <c r="VYZ93" s="1108"/>
      <c r="VZA93" s="1108"/>
      <c r="VZB93" s="1108"/>
      <c r="VZC93" s="1108"/>
      <c r="VZD93" s="1108"/>
      <c r="VZE93" s="1108"/>
      <c r="VZF93" s="1108"/>
      <c r="VZG93" s="1108"/>
      <c r="VZH93" s="1108"/>
      <c r="VZI93" s="1108"/>
      <c r="VZJ93" s="1108"/>
      <c r="VZK93" s="1108"/>
      <c r="VZL93" s="1108"/>
      <c r="VZM93" s="1108"/>
      <c r="VZN93" s="1108"/>
      <c r="VZO93" s="1108"/>
      <c r="VZP93" s="1108"/>
      <c r="VZQ93" s="1108"/>
      <c r="VZR93" s="1108"/>
      <c r="VZS93" s="1108"/>
      <c r="VZT93" s="1108"/>
      <c r="VZU93" s="1108"/>
      <c r="VZV93" s="1108"/>
      <c r="VZW93" s="1108"/>
      <c r="VZX93" s="1108"/>
      <c r="VZY93" s="1108"/>
      <c r="VZZ93" s="1108"/>
      <c r="WAA93" s="1108"/>
      <c r="WAB93" s="1108"/>
      <c r="WAC93" s="1108"/>
      <c r="WAD93" s="1108"/>
      <c r="WAE93" s="1108"/>
      <c r="WAF93" s="1108"/>
      <c r="WAG93" s="1108"/>
      <c r="WAH93" s="1108"/>
      <c r="WAI93" s="1108"/>
      <c r="WAJ93" s="1108"/>
      <c r="WAK93" s="1108"/>
      <c r="WAL93" s="1108"/>
      <c r="WAM93" s="1108"/>
      <c r="WAN93" s="1108"/>
      <c r="WAO93" s="1108"/>
      <c r="WAP93" s="1108"/>
      <c r="WAQ93" s="1108"/>
      <c r="WAR93" s="1108"/>
      <c r="WAS93" s="1108"/>
      <c r="WAT93" s="1108"/>
      <c r="WAU93" s="1108"/>
      <c r="WAV93" s="1108"/>
      <c r="WAW93" s="1108"/>
      <c r="WAX93" s="1108"/>
      <c r="WAY93" s="1108"/>
      <c r="WAZ93" s="1108"/>
      <c r="WBA93" s="1108"/>
      <c r="WBB93" s="1108"/>
      <c r="WBC93" s="1108"/>
      <c r="WBD93" s="1108"/>
      <c r="WBE93" s="1108"/>
      <c r="WBF93" s="1108"/>
      <c r="WBG93" s="1108"/>
      <c r="WBH93" s="1108"/>
      <c r="WBI93" s="1108"/>
      <c r="WBJ93" s="1108"/>
      <c r="WBK93" s="1108"/>
      <c r="WBL93" s="1108"/>
      <c r="WBM93" s="1108"/>
      <c r="WBN93" s="1108"/>
      <c r="WBO93" s="1108"/>
      <c r="WBP93" s="1108"/>
      <c r="WBQ93" s="1108"/>
      <c r="WBR93" s="1108"/>
      <c r="WBS93" s="1108"/>
      <c r="WBT93" s="1108"/>
      <c r="WBU93" s="1108"/>
      <c r="WBV93" s="1108"/>
      <c r="WBW93" s="1108"/>
      <c r="WBX93" s="1108"/>
      <c r="WBY93" s="1108"/>
      <c r="WBZ93" s="1108"/>
      <c r="WCA93" s="1108"/>
      <c r="WCB93" s="1108"/>
      <c r="WCC93" s="1108"/>
      <c r="WCD93" s="1108"/>
      <c r="WCE93" s="1108"/>
      <c r="WCF93" s="1108"/>
      <c r="WCG93" s="1108"/>
      <c r="WCH93" s="1108"/>
      <c r="WCI93" s="1108"/>
      <c r="WCJ93" s="1108"/>
      <c r="WCK93" s="1108"/>
      <c r="WCL93" s="1108"/>
      <c r="WCM93" s="1108"/>
      <c r="WCN93" s="1108"/>
      <c r="WCO93" s="1108"/>
      <c r="WCP93" s="1108"/>
      <c r="WCQ93" s="1108"/>
      <c r="WCR93" s="1108"/>
      <c r="WCS93" s="1108"/>
      <c r="WCT93" s="1108"/>
      <c r="WCU93" s="1108"/>
      <c r="WCV93" s="1108"/>
      <c r="WCW93" s="1108"/>
      <c r="WCX93" s="1108"/>
      <c r="WCY93" s="1108"/>
      <c r="WCZ93" s="1108"/>
      <c r="WDA93" s="1108"/>
      <c r="WDB93" s="1108"/>
      <c r="WDC93" s="1108"/>
      <c r="WDD93" s="1108"/>
      <c r="WDE93" s="1108"/>
      <c r="WDF93" s="1108"/>
      <c r="WDG93" s="1108"/>
      <c r="WDH93" s="1108"/>
      <c r="WDI93" s="1108"/>
      <c r="WDJ93" s="1108"/>
      <c r="WDK93" s="1108"/>
      <c r="WDL93" s="1108"/>
      <c r="WDM93" s="1108"/>
      <c r="WDN93" s="1108"/>
      <c r="WDO93" s="1108"/>
      <c r="WDP93" s="1108"/>
      <c r="WDQ93" s="1108"/>
      <c r="WDR93" s="1108"/>
      <c r="WDS93" s="1108"/>
      <c r="WDT93" s="1108"/>
      <c r="WDU93" s="1108"/>
      <c r="WDV93" s="1108"/>
      <c r="WDW93" s="1108"/>
      <c r="WDX93" s="1108"/>
      <c r="WDY93" s="1108"/>
      <c r="WDZ93" s="1108"/>
      <c r="WEA93" s="1108"/>
      <c r="WEB93" s="1108"/>
      <c r="WEC93" s="1108"/>
      <c r="WED93" s="1108"/>
      <c r="WEE93" s="1108"/>
      <c r="WEF93" s="1108"/>
      <c r="WEG93" s="1108"/>
      <c r="WEH93" s="1108"/>
      <c r="WEI93" s="1108"/>
      <c r="WEJ93" s="1108"/>
      <c r="WEK93" s="1108"/>
      <c r="WEL93" s="1108"/>
      <c r="WEM93" s="1108"/>
      <c r="WEN93" s="1108"/>
      <c r="WEO93" s="1108"/>
      <c r="WEP93" s="1108"/>
      <c r="WEQ93" s="1108"/>
      <c r="WER93" s="1108"/>
      <c r="WES93" s="1108"/>
      <c r="WET93" s="1108"/>
      <c r="WEU93" s="1108"/>
      <c r="WEV93" s="1108"/>
      <c r="WEW93" s="1108"/>
      <c r="WEX93" s="1108"/>
      <c r="WEY93" s="1108"/>
      <c r="WEZ93" s="1108"/>
      <c r="WFA93" s="1108"/>
      <c r="WFB93" s="1108"/>
      <c r="WFC93" s="1108"/>
      <c r="WFD93" s="1108"/>
      <c r="WFE93" s="1108"/>
      <c r="WFF93" s="1108"/>
      <c r="WFG93" s="1108"/>
      <c r="WFH93" s="1108"/>
      <c r="WFI93" s="1108"/>
      <c r="WFJ93" s="1108"/>
      <c r="WFK93" s="1108"/>
      <c r="WFL93" s="1108"/>
      <c r="WFM93" s="1108"/>
      <c r="WFN93" s="1108"/>
      <c r="WFO93" s="1108"/>
      <c r="WFP93" s="1108"/>
      <c r="WFQ93" s="1108"/>
      <c r="WFR93" s="1108"/>
      <c r="WFS93" s="1108"/>
      <c r="WFT93" s="1108"/>
      <c r="WFU93" s="1108"/>
      <c r="WFV93" s="1108"/>
      <c r="WFW93" s="1108"/>
      <c r="WFX93" s="1108"/>
      <c r="WFY93" s="1108"/>
      <c r="WFZ93" s="1108"/>
      <c r="WGA93" s="1108"/>
      <c r="WGB93" s="1108"/>
      <c r="WGC93" s="1108"/>
      <c r="WGD93" s="1108"/>
      <c r="WGE93" s="1108"/>
      <c r="WGF93" s="1108"/>
      <c r="WGG93" s="1108"/>
      <c r="WGH93" s="1108"/>
      <c r="WGI93" s="1108"/>
      <c r="WGJ93" s="1108"/>
      <c r="WGK93" s="1108"/>
      <c r="WGL93" s="1108"/>
      <c r="WGM93" s="1108"/>
      <c r="WGN93" s="1108"/>
      <c r="WGO93" s="1108"/>
      <c r="WGP93" s="1108"/>
      <c r="WGQ93" s="1108"/>
      <c r="WGR93" s="1108"/>
      <c r="WGS93" s="1108"/>
      <c r="WGT93" s="1108"/>
      <c r="WGU93" s="1108"/>
      <c r="WGV93" s="1108"/>
      <c r="WGW93" s="1108"/>
      <c r="WGX93" s="1108"/>
      <c r="WGY93" s="1108"/>
      <c r="WGZ93" s="1108"/>
      <c r="WHA93" s="1108"/>
      <c r="WHB93" s="1108"/>
      <c r="WHC93" s="1108"/>
      <c r="WHD93" s="1108"/>
      <c r="WHE93" s="1108"/>
      <c r="WHF93" s="1108"/>
      <c r="WHG93" s="1108"/>
      <c r="WHH93" s="1108"/>
      <c r="WHI93" s="1108"/>
      <c r="WHJ93" s="1108"/>
      <c r="WHK93" s="1108"/>
      <c r="WHL93" s="1108"/>
      <c r="WHM93" s="1108"/>
      <c r="WHN93" s="1108"/>
      <c r="WHO93" s="1108"/>
      <c r="WHP93" s="1108"/>
      <c r="WHQ93" s="1108"/>
      <c r="WHR93" s="1108"/>
      <c r="WHS93" s="1108"/>
      <c r="WHT93" s="1108"/>
      <c r="WHU93" s="1108"/>
      <c r="WHV93" s="1108"/>
      <c r="WHW93" s="1108"/>
      <c r="WHX93" s="1108"/>
      <c r="WHY93" s="1108"/>
      <c r="WHZ93" s="1108"/>
      <c r="WIA93" s="1108"/>
      <c r="WIB93" s="1108"/>
      <c r="WIC93" s="1108"/>
      <c r="WID93" s="1108"/>
      <c r="WIE93" s="1108"/>
      <c r="WIF93" s="1108"/>
      <c r="WIG93" s="1108"/>
      <c r="WIH93" s="1108"/>
      <c r="WII93" s="1108"/>
      <c r="WIJ93" s="1108"/>
      <c r="WIK93" s="1108"/>
      <c r="WIL93" s="1108"/>
      <c r="WIM93" s="1108"/>
      <c r="WIN93" s="1108"/>
      <c r="WIO93" s="1108"/>
      <c r="WIP93" s="1108"/>
      <c r="WIQ93" s="1108"/>
      <c r="WIR93" s="1108"/>
      <c r="WIS93" s="1108"/>
      <c r="WIT93" s="1108"/>
      <c r="WIU93" s="1108"/>
      <c r="WIV93" s="1108"/>
      <c r="WIW93" s="1108"/>
      <c r="WIX93" s="1108"/>
      <c r="WIY93" s="1108"/>
      <c r="WIZ93" s="1108"/>
      <c r="WJA93" s="1108"/>
      <c r="WJB93" s="1108"/>
      <c r="WJC93" s="1108"/>
      <c r="WJD93" s="1108"/>
      <c r="WJE93" s="1108"/>
      <c r="WJF93" s="1108"/>
      <c r="WJG93" s="1108"/>
      <c r="WJH93" s="1108"/>
      <c r="WJI93" s="1108"/>
      <c r="WJJ93" s="1108"/>
      <c r="WJK93" s="1108"/>
      <c r="WJL93" s="1108"/>
      <c r="WJM93" s="1108"/>
      <c r="WJN93" s="1108"/>
      <c r="WJO93" s="1108"/>
      <c r="WJP93" s="1108"/>
      <c r="WJQ93" s="1108"/>
      <c r="WJR93" s="1108"/>
      <c r="WJS93" s="1108"/>
      <c r="WJT93" s="1108"/>
      <c r="WJU93" s="1108"/>
      <c r="WJV93" s="1108"/>
      <c r="WJW93" s="1108"/>
      <c r="WJX93" s="1108"/>
      <c r="WJY93" s="1108"/>
      <c r="WJZ93" s="1108"/>
      <c r="WKA93" s="1108"/>
      <c r="WKB93" s="1108"/>
      <c r="WKC93" s="1108"/>
      <c r="WKD93" s="1108"/>
      <c r="WKE93" s="1108"/>
      <c r="WKF93" s="1108"/>
      <c r="WKG93" s="1108"/>
      <c r="WKH93" s="1108"/>
      <c r="WKI93" s="1108"/>
      <c r="WKJ93" s="1108"/>
      <c r="WKK93" s="1108"/>
      <c r="WKL93" s="1108"/>
      <c r="WKM93" s="1108"/>
      <c r="WKN93" s="1108"/>
      <c r="WKO93" s="1108"/>
      <c r="WKP93" s="1108"/>
      <c r="WKQ93" s="1108"/>
      <c r="WKR93" s="1108"/>
      <c r="WKS93" s="1108"/>
      <c r="WKT93" s="1108"/>
      <c r="WKU93" s="1108"/>
      <c r="WKV93" s="1108"/>
      <c r="WKW93" s="1108"/>
      <c r="WKX93" s="1108"/>
      <c r="WKY93" s="1108"/>
      <c r="WKZ93" s="1108"/>
      <c r="WLA93" s="1108"/>
      <c r="WLB93" s="1108"/>
      <c r="WLC93" s="1108"/>
      <c r="WLD93" s="1108"/>
      <c r="WLE93" s="1108"/>
      <c r="WLF93" s="1108"/>
      <c r="WLG93" s="1108"/>
      <c r="WLH93" s="1108"/>
      <c r="WLI93" s="1108"/>
      <c r="WLJ93" s="1108"/>
      <c r="WLK93" s="1108"/>
      <c r="WLL93" s="1108"/>
      <c r="WLM93" s="1108"/>
      <c r="WLN93" s="1108"/>
      <c r="WLO93" s="1108"/>
      <c r="WLP93" s="1108"/>
      <c r="WLQ93" s="1108"/>
      <c r="WLR93" s="1108"/>
      <c r="WLS93" s="1108"/>
      <c r="WLT93" s="1108"/>
      <c r="WLU93" s="1108"/>
      <c r="WLV93" s="1108"/>
      <c r="WLW93" s="1108"/>
      <c r="WLX93" s="1108"/>
      <c r="WLY93" s="1108"/>
      <c r="WLZ93" s="1108"/>
      <c r="WMA93" s="1108"/>
      <c r="WMB93" s="1108"/>
      <c r="WMC93" s="1108"/>
      <c r="WMD93" s="1108"/>
      <c r="WME93" s="1108"/>
      <c r="WMF93" s="1108"/>
      <c r="WMG93" s="1108"/>
      <c r="WMH93" s="1108"/>
      <c r="WMI93" s="1108"/>
      <c r="WMJ93" s="1108"/>
      <c r="WMK93" s="1108"/>
      <c r="WML93" s="1108"/>
      <c r="WMM93" s="1108"/>
      <c r="WMN93" s="1108"/>
      <c r="WMO93" s="1108"/>
      <c r="WMP93" s="1108"/>
      <c r="WMQ93" s="1108"/>
      <c r="WMR93" s="1108"/>
      <c r="WMS93" s="1108"/>
      <c r="WMT93" s="1108"/>
      <c r="WMU93" s="1108"/>
      <c r="WMV93" s="1108"/>
      <c r="WMW93" s="1108"/>
      <c r="WMX93" s="1108"/>
      <c r="WMY93" s="1108"/>
      <c r="WMZ93" s="1108"/>
      <c r="WNA93" s="1108"/>
      <c r="WNB93" s="1108"/>
      <c r="WNC93" s="1108"/>
      <c r="WND93" s="1108"/>
      <c r="WNE93" s="1108"/>
      <c r="WNF93" s="1108"/>
      <c r="WNG93" s="1108"/>
      <c r="WNH93" s="1108"/>
      <c r="WNI93" s="1108"/>
      <c r="WNJ93" s="1108"/>
      <c r="WNK93" s="1108"/>
      <c r="WNL93" s="1108"/>
      <c r="WNM93" s="1108"/>
      <c r="WNN93" s="1108"/>
      <c r="WNO93" s="1108"/>
      <c r="WNP93" s="1108"/>
      <c r="WNQ93" s="1108"/>
      <c r="WNR93" s="1108"/>
      <c r="WNS93" s="1108"/>
      <c r="WNT93" s="1108"/>
      <c r="WNU93" s="1108"/>
      <c r="WNV93" s="1108"/>
      <c r="WNW93" s="1108"/>
      <c r="WNX93" s="1108"/>
      <c r="WNY93" s="1108"/>
      <c r="WNZ93" s="1108"/>
      <c r="WOA93" s="1108"/>
      <c r="WOB93" s="1108"/>
      <c r="WOC93" s="1108"/>
      <c r="WOD93" s="1108"/>
      <c r="WOE93" s="1108"/>
      <c r="WOF93" s="1108"/>
      <c r="WOG93" s="1108"/>
      <c r="WOH93" s="1108"/>
      <c r="WOI93" s="1108"/>
      <c r="WOJ93" s="1108"/>
      <c r="WOK93" s="1108"/>
      <c r="WOL93" s="1108"/>
      <c r="WOM93" s="1108"/>
      <c r="WON93" s="1108"/>
      <c r="WOO93" s="1108"/>
      <c r="WOP93" s="1108"/>
      <c r="WOQ93" s="1108"/>
      <c r="WOR93" s="1108"/>
      <c r="WOS93" s="1108"/>
      <c r="WOT93" s="1108"/>
      <c r="WOU93" s="1108"/>
      <c r="WOV93" s="1108"/>
      <c r="WOW93" s="1108"/>
      <c r="WOX93" s="1108"/>
      <c r="WOY93" s="1108"/>
      <c r="WOZ93" s="1108"/>
      <c r="WPA93" s="1108"/>
      <c r="WPB93" s="1108"/>
      <c r="WPC93" s="1108"/>
      <c r="WPD93" s="1108"/>
      <c r="WPE93" s="1108"/>
      <c r="WPF93" s="1108"/>
      <c r="WPG93" s="1108"/>
      <c r="WPH93" s="1108"/>
      <c r="WPI93" s="1108"/>
      <c r="WPJ93" s="1108"/>
      <c r="WPK93" s="1108"/>
      <c r="WPL93" s="1108"/>
      <c r="WPM93" s="1108"/>
      <c r="WPN93" s="1108"/>
      <c r="WPO93" s="1108"/>
      <c r="WPP93" s="1108"/>
      <c r="WPQ93" s="1108"/>
      <c r="WPR93" s="1108"/>
      <c r="WPS93" s="1108"/>
      <c r="WPT93" s="1108"/>
      <c r="WPU93" s="1108"/>
      <c r="WPV93" s="1108"/>
      <c r="WPW93" s="1108"/>
      <c r="WPX93" s="1108"/>
      <c r="WPY93" s="1108"/>
      <c r="WPZ93" s="1108"/>
      <c r="WQA93" s="1108"/>
      <c r="WQB93" s="1108"/>
      <c r="WQC93" s="1108"/>
      <c r="WQD93" s="1108"/>
      <c r="WQE93" s="1108"/>
      <c r="WQF93" s="1108"/>
      <c r="WQG93" s="1108"/>
      <c r="WQH93" s="1108"/>
      <c r="WQI93" s="1108"/>
      <c r="WQJ93" s="1108"/>
      <c r="WQK93" s="1108"/>
      <c r="WQL93" s="1108"/>
      <c r="WQM93" s="1108"/>
      <c r="WQN93" s="1108"/>
      <c r="WQO93" s="1108"/>
      <c r="WQP93" s="1108"/>
      <c r="WQQ93" s="1108"/>
      <c r="WQR93" s="1108"/>
      <c r="WQS93" s="1108"/>
      <c r="WQT93" s="1108"/>
      <c r="WQU93" s="1108"/>
      <c r="WQV93" s="1108"/>
      <c r="WQW93" s="1108"/>
      <c r="WQX93" s="1108"/>
      <c r="WQY93" s="1108"/>
      <c r="WQZ93" s="1108"/>
      <c r="WRA93" s="1108"/>
      <c r="WRB93" s="1108"/>
      <c r="WRC93" s="1108"/>
      <c r="WRD93" s="1108"/>
      <c r="WRE93" s="1108"/>
      <c r="WRF93" s="1108"/>
      <c r="WRG93" s="1108"/>
      <c r="WRH93" s="1108"/>
      <c r="WRI93" s="1108"/>
      <c r="WRJ93" s="1108"/>
      <c r="WRK93" s="1108"/>
      <c r="WRL93" s="1108"/>
      <c r="WRM93" s="1108"/>
      <c r="WRN93" s="1108"/>
      <c r="WRO93" s="1108"/>
      <c r="WRP93" s="1108"/>
      <c r="WRQ93" s="1108"/>
      <c r="WRR93" s="1108"/>
      <c r="WRS93" s="1108"/>
      <c r="WRT93" s="1108"/>
      <c r="WRU93" s="1108"/>
      <c r="WRV93" s="1108"/>
      <c r="WRW93" s="1108"/>
      <c r="WRX93" s="1108"/>
      <c r="WRY93" s="1108"/>
      <c r="WRZ93" s="1108"/>
      <c r="WSA93" s="1108"/>
      <c r="WSB93" s="1108"/>
      <c r="WSC93" s="1108"/>
      <c r="WSD93" s="1108"/>
      <c r="WSE93" s="1108"/>
      <c r="WSF93" s="1108"/>
      <c r="WSG93" s="1108"/>
      <c r="WSH93" s="1108"/>
      <c r="WSI93" s="1108"/>
      <c r="WSJ93" s="1108"/>
      <c r="WSK93" s="1108"/>
      <c r="WSL93" s="1108"/>
      <c r="WSM93" s="1108"/>
      <c r="WSN93" s="1108"/>
      <c r="WSO93" s="1108"/>
      <c r="WSP93" s="1108"/>
      <c r="WSQ93" s="1108"/>
      <c r="WSR93" s="1108"/>
      <c r="WSS93" s="1108"/>
      <c r="WST93" s="1108"/>
      <c r="WSU93" s="1108"/>
      <c r="WSV93" s="1108"/>
      <c r="WSW93" s="1108"/>
      <c r="WSX93" s="1108"/>
      <c r="WSY93" s="1108"/>
      <c r="WSZ93" s="1108"/>
      <c r="WTA93" s="1108"/>
      <c r="WTB93" s="1108"/>
      <c r="WTC93" s="1108"/>
      <c r="WTD93" s="1108"/>
      <c r="WTE93" s="1108"/>
      <c r="WTF93" s="1108"/>
      <c r="WTG93" s="1108"/>
      <c r="WTH93" s="1108"/>
      <c r="WTI93" s="1108"/>
      <c r="WTJ93" s="1108"/>
      <c r="WTK93" s="1108"/>
      <c r="WTL93" s="1108"/>
      <c r="WTM93" s="1108"/>
      <c r="WTN93" s="1108"/>
      <c r="WTO93" s="1108"/>
      <c r="WTP93" s="1108"/>
      <c r="WTQ93" s="1108"/>
      <c r="WTR93" s="1108"/>
      <c r="WTS93" s="1108"/>
      <c r="WTT93" s="1108"/>
      <c r="WTU93" s="1108"/>
      <c r="WTV93" s="1108"/>
      <c r="WTW93" s="1108"/>
      <c r="WTX93" s="1108"/>
      <c r="WTY93" s="1108"/>
      <c r="WTZ93" s="1108"/>
      <c r="WUA93" s="1108"/>
      <c r="WUB93" s="1108"/>
      <c r="WUC93" s="1108"/>
      <c r="WUD93" s="1108"/>
      <c r="WUE93" s="1108"/>
      <c r="WUF93" s="1108"/>
      <c r="WUG93" s="1108"/>
      <c r="WUH93" s="1108"/>
      <c r="WUI93" s="1108"/>
      <c r="WUJ93" s="1108"/>
      <c r="WUK93" s="1108"/>
      <c r="WUL93" s="1108"/>
      <c r="WUM93" s="1108"/>
      <c r="WUN93" s="1108"/>
      <c r="WUO93" s="1108"/>
      <c r="WUP93" s="1108"/>
      <c r="WUQ93" s="1108"/>
      <c r="WUR93" s="1108"/>
      <c r="WUS93" s="1108"/>
      <c r="WUT93" s="1108"/>
      <c r="WUU93" s="1108"/>
      <c r="WUV93" s="1108"/>
      <c r="WUW93" s="1108"/>
      <c r="WUX93" s="1108"/>
      <c r="WUY93" s="1108"/>
      <c r="WUZ93" s="1108"/>
      <c r="WVA93" s="1108"/>
      <c r="WVB93" s="1108"/>
      <c r="WVC93" s="1108"/>
      <c r="WVD93" s="1108"/>
      <c r="WVE93" s="1108"/>
      <c r="WVF93" s="1108"/>
      <c r="WVG93" s="1108"/>
      <c r="WVH93" s="1108"/>
      <c r="WVI93" s="1108"/>
      <c r="WVJ93" s="1108"/>
      <c r="WVK93" s="1108"/>
      <c r="WVL93" s="1108"/>
      <c r="WVM93" s="1108"/>
      <c r="WVN93" s="1108"/>
      <c r="WVO93" s="1108"/>
      <c r="WVP93" s="1108"/>
      <c r="WVQ93" s="1108"/>
      <c r="WVR93" s="1108"/>
      <c r="WVS93" s="1108"/>
      <c r="WVT93" s="1108"/>
      <c r="WVU93" s="1108"/>
      <c r="WVV93" s="1108"/>
      <c r="WVW93" s="1108"/>
      <c r="WVX93" s="1108"/>
      <c r="WVY93" s="1108"/>
      <c r="WVZ93" s="1108"/>
      <c r="WWA93" s="1108"/>
      <c r="WWB93" s="1108"/>
      <c r="WWC93" s="1108"/>
      <c r="WWD93" s="1108"/>
      <c r="WWE93" s="1108"/>
      <c r="WWF93" s="1108"/>
      <c r="WWG93" s="1108"/>
      <c r="WWH93" s="1108"/>
      <c r="WWI93" s="1108"/>
      <c r="WWJ93" s="1108"/>
      <c r="WWK93" s="1108"/>
      <c r="WWL93" s="1108"/>
      <c r="WWM93" s="1108"/>
      <c r="WWN93" s="1108"/>
      <c r="WWO93" s="1108"/>
      <c r="WWP93" s="1108"/>
      <c r="WWQ93" s="1108"/>
      <c r="WWR93" s="1108"/>
      <c r="WWS93" s="1108"/>
      <c r="WWT93" s="1108"/>
      <c r="WWU93" s="1108"/>
      <c r="WWV93" s="1108"/>
      <c r="WWW93" s="1108"/>
      <c r="WWX93" s="1108"/>
      <c r="WWY93" s="1108"/>
      <c r="WWZ93" s="1108"/>
      <c r="WXA93" s="1108"/>
      <c r="WXB93" s="1108"/>
      <c r="WXC93" s="1108"/>
      <c r="WXD93" s="1108"/>
      <c r="WXE93" s="1108"/>
      <c r="WXF93" s="1108"/>
      <c r="WXG93" s="1108"/>
      <c r="WXH93" s="1108"/>
      <c r="WXI93" s="1108"/>
      <c r="WXJ93" s="1108"/>
      <c r="WXK93" s="1108"/>
      <c r="WXL93" s="1108"/>
      <c r="WXM93" s="1108"/>
      <c r="WXN93" s="1108"/>
      <c r="WXO93" s="1108"/>
      <c r="WXP93" s="1108"/>
      <c r="WXQ93" s="1108"/>
      <c r="WXR93" s="1108"/>
      <c r="WXS93" s="1108"/>
      <c r="WXT93" s="1108"/>
      <c r="WXU93" s="1108"/>
      <c r="WXV93" s="1108"/>
      <c r="WXW93" s="1108"/>
      <c r="WXX93" s="1108"/>
      <c r="WXY93" s="1108"/>
      <c r="WXZ93" s="1108"/>
      <c r="WYA93" s="1108"/>
      <c r="WYB93" s="1108"/>
      <c r="WYC93" s="1108"/>
      <c r="WYD93" s="1108"/>
      <c r="WYE93" s="1108"/>
      <c r="WYF93" s="1108"/>
      <c r="WYG93" s="1108"/>
      <c r="WYH93" s="1108"/>
      <c r="WYI93" s="1108"/>
      <c r="WYJ93" s="1108"/>
      <c r="WYK93" s="1108"/>
      <c r="WYL93" s="1108"/>
      <c r="WYM93" s="1108"/>
      <c r="WYN93" s="1108"/>
      <c r="WYO93" s="1108"/>
      <c r="WYP93" s="1108"/>
      <c r="WYQ93" s="1108"/>
      <c r="WYR93" s="1108"/>
      <c r="WYS93" s="1108"/>
      <c r="WYT93" s="1108"/>
      <c r="WYU93" s="1108"/>
      <c r="WYV93" s="1108"/>
      <c r="WYW93" s="1108"/>
      <c r="WYX93" s="1108"/>
      <c r="WYY93" s="1108"/>
      <c r="WYZ93" s="1108"/>
      <c r="WZA93" s="1108"/>
      <c r="WZB93" s="1108"/>
      <c r="WZC93" s="1108"/>
      <c r="WZD93" s="1108"/>
      <c r="WZE93" s="1108"/>
      <c r="WZF93" s="1108"/>
      <c r="WZG93" s="1108"/>
      <c r="WZH93" s="1108"/>
      <c r="WZI93" s="1108"/>
      <c r="WZJ93" s="1108"/>
      <c r="WZK93" s="1108"/>
      <c r="WZL93" s="1108"/>
      <c r="WZM93" s="1108"/>
      <c r="WZN93" s="1108"/>
      <c r="WZO93" s="1108"/>
      <c r="WZP93" s="1108"/>
      <c r="WZQ93" s="1108"/>
      <c r="WZR93" s="1108"/>
      <c r="WZS93" s="1108"/>
      <c r="WZT93" s="1108"/>
      <c r="WZU93" s="1108"/>
      <c r="WZV93" s="1108"/>
      <c r="WZW93" s="1108"/>
      <c r="WZX93" s="1108"/>
      <c r="WZY93" s="1108"/>
      <c r="WZZ93" s="1108"/>
      <c r="XAA93" s="1108"/>
      <c r="XAB93" s="1108"/>
      <c r="XAC93" s="1108"/>
      <c r="XAD93" s="1108"/>
      <c r="XAE93" s="1108"/>
      <c r="XAF93" s="1108"/>
      <c r="XAG93" s="1108"/>
      <c r="XAH93" s="1108"/>
      <c r="XAI93" s="1108"/>
      <c r="XAJ93" s="1108"/>
      <c r="XAK93" s="1108"/>
      <c r="XAL93" s="1108"/>
      <c r="XAM93" s="1108"/>
      <c r="XAN93" s="1108"/>
      <c r="XAO93" s="1108"/>
      <c r="XAP93" s="1108"/>
      <c r="XAQ93" s="1108"/>
      <c r="XAR93" s="1108"/>
      <c r="XAS93" s="1108"/>
      <c r="XAT93" s="1108"/>
      <c r="XAU93" s="1108"/>
      <c r="XAV93" s="1108"/>
      <c r="XAW93" s="1108"/>
      <c r="XAX93" s="1108"/>
      <c r="XAY93" s="1108"/>
      <c r="XAZ93" s="1108"/>
      <c r="XBA93" s="1108"/>
      <c r="XBB93" s="1108"/>
      <c r="XBC93" s="1108"/>
      <c r="XBD93" s="1108"/>
      <c r="XBE93" s="1108"/>
      <c r="XBF93" s="1108"/>
      <c r="XBG93" s="1108"/>
      <c r="XBH93" s="1108"/>
      <c r="XBI93" s="1108"/>
      <c r="XBJ93" s="1108"/>
      <c r="XBK93" s="1108"/>
      <c r="XBL93" s="1108"/>
      <c r="XBM93" s="1108"/>
      <c r="XBN93" s="1108"/>
      <c r="XBO93" s="1108"/>
      <c r="XBP93" s="1108"/>
      <c r="XBQ93" s="1108"/>
      <c r="XBR93" s="1108"/>
      <c r="XBS93" s="1108"/>
      <c r="XBT93" s="1108"/>
      <c r="XBU93" s="1108"/>
      <c r="XBV93" s="1108"/>
      <c r="XBW93" s="1108"/>
      <c r="XBX93" s="1108"/>
      <c r="XBY93" s="1108"/>
      <c r="XBZ93" s="1108"/>
      <c r="XCA93" s="1108"/>
      <c r="XCB93" s="1108"/>
      <c r="XCC93" s="1108"/>
      <c r="XCD93" s="1108"/>
      <c r="XCE93" s="1108"/>
      <c r="XCF93" s="1108"/>
      <c r="XCG93" s="1108"/>
      <c r="XCH93" s="1108"/>
      <c r="XCI93" s="1108"/>
      <c r="XCJ93" s="1108"/>
      <c r="XCK93" s="1108"/>
      <c r="XCL93" s="1108"/>
      <c r="XCM93" s="1108"/>
      <c r="XCN93" s="1108"/>
      <c r="XCO93" s="1108"/>
      <c r="XCP93" s="1108"/>
      <c r="XCQ93" s="1108"/>
      <c r="XCR93" s="1108"/>
      <c r="XCS93" s="1108"/>
      <c r="XCT93" s="1108"/>
      <c r="XCU93" s="1108"/>
      <c r="XCV93" s="1108"/>
      <c r="XCW93" s="1108"/>
      <c r="XCX93" s="1108"/>
      <c r="XCY93" s="1108"/>
      <c r="XCZ93" s="1108"/>
      <c r="XDA93" s="1108"/>
      <c r="XDB93" s="1108"/>
      <c r="XDC93" s="1108"/>
      <c r="XDD93" s="1108"/>
      <c r="XDE93" s="1108"/>
      <c r="XDF93" s="1108"/>
      <c r="XDG93" s="1108"/>
      <c r="XDH93" s="1108"/>
      <c r="XDI93" s="1108"/>
      <c r="XDJ93" s="1108"/>
      <c r="XDK93" s="1108"/>
      <c r="XDL93" s="1108"/>
      <c r="XDM93" s="1108"/>
      <c r="XDN93" s="1108"/>
      <c r="XDO93" s="1108"/>
      <c r="XDP93" s="1108"/>
      <c r="XDQ93" s="1108"/>
      <c r="XDR93" s="1108"/>
      <c r="XDS93" s="1108"/>
      <c r="XDT93" s="1108"/>
      <c r="XDU93" s="1108"/>
      <c r="XDV93" s="1108"/>
      <c r="XDW93" s="1108"/>
      <c r="XDX93" s="1108"/>
      <c r="XDY93" s="1108"/>
      <c r="XDZ93" s="1108"/>
      <c r="XEA93" s="1108"/>
      <c r="XEB93" s="1108"/>
      <c r="XEC93" s="1108"/>
      <c r="XED93" s="1108"/>
      <c r="XEE93" s="1108"/>
      <c r="XEF93" s="1108"/>
      <c r="XEG93" s="1108"/>
      <c r="XEH93" s="1108"/>
      <c r="XEI93" s="1108"/>
      <c r="XEJ93" s="1108"/>
      <c r="XEK93" s="1108"/>
      <c r="XEL93" s="1108"/>
      <c r="XEM93" s="1108"/>
      <c r="XEN93" s="1108"/>
      <c r="XEO93" s="1108"/>
      <c r="XEP93" s="1108"/>
      <c r="XEQ93" s="1108"/>
      <c r="XER93" s="1108"/>
      <c r="XES93" s="1108"/>
      <c r="XET93" s="1108"/>
      <c r="XEU93" s="1108"/>
      <c r="XEV93" s="1108"/>
      <c r="XEW93" s="1108"/>
      <c r="XEX93" s="1108"/>
      <c r="XEY93" s="1108"/>
      <c r="XEZ93" s="1108"/>
      <c r="XFA93" s="1108"/>
      <c r="XFB93" s="1108"/>
      <c r="XFC93" s="1108"/>
      <c r="XFD93" s="1"/>
    </row>
    <row r="94" spans="1:16384" ht="18" customHeight="1" x14ac:dyDescent="0.2">
      <c r="A94" s="1108" t="s">
        <v>62</v>
      </c>
      <c r="B94" s="1108"/>
      <c r="C94" s="1108"/>
      <c r="D94" s="20"/>
      <c r="E94" s="20"/>
      <c r="F94" s="21"/>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c r="DH94" s="20"/>
      <c r="DI94" s="20"/>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c r="EL94" s="20"/>
      <c r="EM94" s="20"/>
      <c r="EN94" s="20"/>
      <c r="EO94" s="20"/>
      <c r="EP94" s="20"/>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c r="FZ94" s="20"/>
      <c r="GA94" s="20"/>
      <c r="GB94" s="20"/>
      <c r="GC94" s="20"/>
      <c r="GD94" s="20"/>
      <c r="GE94" s="20"/>
      <c r="GF94" s="20"/>
      <c r="GG94" s="20"/>
      <c r="GH94" s="20"/>
      <c r="GI94" s="20"/>
      <c r="GJ94" s="20"/>
      <c r="GK94" s="20"/>
      <c r="GL94" s="20"/>
      <c r="GM94" s="20"/>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c r="XEW94" s="1"/>
      <c r="XEX94" s="1"/>
      <c r="XEY94" s="1"/>
      <c r="XEZ94" s="1"/>
      <c r="XFA94" s="1"/>
      <c r="XFB94" s="1"/>
      <c r="XFC94" s="1"/>
      <c r="XFD94" s="1"/>
    </row>
    <row r="95" spans="1:16384" ht="28.5" customHeight="1" x14ac:dyDescent="0.2">
      <c r="A95" s="1108" t="s">
        <v>61</v>
      </c>
      <c r="B95" s="1108"/>
      <c r="C95" s="1108"/>
    </row>
    <row r="96" spans="1:16384" ht="16.5" customHeight="1" x14ac:dyDescent="0.2">
      <c r="A96" s="1108"/>
      <c r="B96" s="1108"/>
      <c r="C96" s="1108"/>
    </row>
    <row r="97" spans="1:16384" ht="15.75" x14ac:dyDescent="0.2">
      <c r="A97" s="1111" t="s">
        <v>34</v>
      </c>
      <c r="B97" s="1111"/>
      <c r="C97" s="1111"/>
    </row>
    <row r="98" spans="1:16384" ht="16.5" customHeight="1" x14ac:dyDescent="0.2">
      <c r="A98" s="1108" t="s">
        <v>68</v>
      </c>
      <c r="B98" s="1108"/>
      <c r="C98" s="1108"/>
    </row>
    <row r="99" spans="1:16384" ht="16.5" customHeight="1" x14ac:dyDescent="0.2">
      <c r="A99" s="1113" t="s">
        <v>69</v>
      </c>
      <c r="B99" s="1108"/>
      <c r="C99" s="1108"/>
      <c r="F99" s="12"/>
    </row>
    <row r="100" spans="1:16384" ht="16.5" customHeight="1" x14ac:dyDescent="0.2">
      <c r="A100" s="1113" t="s">
        <v>70</v>
      </c>
      <c r="B100" s="1108"/>
      <c r="C100" s="1108"/>
      <c r="F100" s="12"/>
    </row>
    <row r="101" spans="1:16384" ht="16.5" customHeight="1" x14ac:dyDescent="0.2">
      <c r="A101" s="1108" t="s">
        <v>71</v>
      </c>
      <c r="B101" s="1108"/>
      <c r="C101" s="1108"/>
      <c r="F101" s="12"/>
    </row>
    <row r="102" spans="1:16384" ht="28.5" customHeight="1" x14ac:dyDescent="0.2">
      <c r="A102" s="1113" t="s">
        <v>72</v>
      </c>
      <c r="B102" s="1108"/>
      <c r="C102" s="1108"/>
    </row>
    <row r="103" spans="1:16384" ht="28.5" customHeight="1" x14ac:dyDescent="0.2">
      <c r="A103" s="1108" t="s">
        <v>73</v>
      </c>
      <c r="B103" s="1108"/>
      <c r="C103" s="1108"/>
      <c r="F103" s="22"/>
    </row>
    <row r="104" spans="1:16384" x14ac:dyDescent="0.2">
      <c r="A104" s="1"/>
      <c r="B104" s="1"/>
      <c r="C104" s="1"/>
      <c r="F104" s="12"/>
    </row>
    <row r="105" spans="1:16384" ht="15.75" x14ac:dyDescent="0.2">
      <c r="A105" s="1111" t="s">
        <v>35</v>
      </c>
      <c r="B105" s="1111"/>
      <c r="C105" s="1111"/>
      <c r="F105" s="11"/>
    </row>
    <row r="106" spans="1:16384" ht="28.5" customHeight="1" x14ac:dyDescent="0.2">
      <c r="A106" s="1108" t="s">
        <v>74</v>
      </c>
      <c r="B106" s="1108"/>
      <c r="C106" s="1108"/>
      <c r="F106" s="10"/>
    </row>
    <row r="107" spans="1:16384" x14ac:dyDescent="0.2">
      <c r="A107" s="1108"/>
      <c r="B107" s="1108"/>
      <c r="C107" s="1108"/>
    </row>
    <row r="108" spans="1:16384" ht="15.75" x14ac:dyDescent="0.2">
      <c r="A108" s="1111" t="s">
        <v>7</v>
      </c>
      <c r="B108" s="1111"/>
      <c r="C108" s="1111"/>
    </row>
    <row r="109" spans="1:16384" ht="21.75" customHeight="1" x14ac:dyDescent="0.2">
      <c r="A109" s="1108" t="s">
        <v>75</v>
      </c>
      <c r="B109" s="1108"/>
      <c r="C109" s="1108"/>
    </row>
    <row r="110" spans="1:16384" x14ac:dyDescent="0.2">
      <c r="A110" s="1112"/>
      <c r="B110" s="1112"/>
      <c r="C110" s="1112"/>
    </row>
    <row r="111" spans="1:16384" ht="15.75" x14ac:dyDescent="0.2">
      <c r="A111" s="1111" t="s">
        <v>77</v>
      </c>
      <c r="B111" s="1111"/>
      <c r="C111" s="1111"/>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2"/>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c r="BEA111" s="2"/>
      <c r="BEB111" s="2"/>
      <c r="BEC111" s="2"/>
      <c r="BED111" s="2"/>
      <c r="BEE111" s="2"/>
      <c r="BEF111" s="2"/>
      <c r="BEG111" s="2"/>
      <c r="BEH111" s="2"/>
      <c r="BEI111" s="2"/>
      <c r="BEJ111" s="2"/>
      <c r="BEK111" s="2"/>
      <c r="BEL111" s="2"/>
      <c r="BEM111" s="2"/>
      <c r="BEN111" s="2"/>
      <c r="BEO111" s="2"/>
      <c r="BEP111" s="2"/>
      <c r="BEQ111" s="2"/>
      <c r="BER111" s="2"/>
      <c r="BES111" s="2"/>
      <c r="BET111" s="2"/>
      <c r="BEU111" s="2"/>
      <c r="BEV111" s="2"/>
      <c r="BEW111" s="2"/>
      <c r="BEX111" s="2"/>
      <c r="BEY111" s="2"/>
      <c r="BEZ111" s="2"/>
      <c r="BFA111" s="2"/>
      <c r="BFB111" s="2"/>
      <c r="BFC111" s="2"/>
      <c r="BFD111" s="2"/>
      <c r="BFE111" s="2"/>
      <c r="BFF111" s="2"/>
      <c r="BFG111" s="2"/>
      <c r="BFH111" s="2"/>
      <c r="BFI111" s="2"/>
      <c r="BFJ111" s="2"/>
      <c r="BFK111" s="2"/>
      <c r="BFL111" s="2"/>
      <c r="BFM111" s="2"/>
      <c r="BFN111" s="2"/>
      <c r="BFO111" s="2"/>
      <c r="BFP111" s="2"/>
      <c r="BFQ111" s="2"/>
      <c r="BFR111" s="2"/>
      <c r="BFS111" s="2"/>
      <c r="BFT111" s="2"/>
      <c r="BFU111" s="2"/>
      <c r="BFV111" s="2"/>
      <c r="BFW111" s="2"/>
      <c r="BFX111" s="2"/>
      <c r="BFY111" s="2"/>
      <c r="BFZ111" s="2"/>
      <c r="BGA111" s="2"/>
      <c r="BGB111" s="2"/>
      <c r="BGC111" s="2"/>
      <c r="BGD111" s="2"/>
      <c r="BGE111" s="2"/>
      <c r="BGF111" s="2"/>
      <c r="BGG111" s="2"/>
      <c r="BGH111" s="2"/>
      <c r="BGI111" s="2"/>
      <c r="BGJ111" s="2"/>
      <c r="BGK111" s="2"/>
      <c r="BGL111" s="2"/>
      <c r="BGM111" s="2"/>
      <c r="BGN111" s="2"/>
      <c r="BGO111" s="2"/>
      <c r="BGP111" s="2"/>
      <c r="BGQ111" s="2"/>
      <c r="BGR111" s="2"/>
      <c r="BGS111" s="2"/>
      <c r="BGT111" s="2"/>
      <c r="BGU111" s="2"/>
      <c r="BGV111" s="2"/>
      <c r="BGW111" s="2"/>
      <c r="BGX111" s="2"/>
      <c r="BGY111" s="2"/>
      <c r="BGZ111" s="2"/>
      <c r="BHA111" s="2"/>
      <c r="BHB111" s="2"/>
      <c r="BHC111" s="2"/>
      <c r="BHD111" s="2"/>
      <c r="BHE111" s="2"/>
      <c r="BHF111" s="2"/>
      <c r="BHG111" s="2"/>
      <c r="BHH111" s="2"/>
      <c r="BHI111" s="2"/>
      <c r="BHJ111" s="2"/>
      <c r="BHK111" s="2"/>
      <c r="BHL111" s="2"/>
      <c r="BHM111" s="2"/>
      <c r="BHN111" s="2"/>
      <c r="BHO111" s="2"/>
      <c r="BHP111" s="2"/>
      <c r="BHQ111" s="2"/>
      <c r="BHR111" s="2"/>
      <c r="BHS111" s="2"/>
      <c r="BHT111" s="2"/>
      <c r="BHU111" s="2"/>
      <c r="BHV111" s="2"/>
      <c r="BHW111" s="2"/>
      <c r="BHX111" s="2"/>
      <c r="BHY111" s="2"/>
      <c r="BHZ111" s="2"/>
      <c r="BIA111" s="2"/>
      <c r="BIB111" s="2"/>
      <c r="BIC111" s="2"/>
      <c r="BID111" s="2"/>
      <c r="BIE111" s="2"/>
      <c r="BIF111" s="2"/>
      <c r="BIG111" s="2"/>
      <c r="BIH111" s="2"/>
      <c r="BII111" s="2"/>
      <c r="BIJ111" s="2"/>
      <c r="BIK111" s="2"/>
      <c r="BIL111" s="2"/>
      <c r="BIM111" s="2"/>
      <c r="BIN111" s="2"/>
      <c r="BIO111" s="2"/>
      <c r="BIP111" s="2"/>
      <c r="BIQ111" s="2"/>
      <c r="BIR111" s="2"/>
      <c r="BIS111" s="2"/>
      <c r="BIT111" s="2"/>
      <c r="BIU111" s="2"/>
      <c r="BIV111" s="2"/>
      <c r="BIW111" s="2"/>
      <c r="BIX111" s="2"/>
      <c r="BIY111" s="2"/>
      <c r="BIZ111" s="2"/>
      <c r="BJA111" s="2"/>
      <c r="BJB111" s="2"/>
      <c r="BJC111" s="2"/>
      <c r="BJD111" s="2"/>
      <c r="BJE111" s="2"/>
      <c r="BJF111" s="2"/>
      <c r="BJG111" s="2"/>
      <c r="BJH111" s="2"/>
      <c r="BJI111" s="2"/>
      <c r="BJJ111" s="2"/>
      <c r="BJK111" s="2"/>
      <c r="BJL111" s="2"/>
      <c r="BJM111" s="2"/>
      <c r="BJN111" s="2"/>
      <c r="BJO111" s="2"/>
      <c r="BJP111" s="2"/>
      <c r="BJQ111" s="2"/>
      <c r="BJR111" s="2"/>
      <c r="BJS111" s="2"/>
      <c r="BJT111" s="2"/>
      <c r="BJU111" s="2"/>
      <c r="BJV111" s="2"/>
      <c r="BJW111" s="2"/>
      <c r="BJX111" s="2"/>
      <c r="BJY111" s="2"/>
      <c r="BJZ111" s="2"/>
      <c r="BKA111" s="2"/>
      <c r="BKB111" s="2"/>
      <c r="BKC111" s="2"/>
      <c r="BKD111" s="2"/>
      <c r="BKE111" s="2"/>
      <c r="BKF111" s="2"/>
      <c r="BKG111" s="2"/>
      <c r="BKH111" s="2"/>
      <c r="BKI111" s="2"/>
      <c r="BKJ111" s="2"/>
      <c r="BKK111" s="2"/>
      <c r="BKL111" s="2"/>
      <c r="BKM111" s="2"/>
      <c r="BKN111" s="2"/>
      <c r="BKO111" s="2"/>
      <c r="BKP111" s="2"/>
      <c r="BKQ111" s="2"/>
      <c r="BKR111" s="2"/>
      <c r="BKS111" s="2"/>
      <c r="BKT111" s="2"/>
      <c r="BKU111" s="2"/>
      <c r="BKV111" s="2"/>
      <c r="BKW111" s="2"/>
      <c r="BKX111" s="2"/>
      <c r="BKY111" s="2"/>
      <c r="BKZ111" s="2"/>
      <c r="BLA111" s="2"/>
      <c r="BLB111" s="2"/>
      <c r="BLC111" s="2"/>
      <c r="BLD111" s="2"/>
      <c r="BLE111" s="2"/>
      <c r="BLF111" s="2"/>
      <c r="BLG111" s="2"/>
      <c r="BLH111" s="2"/>
      <c r="BLI111" s="2"/>
      <c r="BLJ111" s="2"/>
      <c r="BLK111" s="2"/>
      <c r="BLL111" s="2"/>
      <c r="BLM111" s="2"/>
      <c r="BLN111" s="2"/>
      <c r="BLO111" s="2"/>
      <c r="BLP111" s="2"/>
      <c r="BLQ111" s="2"/>
      <c r="BLR111" s="2"/>
      <c r="BLS111" s="2"/>
      <c r="BLT111" s="2"/>
      <c r="BLU111" s="2"/>
      <c r="BLV111" s="2"/>
      <c r="BLW111" s="2"/>
      <c r="BLX111" s="2"/>
      <c r="BLY111" s="2"/>
      <c r="BLZ111" s="2"/>
      <c r="BMA111" s="2"/>
      <c r="BMB111" s="2"/>
      <c r="BMC111" s="2"/>
      <c r="BMD111" s="2"/>
      <c r="BME111" s="2"/>
      <c r="BMF111" s="2"/>
      <c r="BMG111" s="2"/>
      <c r="BMH111" s="2"/>
      <c r="BMI111" s="2"/>
      <c r="BMJ111" s="2"/>
      <c r="BMK111" s="2"/>
      <c r="BML111" s="2"/>
      <c r="BMM111" s="2"/>
      <c r="BMN111" s="2"/>
      <c r="BMO111" s="2"/>
      <c r="BMP111" s="2"/>
      <c r="BMQ111" s="2"/>
      <c r="BMR111" s="2"/>
      <c r="BMS111" s="2"/>
      <c r="BMT111" s="2"/>
      <c r="BMU111" s="2"/>
      <c r="BMV111" s="2"/>
      <c r="BMW111" s="2"/>
      <c r="BMX111" s="2"/>
      <c r="BMY111" s="2"/>
      <c r="BMZ111" s="2"/>
      <c r="BNA111" s="2"/>
      <c r="BNB111" s="2"/>
      <c r="BNC111" s="2"/>
      <c r="BND111" s="2"/>
      <c r="BNE111" s="2"/>
      <c r="BNF111" s="2"/>
      <c r="BNG111" s="2"/>
      <c r="BNH111" s="2"/>
      <c r="BNI111" s="2"/>
      <c r="BNJ111" s="2"/>
      <c r="BNK111" s="2"/>
      <c r="BNL111" s="2"/>
      <c r="BNM111" s="2"/>
      <c r="BNN111" s="2"/>
      <c r="BNO111" s="2"/>
      <c r="BNP111" s="2"/>
      <c r="BNQ111" s="2"/>
      <c r="BNR111" s="2"/>
      <c r="BNS111" s="2"/>
      <c r="BNT111" s="2"/>
      <c r="BNU111" s="2"/>
      <c r="BNV111" s="2"/>
      <c r="BNW111" s="2"/>
      <c r="BNX111" s="2"/>
      <c r="BNY111" s="2"/>
      <c r="BNZ111" s="2"/>
      <c r="BOA111" s="2"/>
      <c r="BOB111" s="2"/>
      <c r="BOC111" s="2"/>
      <c r="BOD111" s="2"/>
      <c r="BOE111" s="2"/>
      <c r="BOF111" s="2"/>
      <c r="BOG111" s="2"/>
      <c r="BOH111" s="2"/>
      <c r="BOI111" s="2"/>
      <c r="BOJ111" s="2"/>
      <c r="BOK111" s="2"/>
      <c r="BOL111" s="2"/>
      <c r="BOM111" s="2"/>
      <c r="BON111" s="2"/>
      <c r="BOO111" s="2"/>
      <c r="BOP111" s="2"/>
      <c r="BOQ111" s="2"/>
      <c r="BOR111" s="2"/>
      <c r="BOS111" s="2"/>
      <c r="BOT111" s="2"/>
      <c r="BOU111" s="2"/>
      <c r="BOV111" s="2"/>
      <c r="BOW111" s="2"/>
      <c r="BOX111" s="2"/>
      <c r="BOY111" s="2"/>
      <c r="BOZ111" s="2"/>
      <c r="BPA111" s="2"/>
      <c r="BPB111" s="2"/>
      <c r="BPC111" s="2"/>
      <c r="BPD111" s="2"/>
      <c r="BPE111" s="2"/>
      <c r="BPF111" s="2"/>
      <c r="BPG111" s="2"/>
      <c r="BPH111" s="2"/>
      <c r="BPI111" s="2"/>
      <c r="BPJ111" s="2"/>
      <c r="BPK111" s="2"/>
      <c r="BPL111" s="2"/>
      <c r="BPM111" s="2"/>
      <c r="BPN111" s="2"/>
      <c r="BPO111" s="2"/>
      <c r="BPP111" s="2"/>
      <c r="BPQ111" s="2"/>
      <c r="BPR111" s="2"/>
      <c r="BPS111" s="2"/>
      <c r="BPT111" s="2"/>
      <c r="BPU111" s="2"/>
      <c r="BPV111" s="2"/>
      <c r="BPW111" s="2"/>
      <c r="BPX111" s="2"/>
      <c r="BPY111" s="2"/>
      <c r="BPZ111" s="2"/>
      <c r="BQA111" s="2"/>
      <c r="BQB111" s="2"/>
      <c r="BQC111" s="2"/>
      <c r="BQD111" s="2"/>
      <c r="BQE111" s="2"/>
      <c r="BQF111" s="2"/>
      <c r="BQG111" s="2"/>
      <c r="BQH111" s="2"/>
      <c r="BQI111" s="2"/>
      <c r="BQJ111" s="2"/>
      <c r="BQK111" s="2"/>
      <c r="BQL111" s="2"/>
      <c r="BQM111" s="2"/>
      <c r="BQN111" s="2"/>
      <c r="BQO111" s="2"/>
      <c r="BQP111" s="2"/>
      <c r="BQQ111" s="2"/>
      <c r="BQR111" s="2"/>
      <c r="BQS111" s="2"/>
      <c r="BQT111" s="2"/>
      <c r="BQU111" s="2"/>
      <c r="BQV111" s="2"/>
      <c r="BQW111" s="2"/>
      <c r="BQX111" s="2"/>
      <c r="BQY111" s="2"/>
      <c r="BQZ111" s="2"/>
      <c r="BRA111" s="2"/>
      <c r="BRB111" s="2"/>
      <c r="BRC111" s="2"/>
      <c r="BRD111" s="2"/>
      <c r="BRE111" s="2"/>
      <c r="BRF111" s="2"/>
      <c r="BRG111" s="2"/>
      <c r="BRH111" s="2"/>
      <c r="BRI111" s="2"/>
      <c r="BRJ111" s="2"/>
      <c r="BRK111" s="2"/>
      <c r="BRL111" s="2"/>
      <c r="BRM111" s="2"/>
      <c r="BRN111" s="2"/>
      <c r="BRO111" s="2"/>
      <c r="BRP111" s="2"/>
      <c r="BRQ111" s="2"/>
      <c r="BRR111" s="2"/>
      <c r="BRS111" s="2"/>
      <c r="BRT111" s="2"/>
      <c r="BRU111" s="2"/>
      <c r="BRV111" s="2"/>
      <c r="BRW111" s="2"/>
      <c r="BRX111" s="2"/>
      <c r="BRY111" s="2"/>
      <c r="BRZ111" s="2"/>
      <c r="BSA111" s="2"/>
      <c r="BSB111" s="2"/>
      <c r="BSC111" s="2"/>
      <c r="BSD111" s="2"/>
      <c r="BSE111" s="2"/>
      <c r="BSF111" s="2"/>
      <c r="BSG111" s="2"/>
      <c r="BSH111" s="2"/>
      <c r="BSI111" s="2"/>
      <c r="BSJ111" s="2"/>
      <c r="BSK111" s="2"/>
      <c r="BSL111" s="2"/>
      <c r="BSM111" s="2"/>
      <c r="BSN111" s="2"/>
      <c r="BSO111" s="2"/>
      <c r="BSP111" s="2"/>
      <c r="BSQ111" s="2"/>
      <c r="BSR111" s="2"/>
      <c r="BSS111" s="2"/>
      <c r="BST111" s="2"/>
      <c r="BSU111" s="2"/>
      <c r="BSV111" s="2"/>
      <c r="BSW111" s="2"/>
      <c r="BSX111" s="2"/>
      <c r="BSY111" s="2"/>
      <c r="BSZ111" s="2"/>
      <c r="BTA111" s="2"/>
      <c r="BTB111" s="2"/>
      <c r="BTC111" s="2"/>
      <c r="BTD111" s="2"/>
      <c r="BTE111" s="2"/>
      <c r="BTF111" s="2"/>
      <c r="BTG111" s="2"/>
      <c r="BTH111" s="2"/>
      <c r="BTI111" s="2"/>
      <c r="BTJ111" s="2"/>
      <c r="BTK111" s="2"/>
      <c r="BTL111" s="2"/>
      <c r="BTM111" s="2"/>
      <c r="BTN111" s="2"/>
      <c r="BTO111" s="2"/>
      <c r="BTP111" s="2"/>
      <c r="BTQ111" s="2"/>
      <c r="BTR111" s="2"/>
      <c r="BTS111" s="2"/>
      <c r="BTT111" s="2"/>
      <c r="BTU111" s="2"/>
      <c r="BTV111" s="2"/>
      <c r="BTW111" s="2"/>
      <c r="BTX111" s="2"/>
      <c r="BTY111" s="2"/>
      <c r="BTZ111" s="2"/>
      <c r="BUA111" s="2"/>
      <c r="BUB111" s="2"/>
      <c r="BUC111" s="2"/>
      <c r="BUD111" s="2"/>
      <c r="BUE111" s="2"/>
      <c r="BUF111" s="2"/>
      <c r="BUG111" s="2"/>
      <c r="BUH111" s="2"/>
      <c r="BUI111" s="2"/>
      <c r="BUJ111" s="2"/>
      <c r="BUK111" s="2"/>
      <c r="BUL111" s="2"/>
      <c r="BUM111" s="2"/>
      <c r="BUN111" s="2"/>
      <c r="BUO111" s="2"/>
      <c r="BUP111" s="2"/>
      <c r="BUQ111" s="2"/>
      <c r="BUR111" s="2"/>
      <c r="BUS111" s="2"/>
      <c r="BUT111" s="2"/>
      <c r="BUU111" s="2"/>
      <c r="BUV111" s="2"/>
      <c r="BUW111" s="2"/>
      <c r="BUX111" s="2"/>
      <c r="BUY111" s="2"/>
      <c r="BUZ111" s="2"/>
      <c r="BVA111" s="2"/>
      <c r="BVB111" s="2"/>
      <c r="BVC111" s="2"/>
      <c r="BVD111" s="2"/>
      <c r="BVE111" s="2"/>
      <c r="BVF111" s="2"/>
      <c r="BVG111" s="2"/>
      <c r="BVH111" s="2"/>
      <c r="BVI111" s="2"/>
      <c r="BVJ111" s="2"/>
      <c r="BVK111" s="2"/>
      <c r="BVL111" s="2"/>
      <c r="BVM111" s="2"/>
      <c r="BVN111" s="2"/>
      <c r="BVO111" s="2"/>
      <c r="BVP111" s="2"/>
      <c r="BVQ111" s="2"/>
      <c r="BVR111" s="2"/>
      <c r="BVS111" s="2"/>
      <c r="BVT111" s="2"/>
      <c r="BVU111" s="2"/>
      <c r="BVV111" s="2"/>
      <c r="BVW111" s="2"/>
      <c r="BVX111" s="2"/>
      <c r="BVY111" s="2"/>
      <c r="BVZ111" s="2"/>
      <c r="BWA111" s="2"/>
      <c r="BWB111" s="2"/>
      <c r="BWC111" s="2"/>
      <c r="BWD111" s="2"/>
      <c r="BWE111" s="2"/>
      <c r="BWF111" s="2"/>
      <c r="BWG111" s="2"/>
      <c r="BWH111" s="2"/>
      <c r="BWI111" s="2"/>
      <c r="BWJ111" s="2"/>
      <c r="BWK111" s="2"/>
      <c r="BWL111" s="2"/>
      <c r="BWM111" s="2"/>
      <c r="BWN111" s="2"/>
      <c r="BWO111" s="2"/>
      <c r="BWP111" s="2"/>
      <c r="BWQ111" s="2"/>
      <c r="BWR111" s="2"/>
      <c r="BWS111" s="2"/>
      <c r="BWT111" s="2"/>
      <c r="BWU111" s="2"/>
      <c r="BWV111" s="2"/>
      <c r="BWW111" s="2"/>
      <c r="BWX111" s="2"/>
      <c r="BWY111" s="2"/>
      <c r="BWZ111" s="2"/>
      <c r="BXA111" s="2"/>
      <c r="BXB111" s="2"/>
      <c r="BXC111" s="2"/>
      <c r="BXD111" s="2"/>
      <c r="BXE111" s="2"/>
      <c r="BXF111" s="2"/>
      <c r="BXG111" s="2"/>
      <c r="BXH111" s="2"/>
      <c r="BXI111" s="2"/>
      <c r="BXJ111" s="2"/>
      <c r="BXK111" s="2"/>
      <c r="BXL111" s="2"/>
      <c r="BXM111" s="2"/>
      <c r="BXN111" s="2"/>
      <c r="BXO111" s="2"/>
      <c r="BXP111" s="2"/>
      <c r="BXQ111" s="2"/>
      <c r="BXR111" s="2"/>
      <c r="BXS111" s="2"/>
      <c r="BXT111" s="2"/>
      <c r="BXU111" s="2"/>
      <c r="BXV111" s="2"/>
      <c r="BXW111" s="2"/>
      <c r="BXX111" s="2"/>
      <c r="BXY111" s="2"/>
      <c r="BXZ111" s="2"/>
      <c r="BYA111" s="2"/>
      <c r="BYB111" s="2"/>
      <c r="BYC111" s="2"/>
      <c r="BYD111" s="2"/>
      <c r="BYE111" s="2"/>
      <c r="BYF111" s="2"/>
      <c r="BYG111" s="2"/>
      <c r="BYH111" s="2"/>
      <c r="BYI111" s="2"/>
      <c r="BYJ111" s="2"/>
      <c r="BYK111" s="2"/>
      <c r="BYL111" s="2"/>
      <c r="BYM111" s="2"/>
      <c r="BYN111" s="2"/>
      <c r="BYO111" s="2"/>
      <c r="BYP111" s="2"/>
      <c r="BYQ111" s="2"/>
      <c r="BYR111" s="2"/>
      <c r="BYS111" s="2"/>
      <c r="BYT111" s="2"/>
      <c r="BYU111" s="2"/>
      <c r="BYV111" s="2"/>
      <c r="BYW111" s="2"/>
      <c r="BYX111" s="2"/>
      <c r="BYY111" s="2"/>
      <c r="BYZ111" s="2"/>
      <c r="BZA111" s="2"/>
      <c r="BZB111" s="2"/>
      <c r="BZC111" s="2"/>
      <c r="BZD111" s="2"/>
      <c r="BZE111" s="2"/>
      <c r="BZF111" s="2"/>
      <c r="BZG111" s="2"/>
      <c r="BZH111" s="2"/>
      <c r="BZI111" s="2"/>
      <c r="BZJ111" s="2"/>
      <c r="BZK111" s="2"/>
      <c r="BZL111" s="2"/>
      <c r="BZM111" s="2"/>
      <c r="BZN111" s="2"/>
      <c r="BZO111" s="2"/>
      <c r="BZP111" s="2"/>
      <c r="BZQ111" s="2"/>
      <c r="BZR111" s="2"/>
      <c r="BZS111" s="2"/>
      <c r="BZT111" s="2"/>
      <c r="BZU111" s="2"/>
      <c r="BZV111" s="2"/>
      <c r="BZW111" s="2"/>
      <c r="BZX111" s="2"/>
      <c r="BZY111" s="2"/>
      <c r="BZZ111" s="2"/>
      <c r="CAA111" s="2"/>
      <c r="CAB111" s="2"/>
      <c r="CAC111" s="2"/>
      <c r="CAD111" s="2"/>
      <c r="CAE111" s="2"/>
      <c r="CAF111" s="2"/>
      <c r="CAG111" s="2"/>
      <c r="CAH111" s="2"/>
      <c r="CAI111" s="2"/>
      <c r="CAJ111" s="2"/>
      <c r="CAK111" s="2"/>
      <c r="CAL111" s="2"/>
      <c r="CAM111" s="2"/>
      <c r="CAN111" s="2"/>
      <c r="CAO111" s="2"/>
      <c r="CAP111" s="2"/>
      <c r="CAQ111" s="2"/>
      <c r="CAR111" s="2"/>
      <c r="CAS111" s="2"/>
      <c r="CAT111" s="2"/>
      <c r="CAU111" s="2"/>
      <c r="CAV111" s="2"/>
      <c r="CAW111" s="2"/>
      <c r="CAX111" s="2"/>
      <c r="CAY111" s="2"/>
      <c r="CAZ111" s="2"/>
      <c r="CBA111" s="2"/>
      <c r="CBB111" s="2"/>
      <c r="CBC111" s="2"/>
      <c r="CBD111" s="2"/>
      <c r="CBE111" s="2"/>
      <c r="CBF111" s="2"/>
      <c r="CBG111" s="2"/>
      <c r="CBH111" s="2"/>
      <c r="CBI111" s="2"/>
      <c r="CBJ111" s="2"/>
      <c r="CBK111" s="2"/>
      <c r="CBL111" s="2"/>
      <c r="CBM111" s="2"/>
      <c r="CBN111" s="2"/>
      <c r="CBO111" s="2"/>
      <c r="CBP111" s="2"/>
      <c r="CBQ111" s="2"/>
      <c r="CBR111" s="2"/>
      <c r="CBS111" s="2"/>
      <c r="CBT111" s="2"/>
      <c r="CBU111" s="2"/>
      <c r="CBV111" s="2"/>
      <c r="CBW111" s="2"/>
      <c r="CBX111" s="2"/>
      <c r="CBY111" s="2"/>
      <c r="CBZ111" s="2"/>
      <c r="CCA111" s="2"/>
      <c r="CCB111" s="2"/>
      <c r="CCC111" s="2"/>
      <c r="CCD111" s="2"/>
      <c r="CCE111" s="2"/>
      <c r="CCF111" s="2"/>
      <c r="CCG111" s="2"/>
      <c r="CCH111" s="2"/>
      <c r="CCI111" s="2"/>
      <c r="CCJ111" s="2"/>
      <c r="CCK111" s="2"/>
      <c r="CCL111" s="2"/>
      <c r="CCM111" s="2"/>
      <c r="CCN111" s="2"/>
      <c r="CCO111" s="2"/>
      <c r="CCP111" s="2"/>
      <c r="CCQ111" s="2"/>
      <c r="CCR111" s="2"/>
      <c r="CCS111" s="2"/>
      <c r="CCT111" s="2"/>
      <c r="CCU111" s="2"/>
      <c r="CCV111" s="2"/>
      <c r="CCW111" s="2"/>
      <c r="CCX111" s="2"/>
      <c r="CCY111" s="2"/>
      <c r="CCZ111" s="2"/>
      <c r="CDA111" s="2"/>
      <c r="CDB111" s="2"/>
      <c r="CDC111" s="2"/>
      <c r="CDD111" s="2"/>
      <c r="CDE111" s="2"/>
      <c r="CDF111" s="2"/>
      <c r="CDG111" s="2"/>
      <c r="CDH111" s="2"/>
      <c r="CDI111" s="2"/>
      <c r="CDJ111" s="2"/>
      <c r="CDK111" s="2"/>
      <c r="CDL111" s="2"/>
      <c r="CDM111" s="2"/>
      <c r="CDN111" s="2"/>
      <c r="CDO111" s="2"/>
      <c r="CDP111" s="2"/>
      <c r="CDQ111" s="2"/>
      <c r="CDR111" s="2"/>
      <c r="CDS111" s="2"/>
      <c r="CDT111" s="2"/>
      <c r="CDU111" s="2"/>
      <c r="CDV111" s="2"/>
      <c r="CDW111" s="2"/>
      <c r="CDX111" s="2"/>
      <c r="CDY111" s="2"/>
      <c r="CDZ111" s="2"/>
      <c r="CEA111" s="2"/>
      <c r="CEB111" s="2"/>
      <c r="CEC111" s="2"/>
      <c r="CED111" s="2"/>
      <c r="CEE111" s="2"/>
      <c r="CEF111" s="2"/>
      <c r="CEG111" s="2"/>
      <c r="CEH111" s="2"/>
      <c r="CEI111" s="2"/>
      <c r="CEJ111" s="2"/>
      <c r="CEK111" s="2"/>
      <c r="CEL111" s="2"/>
      <c r="CEM111" s="2"/>
      <c r="CEN111" s="2"/>
      <c r="CEO111" s="2"/>
      <c r="CEP111" s="2"/>
      <c r="CEQ111" s="2"/>
      <c r="CER111" s="2"/>
      <c r="CES111" s="2"/>
      <c r="CET111" s="2"/>
      <c r="CEU111" s="2"/>
      <c r="CEV111" s="2"/>
      <c r="CEW111" s="2"/>
      <c r="CEX111" s="2"/>
      <c r="CEY111" s="2"/>
      <c r="CEZ111" s="2"/>
      <c r="CFA111" s="2"/>
      <c r="CFB111" s="2"/>
      <c r="CFC111" s="2"/>
      <c r="CFD111" s="2"/>
      <c r="CFE111" s="2"/>
      <c r="CFF111" s="2"/>
      <c r="CFG111" s="2"/>
      <c r="CFH111" s="2"/>
      <c r="CFI111" s="2"/>
      <c r="CFJ111" s="2"/>
      <c r="CFK111" s="2"/>
      <c r="CFL111" s="2"/>
      <c r="CFM111" s="2"/>
      <c r="CFN111" s="2"/>
      <c r="CFO111" s="2"/>
      <c r="CFP111" s="2"/>
      <c r="CFQ111" s="2"/>
      <c r="CFR111" s="2"/>
      <c r="CFS111" s="2"/>
      <c r="CFT111" s="2"/>
      <c r="CFU111" s="2"/>
      <c r="CFV111" s="2"/>
      <c r="CFW111" s="2"/>
      <c r="CFX111" s="2"/>
      <c r="CFY111" s="2"/>
      <c r="CFZ111" s="2"/>
      <c r="CGA111" s="2"/>
      <c r="CGB111" s="2"/>
      <c r="CGC111" s="2"/>
      <c r="CGD111" s="2"/>
      <c r="CGE111" s="2"/>
      <c r="CGF111" s="2"/>
      <c r="CGG111" s="2"/>
      <c r="CGH111" s="2"/>
      <c r="CGI111" s="2"/>
      <c r="CGJ111" s="2"/>
      <c r="CGK111" s="2"/>
      <c r="CGL111" s="2"/>
      <c r="CGM111" s="2"/>
      <c r="CGN111" s="2"/>
      <c r="CGO111" s="2"/>
      <c r="CGP111" s="2"/>
      <c r="CGQ111" s="2"/>
      <c r="CGR111" s="2"/>
      <c r="CGS111" s="2"/>
      <c r="CGT111" s="2"/>
      <c r="CGU111" s="2"/>
      <c r="CGV111" s="2"/>
      <c r="CGW111" s="2"/>
      <c r="CGX111" s="2"/>
      <c r="CGY111" s="2"/>
      <c r="CGZ111" s="2"/>
      <c r="CHA111" s="2"/>
      <c r="CHB111" s="2"/>
      <c r="CHC111" s="2"/>
      <c r="CHD111" s="2"/>
      <c r="CHE111" s="2"/>
      <c r="CHF111" s="2"/>
      <c r="CHG111" s="2"/>
      <c r="CHH111" s="2"/>
      <c r="CHI111" s="2"/>
      <c r="CHJ111" s="2"/>
      <c r="CHK111" s="2"/>
      <c r="CHL111" s="2"/>
      <c r="CHM111" s="2"/>
      <c r="CHN111" s="2"/>
      <c r="CHO111" s="2"/>
      <c r="CHP111" s="2"/>
      <c r="CHQ111" s="2"/>
      <c r="CHR111" s="2"/>
      <c r="CHS111" s="2"/>
      <c r="CHT111" s="2"/>
      <c r="CHU111" s="2"/>
      <c r="CHV111" s="2"/>
      <c r="CHW111" s="2"/>
      <c r="CHX111" s="2"/>
      <c r="CHY111" s="2"/>
      <c r="CHZ111" s="2"/>
      <c r="CIA111" s="2"/>
      <c r="CIB111" s="2"/>
      <c r="CIC111" s="2"/>
      <c r="CID111" s="2"/>
      <c r="CIE111" s="2"/>
      <c r="CIF111" s="2"/>
      <c r="CIG111" s="2"/>
      <c r="CIH111" s="2"/>
      <c r="CII111" s="2"/>
      <c r="CIJ111" s="2"/>
      <c r="CIK111" s="2"/>
      <c r="CIL111" s="2"/>
      <c r="CIM111" s="2"/>
      <c r="CIN111" s="2"/>
      <c r="CIO111" s="2"/>
      <c r="CIP111" s="2"/>
      <c r="CIQ111" s="2"/>
      <c r="CIR111" s="2"/>
      <c r="CIS111" s="2"/>
      <c r="CIT111" s="2"/>
      <c r="CIU111" s="2"/>
      <c r="CIV111" s="2"/>
      <c r="CIW111" s="2"/>
      <c r="CIX111" s="2"/>
      <c r="CIY111" s="2"/>
      <c r="CIZ111" s="2"/>
      <c r="CJA111" s="2"/>
      <c r="CJB111" s="2"/>
      <c r="CJC111" s="2"/>
      <c r="CJD111" s="2"/>
      <c r="CJE111" s="2"/>
      <c r="CJF111" s="2"/>
      <c r="CJG111" s="2"/>
      <c r="CJH111" s="2"/>
      <c r="CJI111" s="2"/>
      <c r="CJJ111" s="2"/>
      <c r="CJK111" s="2"/>
      <c r="CJL111" s="2"/>
      <c r="CJM111" s="2"/>
      <c r="CJN111" s="2"/>
      <c r="CJO111" s="2"/>
      <c r="CJP111" s="2"/>
      <c r="CJQ111" s="2"/>
      <c r="CJR111" s="2"/>
      <c r="CJS111" s="2"/>
      <c r="CJT111" s="2"/>
      <c r="CJU111" s="2"/>
      <c r="CJV111" s="2"/>
      <c r="CJW111" s="2"/>
      <c r="CJX111" s="2"/>
      <c r="CJY111" s="2"/>
      <c r="CJZ111" s="2"/>
      <c r="CKA111" s="2"/>
      <c r="CKB111" s="2"/>
      <c r="CKC111" s="2"/>
      <c r="CKD111" s="2"/>
      <c r="CKE111" s="2"/>
      <c r="CKF111" s="2"/>
      <c r="CKG111" s="2"/>
      <c r="CKH111" s="2"/>
      <c r="CKI111" s="2"/>
      <c r="CKJ111" s="2"/>
      <c r="CKK111" s="2"/>
      <c r="CKL111" s="2"/>
      <c r="CKM111" s="2"/>
      <c r="CKN111" s="2"/>
      <c r="CKO111" s="2"/>
      <c r="CKP111" s="2"/>
      <c r="CKQ111" s="2"/>
      <c r="CKR111" s="2"/>
      <c r="CKS111" s="2"/>
      <c r="CKT111" s="2"/>
      <c r="CKU111" s="2"/>
      <c r="CKV111" s="2"/>
      <c r="CKW111" s="2"/>
      <c r="CKX111" s="2"/>
      <c r="CKY111" s="2"/>
      <c r="CKZ111" s="2"/>
      <c r="CLA111" s="2"/>
      <c r="CLB111" s="2"/>
      <c r="CLC111" s="2"/>
      <c r="CLD111" s="2"/>
      <c r="CLE111" s="2"/>
      <c r="CLF111" s="2"/>
      <c r="CLG111" s="2"/>
      <c r="CLH111" s="2"/>
      <c r="CLI111" s="2"/>
      <c r="CLJ111" s="2"/>
      <c r="CLK111" s="2"/>
      <c r="CLL111" s="2"/>
      <c r="CLM111" s="2"/>
      <c r="CLN111" s="2"/>
      <c r="CLO111" s="2"/>
      <c r="CLP111" s="2"/>
      <c r="CLQ111" s="2"/>
      <c r="CLR111" s="2"/>
      <c r="CLS111" s="2"/>
      <c r="CLT111" s="2"/>
      <c r="CLU111" s="2"/>
      <c r="CLV111" s="2"/>
      <c r="CLW111" s="2"/>
      <c r="CLX111" s="2"/>
      <c r="CLY111" s="2"/>
      <c r="CLZ111" s="2"/>
      <c r="CMA111" s="2"/>
      <c r="CMB111" s="2"/>
      <c r="CMC111" s="2"/>
      <c r="CMD111" s="2"/>
      <c r="CME111" s="2"/>
      <c r="CMF111" s="2"/>
      <c r="CMG111" s="2"/>
      <c r="CMH111" s="2"/>
      <c r="CMI111" s="2"/>
      <c r="CMJ111" s="2"/>
      <c r="CMK111" s="2"/>
      <c r="CML111" s="2"/>
      <c r="CMM111" s="2"/>
      <c r="CMN111" s="2"/>
      <c r="CMO111" s="2"/>
      <c r="CMP111" s="2"/>
      <c r="CMQ111" s="2"/>
      <c r="CMR111" s="2"/>
      <c r="CMS111" s="2"/>
      <c r="CMT111" s="2"/>
      <c r="CMU111" s="2"/>
      <c r="CMV111" s="2"/>
      <c r="CMW111" s="2"/>
      <c r="CMX111" s="2"/>
      <c r="CMY111" s="2"/>
      <c r="CMZ111" s="2"/>
      <c r="CNA111" s="2"/>
      <c r="CNB111" s="2"/>
      <c r="CNC111" s="2"/>
      <c r="CND111" s="2"/>
      <c r="CNE111" s="2"/>
      <c r="CNF111" s="2"/>
      <c r="CNG111" s="2"/>
      <c r="CNH111" s="2"/>
      <c r="CNI111" s="2"/>
      <c r="CNJ111" s="2"/>
      <c r="CNK111" s="2"/>
      <c r="CNL111" s="2"/>
      <c r="CNM111" s="2"/>
      <c r="CNN111" s="2"/>
      <c r="CNO111" s="2"/>
      <c r="CNP111" s="2"/>
      <c r="CNQ111" s="2"/>
      <c r="CNR111" s="2"/>
      <c r="CNS111" s="2"/>
      <c r="CNT111" s="2"/>
      <c r="CNU111" s="2"/>
      <c r="CNV111" s="2"/>
      <c r="CNW111" s="2"/>
      <c r="CNX111" s="2"/>
      <c r="CNY111" s="2"/>
      <c r="CNZ111" s="2"/>
      <c r="COA111" s="2"/>
      <c r="COB111" s="2"/>
      <c r="COC111" s="2"/>
      <c r="COD111" s="2"/>
      <c r="COE111" s="2"/>
      <c r="COF111" s="2"/>
      <c r="COG111" s="2"/>
      <c r="COH111" s="2"/>
      <c r="COI111" s="2"/>
      <c r="COJ111" s="2"/>
      <c r="COK111" s="2"/>
      <c r="COL111" s="2"/>
      <c r="COM111" s="2"/>
      <c r="CON111" s="2"/>
      <c r="COO111" s="2"/>
      <c r="COP111" s="2"/>
      <c r="COQ111" s="2"/>
      <c r="COR111" s="2"/>
      <c r="COS111" s="2"/>
      <c r="COT111" s="2"/>
      <c r="COU111" s="2"/>
      <c r="COV111" s="2"/>
      <c r="COW111" s="2"/>
      <c r="COX111" s="2"/>
      <c r="COY111" s="2"/>
      <c r="COZ111" s="2"/>
      <c r="CPA111" s="2"/>
      <c r="CPB111" s="2"/>
      <c r="CPC111" s="2"/>
      <c r="CPD111" s="2"/>
      <c r="CPE111" s="2"/>
      <c r="CPF111" s="2"/>
      <c r="CPG111" s="2"/>
      <c r="CPH111" s="2"/>
      <c r="CPI111" s="2"/>
      <c r="CPJ111" s="2"/>
      <c r="CPK111" s="2"/>
      <c r="CPL111" s="2"/>
      <c r="CPM111" s="2"/>
      <c r="CPN111" s="2"/>
      <c r="CPO111" s="2"/>
      <c r="CPP111" s="2"/>
      <c r="CPQ111" s="2"/>
      <c r="CPR111" s="2"/>
      <c r="CPS111" s="2"/>
      <c r="CPT111" s="2"/>
      <c r="CPU111" s="2"/>
      <c r="CPV111" s="2"/>
      <c r="CPW111" s="2"/>
      <c r="CPX111" s="2"/>
      <c r="CPY111" s="2"/>
      <c r="CPZ111" s="2"/>
      <c r="CQA111" s="2"/>
      <c r="CQB111" s="2"/>
      <c r="CQC111" s="2"/>
      <c r="CQD111" s="2"/>
      <c r="CQE111" s="2"/>
      <c r="CQF111" s="2"/>
      <c r="CQG111" s="2"/>
      <c r="CQH111" s="2"/>
      <c r="CQI111" s="2"/>
      <c r="CQJ111" s="2"/>
      <c r="CQK111" s="2"/>
      <c r="CQL111" s="2"/>
      <c r="CQM111" s="2"/>
      <c r="CQN111" s="2"/>
      <c r="CQO111" s="2"/>
      <c r="CQP111" s="2"/>
      <c r="CQQ111" s="2"/>
      <c r="CQR111" s="2"/>
      <c r="CQS111" s="2"/>
      <c r="CQT111" s="2"/>
      <c r="CQU111" s="2"/>
      <c r="CQV111" s="2"/>
      <c r="CQW111" s="2"/>
      <c r="CQX111" s="2"/>
      <c r="CQY111" s="2"/>
      <c r="CQZ111" s="2"/>
      <c r="CRA111" s="2"/>
      <c r="CRB111" s="2"/>
      <c r="CRC111" s="2"/>
      <c r="CRD111" s="2"/>
      <c r="CRE111" s="2"/>
      <c r="CRF111" s="2"/>
      <c r="CRG111" s="2"/>
      <c r="CRH111" s="2"/>
      <c r="CRI111" s="2"/>
      <c r="CRJ111" s="2"/>
      <c r="CRK111" s="2"/>
      <c r="CRL111" s="2"/>
      <c r="CRM111" s="2"/>
      <c r="CRN111" s="2"/>
      <c r="CRO111" s="2"/>
      <c r="CRP111" s="2"/>
      <c r="CRQ111" s="2"/>
      <c r="CRR111" s="2"/>
      <c r="CRS111" s="2"/>
      <c r="CRT111" s="2"/>
      <c r="CRU111" s="2"/>
      <c r="CRV111" s="2"/>
      <c r="CRW111" s="2"/>
      <c r="CRX111" s="2"/>
      <c r="CRY111" s="2"/>
      <c r="CRZ111" s="2"/>
      <c r="CSA111" s="2"/>
      <c r="CSB111" s="2"/>
      <c r="CSC111" s="2"/>
      <c r="CSD111" s="2"/>
      <c r="CSE111" s="2"/>
      <c r="CSF111" s="2"/>
      <c r="CSG111" s="2"/>
      <c r="CSH111" s="2"/>
      <c r="CSI111" s="2"/>
      <c r="CSJ111" s="2"/>
      <c r="CSK111" s="2"/>
      <c r="CSL111" s="2"/>
      <c r="CSM111" s="2"/>
      <c r="CSN111" s="2"/>
      <c r="CSO111" s="2"/>
      <c r="CSP111" s="2"/>
      <c r="CSQ111" s="2"/>
      <c r="CSR111" s="2"/>
      <c r="CSS111" s="2"/>
      <c r="CST111" s="2"/>
      <c r="CSU111" s="2"/>
      <c r="CSV111" s="2"/>
      <c r="CSW111" s="2"/>
      <c r="CSX111" s="2"/>
      <c r="CSY111" s="2"/>
      <c r="CSZ111" s="2"/>
      <c r="CTA111" s="2"/>
      <c r="CTB111" s="2"/>
      <c r="CTC111" s="2"/>
      <c r="CTD111" s="2"/>
      <c r="CTE111" s="2"/>
      <c r="CTF111" s="2"/>
      <c r="CTG111" s="2"/>
      <c r="CTH111" s="2"/>
      <c r="CTI111" s="2"/>
      <c r="CTJ111" s="2"/>
      <c r="CTK111" s="2"/>
      <c r="CTL111" s="2"/>
      <c r="CTM111" s="2"/>
      <c r="CTN111" s="2"/>
      <c r="CTO111" s="2"/>
      <c r="CTP111" s="2"/>
      <c r="CTQ111" s="2"/>
      <c r="CTR111" s="2"/>
      <c r="CTS111" s="2"/>
      <c r="CTT111" s="2"/>
      <c r="CTU111" s="2"/>
      <c r="CTV111" s="2"/>
      <c r="CTW111" s="2"/>
      <c r="CTX111" s="2"/>
      <c r="CTY111" s="2"/>
      <c r="CTZ111" s="2"/>
      <c r="CUA111" s="2"/>
      <c r="CUB111" s="2"/>
      <c r="CUC111" s="2"/>
      <c r="CUD111" s="2"/>
      <c r="CUE111" s="2"/>
      <c r="CUF111" s="2"/>
      <c r="CUG111" s="2"/>
      <c r="CUH111" s="2"/>
      <c r="CUI111" s="2"/>
      <c r="CUJ111" s="2"/>
      <c r="CUK111" s="2"/>
      <c r="CUL111" s="2"/>
      <c r="CUM111" s="2"/>
      <c r="CUN111" s="2"/>
      <c r="CUO111" s="2"/>
      <c r="CUP111" s="2"/>
      <c r="CUQ111" s="2"/>
      <c r="CUR111" s="2"/>
      <c r="CUS111" s="2"/>
      <c r="CUT111" s="2"/>
      <c r="CUU111" s="2"/>
      <c r="CUV111" s="2"/>
      <c r="CUW111" s="2"/>
      <c r="CUX111" s="2"/>
      <c r="CUY111" s="2"/>
      <c r="CUZ111" s="2"/>
      <c r="CVA111" s="2"/>
      <c r="CVB111" s="2"/>
      <c r="CVC111" s="2"/>
      <c r="CVD111" s="2"/>
      <c r="CVE111" s="2"/>
      <c r="CVF111" s="2"/>
      <c r="CVG111" s="2"/>
      <c r="CVH111" s="2"/>
      <c r="CVI111" s="2"/>
      <c r="CVJ111" s="2"/>
      <c r="CVK111" s="2"/>
      <c r="CVL111" s="2"/>
      <c r="CVM111" s="2"/>
      <c r="CVN111" s="2"/>
      <c r="CVO111" s="2"/>
      <c r="CVP111" s="2"/>
      <c r="CVQ111" s="2"/>
      <c r="CVR111" s="2"/>
      <c r="CVS111" s="2"/>
      <c r="CVT111" s="2"/>
      <c r="CVU111" s="2"/>
      <c r="CVV111" s="2"/>
      <c r="CVW111" s="2"/>
      <c r="CVX111" s="2"/>
      <c r="CVY111" s="2"/>
      <c r="CVZ111" s="2"/>
      <c r="CWA111" s="2"/>
      <c r="CWB111" s="2"/>
      <c r="CWC111" s="2"/>
      <c r="CWD111" s="2"/>
      <c r="CWE111" s="2"/>
      <c r="CWF111" s="2"/>
      <c r="CWG111" s="2"/>
      <c r="CWH111" s="2"/>
      <c r="CWI111" s="2"/>
      <c r="CWJ111" s="2"/>
      <c r="CWK111" s="2"/>
      <c r="CWL111" s="2"/>
      <c r="CWM111" s="2"/>
      <c r="CWN111" s="2"/>
      <c r="CWO111" s="2"/>
      <c r="CWP111" s="2"/>
      <c r="CWQ111" s="2"/>
      <c r="CWR111" s="2"/>
      <c r="CWS111" s="2"/>
      <c r="CWT111" s="2"/>
      <c r="CWU111" s="2"/>
      <c r="CWV111" s="2"/>
      <c r="CWW111" s="2"/>
      <c r="CWX111" s="2"/>
      <c r="CWY111" s="2"/>
      <c r="CWZ111" s="2"/>
      <c r="CXA111" s="2"/>
      <c r="CXB111" s="2"/>
      <c r="CXC111" s="2"/>
      <c r="CXD111" s="2"/>
      <c r="CXE111" s="2"/>
      <c r="CXF111" s="2"/>
      <c r="CXG111" s="2"/>
      <c r="CXH111" s="2"/>
      <c r="CXI111" s="2"/>
      <c r="CXJ111" s="2"/>
      <c r="CXK111" s="2"/>
      <c r="CXL111" s="2"/>
      <c r="CXM111" s="2"/>
      <c r="CXN111" s="2"/>
      <c r="CXO111" s="2"/>
      <c r="CXP111" s="2"/>
      <c r="CXQ111" s="2"/>
      <c r="CXR111" s="2"/>
      <c r="CXS111" s="2"/>
      <c r="CXT111" s="2"/>
      <c r="CXU111" s="2"/>
      <c r="CXV111" s="2"/>
      <c r="CXW111" s="2"/>
      <c r="CXX111" s="2"/>
      <c r="CXY111" s="2"/>
      <c r="CXZ111" s="2"/>
      <c r="CYA111" s="2"/>
      <c r="CYB111" s="2"/>
      <c r="CYC111" s="2"/>
      <c r="CYD111" s="2"/>
      <c r="CYE111" s="2"/>
      <c r="CYF111" s="2"/>
      <c r="CYG111" s="2"/>
      <c r="CYH111" s="2"/>
      <c r="CYI111" s="2"/>
      <c r="CYJ111" s="2"/>
      <c r="CYK111" s="2"/>
      <c r="CYL111" s="2"/>
      <c r="CYM111" s="2"/>
      <c r="CYN111" s="2"/>
      <c r="CYO111" s="2"/>
      <c r="CYP111" s="2"/>
      <c r="CYQ111" s="2"/>
      <c r="CYR111" s="2"/>
      <c r="CYS111" s="2"/>
      <c r="CYT111" s="2"/>
      <c r="CYU111" s="2"/>
      <c r="CYV111" s="2"/>
      <c r="CYW111" s="2"/>
      <c r="CYX111" s="2"/>
      <c r="CYY111" s="2"/>
      <c r="CYZ111" s="2"/>
      <c r="CZA111" s="2"/>
      <c r="CZB111" s="2"/>
      <c r="CZC111" s="2"/>
      <c r="CZD111" s="2"/>
      <c r="CZE111" s="2"/>
      <c r="CZF111" s="2"/>
      <c r="CZG111" s="2"/>
      <c r="CZH111" s="2"/>
      <c r="CZI111" s="2"/>
      <c r="CZJ111" s="2"/>
      <c r="CZK111" s="2"/>
      <c r="CZL111" s="2"/>
      <c r="CZM111" s="2"/>
      <c r="CZN111" s="2"/>
      <c r="CZO111" s="2"/>
      <c r="CZP111" s="2"/>
      <c r="CZQ111" s="2"/>
      <c r="CZR111" s="2"/>
      <c r="CZS111" s="2"/>
      <c r="CZT111" s="2"/>
      <c r="CZU111" s="2"/>
      <c r="CZV111" s="2"/>
      <c r="CZW111" s="2"/>
      <c r="CZX111" s="2"/>
      <c r="CZY111" s="2"/>
      <c r="CZZ111" s="2"/>
      <c r="DAA111" s="2"/>
      <c r="DAB111" s="2"/>
      <c r="DAC111" s="2"/>
      <c r="DAD111" s="2"/>
      <c r="DAE111" s="2"/>
      <c r="DAF111" s="2"/>
      <c r="DAG111" s="2"/>
      <c r="DAH111" s="2"/>
      <c r="DAI111" s="2"/>
      <c r="DAJ111" s="2"/>
      <c r="DAK111" s="2"/>
      <c r="DAL111" s="2"/>
      <c r="DAM111" s="2"/>
      <c r="DAN111" s="2"/>
      <c r="DAO111" s="2"/>
      <c r="DAP111" s="2"/>
      <c r="DAQ111" s="2"/>
      <c r="DAR111" s="2"/>
      <c r="DAS111" s="2"/>
      <c r="DAT111" s="2"/>
      <c r="DAU111" s="2"/>
      <c r="DAV111" s="2"/>
      <c r="DAW111" s="2"/>
      <c r="DAX111" s="2"/>
      <c r="DAY111" s="2"/>
      <c r="DAZ111" s="2"/>
      <c r="DBA111" s="2"/>
      <c r="DBB111" s="2"/>
      <c r="DBC111" s="2"/>
      <c r="DBD111" s="2"/>
      <c r="DBE111" s="2"/>
      <c r="DBF111" s="2"/>
      <c r="DBG111" s="2"/>
      <c r="DBH111" s="2"/>
      <c r="DBI111" s="2"/>
      <c r="DBJ111" s="2"/>
      <c r="DBK111" s="2"/>
      <c r="DBL111" s="2"/>
      <c r="DBM111" s="2"/>
      <c r="DBN111" s="2"/>
      <c r="DBO111" s="2"/>
      <c r="DBP111" s="2"/>
      <c r="DBQ111" s="2"/>
      <c r="DBR111" s="2"/>
      <c r="DBS111" s="2"/>
      <c r="DBT111" s="2"/>
      <c r="DBU111" s="2"/>
      <c r="DBV111" s="2"/>
      <c r="DBW111" s="2"/>
      <c r="DBX111" s="2"/>
      <c r="DBY111" s="2"/>
      <c r="DBZ111" s="2"/>
      <c r="DCA111" s="2"/>
      <c r="DCB111" s="2"/>
      <c r="DCC111" s="2"/>
      <c r="DCD111" s="2"/>
      <c r="DCE111" s="2"/>
      <c r="DCF111" s="2"/>
      <c r="DCG111" s="2"/>
      <c r="DCH111" s="2"/>
      <c r="DCI111" s="2"/>
      <c r="DCJ111" s="2"/>
      <c r="DCK111" s="2"/>
      <c r="DCL111" s="2"/>
      <c r="DCM111" s="2"/>
      <c r="DCN111" s="2"/>
      <c r="DCO111" s="2"/>
      <c r="DCP111" s="2"/>
      <c r="DCQ111" s="2"/>
      <c r="DCR111" s="2"/>
      <c r="DCS111" s="2"/>
      <c r="DCT111" s="2"/>
      <c r="DCU111" s="2"/>
      <c r="DCV111" s="2"/>
      <c r="DCW111" s="2"/>
      <c r="DCX111" s="2"/>
      <c r="DCY111" s="2"/>
      <c r="DCZ111" s="2"/>
      <c r="DDA111" s="2"/>
      <c r="DDB111" s="2"/>
      <c r="DDC111" s="2"/>
      <c r="DDD111" s="2"/>
      <c r="DDE111" s="2"/>
      <c r="DDF111" s="2"/>
      <c r="DDG111" s="2"/>
      <c r="DDH111" s="2"/>
      <c r="DDI111" s="2"/>
      <c r="DDJ111" s="2"/>
      <c r="DDK111" s="2"/>
      <c r="DDL111" s="2"/>
      <c r="DDM111" s="2"/>
      <c r="DDN111" s="2"/>
      <c r="DDO111" s="2"/>
      <c r="DDP111" s="2"/>
      <c r="DDQ111" s="2"/>
      <c r="DDR111" s="2"/>
      <c r="DDS111" s="2"/>
      <c r="DDT111" s="2"/>
      <c r="DDU111" s="2"/>
      <c r="DDV111" s="2"/>
      <c r="DDW111" s="2"/>
      <c r="DDX111" s="2"/>
      <c r="DDY111" s="2"/>
      <c r="DDZ111" s="2"/>
      <c r="DEA111" s="2"/>
      <c r="DEB111" s="2"/>
      <c r="DEC111" s="2"/>
      <c r="DED111" s="2"/>
      <c r="DEE111" s="2"/>
      <c r="DEF111" s="2"/>
      <c r="DEG111" s="2"/>
      <c r="DEH111" s="2"/>
      <c r="DEI111" s="2"/>
      <c r="DEJ111" s="2"/>
      <c r="DEK111" s="2"/>
      <c r="DEL111" s="2"/>
      <c r="DEM111" s="2"/>
      <c r="DEN111" s="2"/>
      <c r="DEO111" s="2"/>
      <c r="DEP111" s="2"/>
      <c r="DEQ111" s="2"/>
      <c r="DER111" s="2"/>
      <c r="DES111" s="2"/>
      <c r="DET111" s="2"/>
      <c r="DEU111" s="2"/>
      <c r="DEV111" s="2"/>
      <c r="DEW111" s="2"/>
      <c r="DEX111" s="2"/>
      <c r="DEY111" s="2"/>
      <c r="DEZ111" s="2"/>
      <c r="DFA111" s="2"/>
      <c r="DFB111" s="2"/>
      <c r="DFC111" s="2"/>
      <c r="DFD111" s="2"/>
      <c r="DFE111" s="2"/>
      <c r="DFF111" s="2"/>
      <c r="DFG111" s="2"/>
      <c r="DFH111" s="2"/>
      <c r="DFI111" s="2"/>
      <c r="DFJ111" s="2"/>
      <c r="DFK111" s="2"/>
      <c r="DFL111" s="2"/>
      <c r="DFM111" s="2"/>
      <c r="DFN111" s="2"/>
      <c r="DFO111" s="2"/>
      <c r="DFP111" s="2"/>
      <c r="DFQ111" s="2"/>
      <c r="DFR111" s="2"/>
      <c r="DFS111" s="2"/>
      <c r="DFT111" s="2"/>
      <c r="DFU111" s="2"/>
      <c r="DFV111" s="2"/>
      <c r="DFW111" s="2"/>
      <c r="DFX111" s="2"/>
      <c r="DFY111" s="2"/>
      <c r="DFZ111" s="2"/>
      <c r="DGA111" s="2"/>
      <c r="DGB111" s="2"/>
      <c r="DGC111" s="2"/>
      <c r="DGD111" s="2"/>
      <c r="DGE111" s="2"/>
      <c r="DGF111" s="2"/>
      <c r="DGG111" s="2"/>
      <c r="DGH111" s="2"/>
      <c r="DGI111" s="2"/>
      <c r="DGJ111" s="2"/>
      <c r="DGK111" s="2"/>
      <c r="DGL111" s="2"/>
      <c r="DGM111" s="2"/>
      <c r="DGN111" s="2"/>
      <c r="DGO111" s="2"/>
      <c r="DGP111" s="2"/>
      <c r="DGQ111" s="2"/>
      <c r="DGR111" s="2"/>
      <c r="DGS111" s="2"/>
      <c r="DGT111" s="2"/>
      <c r="DGU111" s="2"/>
      <c r="DGV111" s="2"/>
      <c r="DGW111" s="2"/>
      <c r="DGX111" s="2"/>
      <c r="DGY111" s="2"/>
      <c r="DGZ111" s="2"/>
      <c r="DHA111" s="2"/>
      <c r="DHB111" s="2"/>
      <c r="DHC111" s="2"/>
      <c r="DHD111" s="2"/>
      <c r="DHE111" s="2"/>
      <c r="DHF111" s="2"/>
      <c r="DHG111" s="2"/>
      <c r="DHH111" s="2"/>
      <c r="DHI111" s="2"/>
      <c r="DHJ111" s="2"/>
      <c r="DHK111" s="2"/>
      <c r="DHL111" s="2"/>
      <c r="DHM111" s="2"/>
      <c r="DHN111" s="2"/>
      <c r="DHO111" s="2"/>
      <c r="DHP111" s="2"/>
      <c r="DHQ111" s="2"/>
      <c r="DHR111" s="2"/>
      <c r="DHS111" s="2"/>
      <c r="DHT111" s="2"/>
      <c r="DHU111" s="2"/>
      <c r="DHV111" s="2"/>
      <c r="DHW111" s="2"/>
      <c r="DHX111" s="2"/>
      <c r="DHY111" s="2"/>
      <c r="DHZ111" s="2"/>
      <c r="DIA111" s="2"/>
      <c r="DIB111" s="2"/>
      <c r="DIC111" s="2"/>
      <c r="DID111" s="2"/>
      <c r="DIE111" s="2"/>
      <c r="DIF111" s="2"/>
      <c r="DIG111" s="2"/>
      <c r="DIH111" s="2"/>
      <c r="DII111" s="2"/>
      <c r="DIJ111" s="2"/>
      <c r="DIK111" s="2"/>
      <c r="DIL111" s="2"/>
      <c r="DIM111" s="2"/>
      <c r="DIN111" s="2"/>
      <c r="DIO111" s="2"/>
      <c r="DIP111" s="2"/>
      <c r="DIQ111" s="2"/>
      <c r="DIR111" s="2"/>
      <c r="DIS111" s="2"/>
      <c r="DIT111" s="2"/>
      <c r="DIU111" s="2"/>
      <c r="DIV111" s="2"/>
      <c r="DIW111" s="2"/>
      <c r="DIX111" s="2"/>
      <c r="DIY111" s="2"/>
      <c r="DIZ111" s="2"/>
      <c r="DJA111" s="2"/>
      <c r="DJB111" s="2"/>
      <c r="DJC111" s="2"/>
      <c r="DJD111" s="2"/>
      <c r="DJE111" s="2"/>
      <c r="DJF111" s="2"/>
      <c r="DJG111" s="2"/>
      <c r="DJH111" s="2"/>
      <c r="DJI111" s="2"/>
      <c r="DJJ111" s="2"/>
      <c r="DJK111" s="2"/>
      <c r="DJL111" s="2"/>
      <c r="DJM111" s="2"/>
      <c r="DJN111" s="2"/>
      <c r="DJO111" s="2"/>
      <c r="DJP111" s="2"/>
      <c r="DJQ111" s="2"/>
      <c r="DJR111" s="2"/>
      <c r="DJS111" s="2"/>
      <c r="DJT111" s="2"/>
      <c r="DJU111" s="2"/>
      <c r="DJV111" s="2"/>
      <c r="DJW111" s="2"/>
      <c r="DJX111" s="2"/>
      <c r="DJY111" s="2"/>
      <c r="DJZ111" s="2"/>
      <c r="DKA111" s="2"/>
      <c r="DKB111" s="2"/>
      <c r="DKC111" s="2"/>
      <c r="DKD111" s="2"/>
      <c r="DKE111" s="2"/>
      <c r="DKF111" s="2"/>
      <c r="DKG111" s="2"/>
      <c r="DKH111" s="2"/>
      <c r="DKI111" s="2"/>
      <c r="DKJ111" s="2"/>
      <c r="DKK111" s="2"/>
      <c r="DKL111" s="2"/>
      <c r="DKM111" s="2"/>
      <c r="DKN111" s="2"/>
      <c r="DKO111" s="2"/>
      <c r="DKP111" s="2"/>
      <c r="DKQ111" s="2"/>
      <c r="DKR111" s="2"/>
      <c r="DKS111" s="2"/>
      <c r="DKT111" s="2"/>
      <c r="DKU111" s="2"/>
      <c r="DKV111" s="2"/>
      <c r="DKW111" s="2"/>
      <c r="DKX111" s="2"/>
      <c r="DKY111" s="2"/>
      <c r="DKZ111" s="2"/>
      <c r="DLA111" s="2"/>
      <c r="DLB111" s="2"/>
      <c r="DLC111" s="2"/>
      <c r="DLD111" s="2"/>
      <c r="DLE111" s="2"/>
      <c r="DLF111" s="2"/>
      <c r="DLG111" s="2"/>
      <c r="DLH111" s="2"/>
      <c r="DLI111" s="2"/>
      <c r="DLJ111" s="2"/>
      <c r="DLK111" s="2"/>
      <c r="DLL111" s="2"/>
      <c r="DLM111" s="2"/>
      <c r="DLN111" s="2"/>
      <c r="DLO111" s="2"/>
      <c r="DLP111" s="2"/>
      <c r="DLQ111" s="2"/>
      <c r="DLR111" s="2"/>
      <c r="DLS111" s="2"/>
      <c r="DLT111" s="2"/>
      <c r="DLU111" s="2"/>
      <c r="DLV111" s="2"/>
      <c r="DLW111" s="2"/>
      <c r="DLX111" s="2"/>
      <c r="DLY111" s="2"/>
      <c r="DLZ111" s="2"/>
      <c r="DMA111" s="2"/>
      <c r="DMB111" s="2"/>
      <c r="DMC111" s="2"/>
      <c r="DMD111" s="2"/>
      <c r="DME111" s="2"/>
      <c r="DMF111" s="2"/>
      <c r="DMG111" s="2"/>
      <c r="DMH111" s="2"/>
      <c r="DMI111" s="2"/>
      <c r="DMJ111" s="2"/>
      <c r="DMK111" s="2"/>
      <c r="DML111" s="2"/>
      <c r="DMM111" s="2"/>
      <c r="DMN111" s="2"/>
      <c r="DMO111" s="2"/>
      <c r="DMP111" s="2"/>
      <c r="DMQ111" s="2"/>
      <c r="DMR111" s="2"/>
      <c r="DMS111" s="2"/>
      <c r="DMT111" s="2"/>
      <c r="DMU111" s="2"/>
      <c r="DMV111" s="2"/>
      <c r="DMW111" s="2"/>
      <c r="DMX111" s="2"/>
      <c r="DMY111" s="2"/>
      <c r="DMZ111" s="2"/>
      <c r="DNA111" s="2"/>
      <c r="DNB111" s="2"/>
      <c r="DNC111" s="2"/>
      <c r="DND111" s="2"/>
      <c r="DNE111" s="2"/>
      <c r="DNF111" s="2"/>
      <c r="DNG111" s="2"/>
      <c r="DNH111" s="2"/>
      <c r="DNI111" s="2"/>
      <c r="DNJ111" s="2"/>
      <c r="DNK111" s="2"/>
      <c r="DNL111" s="2"/>
      <c r="DNM111" s="2"/>
      <c r="DNN111" s="2"/>
      <c r="DNO111" s="2"/>
      <c r="DNP111" s="2"/>
      <c r="DNQ111" s="2"/>
      <c r="DNR111" s="2"/>
      <c r="DNS111" s="2"/>
      <c r="DNT111" s="2"/>
      <c r="DNU111" s="2"/>
      <c r="DNV111" s="2"/>
      <c r="DNW111" s="2"/>
      <c r="DNX111" s="2"/>
      <c r="DNY111" s="2"/>
      <c r="DNZ111" s="2"/>
      <c r="DOA111" s="2"/>
      <c r="DOB111" s="2"/>
      <c r="DOC111" s="2"/>
      <c r="DOD111" s="2"/>
      <c r="DOE111" s="2"/>
      <c r="DOF111" s="2"/>
      <c r="DOG111" s="2"/>
      <c r="DOH111" s="2"/>
      <c r="DOI111" s="2"/>
      <c r="DOJ111" s="2"/>
      <c r="DOK111" s="2"/>
      <c r="DOL111" s="2"/>
      <c r="DOM111" s="2"/>
      <c r="DON111" s="2"/>
      <c r="DOO111" s="2"/>
      <c r="DOP111" s="2"/>
      <c r="DOQ111" s="2"/>
      <c r="DOR111" s="2"/>
      <c r="DOS111" s="2"/>
      <c r="DOT111" s="2"/>
      <c r="DOU111" s="2"/>
      <c r="DOV111" s="2"/>
      <c r="DOW111" s="2"/>
      <c r="DOX111" s="2"/>
      <c r="DOY111" s="2"/>
      <c r="DOZ111" s="2"/>
      <c r="DPA111" s="2"/>
      <c r="DPB111" s="2"/>
      <c r="DPC111" s="2"/>
      <c r="DPD111" s="2"/>
      <c r="DPE111" s="2"/>
      <c r="DPF111" s="2"/>
      <c r="DPG111" s="2"/>
      <c r="DPH111" s="2"/>
      <c r="DPI111" s="2"/>
      <c r="DPJ111" s="2"/>
      <c r="DPK111" s="2"/>
      <c r="DPL111" s="2"/>
      <c r="DPM111" s="2"/>
      <c r="DPN111" s="2"/>
      <c r="DPO111" s="2"/>
      <c r="DPP111" s="2"/>
      <c r="DPQ111" s="2"/>
      <c r="DPR111" s="2"/>
      <c r="DPS111" s="2"/>
      <c r="DPT111" s="2"/>
      <c r="DPU111" s="2"/>
      <c r="DPV111" s="2"/>
      <c r="DPW111" s="2"/>
      <c r="DPX111" s="2"/>
      <c r="DPY111" s="2"/>
      <c r="DPZ111" s="2"/>
      <c r="DQA111" s="2"/>
      <c r="DQB111" s="2"/>
      <c r="DQC111" s="2"/>
      <c r="DQD111" s="2"/>
      <c r="DQE111" s="2"/>
      <c r="DQF111" s="2"/>
      <c r="DQG111" s="2"/>
      <c r="DQH111" s="2"/>
      <c r="DQI111" s="2"/>
      <c r="DQJ111" s="2"/>
      <c r="DQK111" s="2"/>
      <c r="DQL111" s="2"/>
      <c r="DQM111" s="2"/>
      <c r="DQN111" s="2"/>
      <c r="DQO111" s="2"/>
      <c r="DQP111" s="2"/>
      <c r="DQQ111" s="2"/>
      <c r="DQR111" s="2"/>
      <c r="DQS111" s="2"/>
      <c r="DQT111" s="2"/>
      <c r="DQU111" s="2"/>
      <c r="DQV111" s="2"/>
      <c r="DQW111" s="2"/>
      <c r="DQX111" s="2"/>
      <c r="DQY111" s="2"/>
      <c r="DQZ111" s="2"/>
      <c r="DRA111" s="2"/>
      <c r="DRB111" s="2"/>
      <c r="DRC111" s="2"/>
      <c r="DRD111" s="2"/>
      <c r="DRE111" s="2"/>
      <c r="DRF111" s="2"/>
      <c r="DRG111" s="2"/>
      <c r="DRH111" s="2"/>
      <c r="DRI111" s="2"/>
      <c r="DRJ111" s="2"/>
      <c r="DRK111" s="2"/>
      <c r="DRL111" s="2"/>
      <c r="DRM111" s="2"/>
      <c r="DRN111" s="2"/>
      <c r="DRO111" s="2"/>
      <c r="DRP111" s="2"/>
      <c r="DRQ111" s="2"/>
      <c r="DRR111" s="2"/>
      <c r="DRS111" s="2"/>
      <c r="DRT111" s="2"/>
      <c r="DRU111" s="2"/>
      <c r="DRV111" s="2"/>
      <c r="DRW111" s="2"/>
      <c r="DRX111" s="2"/>
      <c r="DRY111" s="2"/>
      <c r="DRZ111" s="2"/>
      <c r="DSA111" s="2"/>
      <c r="DSB111" s="2"/>
      <c r="DSC111" s="2"/>
      <c r="DSD111" s="2"/>
      <c r="DSE111" s="2"/>
      <c r="DSF111" s="2"/>
      <c r="DSG111" s="2"/>
      <c r="DSH111" s="2"/>
      <c r="DSI111" s="2"/>
      <c r="DSJ111" s="2"/>
      <c r="DSK111" s="2"/>
      <c r="DSL111" s="2"/>
      <c r="DSM111" s="2"/>
      <c r="DSN111" s="2"/>
      <c r="DSO111" s="2"/>
      <c r="DSP111" s="2"/>
      <c r="DSQ111" s="2"/>
      <c r="DSR111" s="2"/>
      <c r="DSS111" s="2"/>
      <c r="DST111" s="2"/>
      <c r="DSU111" s="2"/>
      <c r="DSV111" s="2"/>
      <c r="DSW111" s="2"/>
      <c r="DSX111" s="2"/>
      <c r="DSY111" s="2"/>
      <c r="DSZ111" s="2"/>
      <c r="DTA111" s="2"/>
      <c r="DTB111" s="2"/>
      <c r="DTC111" s="2"/>
      <c r="DTD111" s="2"/>
      <c r="DTE111" s="2"/>
      <c r="DTF111" s="2"/>
      <c r="DTG111" s="2"/>
      <c r="DTH111" s="2"/>
      <c r="DTI111" s="2"/>
      <c r="DTJ111" s="2"/>
      <c r="DTK111" s="2"/>
      <c r="DTL111" s="2"/>
      <c r="DTM111" s="2"/>
      <c r="DTN111" s="2"/>
      <c r="DTO111" s="2"/>
      <c r="DTP111" s="2"/>
      <c r="DTQ111" s="2"/>
      <c r="DTR111" s="2"/>
      <c r="DTS111" s="2"/>
      <c r="DTT111" s="2"/>
      <c r="DTU111" s="2"/>
      <c r="DTV111" s="2"/>
      <c r="DTW111" s="2"/>
      <c r="DTX111" s="2"/>
      <c r="DTY111" s="2"/>
      <c r="DTZ111" s="2"/>
      <c r="DUA111" s="2"/>
      <c r="DUB111" s="2"/>
      <c r="DUC111" s="2"/>
      <c r="DUD111" s="2"/>
      <c r="DUE111" s="2"/>
      <c r="DUF111" s="2"/>
      <c r="DUG111" s="2"/>
      <c r="DUH111" s="2"/>
      <c r="DUI111" s="2"/>
      <c r="DUJ111" s="2"/>
      <c r="DUK111" s="2"/>
      <c r="DUL111" s="2"/>
      <c r="DUM111" s="2"/>
      <c r="DUN111" s="2"/>
      <c r="DUO111" s="2"/>
      <c r="DUP111" s="2"/>
      <c r="DUQ111" s="2"/>
      <c r="DUR111" s="2"/>
      <c r="DUS111" s="2"/>
      <c r="DUT111" s="2"/>
      <c r="DUU111" s="2"/>
      <c r="DUV111" s="2"/>
      <c r="DUW111" s="2"/>
      <c r="DUX111" s="2"/>
      <c r="DUY111" s="2"/>
      <c r="DUZ111" s="2"/>
      <c r="DVA111" s="2"/>
      <c r="DVB111" s="2"/>
      <c r="DVC111" s="2"/>
      <c r="DVD111" s="2"/>
      <c r="DVE111" s="2"/>
      <c r="DVF111" s="2"/>
      <c r="DVG111" s="2"/>
      <c r="DVH111" s="2"/>
      <c r="DVI111" s="2"/>
      <c r="DVJ111" s="2"/>
      <c r="DVK111" s="2"/>
      <c r="DVL111" s="2"/>
      <c r="DVM111" s="2"/>
      <c r="DVN111" s="2"/>
      <c r="DVO111" s="2"/>
      <c r="DVP111" s="2"/>
      <c r="DVQ111" s="2"/>
      <c r="DVR111" s="2"/>
      <c r="DVS111" s="2"/>
      <c r="DVT111" s="2"/>
      <c r="DVU111" s="2"/>
      <c r="DVV111" s="2"/>
      <c r="DVW111" s="2"/>
      <c r="DVX111" s="2"/>
      <c r="DVY111" s="2"/>
      <c r="DVZ111" s="2"/>
      <c r="DWA111" s="2"/>
      <c r="DWB111" s="2"/>
      <c r="DWC111" s="2"/>
      <c r="DWD111" s="2"/>
      <c r="DWE111" s="2"/>
      <c r="DWF111" s="2"/>
      <c r="DWG111" s="2"/>
      <c r="DWH111" s="2"/>
      <c r="DWI111" s="2"/>
      <c r="DWJ111" s="2"/>
      <c r="DWK111" s="2"/>
      <c r="DWL111" s="2"/>
      <c r="DWM111" s="2"/>
      <c r="DWN111" s="2"/>
      <c r="DWO111" s="2"/>
      <c r="DWP111" s="2"/>
      <c r="DWQ111" s="2"/>
      <c r="DWR111" s="2"/>
      <c r="DWS111" s="2"/>
      <c r="DWT111" s="2"/>
      <c r="DWU111" s="2"/>
      <c r="DWV111" s="2"/>
      <c r="DWW111" s="2"/>
      <c r="DWX111" s="2"/>
      <c r="DWY111" s="2"/>
      <c r="DWZ111" s="2"/>
      <c r="DXA111" s="2"/>
      <c r="DXB111" s="2"/>
      <c r="DXC111" s="2"/>
      <c r="DXD111" s="2"/>
      <c r="DXE111" s="2"/>
      <c r="DXF111" s="2"/>
      <c r="DXG111" s="2"/>
      <c r="DXH111" s="2"/>
      <c r="DXI111" s="2"/>
      <c r="DXJ111" s="2"/>
      <c r="DXK111" s="2"/>
      <c r="DXL111" s="2"/>
      <c r="DXM111" s="2"/>
      <c r="DXN111" s="2"/>
      <c r="DXO111" s="2"/>
      <c r="DXP111" s="2"/>
      <c r="DXQ111" s="2"/>
      <c r="DXR111" s="2"/>
      <c r="DXS111" s="2"/>
      <c r="DXT111" s="2"/>
      <c r="DXU111" s="2"/>
      <c r="DXV111" s="2"/>
      <c r="DXW111" s="2"/>
      <c r="DXX111" s="2"/>
      <c r="DXY111" s="2"/>
      <c r="DXZ111" s="2"/>
      <c r="DYA111" s="2"/>
      <c r="DYB111" s="2"/>
      <c r="DYC111" s="2"/>
      <c r="DYD111" s="2"/>
      <c r="DYE111" s="2"/>
      <c r="DYF111" s="2"/>
      <c r="DYG111" s="2"/>
      <c r="DYH111" s="2"/>
      <c r="DYI111" s="2"/>
      <c r="DYJ111" s="2"/>
      <c r="DYK111" s="2"/>
      <c r="DYL111" s="2"/>
      <c r="DYM111" s="2"/>
      <c r="DYN111" s="2"/>
      <c r="DYO111" s="2"/>
      <c r="DYP111" s="2"/>
      <c r="DYQ111" s="2"/>
      <c r="DYR111" s="2"/>
      <c r="DYS111" s="2"/>
      <c r="DYT111" s="2"/>
      <c r="DYU111" s="2"/>
      <c r="DYV111" s="2"/>
      <c r="DYW111" s="2"/>
      <c r="DYX111" s="2"/>
      <c r="DYY111" s="2"/>
      <c r="DYZ111" s="2"/>
      <c r="DZA111" s="2"/>
      <c r="DZB111" s="2"/>
      <c r="DZC111" s="2"/>
      <c r="DZD111" s="2"/>
      <c r="DZE111" s="2"/>
      <c r="DZF111" s="2"/>
      <c r="DZG111" s="2"/>
      <c r="DZH111" s="2"/>
      <c r="DZI111" s="2"/>
      <c r="DZJ111" s="2"/>
      <c r="DZK111" s="2"/>
      <c r="DZL111" s="2"/>
      <c r="DZM111" s="2"/>
      <c r="DZN111" s="2"/>
      <c r="DZO111" s="2"/>
      <c r="DZP111" s="2"/>
      <c r="DZQ111" s="2"/>
      <c r="DZR111" s="2"/>
      <c r="DZS111" s="2"/>
      <c r="DZT111" s="2"/>
      <c r="DZU111" s="2"/>
      <c r="DZV111" s="2"/>
      <c r="DZW111" s="2"/>
      <c r="DZX111" s="2"/>
      <c r="DZY111" s="2"/>
      <c r="DZZ111" s="2"/>
      <c r="EAA111" s="2"/>
      <c r="EAB111" s="2"/>
      <c r="EAC111" s="2"/>
      <c r="EAD111" s="2"/>
      <c r="EAE111" s="2"/>
      <c r="EAF111" s="2"/>
      <c r="EAG111" s="2"/>
      <c r="EAH111" s="2"/>
      <c r="EAI111" s="2"/>
      <c r="EAJ111" s="2"/>
      <c r="EAK111" s="2"/>
      <c r="EAL111" s="2"/>
      <c r="EAM111" s="2"/>
      <c r="EAN111" s="2"/>
      <c r="EAO111" s="2"/>
      <c r="EAP111" s="2"/>
      <c r="EAQ111" s="2"/>
      <c r="EAR111" s="2"/>
      <c r="EAS111" s="2"/>
      <c r="EAT111" s="2"/>
      <c r="EAU111" s="2"/>
      <c r="EAV111" s="2"/>
      <c r="EAW111" s="2"/>
      <c r="EAX111" s="2"/>
      <c r="EAY111" s="2"/>
      <c r="EAZ111" s="2"/>
      <c r="EBA111" s="2"/>
      <c r="EBB111" s="2"/>
      <c r="EBC111" s="2"/>
      <c r="EBD111" s="2"/>
      <c r="EBE111" s="2"/>
      <c r="EBF111" s="2"/>
      <c r="EBG111" s="2"/>
      <c r="EBH111" s="2"/>
      <c r="EBI111" s="2"/>
      <c r="EBJ111" s="2"/>
      <c r="EBK111" s="2"/>
      <c r="EBL111" s="2"/>
      <c r="EBM111" s="2"/>
      <c r="EBN111" s="2"/>
      <c r="EBO111" s="2"/>
      <c r="EBP111" s="2"/>
      <c r="EBQ111" s="2"/>
      <c r="EBR111" s="2"/>
      <c r="EBS111" s="2"/>
      <c r="EBT111" s="2"/>
      <c r="EBU111" s="2"/>
      <c r="EBV111" s="2"/>
      <c r="EBW111" s="2"/>
      <c r="EBX111" s="2"/>
      <c r="EBY111" s="2"/>
      <c r="EBZ111" s="2"/>
      <c r="ECA111" s="2"/>
      <c r="ECB111" s="2"/>
      <c r="ECC111" s="2"/>
      <c r="ECD111" s="2"/>
      <c r="ECE111" s="2"/>
      <c r="ECF111" s="2"/>
      <c r="ECG111" s="2"/>
      <c r="ECH111" s="2"/>
      <c r="ECI111" s="2"/>
      <c r="ECJ111" s="2"/>
      <c r="ECK111" s="2"/>
      <c r="ECL111" s="2"/>
      <c r="ECM111" s="2"/>
      <c r="ECN111" s="2"/>
      <c r="ECO111" s="2"/>
      <c r="ECP111" s="2"/>
      <c r="ECQ111" s="2"/>
      <c r="ECR111" s="2"/>
      <c r="ECS111" s="2"/>
      <c r="ECT111" s="2"/>
      <c r="ECU111" s="2"/>
      <c r="ECV111" s="2"/>
      <c r="ECW111" s="2"/>
      <c r="ECX111" s="2"/>
      <c r="ECY111" s="2"/>
      <c r="ECZ111" s="2"/>
      <c r="EDA111" s="2"/>
      <c r="EDB111" s="2"/>
      <c r="EDC111" s="2"/>
      <c r="EDD111" s="2"/>
      <c r="EDE111" s="2"/>
      <c r="EDF111" s="2"/>
      <c r="EDG111" s="2"/>
      <c r="EDH111" s="2"/>
      <c r="EDI111" s="2"/>
      <c r="EDJ111" s="2"/>
      <c r="EDK111" s="2"/>
      <c r="EDL111" s="2"/>
      <c r="EDM111" s="2"/>
      <c r="EDN111" s="2"/>
      <c r="EDO111" s="2"/>
      <c r="EDP111" s="2"/>
      <c r="EDQ111" s="2"/>
      <c r="EDR111" s="2"/>
      <c r="EDS111" s="2"/>
      <c r="EDT111" s="2"/>
      <c r="EDU111" s="2"/>
      <c r="EDV111" s="2"/>
      <c r="EDW111" s="2"/>
      <c r="EDX111" s="2"/>
      <c r="EDY111" s="2"/>
      <c r="EDZ111" s="2"/>
      <c r="EEA111" s="2"/>
      <c r="EEB111" s="2"/>
      <c r="EEC111" s="2"/>
      <c r="EED111" s="2"/>
      <c r="EEE111" s="2"/>
      <c r="EEF111" s="2"/>
      <c r="EEG111" s="2"/>
      <c r="EEH111" s="2"/>
      <c r="EEI111" s="2"/>
      <c r="EEJ111" s="2"/>
      <c r="EEK111" s="2"/>
      <c r="EEL111" s="2"/>
      <c r="EEM111" s="2"/>
      <c r="EEN111" s="2"/>
      <c r="EEO111" s="2"/>
      <c r="EEP111" s="2"/>
      <c r="EEQ111" s="2"/>
      <c r="EER111" s="2"/>
      <c r="EES111" s="2"/>
      <c r="EET111" s="2"/>
      <c r="EEU111" s="2"/>
      <c r="EEV111" s="2"/>
      <c r="EEW111" s="2"/>
      <c r="EEX111" s="2"/>
      <c r="EEY111" s="2"/>
      <c r="EEZ111" s="2"/>
      <c r="EFA111" s="2"/>
      <c r="EFB111" s="2"/>
      <c r="EFC111" s="2"/>
      <c r="EFD111" s="2"/>
      <c r="EFE111" s="2"/>
      <c r="EFF111" s="2"/>
      <c r="EFG111" s="2"/>
      <c r="EFH111" s="2"/>
      <c r="EFI111" s="2"/>
      <c r="EFJ111" s="2"/>
      <c r="EFK111" s="2"/>
      <c r="EFL111" s="2"/>
      <c r="EFM111" s="2"/>
      <c r="EFN111" s="2"/>
      <c r="EFO111" s="2"/>
      <c r="EFP111" s="2"/>
      <c r="EFQ111" s="2"/>
      <c r="EFR111" s="2"/>
      <c r="EFS111" s="2"/>
      <c r="EFT111" s="2"/>
      <c r="EFU111" s="2"/>
      <c r="EFV111" s="2"/>
      <c r="EFW111" s="2"/>
      <c r="EFX111" s="2"/>
      <c r="EFY111" s="2"/>
      <c r="EFZ111" s="2"/>
      <c r="EGA111" s="2"/>
      <c r="EGB111" s="2"/>
      <c r="EGC111" s="2"/>
      <c r="EGD111" s="2"/>
      <c r="EGE111" s="2"/>
      <c r="EGF111" s="2"/>
      <c r="EGG111" s="2"/>
      <c r="EGH111" s="2"/>
      <c r="EGI111" s="2"/>
      <c r="EGJ111" s="2"/>
      <c r="EGK111" s="2"/>
      <c r="EGL111" s="2"/>
      <c r="EGM111" s="2"/>
      <c r="EGN111" s="2"/>
      <c r="EGO111" s="2"/>
      <c r="EGP111" s="2"/>
      <c r="EGQ111" s="2"/>
      <c r="EGR111" s="2"/>
      <c r="EGS111" s="2"/>
      <c r="EGT111" s="2"/>
      <c r="EGU111" s="2"/>
      <c r="EGV111" s="2"/>
      <c r="EGW111" s="2"/>
      <c r="EGX111" s="2"/>
      <c r="EGY111" s="2"/>
      <c r="EGZ111" s="2"/>
      <c r="EHA111" s="2"/>
      <c r="EHB111" s="2"/>
      <c r="EHC111" s="2"/>
      <c r="EHD111" s="2"/>
      <c r="EHE111" s="2"/>
      <c r="EHF111" s="2"/>
      <c r="EHG111" s="2"/>
      <c r="EHH111" s="2"/>
      <c r="EHI111" s="2"/>
      <c r="EHJ111" s="2"/>
      <c r="EHK111" s="2"/>
      <c r="EHL111" s="2"/>
      <c r="EHM111" s="2"/>
      <c r="EHN111" s="2"/>
      <c r="EHO111" s="2"/>
      <c r="EHP111" s="2"/>
      <c r="EHQ111" s="2"/>
      <c r="EHR111" s="2"/>
      <c r="EHS111" s="2"/>
      <c r="EHT111" s="2"/>
      <c r="EHU111" s="2"/>
      <c r="EHV111" s="2"/>
      <c r="EHW111" s="2"/>
      <c r="EHX111" s="2"/>
      <c r="EHY111" s="2"/>
      <c r="EHZ111" s="2"/>
      <c r="EIA111" s="2"/>
      <c r="EIB111" s="2"/>
      <c r="EIC111" s="2"/>
      <c r="EID111" s="2"/>
      <c r="EIE111" s="2"/>
      <c r="EIF111" s="2"/>
      <c r="EIG111" s="2"/>
      <c r="EIH111" s="2"/>
      <c r="EII111" s="2"/>
      <c r="EIJ111" s="2"/>
      <c r="EIK111" s="2"/>
      <c r="EIL111" s="2"/>
      <c r="EIM111" s="2"/>
      <c r="EIN111" s="2"/>
      <c r="EIO111" s="2"/>
      <c r="EIP111" s="2"/>
      <c r="EIQ111" s="2"/>
      <c r="EIR111" s="2"/>
      <c r="EIS111" s="2"/>
      <c r="EIT111" s="2"/>
      <c r="EIU111" s="2"/>
      <c r="EIV111" s="2"/>
      <c r="EIW111" s="2"/>
      <c r="EIX111" s="2"/>
      <c r="EIY111" s="2"/>
      <c r="EIZ111" s="2"/>
      <c r="EJA111" s="2"/>
      <c r="EJB111" s="2"/>
      <c r="EJC111" s="2"/>
      <c r="EJD111" s="2"/>
      <c r="EJE111" s="2"/>
      <c r="EJF111" s="2"/>
      <c r="EJG111" s="2"/>
      <c r="EJH111" s="2"/>
      <c r="EJI111" s="2"/>
      <c r="EJJ111" s="2"/>
      <c r="EJK111" s="2"/>
      <c r="EJL111" s="2"/>
      <c r="EJM111" s="2"/>
      <c r="EJN111" s="2"/>
      <c r="EJO111" s="2"/>
      <c r="EJP111" s="2"/>
      <c r="EJQ111" s="2"/>
      <c r="EJR111" s="2"/>
      <c r="EJS111" s="2"/>
      <c r="EJT111" s="2"/>
      <c r="EJU111" s="2"/>
      <c r="EJV111" s="2"/>
      <c r="EJW111" s="2"/>
      <c r="EJX111" s="2"/>
      <c r="EJY111" s="2"/>
      <c r="EJZ111" s="2"/>
      <c r="EKA111" s="2"/>
      <c r="EKB111" s="2"/>
      <c r="EKC111" s="2"/>
      <c r="EKD111" s="2"/>
      <c r="EKE111" s="2"/>
      <c r="EKF111" s="2"/>
      <c r="EKG111" s="2"/>
      <c r="EKH111" s="2"/>
      <c r="EKI111" s="2"/>
      <c r="EKJ111" s="2"/>
      <c r="EKK111" s="2"/>
      <c r="EKL111" s="2"/>
      <c r="EKM111" s="2"/>
      <c r="EKN111" s="2"/>
      <c r="EKO111" s="2"/>
      <c r="EKP111" s="2"/>
      <c r="EKQ111" s="2"/>
      <c r="EKR111" s="2"/>
      <c r="EKS111" s="2"/>
      <c r="EKT111" s="2"/>
      <c r="EKU111" s="2"/>
      <c r="EKV111" s="2"/>
      <c r="EKW111" s="2"/>
      <c r="EKX111" s="2"/>
      <c r="EKY111" s="2"/>
      <c r="EKZ111" s="2"/>
      <c r="ELA111" s="2"/>
      <c r="ELB111" s="2"/>
      <c r="ELC111" s="2"/>
      <c r="ELD111" s="2"/>
      <c r="ELE111" s="2"/>
      <c r="ELF111" s="2"/>
      <c r="ELG111" s="2"/>
      <c r="ELH111" s="2"/>
      <c r="ELI111" s="2"/>
      <c r="ELJ111" s="2"/>
      <c r="ELK111" s="2"/>
      <c r="ELL111" s="2"/>
      <c r="ELM111" s="2"/>
      <c r="ELN111" s="2"/>
      <c r="ELO111" s="2"/>
      <c r="ELP111" s="2"/>
      <c r="ELQ111" s="2"/>
      <c r="ELR111" s="2"/>
      <c r="ELS111" s="2"/>
      <c r="ELT111" s="2"/>
      <c r="ELU111" s="2"/>
      <c r="ELV111" s="2"/>
      <c r="ELW111" s="2"/>
      <c r="ELX111" s="2"/>
      <c r="ELY111" s="2"/>
      <c r="ELZ111" s="2"/>
      <c r="EMA111" s="2"/>
      <c r="EMB111" s="2"/>
      <c r="EMC111" s="2"/>
      <c r="EMD111" s="2"/>
      <c r="EME111" s="2"/>
      <c r="EMF111" s="2"/>
      <c r="EMG111" s="2"/>
      <c r="EMH111" s="2"/>
      <c r="EMI111" s="2"/>
      <c r="EMJ111" s="2"/>
      <c r="EMK111" s="2"/>
      <c r="EML111" s="2"/>
      <c r="EMM111" s="2"/>
      <c r="EMN111" s="2"/>
      <c r="EMO111" s="2"/>
      <c r="EMP111" s="2"/>
      <c r="EMQ111" s="2"/>
      <c r="EMR111" s="2"/>
      <c r="EMS111" s="2"/>
      <c r="EMT111" s="2"/>
      <c r="EMU111" s="2"/>
      <c r="EMV111" s="2"/>
      <c r="EMW111" s="2"/>
      <c r="EMX111" s="2"/>
      <c r="EMY111" s="2"/>
      <c r="EMZ111" s="2"/>
      <c r="ENA111" s="2"/>
      <c r="ENB111" s="2"/>
      <c r="ENC111" s="2"/>
      <c r="END111" s="2"/>
      <c r="ENE111" s="2"/>
      <c r="ENF111" s="2"/>
      <c r="ENG111" s="2"/>
      <c r="ENH111" s="2"/>
      <c r="ENI111" s="2"/>
      <c r="ENJ111" s="2"/>
      <c r="ENK111" s="2"/>
      <c r="ENL111" s="2"/>
      <c r="ENM111" s="2"/>
      <c r="ENN111" s="2"/>
      <c r="ENO111" s="2"/>
      <c r="ENP111" s="2"/>
      <c r="ENQ111" s="2"/>
      <c r="ENR111" s="2"/>
      <c r="ENS111" s="2"/>
      <c r="ENT111" s="2"/>
      <c r="ENU111" s="2"/>
      <c r="ENV111" s="2"/>
      <c r="ENW111" s="2"/>
      <c r="ENX111" s="2"/>
      <c r="ENY111" s="2"/>
      <c r="ENZ111" s="2"/>
      <c r="EOA111" s="2"/>
      <c r="EOB111" s="2"/>
      <c r="EOC111" s="2"/>
      <c r="EOD111" s="2"/>
      <c r="EOE111" s="2"/>
      <c r="EOF111" s="2"/>
      <c r="EOG111" s="2"/>
      <c r="EOH111" s="2"/>
      <c r="EOI111" s="2"/>
      <c r="EOJ111" s="2"/>
      <c r="EOK111" s="2"/>
      <c r="EOL111" s="2"/>
      <c r="EOM111" s="2"/>
      <c r="EON111" s="2"/>
      <c r="EOO111" s="2"/>
      <c r="EOP111" s="2"/>
      <c r="EOQ111" s="2"/>
      <c r="EOR111" s="2"/>
      <c r="EOS111" s="2"/>
      <c r="EOT111" s="2"/>
      <c r="EOU111" s="2"/>
      <c r="EOV111" s="2"/>
      <c r="EOW111" s="2"/>
      <c r="EOX111" s="2"/>
      <c r="EOY111" s="2"/>
      <c r="EOZ111" s="2"/>
      <c r="EPA111" s="2"/>
      <c r="EPB111" s="2"/>
      <c r="EPC111" s="2"/>
      <c r="EPD111" s="2"/>
      <c r="EPE111" s="2"/>
      <c r="EPF111" s="2"/>
      <c r="EPG111" s="2"/>
      <c r="EPH111" s="2"/>
      <c r="EPI111" s="2"/>
      <c r="EPJ111" s="2"/>
      <c r="EPK111" s="2"/>
      <c r="EPL111" s="2"/>
      <c r="EPM111" s="2"/>
      <c r="EPN111" s="2"/>
      <c r="EPO111" s="2"/>
      <c r="EPP111" s="2"/>
      <c r="EPQ111" s="2"/>
      <c r="EPR111" s="2"/>
      <c r="EPS111" s="2"/>
      <c r="EPT111" s="2"/>
      <c r="EPU111" s="2"/>
      <c r="EPV111" s="2"/>
      <c r="EPW111" s="2"/>
      <c r="EPX111" s="2"/>
      <c r="EPY111" s="2"/>
      <c r="EPZ111" s="2"/>
      <c r="EQA111" s="2"/>
      <c r="EQB111" s="2"/>
      <c r="EQC111" s="2"/>
      <c r="EQD111" s="2"/>
      <c r="EQE111" s="2"/>
      <c r="EQF111" s="2"/>
      <c r="EQG111" s="2"/>
      <c r="EQH111" s="2"/>
      <c r="EQI111" s="2"/>
      <c r="EQJ111" s="2"/>
      <c r="EQK111" s="2"/>
      <c r="EQL111" s="2"/>
      <c r="EQM111" s="2"/>
      <c r="EQN111" s="2"/>
      <c r="EQO111" s="2"/>
      <c r="EQP111" s="2"/>
      <c r="EQQ111" s="2"/>
      <c r="EQR111" s="2"/>
      <c r="EQS111" s="2"/>
      <c r="EQT111" s="2"/>
      <c r="EQU111" s="2"/>
      <c r="EQV111" s="2"/>
      <c r="EQW111" s="2"/>
      <c r="EQX111" s="2"/>
      <c r="EQY111" s="2"/>
      <c r="EQZ111" s="2"/>
      <c r="ERA111" s="2"/>
      <c r="ERB111" s="2"/>
      <c r="ERC111" s="2"/>
      <c r="ERD111" s="2"/>
      <c r="ERE111" s="2"/>
      <c r="ERF111" s="2"/>
      <c r="ERG111" s="2"/>
      <c r="ERH111" s="2"/>
      <c r="ERI111" s="2"/>
      <c r="ERJ111" s="2"/>
      <c r="ERK111" s="2"/>
      <c r="ERL111" s="2"/>
      <c r="ERM111" s="2"/>
      <c r="ERN111" s="2"/>
      <c r="ERO111" s="2"/>
      <c r="ERP111" s="2"/>
      <c r="ERQ111" s="2"/>
      <c r="ERR111" s="2"/>
      <c r="ERS111" s="2"/>
      <c r="ERT111" s="2"/>
      <c r="ERU111" s="2"/>
      <c r="ERV111" s="2"/>
      <c r="ERW111" s="2"/>
      <c r="ERX111" s="2"/>
      <c r="ERY111" s="2"/>
      <c r="ERZ111" s="2"/>
      <c r="ESA111" s="2"/>
      <c r="ESB111" s="2"/>
      <c r="ESC111" s="2"/>
      <c r="ESD111" s="2"/>
      <c r="ESE111" s="2"/>
      <c r="ESF111" s="2"/>
      <c r="ESG111" s="2"/>
      <c r="ESH111" s="2"/>
      <c r="ESI111" s="2"/>
      <c r="ESJ111" s="2"/>
      <c r="ESK111" s="2"/>
      <c r="ESL111" s="2"/>
      <c r="ESM111" s="2"/>
      <c r="ESN111" s="2"/>
      <c r="ESO111" s="2"/>
      <c r="ESP111" s="2"/>
      <c r="ESQ111" s="2"/>
      <c r="ESR111" s="2"/>
      <c r="ESS111" s="2"/>
      <c r="EST111" s="2"/>
      <c r="ESU111" s="2"/>
      <c r="ESV111" s="2"/>
      <c r="ESW111" s="2"/>
      <c r="ESX111" s="2"/>
      <c r="ESY111" s="2"/>
      <c r="ESZ111" s="2"/>
      <c r="ETA111" s="2"/>
      <c r="ETB111" s="2"/>
      <c r="ETC111" s="2"/>
      <c r="ETD111" s="2"/>
      <c r="ETE111" s="2"/>
      <c r="ETF111" s="2"/>
      <c r="ETG111" s="2"/>
      <c r="ETH111" s="2"/>
      <c r="ETI111" s="2"/>
      <c r="ETJ111" s="2"/>
      <c r="ETK111" s="2"/>
      <c r="ETL111" s="2"/>
      <c r="ETM111" s="2"/>
      <c r="ETN111" s="2"/>
      <c r="ETO111" s="2"/>
      <c r="ETP111" s="2"/>
      <c r="ETQ111" s="2"/>
      <c r="ETR111" s="2"/>
      <c r="ETS111" s="2"/>
      <c r="ETT111" s="2"/>
      <c r="ETU111" s="2"/>
      <c r="ETV111" s="2"/>
      <c r="ETW111" s="2"/>
      <c r="ETX111" s="2"/>
      <c r="ETY111" s="2"/>
      <c r="ETZ111" s="2"/>
      <c r="EUA111" s="2"/>
      <c r="EUB111" s="2"/>
      <c r="EUC111" s="2"/>
      <c r="EUD111" s="2"/>
      <c r="EUE111" s="2"/>
      <c r="EUF111" s="2"/>
      <c r="EUG111" s="2"/>
      <c r="EUH111" s="2"/>
      <c r="EUI111" s="2"/>
      <c r="EUJ111" s="2"/>
      <c r="EUK111" s="2"/>
      <c r="EUL111" s="2"/>
      <c r="EUM111" s="2"/>
      <c r="EUN111" s="2"/>
      <c r="EUO111" s="2"/>
      <c r="EUP111" s="2"/>
      <c r="EUQ111" s="2"/>
      <c r="EUR111" s="2"/>
      <c r="EUS111" s="2"/>
      <c r="EUT111" s="2"/>
      <c r="EUU111" s="2"/>
      <c r="EUV111" s="2"/>
      <c r="EUW111" s="2"/>
      <c r="EUX111" s="2"/>
      <c r="EUY111" s="2"/>
      <c r="EUZ111" s="2"/>
      <c r="EVA111" s="2"/>
      <c r="EVB111" s="2"/>
      <c r="EVC111" s="2"/>
      <c r="EVD111" s="2"/>
      <c r="EVE111" s="2"/>
      <c r="EVF111" s="2"/>
      <c r="EVG111" s="2"/>
      <c r="EVH111" s="2"/>
      <c r="EVI111" s="2"/>
      <c r="EVJ111" s="2"/>
      <c r="EVK111" s="2"/>
      <c r="EVL111" s="2"/>
      <c r="EVM111" s="2"/>
      <c r="EVN111" s="2"/>
      <c r="EVO111" s="2"/>
      <c r="EVP111" s="2"/>
      <c r="EVQ111" s="2"/>
      <c r="EVR111" s="2"/>
      <c r="EVS111" s="2"/>
      <c r="EVT111" s="2"/>
      <c r="EVU111" s="2"/>
      <c r="EVV111" s="2"/>
      <c r="EVW111" s="2"/>
      <c r="EVX111" s="2"/>
      <c r="EVY111" s="2"/>
      <c r="EVZ111" s="2"/>
      <c r="EWA111" s="2"/>
      <c r="EWB111" s="2"/>
      <c r="EWC111" s="2"/>
      <c r="EWD111" s="2"/>
      <c r="EWE111" s="2"/>
      <c r="EWF111" s="2"/>
      <c r="EWG111" s="2"/>
      <c r="EWH111" s="2"/>
      <c r="EWI111" s="2"/>
      <c r="EWJ111" s="2"/>
      <c r="EWK111" s="2"/>
      <c r="EWL111" s="2"/>
      <c r="EWM111" s="2"/>
      <c r="EWN111" s="2"/>
      <c r="EWO111" s="2"/>
      <c r="EWP111" s="2"/>
      <c r="EWQ111" s="2"/>
      <c r="EWR111" s="2"/>
      <c r="EWS111" s="2"/>
      <c r="EWT111" s="2"/>
      <c r="EWU111" s="2"/>
      <c r="EWV111" s="2"/>
      <c r="EWW111" s="2"/>
      <c r="EWX111" s="2"/>
      <c r="EWY111" s="2"/>
      <c r="EWZ111" s="2"/>
      <c r="EXA111" s="2"/>
      <c r="EXB111" s="2"/>
      <c r="EXC111" s="2"/>
      <c r="EXD111" s="2"/>
      <c r="EXE111" s="2"/>
      <c r="EXF111" s="2"/>
      <c r="EXG111" s="2"/>
      <c r="EXH111" s="2"/>
      <c r="EXI111" s="2"/>
      <c r="EXJ111" s="2"/>
      <c r="EXK111" s="2"/>
      <c r="EXL111" s="2"/>
      <c r="EXM111" s="2"/>
      <c r="EXN111" s="2"/>
      <c r="EXO111" s="2"/>
      <c r="EXP111" s="2"/>
      <c r="EXQ111" s="2"/>
      <c r="EXR111" s="2"/>
      <c r="EXS111" s="2"/>
      <c r="EXT111" s="2"/>
      <c r="EXU111" s="2"/>
      <c r="EXV111" s="2"/>
      <c r="EXW111" s="2"/>
      <c r="EXX111" s="2"/>
      <c r="EXY111" s="2"/>
      <c r="EXZ111" s="2"/>
      <c r="EYA111" s="2"/>
      <c r="EYB111" s="2"/>
      <c r="EYC111" s="2"/>
      <c r="EYD111" s="2"/>
      <c r="EYE111" s="2"/>
      <c r="EYF111" s="2"/>
      <c r="EYG111" s="2"/>
      <c r="EYH111" s="2"/>
      <c r="EYI111" s="2"/>
      <c r="EYJ111" s="2"/>
      <c r="EYK111" s="2"/>
      <c r="EYL111" s="2"/>
      <c r="EYM111" s="2"/>
      <c r="EYN111" s="2"/>
      <c r="EYO111" s="2"/>
      <c r="EYP111" s="2"/>
      <c r="EYQ111" s="2"/>
      <c r="EYR111" s="2"/>
      <c r="EYS111" s="2"/>
      <c r="EYT111" s="2"/>
      <c r="EYU111" s="2"/>
      <c r="EYV111" s="2"/>
      <c r="EYW111" s="2"/>
      <c r="EYX111" s="2"/>
      <c r="EYY111" s="2"/>
      <c r="EYZ111" s="2"/>
      <c r="EZA111" s="2"/>
      <c r="EZB111" s="2"/>
      <c r="EZC111" s="2"/>
      <c r="EZD111" s="2"/>
      <c r="EZE111" s="2"/>
      <c r="EZF111" s="2"/>
      <c r="EZG111" s="2"/>
      <c r="EZH111" s="2"/>
      <c r="EZI111" s="2"/>
      <c r="EZJ111" s="2"/>
      <c r="EZK111" s="2"/>
      <c r="EZL111" s="2"/>
      <c r="EZM111" s="2"/>
      <c r="EZN111" s="2"/>
      <c r="EZO111" s="2"/>
      <c r="EZP111" s="2"/>
      <c r="EZQ111" s="2"/>
      <c r="EZR111" s="2"/>
      <c r="EZS111" s="2"/>
      <c r="EZT111" s="2"/>
      <c r="EZU111" s="2"/>
      <c r="EZV111" s="2"/>
      <c r="EZW111" s="2"/>
      <c r="EZX111" s="2"/>
      <c r="EZY111" s="2"/>
      <c r="EZZ111" s="2"/>
      <c r="FAA111" s="2"/>
      <c r="FAB111" s="2"/>
      <c r="FAC111" s="2"/>
      <c r="FAD111" s="2"/>
      <c r="FAE111" s="2"/>
      <c r="FAF111" s="2"/>
      <c r="FAG111" s="2"/>
      <c r="FAH111" s="2"/>
      <c r="FAI111" s="2"/>
      <c r="FAJ111" s="2"/>
      <c r="FAK111" s="2"/>
      <c r="FAL111" s="2"/>
      <c r="FAM111" s="2"/>
      <c r="FAN111" s="2"/>
      <c r="FAO111" s="2"/>
      <c r="FAP111" s="2"/>
      <c r="FAQ111" s="2"/>
      <c r="FAR111" s="2"/>
      <c r="FAS111" s="2"/>
      <c r="FAT111" s="2"/>
      <c r="FAU111" s="2"/>
      <c r="FAV111" s="2"/>
      <c r="FAW111" s="2"/>
      <c r="FAX111" s="2"/>
      <c r="FAY111" s="2"/>
      <c r="FAZ111" s="2"/>
      <c r="FBA111" s="2"/>
      <c r="FBB111" s="2"/>
      <c r="FBC111" s="2"/>
      <c r="FBD111" s="2"/>
      <c r="FBE111" s="2"/>
      <c r="FBF111" s="2"/>
      <c r="FBG111" s="2"/>
      <c r="FBH111" s="2"/>
      <c r="FBI111" s="2"/>
      <c r="FBJ111" s="2"/>
      <c r="FBK111" s="2"/>
      <c r="FBL111" s="2"/>
      <c r="FBM111" s="2"/>
      <c r="FBN111" s="2"/>
      <c r="FBO111" s="2"/>
      <c r="FBP111" s="2"/>
      <c r="FBQ111" s="2"/>
      <c r="FBR111" s="2"/>
      <c r="FBS111" s="2"/>
      <c r="FBT111" s="2"/>
      <c r="FBU111" s="2"/>
      <c r="FBV111" s="2"/>
      <c r="FBW111" s="2"/>
      <c r="FBX111" s="2"/>
      <c r="FBY111" s="2"/>
      <c r="FBZ111" s="2"/>
      <c r="FCA111" s="2"/>
      <c r="FCB111" s="2"/>
      <c r="FCC111" s="2"/>
      <c r="FCD111" s="2"/>
      <c r="FCE111" s="2"/>
      <c r="FCF111" s="2"/>
      <c r="FCG111" s="2"/>
      <c r="FCH111" s="2"/>
      <c r="FCI111" s="2"/>
      <c r="FCJ111" s="2"/>
      <c r="FCK111" s="2"/>
      <c r="FCL111" s="2"/>
      <c r="FCM111" s="2"/>
      <c r="FCN111" s="2"/>
      <c r="FCO111" s="2"/>
      <c r="FCP111" s="2"/>
      <c r="FCQ111" s="2"/>
      <c r="FCR111" s="2"/>
      <c r="FCS111" s="2"/>
      <c r="FCT111" s="2"/>
      <c r="FCU111" s="2"/>
      <c r="FCV111" s="2"/>
      <c r="FCW111" s="2"/>
      <c r="FCX111" s="2"/>
      <c r="FCY111" s="2"/>
      <c r="FCZ111" s="2"/>
      <c r="FDA111" s="2"/>
      <c r="FDB111" s="2"/>
      <c r="FDC111" s="2"/>
      <c r="FDD111" s="2"/>
      <c r="FDE111" s="2"/>
      <c r="FDF111" s="2"/>
      <c r="FDG111" s="2"/>
      <c r="FDH111" s="2"/>
      <c r="FDI111" s="2"/>
      <c r="FDJ111" s="2"/>
      <c r="FDK111" s="2"/>
      <c r="FDL111" s="2"/>
      <c r="FDM111" s="2"/>
      <c r="FDN111" s="2"/>
      <c r="FDO111" s="2"/>
      <c r="FDP111" s="2"/>
      <c r="FDQ111" s="2"/>
      <c r="FDR111" s="2"/>
      <c r="FDS111" s="2"/>
      <c r="FDT111" s="2"/>
      <c r="FDU111" s="2"/>
      <c r="FDV111" s="2"/>
      <c r="FDW111" s="2"/>
      <c r="FDX111" s="2"/>
      <c r="FDY111" s="2"/>
      <c r="FDZ111" s="2"/>
      <c r="FEA111" s="2"/>
      <c r="FEB111" s="2"/>
      <c r="FEC111" s="2"/>
      <c r="FED111" s="2"/>
      <c r="FEE111" s="2"/>
      <c r="FEF111" s="2"/>
      <c r="FEG111" s="2"/>
      <c r="FEH111" s="2"/>
      <c r="FEI111" s="2"/>
      <c r="FEJ111" s="2"/>
      <c r="FEK111" s="2"/>
      <c r="FEL111" s="2"/>
      <c r="FEM111" s="2"/>
      <c r="FEN111" s="2"/>
      <c r="FEO111" s="2"/>
      <c r="FEP111" s="2"/>
      <c r="FEQ111" s="2"/>
      <c r="FER111" s="2"/>
      <c r="FES111" s="2"/>
      <c r="FET111" s="2"/>
      <c r="FEU111" s="2"/>
      <c r="FEV111" s="2"/>
      <c r="FEW111" s="2"/>
      <c r="FEX111" s="2"/>
      <c r="FEY111" s="2"/>
      <c r="FEZ111" s="2"/>
      <c r="FFA111" s="2"/>
      <c r="FFB111" s="2"/>
      <c r="FFC111" s="2"/>
      <c r="FFD111" s="2"/>
      <c r="FFE111" s="2"/>
      <c r="FFF111" s="2"/>
      <c r="FFG111" s="2"/>
      <c r="FFH111" s="2"/>
      <c r="FFI111" s="2"/>
      <c r="FFJ111" s="2"/>
      <c r="FFK111" s="2"/>
      <c r="FFL111" s="2"/>
      <c r="FFM111" s="2"/>
      <c r="FFN111" s="2"/>
      <c r="FFO111" s="2"/>
      <c r="FFP111" s="2"/>
      <c r="FFQ111" s="2"/>
      <c r="FFR111" s="2"/>
      <c r="FFS111" s="2"/>
      <c r="FFT111" s="2"/>
      <c r="FFU111" s="2"/>
      <c r="FFV111" s="2"/>
      <c r="FFW111" s="2"/>
      <c r="FFX111" s="2"/>
      <c r="FFY111" s="2"/>
      <c r="FFZ111" s="2"/>
      <c r="FGA111" s="2"/>
      <c r="FGB111" s="2"/>
      <c r="FGC111" s="2"/>
      <c r="FGD111" s="2"/>
      <c r="FGE111" s="2"/>
      <c r="FGF111" s="2"/>
      <c r="FGG111" s="2"/>
      <c r="FGH111" s="2"/>
      <c r="FGI111" s="2"/>
      <c r="FGJ111" s="2"/>
      <c r="FGK111" s="2"/>
      <c r="FGL111" s="2"/>
      <c r="FGM111" s="2"/>
      <c r="FGN111" s="2"/>
      <c r="FGO111" s="2"/>
      <c r="FGP111" s="2"/>
      <c r="FGQ111" s="2"/>
      <c r="FGR111" s="2"/>
      <c r="FGS111" s="2"/>
      <c r="FGT111" s="2"/>
      <c r="FGU111" s="2"/>
      <c r="FGV111" s="2"/>
      <c r="FGW111" s="2"/>
      <c r="FGX111" s="2"/>
      <c r="FGY111" s="2"/>
      <c r="FGZ111" s="2"/>
      <c r="FHA111" s="2"/>
      <c r="FHB111" s="2"/>
      <c r="FHC111" s="2"/>
      <c r="FHD111" s="2"/>
      <c r="FHE111" s="2"/>
      <c r="FHF111" s="2"/>
      <c r="FHG111" s="2"/>
      <c r="FHH111" s="2"/>
      <c r="FHI111" s="2"/>
      <c r="FHJ111" s="2"/>
      <c r="FHK111" s="2"/>
      <c r="FHL111" s="2"/>
      <c r="FHM111" s="2"/>
      <c r="FHN111" s="2"/>
      <c r="FHO111" s="2"/>
      <c r="FHP111" s="2"/>
      <c r="FHQ111" s="2"/>
      <c r="FHR111" s="2"/>
      <c r="FHS111" s="2"/>
      <c r="FHT111" s="2"/>
      <c r="FHU111" s="2"/>
      <c r="FHV111" s="2"/>
      <c r="FHW111" s="2"/>
      <c r="FHX111" s="2"/>
      <c r="FHY111" s="2"/>
      <c r="FHZ111" s="2"/>
      <c r="FIA111" s="2"/>
      <c r="FIB111" s="2"/>
      <c r="FIC111" s="2"/>
      <c r="FID111" s="2"/>
      <c r="FIE111" s="2"/>
      <c r="FIF111" s="2"/>
      <c r="FIG111" s="2"/>
      <c r="FIH111" s="2"/>
      <c r="FII111" s="2"/>
      <c r="FIJ111" s="2"/>
      <c r="FIK111" s="2"/>
      <c r="FIL111" s="2"/>
      <c r="FIM111" s="2"/>
      <c r="FIN111" s="2"/>
      <c r="FIO111" s="2"/>
      <c r="FIP111" s="2"/>
      <c r="FIQ111" s="2"/>
      <c r="FIR111" s="2"/>
      <c r="FIS111" s="2"/>
      <c r="FIT111" s="2"/>
      <c r="FIU111" s="2"/>
      <c r="FIV111" s="2"/>
      <c r="FIW111" s="2"/>
      <c r="FIX111" s="2"/>
      <c r="FIY111" s="2"/>
      <c r="FIZ111" s="2"/>
      <c r="FJA111" s="2"/>
      <c r="FJB111" s="2"/>
      <c r="FJC111" s="2"/>
      <c r="FJD111" s="2"/>
      <c r="FJE111" s="2"/>
      <c r="FJF111" s="2"/>
      <c r="FJG111" s="2"/>
      <c r="FJH111" s="2"/>
      <c r="FJI111" s="2"/>
      <c r="FJJ111" s="2"/>
      <c r="FJK111" s="2"/>
      <c r="FJL111" s="2"/>
      <c r="FJM111" s="2"/>
      <c r="FJN111" s="2"/>
      <c r="FJO111" s="2"/>
      <c r="FJP111" s="2"/>
      <c r="FJQ111" s="2"/>
      <c r="FJR111" s="2"/>
      <c r="FJS111" s="2"/>
      <c r="FJT111" s="2"/>
      <c r="FJU111" s="2"/>
      <c r="FJV111" s="2"/>
      <c r="FJW111" s="2"/>
      <c r="FJX111" s="2"/>
      <c r="FJY111" s="2"/>
      <c r="FJZ111" s="2"/>
      <c r="FKA111" s="2"/>
      <c r="FKB111" s="2"/>
      <c r="FKC111" s="2"/>
      <c r="FKD111" s="2"/>
      <c r="FKE111" s="2"/>
      <c r="FKF111" s="2"/>
      <c r="FKG111" s="2"/>
      <c r="FKH111" s="2"/>
      <c r="FKI111" s="2"/>
      <c r="FKJ111" s="2"/>
      <c r="FKK111" s="2"/>
      <c r="FKL111" s="2"/>
      <c r="FKM111" s="2"/>
      <c r="FKN111" s="2"/>
      <c r="FKO111" s="2"/>
      <c r="FKP111" s="2"/>
      <c r="FKQ111" s="2"/>
      <c r="FKR111" s="2"/>
      <c r="FKS111" s="2"/>
      <c r="FKT111" s="2"/>
      <c r="FKU111" s="2"/>
      <c r="FKV111" s="2"/>
      <c r="FKW111" s="2"/>
      <c r="FKX111" s="2"/>
      <c r="FKY111" s="2"/>
      <c r="FKZ111" s="2"/>
      <c r="FLA111" s="2"/>
      <c r="FLB111" s="2"/>
      <c r="FLC111" s="2"/>
      <c r="FLD111" s="2"/>
      <c r="FLE111" s="2"/>
      <c r="FLF111" s="2"/>
      <c r="FLG111" s="2"/>
      <c r="FLH111" s="2"/>
      <c r="FLI111" s="2"/>
      <c r="FLJ111" s="2"/>
      <c r="FLK111" s="2"/>
      <c r="FLL111" s="2"/>
      <c r="FLM111" s="2"/>
      <c r="FLN111" s="2"/>
      <c r="FLO111" s="2"/>
      <c r="FLP111" s="2"/>
      <c r="FLQ111" s="2"/>
      <c r="FLR111" s="2"/>
      <c r="FLS111" s="2"/>
      <c r="FLT111" s="2"/>
      <c r="FLU111" s="2"/>
      <c r="FLV111" s="2"/>
      <c r="FLW111" s="2"/>
      <c r="FLX111" s="2"/>
      <c r="FLY111" s="2"/>
      <c r="FLZ111" s="2"/>
      <c r="FMA111" s="2"/>
      <c r="FMB111" s="2"/>
      <c r="FMC111" s="2"/>
      <c r="FMD111" s="2"/>
      <c r="FME111" s="2"/>
      <c r="FMF111" s="2"/>
      <c r="FMG111" s="2"/>
      <c r="FMH111" s="2"/>
      <c r="FMI111" s="2"/>
      <c r="FMJ111" s="2"/>
      <c r="FMK111" s="2"/>
      <c r="FML111" s="2"/>
      <c r="FMM111" s="2"/>
      <c r="FMN111" s="2"/>
      <c r="FMO111" s="2"/>
      <c r="FMP111" s="2"/>
      <c r="FMQ111" s="2"/>
      <c r="FMR111" s="2"/>
      <c r="FMS111" s="2"/>
      <c r="FMT111" s="2"/>
      <c r="FMU111" s="2"/>
      <c r="FMV111" s="2"/>
      <c r="FMW111" s="2"/>
      <c r="FMX111" s="2"/>
      <c r="FMY111" s="2"/>
      <c r="FMZ111" s="2"/>
      <c r="FNA111" s="2"/>
      <c r="FNB111" s="2"/>
      <c r="FNC111" s="2"/>
      <c r="FND111" s="2"/>
      <c r="FNE111" s="2"/>
      <c r="FNF111" s="2"/>
      <c r="FNG111" s="2"/>
      <c r="FNH111" s="2"/>
      <c r="FNI111" s="2"/>
      <c r="FNJ111" s="2"/>
      <c r="FNK111" s="2"/>
      <c r="FNL111" s="2"/>
      <c r="FNM111" s="2"/>
      <c r="FNN111" s="2"/>
      <c r="FNO111" s="2"/>
      <c r="FNP111" s="2"/>
      <c r="FNQ111" s="2"/>
      <c r="FNR111" s="2"/>
      <c r="FNS111" s="2"/>
      <c r="FNT111" s="2"/>
      <c r="FNU111" s="2"/>
      <c r="FNV111" s="2"/>
      <c r="FNW111" s="2"/>
      <c r="FNX111" s="2"/>
      <c r="FNY111" s="2"/>
      <c r="FNZ111" s="2"/>
      <c r="FOA111" s="2"/>
      <c r="FOB111" s="2"/>
      <c r="FOC111" s="2"/>
      <c r="FOD111" s="2"/>
      <c r="FOE111" s="2"/>
      <c r="FOF111" s="2"/>
      <c r="FOG111" s="2"/>
      <c r="FOH111" s="2"/>
      <c r="FOI111" s="2"/>
      <c r="FOJ111" s="2"/>
      <c r="FOK111" s="2"/>
      <c r="FOL111" s="2"/>
      <c r="FOM111" s="2"/>
      <c r="FON111" s="2"/>
      <c r="FOO111" s="2"/>
      <c r="FOP111" s="2"/>
      <c r="FOQ111" s="2"/>
      <c r="FOR111" s="2"/>
      <c r="FOS111" s="2"/>
      <c r="FOT111" s="2"/>
      <c r="FOU111" s="2"/>
      <c r="FOV111" s="2"/>
      <c r="FOW111" s="2"/>
      <c r="FOX111" s="2"/>
      <c r="FOY111" s="2"/>
      <c r="FOZ111" s="2"/>
      <c r="FPA111" s="2"/>
      <c r="FPB111" s="2"/>
      <c r="FPC111" s="2"/>
      <c r="FPD111" s="2"/>
      <c r="FPE111" s="2"/>
      <c r="FPF111" s="2"/>
      <c r="FPG111" s="2"/>
      <c r="FPH111" s="2"/>
      <c r="FPI111" s="2"/>
      <c r="FPJ111" s="2"/>
      <c r="FPK111" s="2"/>
      <c r="FPL111" s="2"/>
      <c r="FPM111" s="2"/>
      <c r="FPN111" s="2"/>
      <c r="FPO111" s="2"/>
      <c r="FPP111" s="2"/>
      <c r="FPQ111" s="2"/>
      <c r="FPR111" s="2"/>
      <c r="FPS111" s="2"/>
      <c r="FPT111" s="2"/>
      <c r="FPU111" s="2"/>
      <c r="FPV111" s="2"/>
      <c r="FPW111" s="2"/>
      <c r="FPX111" s="2"/>
      <c r="FPY111" s="2"/>
      <c r="FPZ111" s="2"/>
      <c r="FQA111" s="2"/>
      <c r="FQB111" s="2"/>
      <c r="FQC111" s="2"/>
      <c r="FQD111" s="2"/>
      <c r="FQE111" s="2"/>
      <c r="FQF111" s="2"/>
      <c r="FQG111" s="2"/>
      <c r="FQH111" s="2"/>
      <c r="FQI111" s="2"/>
      <c r="FQJ111" s="2"/>
      <c r="FQK111" s="2"/>
      <c r="FQL111" s="2"/>
      <c r="FQM111" s="2"/>
      <c r="FQN111" s="2"/>
      <c r="FQO111" s="2"/>
      <c r="FQP111" s="2"/>
      <c r="FQQ111" s="2"/>
      <c r="FQR111" s="2"/>
      <c r="FQS111" s="2"/>
      <c r="FQT111" s="2"/>
      <c r="FQU111" s="2"/>
      <c r="FQV111" s="2"/>
      <c r="FQW111" s="2"/>
      <c r="FQX111" s="2"/>
      <c r="FQY111" s="2"/>
      <c r="FQZ111" s="2"/>
      <c r="FRA111" s="2"/>
      <c r="FRB111" s="2"/>
      <c r="FRC111" s="2"/>
      <c r="FRD111" s="2"/>
      <c r="FRE111" s="2"/>
      <c r="FRF111" s="2"/>
      <c r="FRG111" s="2"/>
      <c r="FRH111" s="2"/>
      <c r="FRI111" s="2"/>
      <c r="FRJ111" s="2"/>
      <c r="FRK111" s="2"/>
      <c r="FRL111" s="2"/>
      <c r="FRM111" s="2"/>
      <c r="FRN111" s="2"/>
      <c r="FRO111" s="2"/>
      <c r="FRP111" s="2"/>
      <c r="FRQ111" s="2"/>
      <c r="FRR111" s="2"/>
      <c r="FRS111" s="2"/>
      <c r="FRT111" s="2"/>
      <c r="FRU111" s="2"/>
      <c r="FRV111" s="2"/>
      <c r="FRW111" s="2"/>
      <c r="FRX111" s="2"/>
      <c r="FRY111" s="2"/>
      <c r="FRZ111" s="2"/>
      <c r="FSA111" s="2"/>
      <c r="FSB111" s="2"/>
      <c r="FSC111" s="2"/>
      <c r="FSD111" s="2"/>
      <c r="FSE111" s="2"/>
      <c r="FSF111" s="2"/>
      <c r="FSG111" s="2"/>
      <c r="FSH111" s="2"/>
      <c r="FSI111" s="2"/>
      <c r="FSJ111" s="2"/>
      <c r="FSK111" s="2"/>
      <c r="FSL111" s="2"/>
      <c r="FSM111" s="2"/>
      <c r="FSN111" s="2"/>
      <c r="FSO111" s="2"/>
      <c r="FSP111" s="2"/>
      <c r="FSQ111" s="2"/>
      <c r="FSR111" s="2"/>
      <c r="FSS111" s="2"/>
      <c r="FST111" s="2"/>
      <c r="FSU111" s="2"/>
      <c r="FSV111" s="2"/>
      <c r="FSW111" s="2"/>
      <c r="FSX111" s="2"/>
      <c r="FSY111" s="2"/>
      <c r="FSZ111" s="2"/>
      <c r="FTA111" s="2"/>
      <c r="FTB111" s="2"/>
      <c r="FTC111" s="2"/>
      <c r="FTD111" s="2"/>
      <c r="FTE111" s="2"/>
      <c r="FTF111" s="2"/>
      <c r="FTG111" s="2"/>
      <c r="FTH111" s="2"/>
      <c r="FTI111" s="2"/>
      <c r="FTJ111" s="2"/>
      <c r="FTK111" s="2"/>
      <c r="FTL111" s="2"/>
      <c r="FTM111" s="2"/>
      <c r="FTN111" s="2"/>
      <c r="FTO111" s="2"/>
      <c r="FTP111" s="2"/>
      <c r="FTQ111" s="2"/>
      <c r="FTR111" s="2"/>
      <c r="FTS111" s="2"/>
      <c r="FTT111" s="2"/>
      <c r="FTU111" s="2"/>
      <c r="FTV111" s="2"/>
      <c r="FTW111" s="2"/>
      <c r="FTX111" s="2"/>
      <c r="FTY111" s="2"/>
      <c r="FTZ111" s="2"/>
      <c r="FUA111" s="2"/>
      <c r="FUB111" s="2"/>
      <c r="FUC111" s="2"/>
      <c r="FUD111" s="2"/>
      <c r="FUE111" s="2"/>
      <c r="FUF111" s="2"/>
      <c r="FUG111" s="2"/>
      <c r="FUH111" s="2"/>
      <c r="FUI111" s="2"/>
      <c r="FUJ111" s="2"/>
      <c r="FUK111" s="2"/>
      <c r="FUL111" s="2"/>
      <c r="FUM111" s="2"/>
      <c r="FUN111" s="2"/>
      <c r="FUO111" s="2"/>
      <c r="FUP111" s="2"/>
      <c r="FUQ111" s="2"/>
      <c r="FUR111" s="2"/>
      <c r="FUS111" s="2"/>
      <c r="FUT111" s="2"/>
      <c r="FUU111" s="2"/>
      <c r="FUV111" s="2"/>
      <c r="FUW111" s="2"/>
      <c r="FUX111" s="2"/>
      <c r="FUY111" s="2"/>
      <c r="FUZ111" s="2"/>
      <c r="FVA111" s="2"/>
      <c r="FVB111" s="2"/>
      <c r="FVC111" s="2"/>
      <c r="FVD111" s="2"/>
      <c r="FVE111" s="2"/>
      <c r="FVF111" s="2"/>
      <c r="FVG111" s="2"/>
      <c r="FVH111" s="2"/>
      <c r="FVI111" s="2"/>
      <c r="FVJ111" s="2"/>
      <c r="FVK111" s="2"/>
      <c r="FVL111" s="2"/>
      <c r="FVM111" s="2"/>
      <c r="FVN111" s="2"/>
      <c r="FVO111" s="2"/>
      <c r="FVP111" s="2"/>
      <c r="FVQ111" s="2"/>
      <c r="FVR111" s="2"/>
      <c r="FVS111" s="2"/>
      <c r="FVT111" s="2"/>
      <c r="FVU111" s="2"/>
      <c r="FVV111" s="2"/>
      <c r="FVW111" s="2"/>
      <c r="FVX111" s="2"/>
      <c r="FVY111" s="2"/>
      <c r="FVZ111" s="2"/>
      <c r="FWA111" s="2"/>
      <c r="FWB111" s="2"/>
      <c r="FWC111" s="2"/>
      <c r="FWD111" s="2"/>
      <c r="FWE111" s="2"/>
      <c r="FWF111" s="2"/>
      <c r="FWG111" s="2"/>
      <c r="FWH111" s="2"/>
      <c r="FWI111" s="2"/>
      <c r="FWJ111" s="2"/>
      <c r="FWK111" s="2"/>
      <c r="FWL111" s="2"/>
      <c r="FWM111" s="2"/>
      <c r="FWN111" s="2"/>
      <c r="FWO111" s="2"/>
      <c r="FWP111" s="2"/>
      <c r="FWQ111" s="2"/>
      <c r="FWR111" s="2"/>
      <c r="FWS111" s="2"/>
      <c r="FWT111" s="2"/>
      <c r="FWU111" s="2"/>
      <c r="FWV111" s="2"/>
      <c r="FWW111" s="2"/>
      <c r="FWX111" s="2"/>
      <c r="FWY111" s="2"/>
      <c r="FWZ111" s="2"/>
      <c r="FXA111" s="2"/>
      <c r="FXB111" s="2"/>
      <c r="FXC111" s="2"/>
      <c r="FXD111" s="2"/>
      <c r="FXE111" s="2"/>
      <c r="FXF111" s="2"/>
      <c r="FXG111" s="2"/>
      <c r="FXH111" s="2"/>
      <c r="FXI111" s="2"/>
      <c r="FXJ111" s="2"/>
      <c r="FXK111" s="2"/>
      <c r="FXL111" s="2"/>
      <c r="FXM111" s="2"/>
      <c r="FXN111" s="2"/>
      <c r="FXO111" s="2"/>
      <c r="FXP111" s="2"/>
      <c r="FXQ111" s="2"/>
      <c r="FXR111" s="2"/>
      <c r="FXS111" s="2"/>
      <c r="FXT111" s="2"/>
      <c r="FXU111" s="2"/>
      <c r="FXV111" s="2"/>
      <c r="FXW111" s="2"/>
      <c r="FXX111" s="2"/>
      <c r="FXY111" s="2"/>
      <c r="FXZ111" s="2"/>
      <c r="FYA111" s="2"/>
      <c r="FYB111" s="2"/>
      <c r="FYC111" s="2"/>
      <c r="FYD111" s="2"/>
      <c r="FYE111" s="2"/>
      <c r="FYF111" s="2"/>
      <c r="FYG111" s="2"/>
      <c r="FYH111" s="2"/>
      <c r="FYI111" s="2"/>
      <c r="FYJ111" s="2"/>
      <c r="FYK111" s="2"/>
      <c r="FYL111" s="2"/>
      <c r="FYM111" s="2"/>
      <c r="FYN111" s="2"/>
      <c r="FYO111" s="2"/>
      <c r="FYP111" s="2"/>
      <c r="FYQ111" s="2"/>
      <c r="FYR111" s="2"/>
      <c r="FYS111" s="2"/>
      <c r="FYT111" s="2"/>
      <c r="FYU111" s="2"/>
      <c r="FYV111" s="2"/>
      <c r="FYW111" s="2"/>
      <c r="FYX111" s="2"/>
      <c r="FYY111" s="2"/>
      <c r="FYZ111" s="2"/>
      <c r="FZA111" s="2"/>
      <c r="FZB111" s="2"/>
      <c r="FZC111" s="2"/>
      <c r="FZD111" s="2"/>
      <c r="FZE111" s="2"/>
      <c r="FZF111" s="2"/>
      <c r="FZG111" s="2"/>
      <c r="FZH111" s="2"/>
      <c r="FZI111" s="2"/>
      <c r="FZJ111" s="2"/>
      <c r="FZK111" s="2"/>
      <c r="FZL111" s="2"/>
      <c r="FZM111" s="2"/>
      <c r="FZN111" s="2"/>
      <c r="FZO111" s="2"/>
      <c r="FZP111" s="2"/>
      <c r="FZQ111" s="2"/>
      <c r="FZR111" s="2"/>
      <c r="FZS111" s="2"/>
      <c r="FZT111" s="2"/>
      <c r="FZU111" s="2"/>
      <c r="FZV111" s="2"/>
      <c r="FZW111" s="2"/>
      <c r="FZX111" s="2"/>
      <c r="FZY111" s="2"/>
      <c r="FZZ111" s="2"/>
      <c r="GAA111" s="2"/>
      <c r="GAB111" s="2"/>
      <c r="GAC111" s="2"/>
      <c r="GAD111" s="2"/>
      <c r="GAE111" s="2"/>
      <c r="GAF111" s="2"/>
      <c r="GAG111" s="2"/>
      <c r="GAH111" s="2"/>
      <c r="GAI111" s="2"/>
      <c r="GAJ111" s="2"/>
      <c r="GAK111" s="2"/>
      <c r="GAL111" s="2"/>
      <c r="GAM111" s="2"/>
      <c r="GAN111" s="2"/>
      <c r="GAO111" s="2"/>
      <c r="GAP111" s="2"/>
      <c r="GAQ111" s="2"/>
      <c r="GAR111" s="2"/>
      <c r="GAS111" s="2"/>
      <c r="GAT111" s="2"/>
      <c r="GAU111" s="2"/>
      <c r="GAV111" s="2"/>
      <c r="GAW111" s="2"/>
      <c r="GAX111" s="2"/>
      <c r="GAY111" s="2"/>
      <c r="GAZ111" s="2"/>
      <c r="GBA111" s="2"/>
      <c r="GBB111" s="2"/>
      <c r="GBC111" s="2"/>
      <c r="GBD111" s="2"/>
      <c r="GBE111" s="2"/>
      <c r="GBF111" s="2"/>
      <c r="GBG111" s="2"/>
      <c r="GBH111" s="2"/>
      <c r="GBI111" s="2"/>
      <c r="GBJ111" s="2"/>
      <c r="GBK111" s="2"/>
      <c r="GBL111" s="2"/>
      <c r="GBM111" s="2"/>
      <c r="GBN111" s="2"/>
      <c r="GBO111" s="2"/>
      <c r="GBP111" s="2"/>
      <c r="GBQ111" s="2"/>
      <c r="GBR111" s="2"/>
      <c r="GBS111" s="2"/>
      <c r="GBT111" s="2"/>
      <c r="GBU111" s="2"/>
      <c r="GBV111" s="2"/>
      <c r="GBW111" s="2"/>
      <c r="GBX111" s="2"/>
      <c r="GBY111" s="2"/>
      <c r="GBZ111" s="2"/>
      <c r="GCA111" s="2"/>
      <c r="GCB111" s="2"/>
      <c r="GCC111" s="2"/>
      <c r="GCD111" s="2"/>
      <c r="GCE111" s="2"/>
      <c r="GCF111" s="2"/>
      <c r="GCG111" s="2"/>
      <c r="GCH111" s="2"/>
      <c r="GCI111" s="2"/>
      <c r="GCJ111" s="2"/>
      <c r="GCK111" s="2"/>
      <c r="GCL111" s="2"/>
      <c r="GCM111" s="2"/>
      <c r="GCN111" s="2"/>
      <c r="GCO111" s="2"/>
      <c r="GCP111" s="2"/>
      <c r="GCQ111" s="2"/>
      <c r="GCR111" s="2"/>
      <c r="GCS111" s="2"/>
      <c r="GCT111" s="2"/>
      <c r="GCU111" s="2"/>
      <c r="GCV111" s="2"/>
      <c r="GCW111" s="2"/>
      <c r="GCX111" s="2"/>
      <c r="GCY111" s="2"/>
      <c r="GCZ111" s="2"/>
      <c r="GDA111" s="2"/>
      <c r="GDB111" s="2"/>
      <c r="GDC111" s="2"/>
      <c r="GDD111" s="2"/>
      <c r="GDE111" s="2"/>
      <c r="GDF111" s="2"/>
      <c r="GDG111" s="2"/>
      <c r="GDH111" s="2"/>
      <c r="GDI111" s="2"/>
      <c r="GDJ111" s="2"/>
      <c r="GDK111" s="2"/>
      <c r="GDL111" s="2"/>
      <c r="GDM111" s="2"/>
      <c r="GDN111" s="2"/>
      <c r="GDO111" s="2"/>
      <c r="GDP111" s="2"/>
      <c r="GDQ111" s="2"/>
      <c r="GDR111" s="2"/>
      <c r="GDS111" s="2"/>
      <c r="GDT111" s="2"/>
      <c r="GDU111" s="2"/>
      <c r="GDV111" s="2"/>
      <c r="GDW111" s="2"/>
      <c r="GDX111" s="2"/>
      <c r="GDY111" s="2"/>
      <c r="GDZ111" s="2"/>
      <c r="GEA111" s="2"/>
      <c r="GEB111" s="2"/>
      <c r="GEC111" s="2"/>
      <c r="GED111" s="2"/>
      <c r="GEE111" s="2"/>
      <c r="GEF111" s="2"/>
      <c r="GEG111" s="2"/>
      <c r="GEH111" s="2"/>
      <c r="GEI111" s="2"/>
      <c r="GEJ111" s="2"/>
      <c r="GEK111" s="2"/>
      <c r="GEL111" s="2"/>
      <c r="GEM111" s="2"/>
      <c r="GEN111" s="2"/>
      <c r="GEO111" s="2"/>
      <c r="GEP111" s="2"/>
      <c r="GEQ111" s="2"/>
      <c r="GER111" s="2"/>
      <c r="GES111" s="2"/>
      <c r="GET111" s="2"/>
      <c r="GEU111" s="2"/>
      <c r="GEV111" s="2"/>
      <c r="GEW111" s="2"/>
      <c r="GEX111" s="2"/>
      <c r="GEY111" s="2"/>
      <c r="GEZ111" s="2"/>
      <c r="GFA111" s="2"/>
      <c r="GFB111" s="2"/>
      <c r="GFC111" s="2"/>
      <c r="GFD111" s="2"/>
      <c r="GFE111" s="2"/>
      <c r="GFF111" s="2"/>
      <c r="GFG111" s="2"/>
      <c r="GFH111" s="2"/>
      <c r="GFI111" s="2"/>
      <c r="GFJ111" s="2"/>
      <c r="GFK111" s="2"/>
      <c r="GFL111" s="2"/>
      <c r="GFM111" s="2"/>
      <c r="GFN111" s="2"/>
      <c r="GFO111" s="2"/>
      <c r="GFP111" s="2"/>
      <c r="GFQ111" s="2"/>
      <c r="GFR111" s="2"/>
      <c r="GFS111" s="2"/>
      <c r="GFT111" s="2"/>
      <c r="GFU111" s="2"/>
      <c r="GFV111" s="2"/>
      <c r="GFW111" s="2"/>
      <c r="GFX111" s="2"/>
      <c r="GFY111" s="2"/>
      <c r="GFZ111" s="2"/>
      <c r="GGA111" s="2"/>
      <c r="GGB111" s="2"/>
      <c r="GGC111" s="2"/>
      <c r="GGD111" s="2"/>
      <c r="GGE111" s="2"/>
      <c r="GGF111" s="2"/>
      <c r="GGG111" s="2"/>
      <c r="GGH111" s="2"/>
      <c r="GGI111" s="2"/>
      <c r="GGJ111" s="2"/>
      <c r="GGK111" s="2"/>
      <c r="GGL111" s="2"/>
      <c r="GGM111" s="2"/>
      <c r="GGN111" s="2"/>
      <c r="GGO111" s="2"/>
      <c r="GGP111" s="2"/>
      <c r="GGQ111" s="2"/>
      <c r="GGR111" s="2"/>
      <c r="GGS111" s="2"/>
      <c r="GGT111" s="2"/>
      <c r="GGU111" s="2"/>
      <c r="GGV111" s="2"/>
      <c r="GGW111" s="2"/>
      <c r="GGX111" s="2"/>
      <c r="GGY111" s="2"/>
      <c r="GGZ111" s="2"/>
      <c r="GHA111" s="2"/>
      <c r="GHB111" s="2"/>
      <c r="GHC111" s="2"/>
      <c r="GHD111" s="2"/>
      <c r="GHE111" s="2"/>
      <c r="GHF111" s="2"/>
      <c r="GHG111" s="2"/>
      <c r="GHH111" s="2"/>
      <c r="GHI111" s="2"/>
      <c r="GHJ111" s="2"/>
      <c r="GHK111" s="2"/>
      <c r="GHL111" s="2"/>
      <c r="GHM111" s="2"/>
      <c r="GHN111" s="2"/>
      <c r="GHO111" s="2"/>
      <c r="GHP111" s="2"/>
      <c r="GHQ111" s="2"/>
      <c r="GHR111" s="2"/>
      <c r="GHS111" s="2"/>
      <c r="GHT111" s="2"/>
      <c r="GHU111" s="2"/>
      <c r="GHV111" s="2"/>
      <c r="GHW111" s="2"/>
      <c r="GHX111" s="2"/>
      <c r="GHY111" s="2"/>
      <c r="GHZ111" s="2"/>
      <c r="GIA111" s="2"/>
      <c r="GIB111" s="2"/>
      <c r="GIC111" s="2"/>
      <c r="GID111" s="2"/>
      <c r="GIE111" s="2"/>
      <c r="GIF111" s="2"/>
      <c r="GIG111" s="2"/>
      <c r="GIH111" s="2"/>
      <c r="GII111" s="2"/>
      <c r="GIJ111" s="2"/>
      <c r="GIK111" s="2"/>
      <c r="GIL111" s="2"/>
      <c r="GIM111" s="2"/>
      <c r="GIN111" s="2"/>
      <c r="GIO111" s="2"/>
      <c r="GIP111" s="2"/>
      <c r="GIQ111" s="2"/>
      <c r="GIR111" s="2"/>
      <c r="GIS111" s="2"/>
      <c r="GIT111" s="2"/>
      <c r="GIU111" s="2"/>
      <c r="GIV111" s="2"/>
      <c r="GIW111" s="2"/>
      <c r="GIX111" s="2"/>
      <c r="GIY111" s="2"/>
      <c r="GIZ111" s="2"/>
      <c r="GJA111" s="2"/>
      <c r="GJB111" s="2"/>
      <c r="GJC111" s="2"/>
      <c r="GJD111" s="2"/>
      <c r="GJE111" s="2"/>
      <c r="GJF111" s="2"/>
      <c r="GJG111" s="2"/>
      <c r="GJH111" s="2"/>
      <c r="GJI111" s="2"/>
      <c r="GJJ111" s="2"/>
      <c r="GJK111" s="2"/>
      <c r="GJL111" s="2"/>
      <c r="GJM111" s="2"/>
      <c r="GJN111" s="2"/>
      <c r="GJO111" s="2"/>
      <c r="GJP111" s="2"/>
      <c r="GJQ111" s="2"/>
      <c r="GJR111" s="2"/>
      <c r="GJS111" s="2"/>
      <c r="GJT111" s="2"/>
      <c r="GJU111" s="2"/>
      <c r="GJV111" s="2"/>
      <c r="GJW111" s="2"/>
      <c r="GJX111" s="2"/>
      <c r="GJY111" s="2"/>
      <c r="GJZ111" s="2"/>
      <c r="GKA111" s="2"/>
      <c r="GKB111" s="2"/>
      <c r="GKC111" s="2"/>
      <c r="GKD111" s="2"/>
      <c r="GKE111" s="2"/>
      <c r="GKF111" s="2"/>
      <c r="GKG111" s="2"/>
      <c r="GKH111" s="2"/>
      <c r="GKI111" s="2"/>
      <c r="GKJ111" s="2"/>
      <c r="GKK111" s="2"/>
      <c r="GKL111" s="2"/>
      <c r="GKM111" s="2"/>
      <c r="GKN111" s="2"/>
      <c r="GKO111" s="2"/>
      <c r="GKP111" s="2"/>
      <c r="GKQ111" s="2"/>
      <c r="GKR111" s="2"/>
      <c r="GKS111" s="2"/>
      <c r="GKT111" s="2"/>
      <c r="GKU111" s="2"/>
      <c r="GKV111" s="2"/>
      <c r="GKW111" s="2"/>
      <c r="GKX111" s="2"/>
      <c r="GKY111" s="2"/>
      <c r="GKZ111" s="2"/>
      <c r="GLA111" s="2"/>
      <c r="GLB111" s="2"/>
      <c r="GLC111" s="2"/>
      <c r="GLD111" s="2"/>
      <c r="GLE111" s="2"/>
      <c r="GLF111" s="2"/>
      <c r="GLG111" s="2"/>
      <c r="GLH111" s="2"/>
      <c r="GLI111" s="2"/>
      <c r="GLJ111" s="2"/>
      <c r="GLK111" s="2"/>
      <c r="GLL111" s="2"/>
      <c r="GLM111" s="2"/>
      <c r="GLN111" s="2"/>
      <c r="GLO111" s="2"/>
      <c r="GLP111" s="2"/>
      <c r="GLQ111" s="2"/>
      <c r="GLR111" s="2"/>
      <c r="GLS111" s="2"/>
      <c r="GLT111" s="2"/>
      <c r="GLU111" s="2"/>
      <c r="GLV111" s="2"/>
      <c r="GLW111" s="2"/>
      <c r="GLX111" s="2"/>
      <c r="GLY111" s="2"/>
      <c r="GLZ111" s="2"/>
      <c r="GMA111" s="2"/>
      <c r="GMB111" s="2"/>
      <c r="GMC111" s="2"/>
      <c r="GMD111" s="2"/>
      <c r="GME111" s="2"/>
      <c r="GMF111" s="2"/>
      <c r="GMG111" s="2"/>
      <c r="GMH111" s="2"/>
      <c r="GMI111" s="2"/>
      <c r="GMJ111" s="2"/>
      <c r="GMK111" s="2"/>
      <c r="GML111" s="2"/>
      <c r="GMM111" s="2"/>
      <c r="GMN111" s="2"/>
      <c r="GMO111" s="2"/>
      <c r="GMP111" s="2"/>
      <c r="GMQ111" s="2"/>
      <c r="GMR111" s="2"/>
      <c r="GMS111" s="2"/>
      <c r="GMT111" s="2"/>
      <c r="GMU111" s="2"/>
      <c r="GMV111" s="2"/>
      <c r="GMW111" s="2"/>
      <c r="GMX111" s="2"/>
      <c r="GMY111" s="2"/>
      <c r="GMZ111" s="2"/>
      <c r="GNA111" s="2"/>
      <c r="GNB111" s="2"/>
      <c r="GNC111" s="2"/>
      <c r="GND111" s="2"/>
      <c r="GNE111" s="2"/>
      <c r="GNF111" s="2"/>
      <c r="GNG111" s="2"/>
      <c r="GNH111" s="2"/>
      <c r="GNI111" s="2"/>
      <c r="GNJ111" s="2"/>
      <c r="GNK111" s="2"/>
      <c r="GNL111" s="2"/>
      <c r="GNM111" s="2"/>
      <c r="GNN111" s="2"/>
      <c r="GNO111" s="2"/>
      <c r="GNP111" s="2"/>
      <c r="GNQ111" s="2"/>
      <c r="GNR111" s="2"/>
      <c r="GNS111" s="2"/>
      <c r="GNT111" s="2"/>
      <c r="GNU111" s="2"/>
      <c r="GNV111" s="2"/>
      <c r="GNW111" s="2"/>
      <c r="GNX111" s="2"/>
      <c r="GNY111" s="2"/>
      <c r="GNZ111" s="2"/>
      <c r="GOA111" s="2"/>
      <c r="GOB111" s="2"/>
      <c r="GOC111" s="2"/>
      <c r="GOD111" s="2"/>
      <c r="GOE111" s="2"/>
      <c r="GOF111" s="2"/>
      <c r="GOG111" s="2"/>
      <c r="GOH111" s="2"/>
      <c r="GOI111" s="2"/>
      <c r="GOJ111" s="2"/>
      <c r="GOK111" s="2"/>
      <c r="GOL111" s="2"/>
      <c r="GOM111" s="2"/>
      <c r="GON111" s="2"/>
      <c r="GOO111" s="2"/>
      <c r="GOP111" s="2"/>
      <c r="GOQ111" s="2"/>
      <c r="GOR111" s="2"/>
      <c r="GOS111" s="2"/>
      <c r="GOT111" s="2"/>
      <c r="GOU111" s="2"/>
      <c r="GOV111" s="2"/>
      <c r="GOW111" s="2"/>
      <c r="GOX111" s="2"/>
      <c r="GOY111" s="2"/>
      <c r="GOZ111" s="2"/>
      <c r="GPA111" s="2"/>
      <c r="GPB111" s="2"/>
      <c r="GPC111" s="2"/>
      <c r="GPD111" s="2"/>
      <c r="GPE111" s="2"/>
      <c r="GPF111" s="2"/>
      <c r="GPG111" s="2"/>
      <c r="GPH111" s="2"/>
      <c r="GPI111" s="2"/>
      <c r="GPJ111" s="2"/>
      <c r="GPK111" s="2"/>
      <c r="GPL111" s="2"/>
      <c r="GPM111" s="2"/>
      <c r="GPN111" s="2"/>
      <c r="GPO111" s="2"/>
      <c r="GPP111" s="2"/>
      <c r="GPQ111" s="2"/>
      <c r="GPR111" s="2"/>
      <c r="GPS111" s="2"/>
      <c r="GPT111" s="2"/>
      <c r="GPU111" s="2"/>
      <c r="GPV111" s="2"/>
      <c r="GPW111" s="2"/>
      <c r="GPX111" s="2"/>
      <c r="GPY111" s="2"/>
      <c r="GPZ111" s="2"/>
      <c r="GQA111" s="2"/>
      <c r="GQB111" s="2"/>
      <c r="GQC111" s="2"/>
      <c r="GQD111" s="2"/>
      <c r="GQE111" s="2"/>
      <c r="GQF111" s="2"/>
      <c r="GQG111" s="2"/>
      <c r="GQH111" s="2"/>
      <c r="GQI111" s="2"/>
      <c r="GQJ111" s="2"/>
      <c r="GQK111" s="2"/>
      <c r="GQL111" s="2"/>
      <c r="GQM111" s="2"/>
      <c r="GQN111" s="2"/>
      <c r="GQO111" s="2"/>
      <c r="GQP111" s="2"/>
      <c r="GQQ111" s="2"/>
      <c r="GQR111" s="2"/>
      <c r="GQS111" s="2"/>
      <c r="GQT111" s="2"/>
      <c r="GQU111" s="2"/>
      <c r="GQV111" s="2"/>
      <c r="GQW111" s="2"/>
      <c r="GQX111" s="2"/>
      <c r="GQY111" s="2"/>
      <c r="GQZ111" s="2"/>
      <c r="GRA111" s="2"/>
      <c r="GRB111" s="2"/>
      <c r="GRC111" s="2"/>
      <c r="GRD111" s="2"/>
      <c r="GRE111" s="2"/>
      <c r="GRF111" s="2"/>
      <c r="GRG111" s="2"/>
      <c r="GRH111" s="2"/>
      <c r="GRI111" s="2"/>
      <c r="GRJ111" s="2"/>
      <c r="GRK111" s="2"/>
      <c r="GRL111" s="2"/>
      <c r="GRM111" s="2"/>
      <c r="GRN111" s="2"/>
      <c r="GRO111" s="2"/>
      <c r="GRP111" s="2"/>
      <c r="GRQ111" s="2"/>
      <c r="GRR111" s="2"/>
      <c r="GRS111" s="2"/>
      <c r="GRT111" s="2"/>
      <c r="GRU111" s="2"/>
      <c r="GRV111" s="2"/>
      <c r="GRW111" s="2"/>
      <c r="GRX111" s="2"/>
      <c r="GRY111" s="2"/>
      <c r="GRZ111" s="2"/>
      <c r="GSA111" s="2"/>
      <c r="GSB111" s="2"/>
      <c r="GSC111" s="2"/>
      <c r="GSD111" s="2"/>
      <c r="GSE111" s="2"/>
      <c r="GSF111" s="2"/>
      <c r="GSG111" s="2"/>
      <c r="GSH111" s="2"/>
      <c r="GSI111" s="2"/>
      <c r="GSJ111" s="2"/>
      <c r="GSK111" s="2"/>
      <c r="GSL111" s="2"/>
      <c r="GSM111" s="2"/>
      <c r="GSN111" s="2"/>
      <c r="GSO111" s="2"/>
      <c r="GSP111" s="2"/>
      <c r="GSQ111" s="2"/>
      <c r="GSR111" s="2"/>
      <c r="GSS111" s="2"/>
      <c r="GST111" s="2"/>
      <c r="GSU111" s="2"/>
      <c r="GSV111" s="2"/>
      <c r="GSW111" s="2"/>
      <c r="GSX111" s="2"/>
      <c r="GSY111" s="2"/>
      <c r="GSZ111" s="2"/>
      <c r="GTA111" s="2"/>
      <c r="GTB111" s="2"/>
      <c r="GTC111" s="2"/>
      <c r="GTD111" s="2"/>
      <c r="GTE111" s="2"/>
      <c r="GTF111" s="2"/>
      <c r="GTG111" s="2"/>
      <c r="GTH111" s="2"/>
      <c r="GTI111" s="2"/>
      <c r="GTJ111" s="2"/>
      <c r="GTK111" s="2"/>
      <c r="GTL111" s="2"/>
      <c r="GTM111" s="2"/>
      <c r="GTN111" s="2"/>
      <c r="GTO111" s="2"/>
      <c r="GTP111" s="2"/>
      <c r="GTQ111" s="2"/>
      <c r="GTR111" s="2"/>
      <c r="GTS111" s="2"/>
      <c r="GTT111" s="2"/>
      <c r="GTU111" s="2"/>
      <c r="GTV111" s="2"/>
      <c r="GTW111" s="2"/>
      <c r="GTX111" s="2"/>
      <c r="GTY111" s="2"/>
      <c r="GTZ111" s="2"/>
      <c r="GUA111" s="2"/>
      <c r="GUB111" s="2"/>
      <c r="GUC111" s="2"/>
      <c r="GUD111" s="2"/>
      <c r="GUE111" s="2"/>
      <c r="GUF111" s="2"/>
      <c r="GUG111" s="2"/>
      <c r="GUH111" s="2"/>
      <c r="GUI111" s="2"/>
      <c r="GUJ111" s="2"/>
      <c r="GUK111" s="2"/>
      <c r="GUL111" s="2"/>
      <c r="GUM111" s="2"/>
      <c r="GUN111" s="2"/>
      <c r="GUO111" s="2"/>
      <c r="GUP111" s="2"/>
      <c r="GUQ111" s="2"/>
      <c r="GUR111" s="2"/>
      <c r="GUS111" s="2"/>
      <c r="GUT111" s="2"/>
      <c r="GUU111" s="2"/>
      <c r="GUV111" s="2"/>
      <c r="GUW111" s="2"/>
      <c r="GUX111" s="2"/>
      <c r="GUY111" s="2"/>
      <c r="GUZ111" s="2"/>
      <c r="GVA111" s="2"/>
      <c r="GVB111" s="2"/>
      <c r="GVC111" s="2"/>
      <c r="GVD111" s="2"/>
      <c r="GVE111" s="2"/>
      <c r="GVF111" s="2"/>
      <c r="GVG111" s="2"/>
      <c r="GVH111" s="2"/>
      <c r="GVI111" s="2"/>
      <c r="GVJ111" s="2"/>
      <c r="GVK111" s="2"/>
      <c r="GVL111" s="2"/>
      <c r="GVM111" s="2"/>
      <c r="GVN111" s="2"/>
      <c r="GVO111" s="2"/>
      <c r="GVP111" s="2"/>
      <c r="GVQ111" s="2"/>
      <c r="GVR111" s="2"/>
      <c r="GVS111" s="2"/>
      <c r="GVT111" s="2"/>
      <c r="GVU111" s="2"/>
      <c r="GVV111" s="2"/>
      <c r="GVW111" s="2"/>
      <c r="GVX111" s="2"/>
      <c r="GVY111" s="2"/>
      <c r="GVZ111" s="2"/>
      <c r="GWA111" s="2"/>
      <c r="GWB111" s="2"/>
      <c r="GWC111" s="2"/>
      <c r="GWD111" s="2"/>
      <c r="GWE111" s="2"/>
      <c r="GWF111" s="2"/>
      <c r="GWG111" s="2"/>
      <c r="GWH111" s="2"/>
      <c r="GWI111" s="2"/>
      <c r="GWJ111" s="2"/>
      <c r="GWK111" s="2"/>
      <c r="GWL111" s="2"/>
      <c r="GWM111" s="2"/>
      <c r="GWN111" s="2"/>
      <c r="GWO111" s="2"/>
      <c r="GWP111" s="2"/>
      <c r="GWQ111" s="2"/>
      <c r="GWR111" s="2"/>
      <c r="GWS111" s="2"/>
      <c r="GWT111" s="2"/>
      <c r="GWU111" s="2"/>
      <c r="GWV111" s="2"/>
      <c r="GWW111" s="2"/>
      <c r="GWX111" s="2"/>
      <c r="GWY111" s="2"/>
      <c r="GWZ111" s="2"/>
      <c r="GXA111" s="2"/>
      <c r="GXB111" s="2"/>
      <c r="GXC111" s="2"/>
      <c r="GXD111" s="2"/>
      <c r="GXE111" s="2"/>
      <c r="GXF111" s="2"/>
      <c r="GXG111" s="2"/>
      <c r="GXH111" s="2"/>
      <c r="GXI111" s="2"/>
      <c r="GXJ111" s="2"/>
      <c r="GXK111" s="2"/>
      <c r="GXL111" s="2"/>
      <c r="GXM111" s="2"/>
      <c r="GXN111" s="2"/>
      <c r="GXO111" s="2"/>
      <c r="GXP111" s="2"/>
      <c r="GXQ111" s="2"/>
      <c r="GXR111" s="2"/>
      <c r="GXS111" s="2"/>
      <c r="GXT111" s="2"/>
      <c r="GXU111" s="2"/>
      <c r="GXV111" s="2"/>
      <c r="GXW111" s="2"/>
      <c r="GXX111" s="2"/>
      <c r="GXY111" s="2"/>
      <c r="GXZ111" s="2"/>
      <c r="GYA111" s="2"/>
      <c r="GYB111" s="2"/>
      <c r="GYC111" s="2"/>
      <c r="GYD111" s="2"/>
      <c r="GYE111" s="2"/>
      <c r="GYF111" s="2"/>
      <c r="GYG111" s="2"/>
      <c r="GYH111" s="2"/>
      <c r="GYI111" s="2"/>
      <c r="GYJ111" s="2"/>
      <c r="GYK111" s="2"/>
      <c r="GYL111" s="2"/>
      <c r="GYM111" s="2"/>
      <c r="GYN111" s="2"/>
      <c r="GYO111" s="2"/>
      <c r="GYP111" s="2"/>
      <c r="GYQ111" s="2"/>
      <c r="GYR111" s="2"/>
      <c r="GYS111" s="2"/>
      <c r="GYT111" s="2"/>
      <c r="GYU111" s="2"/>
      <c r="GYV111" s="2"/>
      <c r="GYW111" s="2"/>
      <c r="GYX111" s="2"/>
      <c r="GYY111" s="2"/>
      <c r="GYZ111" s="2"/>
      <c r="GZA111" s="2"/>
      <c r="GZB111" s="2"/>
      <c r="GZC111" s="2"/>
      <c r="GZD111" s="2"/>
      <c r="GZE111" s="2"/>
      <c r="GZF111" s="2"/>
      <c r="GZG111" s="2"/>
      <c r="GZH111" s="2"/>
      <c r="GZI111" s="2"/>
      <c r="GZJ111" s="2"/>
      <c r="GZK111" s="2"/>
      <c r="GZL111" s="2"/>
      <c r="GZM111" s="2"/>
      <c r="GZN111" s="2"/>
      <c r="GZO111" s="2"/>
      <c r="GZP111" s="2"/>
      <c r="GZQ111" s="2"/>
      <c r="GZR111" s="2"/>
      <c r="GZS111" s="2"/>
      <c r="GZT111" s="2"/>
      <c r="GZU111" s="2"/>
      <c r="GZV111" s="2"/>
      <c r="GZW111" s="2"/>
      <c r="GZX111" s="2"/>
      <c r="GZY111" s="2"/>
      <c r="GZZ111" s="2"/>
      <c r="HAA111" s="2"/>
      <c r="HAB111" s="2"/>
      <c r="HAC111" s="2"/>
      <c r="HAD111" s="2"/>
      <c r="HAE111" s="2"/>
      <c r="HAF111" s="2"/>
      <c r="HAG111" s="2"/>
      <c r="HAH111" s="2"/>
      <c r="HAI111" s="2"/>
      <c r="HAJ111" s="2"/>
      <c r="HAK111" s="2"/>
      <c r="HAL111" s="2"/>
      <c r="HAM111" s="2"/>
      <c r="HAN111" s="2"/>
      <c r="HAO111" s="2"/>
      <c r="HAP111" s="2"/>
      <c r="HAQ111" s="2"/>
      <c r="HAR111" s="2"/>
      <c r="HAS111" s="2"/>
      <c r="HAT111" s="2"/>
      <c r="HAU111" s="2"/>
      <c r="HAV111" s="2"/>
      <c r="HAW111" s="2"/>
      <c r="HAX111" s="2"/>
      <c r="HAY111" s="2"/>
      <c r="HAZ111" s="2"/>
      <c r="HBA111" s="2"/>
      <c r="HBB111" s="2"/>
      <c r="HBC111" s="2"/>
      <c r="HBD111" s="2"/>
      <c r="HBE111" s="2"/>
      <c r="HBF111" s="2"/>
      <c r="HBG111" s="2"/>
      <c r="HBH111" s="2"/>
      <c r="HBI111" s="2"/>
      <c r="HBJ111" s="2"/>
      <c r="HBK111" s="2"/>
      <c r="HBL111" s="2"/>
      <c r="HBM111" s="2"/>
      <c r="HBN111" s="2"/>
      <c r="HBO111" s="2"/>
      <c r="HBP111" s="2"/>
      <c r="HBQ111" s="2"/>
      <c r="HBR111" s="2"/>
      <c r="HBS111" s="2"/>
      <c r="HBT111" s="2"/>
      <c r="HBU111" s="2"/>
      <c r="HBV111" s="2"/>
      <c r="HBW111" s="2"/>
      <c r="HBX111" s="2"/>
      <c r="HBY111" s="2"/>
      <c r="HBZ111" s="2"/>
      <c r="HCA111" s="2"/>
      <c r="HCB111" s="2"/>
      <c r="HCC111" s="2"/>
      <c r="HCD111" s="2"/>
      <c r="HCE111" s="2"/>
      <c r="HCF111" s="2"/>
      <c r="HCG111" s="2"/>
      <c r="HCH111" s="2"/>
      <c r="HCI111" s="2"/>
      <c r="HCJ111" s="2"/>
      <c r="HCK111" s="2"/>
      <c r="HCL111" s="2"/>
      <c r="HCM111" s="2"/>
      <c r="HCN111" s="2"/>
      <c r="HCO111" s="2"/>
      <c r="HCP111" s="2"/>
      <c r="HCQ111" s="2"/>
      <c r="HCR111" s="2"/>
      <c r="HCS111" s="2"/>
      <c r="HCT111" s="2"/>
      <c r="HCU111" s="2"/>
      <c r="HCV111" s="2"/>
      <c r="HCW111" s="2"/>
      <c r="HCX111" s="2"/>
      <c r="HCY111" s="2"/>
      <c r="HCZ111" s="2"/>
      <c r="HDA111" s="2"/>
      <c r="HDB111" s="2"/>
      <c r="HDC111" s="2"/>
      <c r="HDD111" s="2"/>
      <c r="HDE111" s="2"/>
      <c r="HDF111" s="2"/>
      <c r="HDG111" s="2"/>
      <c r="HDH111" s="2"/>
      <c r="HDI111" s="2"/>
      <c r="HDJ111" s="2"/>
      <c r="HDK111" s="2"/>
      <c r="HDL111" s="2"/>
      <c r="HDM111" s="2"/>
      <c r="HDN111" s="2"/>
      <c r="HDO111" s="2"/>
      <c r="HDP111" s="2"/>
      <c r="HDQ111" s="2"/>
      <c r="HDR111" s="2"/>
      <c r="HDS111" s="2"/>
      <c r="HDT111" s="2"/>
      <c r="HDU111" s="2"/>
      <c r="HDV111" s="2"/>
      <c r="HDW111" s="2"/>
      <c r="HDX111" s="2"/>
      <c r="HDY111" s="2"/>
      <c r="HDZ111" s="2"/>
      <c r="HEA111" s="2"/>
      <c r="HEB111" s="2"/>
      <c r="HEC111" s="2"/>
      <c r="HED111" s="2"/>
      <c r="HEE111" s="2"/>
      <c r="HEF111" s="2"/>
      <c r="HEG111" s="2"/>
      <c r="HEH111" s="2"/>
      <c r="HEI111" s="2"/>
      <c r="HEJ111" s="2"/>
      <c r="HEK111" s="2"/>
      <c r="HEL111" s="2"/>
      <c r="HEM111" s="2"/>
      <c r="HEN111" s="2"/>
      <c r="HEO111" s="2"/>
      <c r="HEP111" s="2"/>
      <c r="HEQ111" s="2"/>
      <c r="HER111" s="2"/>
      <c r="HES111" s="2"/>
      <c r="HET111" s="2"/>
      <c r="HEU111" s="2"/>
      <c r="HEV111" s="2"/>
      <c r="HEW111" s="2"/>
      <c r="HEX111" s="2"/>
      <c r="HEY111" s="2"/>
      <c r="HEZ111" s="2"/>
      <c r="HFA111" s="2"/>
      <c r="HFB111" s="2"/>
      <c r="HFC111" s="2"/>
      <c r="HFD111" s="2"/>
      <c r="HFE111" s="2"/>
      <c r="HFF111" s="2"/>
      <c r="HFG111" s="2"/>
      <c r="HFH111" s="2"/>
      <c r="HFI111" s="2"/>
      <c r="HFJ111" s="2"/>
      <c r="HFK111" s="2"/>
      <c r="HFL111" s="2"/>
      <c r="HFM111" s="2"/>
      <c r="HFN111" s="2"/>
      <c r="HFO111" s="2"/>
      <c r="HFP111" s="2"/>
      <c r="HFQ111" s="2"/>
      <c r="HFR111" s="2"/>
      <c r="HFS111" s="2"/>
      <c r="HFT111" s="2"/>
      <c r="HFU111" s="2"/>
      <c r="HFV111" s="2"/>
      <c r="HFW111" s="2"/>
      <c r="HFX111" s="2"/>
      <c r="HFY111" s="2"/>
      <c r="HFZ111" s="2"/>
      <c r="HGA111" s="2"/>
      <c r="HGB111" s="2"/>
      <c r="HGC111" s="2"/>
      <c r="HGD111" s="2"/>
      <c r="HGE111" s="2"/>
      <c r="HGF111" s="2"/>
      <c r="HGG111" s="2"/>
      <c r="HGH111" s="2"/>
      <c r="HGI111" s="2"/>
      <c r="HGJ111" s="2"/>
      <c r="HGK111" s="2"/>
      <c r="HGL111" s="2"/>
      <c r="HGM111" s="2"/>
      <c r="HGN111" s="2"/>
      <c r="HGO111" s="2"/>
      <c r="HGP111" s="2"/>
      <c r="HGQ111" s="2"/>
      <c r="HGR111" s="2"/>
      <c r="HGS111" s="2"/>
      <c r="HGT111" s="2"/>
      <c r="HGU111" s="2"/>
      <c r="HGV111" s="2"/>
      <c r="HGW111" s="2"/>
      <c r="HGX111" s="2"/>
      <c r="HGY111" s="2"/>
      <c r="HGZ111" s="2"/>
      <c r="HHA111" s="2"/>
      <c r="HHB111" s="2"/>
      <c r="HHC111" s="2"/>
      <c r="HHD111" s="2"/>
      <c r="HHE111" s="2"/>
      <c r="HHF111" s="2"/>
      <c r="HHG111" s="2"/>
      <c r="HHH111" s="2"/>
      <c r="HHI111" s="2"/>
      <c r="HHJ111" s="2"/>
      <c r="HHK111" s="2"/>
      <c r="HHL111" s="2"/>
      <c r="HHM111" s="2"/>
      <c r="HHN111" s="2"/>
      <c r="HHO111" s="2"/>
      <c r="HHP111" s="2"/>
      <c r="HHQ111" s="2"/>
      <c r="HHR111" s="2"/>
      <c r="HHS111" s="2"/>
      <c r="HHT111" s="2"/>
      <c r="HHU111" s="2"/>
      <c r="HHV111" s="2"/>
      <c r="HHW111" s="2"/>
      <c r="HHX111" s="2"/>
      <c r="HHY111" s="2"/>
      <c r="HHZ111" s="2"/>
      <c r="HIA111" s="2"/>
      <c r="HIB111" s="2"/>
      <c r="HIC111" s="2"/>
      <c r="HID111" s="2"/>
      <c r="HIE111" s="2"/>
      <c r="HIF111" s="2"/>
      <c r="HIG111" s="2"/>
      <c r="HIH111" s="2"/>
      <c r="HII111" s="2"/>
      <c r="HIJ111" s="2"/>
      <c r="HIK111" s="2"/>
      <c r="HIL111" s="2"/>
      <c r="HIM111" s="2"/>
      <c r="HIN111" s="2"/>
      <c r="HIO111" s="2"/>
      <c r="HIP111" s="2"/>
      <c r="HIQ111" s="2"/>
      <c r="HIR111" s="2"/>
      <c r="HIS111" s="2"/>
      <c r="HIT111" s="2"/>
      <c r="HIU111" s="2"/>
      <c r="HIV111" s="2"/>
      <c r="HIW111" s="2"/>
      <c r="HIX111" s="2"/>
      <c r="HIY111" s="2"/>
      <c r="HIZ111" s="2"/>
      <c r="HJA111" s="2"/>
      <c r="HJB111" s="2"/>
      <c r="HJC111" s="2"/>
      <c r="HJD111" s="2"/>
      <c r="HJE111" s="2"/>
      <c r="HJF111" s="2"/>
      <c r="HJG111" s="2"/>
      <c r="HJH111" s="2"/>
      <c r="HJI111" s="2"/>
      <c r="HJJ111" s="2"/>
      <c r="HJK111" s="2"/>
      <c r="HJL111" s="2"/>
      <c r="HJM111" s="2"/>
      <c r="HJN111" s="2"/>
      <c r="HJO111" s="2"/>
      <c r="HJP111" s="2"/>
      <c r="HJQ111" s="2"/>
      <c r="HJR111" s="2"/>
      <c r="HJS111" s="2"/>
      <c r="HJT111" s="2"/>
      <c r="HJU111" s="2"/>
      <c r="HJV111" s="2"/>
      <c r="HJW111" s="2"/>
      <c r="HJX111" s="2"/>
      <c r="HJY111" s="2"/>
      <c r="HJZ111" s="2"/>
      <c r="HKA111" s="2"/>
      <c r="HKB111" s="2"/>
      <c r="HKC111" s="2"/>
      <c r="HKD111" s="2"/>
      <c r="HKE111" s="2"/>
      <c r="HKF111" s="2"/>
      <c r="HKG111" s="2"/>
      <c r="HKH111" s="2"/>
      <c r="HKI111" s="2"/>
      <c r="HKJ111" s="2"/>
      <c r="HKK111" s="2"/>
      <c r="HKL111" s="2"/>
      <c r="HKM111" s="2"/>
      <c r="HKN111" s="2"/>
      <c r="HKO111" s="2"/>
      <c r="HKP111" s="2"/>
      <c r="HKQ111" s="2"/>
      <c r="HKR111" s="2"/>
      <c r="HKS111" s="2"/>
      <c r="HKT111" s="2"/>
      <c r="HKU111" s="2"/>
      <c r="HKV111" s="2"/>
      <c r="HKW111" s="2"/>
      <c r="HKX111" s="2"/>
      <c r="HKY111" s="2"/>
      <c r="HKZ111" s="2"/>
      <c r="HLA111" s="2"/>
      <c r="HLB111" s="2"/>
      <c r="HLC111" s="2"/>
      <c r="HLD111" s="2"/>
      <c r="HLE111" s="2"/>
      <c r="HLF111" s="2"/>
      <c r="HLG111" s="2"/>
      <c r="HLH111" s="2"/>
      <c r="HLI111" s="2"/>
      <c r="HLJ111" s="2"/>
      <c r="HLK111" s="2"/>
      <c r="HLL111" s="2"/>
      <c r="HLM111" s="2"/>
      <c r="HLN111" s="2"/>
      <c r="HLO111" s="2"/>
      <c r="HLP111" s="2"/>
      <c r="HLQ111" s="2"/>
      <c r="HLR111" s="2"/>
      <c r="HLS111" s="2"/>
      <c r="HLT111" s="2"/>
      <c r="HLU111" s="2"/>
      <c r="HLV111" s="2"/>
      <c r="HLW111" s="2"/>
      <c r="HLX111" s="2"/>
      <c r="HLY111" s="2"/>
      <c r="HLZ111" s="2"/>
      <c r="HMA111" s="2"/>
      <c r="HMB111" s="2"/>
      <c r="HMC111" s="2"/>
      <c r="HMD111" s="2"/>
      <c r="HME111" s="2"/>
      <c r="HMF111" s="2"/>
      <c r="HMG111" s="2"/>
      <c r="HMH111" s="2"/>
      <c r="HMI111" s="2"/>
      <c r="HMJ111" s="2"/>
      <c r="HMK111" s="2"/>
      <c r="HML111" s="2"/>
      <c r="HMM111" s="2"/>
      <c r="HMN111" s="2"/>
      <c r="HMO111" s="2"/>
      <c r="HMP111" s="2"/>
      <c r="HMQ111" s="2"/>
      <c r="HMR111" s="2"/>
      <c r="HMS111" s="2"/>
      <c r="HMT111" s="2"/>
      <c r="HMU111" s="2"/>
      <c r="HMV111" s="2"/>
      <c r="HMW111" s="2"/>
      <c r="HMX111" s="2"/>
      <c r="HMY111" s="2"/>
      <c r="HMZ111" s="2"/>
      <c r="HNA111" s="2"/>
      <c r="HNB111" s="2"/>
      <c r="HNC111" s="2"/>
      <c r="HND111" s="2"/>
      <c r="HNE111" s="2"/>
      <c r="HNF111" s="2"/>
      <c r="HNG111" s="2"/>
      <c r="HNH111" s="2"/>
      <c r="HNI111" s="2"/>
      <c r="HNJ111" s="2"/>
      <c r="HNK111" s="2"/>
      <c r="HNL111" s="2"/>
      <c r="HNM111" s="2"/>
      <c r="HNN111" s="2"/>
      <c r="HNO111" s="2"/>
      <c r="HNP111" s="2"/>
      <c r="HNQ111" s="2"/>
      <c r="HNR111" s="2"/>
      <c r="HNS111" s="2"/>
      <c r="HNT111" s="2"/>
      <c r="HNU111" s="2"/>
      <c r="HNV111" s="2"/>
      <c r="HNW111" s="2"/>
      <c r="HNX111" s="2"/>
      <c r="HNY111" s="2"/>
      <c r="HNZ111" s="2"/>
      <c r="HOA111" s="2"/>
      <c r="HOB111" s="2"/>
      <c r="HOC111" s="2"/>
      <c r="HOD111" s="2"/>
      <c r="HOE111" s="2"/>
      <c r="HOF111" s="2"/>
      <c r="HOG111" s="2"/>
      <c r="HOH111" s="2"/>
      <c r="HOI111" s="2"/>
      <c r="HOJ111" s="2"/>
      <c r="HOK111" s="2"/>
      <c r="HOL111" s="2"/>
      <c r="HOM111" s="2"/>
      <c r="HON111" s="2"/>
      <c r="HOO111" s="2"/>
      <c r="HOP111" s="2"/>
      <c r="HOQ111" s="2"/>
      <c r="HOR111" s="2"/>
      <c r="HOS111" s="2"/>
      <c r="HOT111" s="2"/>
      <c r="HOU111" s="2"/>
      <c r="HOV111" s="2"/>
      <c r="HOW111" s="2"/>
      <c r="HOX111" s="2"/>
      <c r="HOY111" s="2"/>
      <c r="HOZ111" s="2"/>
      <c r="HPA111" s="2"/>
      <c r="HPB111" s="2"/>
      <c r="HPC111" s="2"/>
      <c r="HPD111" s="2"/>
      <c r="HPE111" s="2"/>
      <c r="HPF111" s="2"/>
      <c r="HPG111" s="2"/>
      <c r="HPH111" s="2"/>
      <c r="HPI111" s="2"/>
      <c r="HPJ111" s="2"/>
      <c r="HPK111" s="2"/>
      <c r="HPL111" s="2"/>
      <c r="HPM111" s="2"/>
      <c r="HPN111" s="2"/>
      <c r="HPO111" s="2"/>
      <c r="HPP111" s="2"/>
      <c r="HPQ111" s="2"/>
      <c r="HPR111" s="2"/>
      <c r="HPS111" s="2"/>
      <c r="HPT111" s="2"/>
      <c r="HPU111" s="2"/>
      <c r="HPV111" s="2"/>
      <c r="HPW111" s="2"/>
      <c r="HPX111" s="2"/>
      <c r="HPY111" s="2"/>
      <c r="HPZ111" s="2"/>
      <c r="HQA111" s="2"/>
      <c r="HQB111" s="2"/>
      <c r="HQC111" s="2"/>
      <c r="HQD111" s="2"/>
      <c r="HQE111" s="2"/>
      <c r="HQF111" s="2"/>
      <c r="HQG111" s="2"/>
      <c r="HQH111" s="2"/>
      <c r="HQI111" s="2"/>
      <c r="HQJ111" s="2"/>
      <c r="HQK111" s="2"/>
      <c r="HQL111" s="2"/>
      <c r="HQM111" s="2"/>
      <c r="HQN111" s="2"/>
      <c r="HQO111" s="2"/>
      <c r="HQP111" s="2"/>
      <c r="HQQ111" s="2"/>
      <c r="HQR111" s="2"/>
      <c r="HQS111" s="2"/>
      <c r="HQT111" s="2"/>
      <c r="HQU111" s="2"/>
      <c r="HQV111" s="2"/>
      <c r="HQW111" s="2"/>
      <c r="HQX111" s="2"/>
      <c r="HQY111" s="2"/>
      <c r="HQZ111" s="2"/>
      <c r="HRA111" s="2"/>
      <c r="HRB111" s="2"/>
      <c r="HRC111" s="2"/>
      <c r="HRD111" s="2"/>
      <c r="HRE111" s="2"/>
      <c r="HRF111" s="2"/>
      <c r="HRG111" s="2"/>
      <c r="HRH111" s="2"/>
      <c r="HRI111" s="2"/>
      <c r="HRJ111" s="2"/>
      <c r="HRK111" s="2"/>
      <c r="HRL111" s="2"/>
      <c r="HRM111" s="2"/>
      <c r="HRN111" s="2"/>
      <c r="HRO111" s="2"/>
      <c r="HRP111" s="2"/>
      <c r="HRQ111" s="2"/>
      <c r="HRR111" s="2"/>
      <c r="HRS111" s="2"/>
      <c r="HRT111" s="2"/>
      <c r="HRU111" s="2"/>
      <c r="HRV111" s="2"/>
      <c r="HRW111" s="2"/>
      <c r="HRX111" s="2"/>
      <c r="HRY111" s="2"/>
      <c r="HRZ111" s="2"/>
      <c r="HSA111" s="2"/>
      <c r="HSB111" s="2"/>
      <c r="HSC111" s="2"/>
      <c r="HSD111" s="2"/>
      <c r="HSE111" s="2"/>
      <c r="HSF111" s="2"/>
      <c r="HSG111" s="2"/>
      <c r="HSH111" s="2"/>
      <c r="HSI111" s="2"/>
      <c r="HSJ111" s="2"/>
      <c r="HSK111" s="2"/>
      <c r="HSL111" s="2"/>
      <c r="HSM111" s="2"/>
      <c r="HSN111" s="2"/>
      <c r="HSO111" s="2"/>
      <c r="HSP111" s="2"/>
      <c r="HSQ111" s="2"/>
      <c r="HSR111" s="2"/>
      <c r="HSS111" s="2"/>
      <c r="HST111" s="2"/>
      <c r="HSU111" s="2"/>
      <c r="HSV111" s="2"/>
      <c r="HSW111" s="2"/>
      <c r="HSX111" s="2"/>
      <c r="HSY111" s="2"/>
      <c r="HSZ111" s="2"/>
      <c r="HTA111" s="2"/>
      <c r="HTB111" s="2"/>
      <c r="HTC111" s="2"/>
      <c r="HTD111" s="2"/>
      <c r="HTE111" s="2"/>
      <c r="HTF111" s="2"/>
      <c r="HTG111" s="2"/>
      <c r="HTH111" s="2"/>
      <c r="HTI111" s="2"/>
      <c r="HTJ111" s="2"/>
      <c r="HTK111" s="2"/>
      <c r="HTL111" s="2"/>
      <c r="HTM111" s="2"/>
      <c r="HTN111" s="2"/>
      <c r="HTO111" s="2"/>
      <c r="HTP111" s="2"/>
      <c r="HTQ111" s="2"/>
      <c r="HTR111" s="2"/>
      <c r="HTS111" s="2"/>
      <c r="HTT111" s="2"/>
      <c r="HTU111" s="2"/>
      <c r="HTV111" s="2"/>
      <c r="HTW111" s="2"/>
      <c r="HTX111" s="2"/>
      <c r="HTY111" s="2"/>
      <c r="HTZ111" s="2"/>
      <c r="HUA111" s="2"/>
      <c r="HUB111" s="2"/>
      <c r="HUC111" s="2"/>
      <c r="HUD111" s="2"/>
      <c r="HUE111" s="2"/>
      <c r="HUF111" s="2"/>
      <c r="HUG111" s="2"/>
      <c r="HUH111" s="2"/>
      <c r="HUI111" s="2"/>
      <c r="HUJ111" s="2"/>
      <c r="HUK111" s="2"/>
      <c r="HUL111" s="2"/>
      <c r="HUM111" s="2"/>
      <c r="HUN111" s="2"/>
      <c r="HUO111" s="2"/>
      <c r="HUP111" s="2"/>
      <c r="HUQ111" s="2"/>
      <c r="HUR111" s="2"/>
      <c r="HUS111" s="2"/>
      <c r="HUT111" s="2"/>
      <c r="HUU111" s="2"/>
      <c r="HUV111" s="2"/>
      <c r="HUW111" s="2"/>
      <c r="HUX111" s="2"/>
      <c r="HUY111" s="2"/>
      <c r="HUZ111" s="2"/>
      <c r="HVA111" s="2"/>
      <c r="HVB111" s="2"/>
      <c r="HVC111" s="2"/>
      <c r="HVD111" s="2"/>
      <c r="HVE111" s="2"/>
      <c r="HVF111" s="2"/>
      <c r="HVG111" s="2"/>
      <c r="HVH111" s="2"/>
      <c r="HVI111" s="2"/>
      <c r="HVJ111" s="2"/>
      <c r="HVK111" s="2"/>
      <c r="HVL111" s="2"/>
      <c r="HVM111" s="2"/>
      <c r="HVN111" s="2"/>
      <c r="HVO111" s="2"/>
      <c r="HVP111" s="2"/>
      <c r="HVQ111" s="2"/>
      <c r="HVR111" s="2"/>
      <c r="HVS111" s="2"/>
      <c r="HVT111" s="2"/>
      <c r="HVU111" s="2"/>
      <c r="HVV111" s="2"/>
      <c r="HVW111" s="2"/>
      <c r="HVX111" s="2"/>
      <c r="HVY111" s="2"/>
      <c r="HVZ111" s="2"/>
      <c r="HWA111" s="2"/>
      <c r="HWB111" s="2"/>
      <c r="HWC111" s="2"/>
      <c r="HWD111" s="2"/>
      <c r="HWE111" s="2"/>
      <c r="HWF111" s="2"/>
      <c r="HWG111" s="2"/>
      <c r="HWH111" s="2"/>
      <c r="HWI111" s="2"/>
      <c r="HWJ111" s="2"/>
      <c r="HWK111" s="2"/>
      <c r="HWL111" s="2"/>
      <c r="HWM111" s="2"/>
      <c r="HWN111" s="2"/>
      <c r="HWO111" s="2"/>
      <c r="HWP111" s="2"/>
      <c r="HWQ111" s="2"/>
      <c r="HWR111" s="2"/>
      <c r="HWS111" s="2"/>
      <c r="HWT111" s="2"/>
      <c r="HWU111" s="2"/>
      <c r="HWV111" s="2"/>
      <c r="HWW111" s="2"/>
      <c r="HWX111" s="2"/>
      <c r="HWY111" s="2"/>
      <c r="HWZ111" s="2"/>
      <c r="HXA111" s="2"/>
      <c r="HXB111" s="2"/>
      <c r="HXC111" s="2"/>
      <c r="HXD111" s="2"/>
      <c r="HXE111" s="2"/>
      <c r="HXF111" s="2"/>
      <c r="HXG111" s="2"/>
      <c r="HXH111" s="2"/>
      <c r="HXI111" s="2"/>
      <c r="HXJ111" s="2"/>
      <c r="HXK111" s="2"/>
      <c r="HXL111" s="2"/>
      <c r="HXM111" s="2"/>
      <c r="HXN111" s="2"/>
      <c r="HXO111" s="2"/>
      <c r="HXP111" s="2"/>
      <c r="HXQ111" s="2"/>
      <c r="HXR111" s="2"/>
      <c r="HXS111" s="2"/>
      <c r="HXT111" s="2"/>
      <c r="HXU111" s="2"/>
      <c r="HXV111" s="2"/>
      <c r="HXW111" s="2"/>
      <c r="HXX111" s="2"/>
      <c r="HXY111" s="2"/>
      <c r="HXZ111" s="2"/>
      <c r="HYA111" s="2"/>
      <c r="HYB111" s="2"/>
      <c r="HYC111" s="2"/>
      <c r="HYD111" s="2"/>
      <c r="HYE111" s="2"/>
      <c r="HYF111" s="2"/>
      <c r="HYG111" s="2"/>
      <c r="HYH111" s="2"/>
      <c r="HYI111" s="2"/>
      <c r="HYJ111" s="2"/>
      <c r="HYK111" s="2"/>
      <c r="HYL111" s="2"/>
      <c r="HYM111" s="2"/>
      <c r="HYN111" s="2"/>
      <c r="HYO111" s="2"/>
      <c r="HYP111" s="2"/>
      <c r="HYQ111" s="2"/>
      <c r="HYR111" s="2"/>
      <c r="HYS111" s="2"/>
      <c r="HYT111" s="2"/>
      <c r="HYU111" s="2"/>
      <c r="HYV111" s="2"/>
      <c r="HYW111" s="2"/>
      <c r="HYX111" s="2"/>
      <c r="HYY111" s="2"/>
      <c r="HYZ111" s="2"/>
      <c r="HZA111" s="2"/>
      <c r="HZB111" s="2"/>
      <c r="HZC111" s="2"/>
      <c r="HZD111" s="2"/>
      <c r="HZE111" s="2"/>
      <c r="HZF111" s="2"/>
      <c r="HZG111" s="2"/>
      <c r="HZH111" s="2"/>
      <c r="HZI111" s="2"/>
      <c r="HZJ111" s="2"/>
      <c r="HZK111" s="2"/>
      <c r="HZL111" s="2"/>
      <c r="HZM111" s="2"/>
      <c r="HZN111" s="2"/>
      <c r="HZO111" s="2"/>
      <c r="HZP111" s="2"/>
      <c r="HZQ111" s="2"/>
      <c r="HZR111" s="2"/>
      <c r="HZS111" s="2"/>
      <c r="HZT111" s="2"/>
      <c r="HZU111" s="2"/>
      <c r="HZV111" s="2"/>
      <c r="HZW111" s="2"/>
      <c r="HZX111" s="2"/>
      <c r="HZY111" s="2"/>
      <c r="HZZ111" s="2"/>
      <c r="IAA111" s="2"/>
      <c r="IAB111" s="2"/>
      <c r="IAC111" s="2"/>
      <c r="IAD111" s="2"/>
      <c r="IAE111" s="2"/>
      <c r="IAF111" s="2"/>
      <c r="IAG111" s="2"/>
      <c r="IAH111" s="2"/>
      <c r="IAI111" s="2"/>
      <c r="IAJ111" s="2"/>
      <c r="IAK111" s="2"/>
      <c r="IAL111" s="2"/>
      <c r="IAM111" s="2"/>
      <c r="IAN111" s="2"/>
      <c r="IAO111" s="2"/>
      <c r="IAP111" s="2"/>
      <c r="IAQ111" s="2"/>
      <c r="IAR111" s="2"/>
      <c r="IAS111" s="2"/>
      <c r="IAT111" s="2"/>
      <c r="IAU111" s="2"/>
      <c r="IAV111" s="2"/>
      <c r="IAW111" s="2"/>
      <c r="IAX111" s="2"/>
      <c r="IAY111" s="2"/>
      <c r="IAZ111" s="2"/>
      <c r="IBA111" s="2"/>
      <c r="IBB111" s="2"/>
      <c r="IBC111" s="2"/>
      <c r="IBD111" s="2"/>
      <c r="IBE111" s="2"/>
      <c r="IBF111" s="2"/>
      <c r="IBG111" s="2"/>
      <c r="IBH111" s="2"/>
      <c r="IBI111" s="2"/>
      <c r="IBJ111" s="2"/>
      <c r="IBK111" s="2"/>
      <c r="IBL111" s="2"/>
      <c r="IBM111" s="2"/>
      <c r="IBN111" s="2"/>
      <c r="IBO111" s="2"/>
      <c r="IBP111" s="2"/>
      <c r="IBQ111" s="2"/>
      <c r="IBR111" s="2"/>
      <c r="IBS111" s="2"/>
      <c r="IBT111" s="2"/>
      <c r="IBU111" s="2"/>
      <c r="IBV111" s="2"/>
      <c r="IBW111" s="2"/>
      <c r="IBX111" s="2"/>
      <c r="IBY111" s="2"/>
      <c r="IBZ111" s="2"/>
      <c r="ICA111" s="2"/>
      <c r="ICB111" s="2"/>
      <c r="ICC111" s="2"/>
      <c r="ICD111" s="2"/>
      <c r="ICE111" s="2"/>
      <c r="ICF111" s="2"/>
      <c r="ICG111" s="2"/>
      <c r="ICH111" s="2"/>
      <c r="ICI111" s="2"/>
      <c r="ICJ111" s="2"/>
      <c r="ICK111" s="2"/>
      <c r="ICL111" s="2"/>
      <c r="ICM111" s="2"/>
      <c r="ICN111" s="2"/>
      <c r="ICO111" s="2"/>
      <c r="ICP111" s="2"/>
      <c r="ICQ111" s="2"/>
      <c r="ICR111" s="2"/>
      <c r="ICS111" s="2"/>
      <c r="ICT111" s="2"/>
      <c r="ICU111" s="2"/>
      <c r="ICV111" s="2"/>
      <c r="ICW111" s="2"/>
      <c r="ICX111" s="2"/>
      <c r="ICY111" s="2"/>
      <c r="ICZ111" s="2"/>
      <c r="IDA111" s="2"/>
      <c r="IDB111" s="2"/>
      <c r="IDC111" s="2"/>
      <c r="IDD111" s="2"/>
      <c r="IDE111" s="2"/>
      <c r="IDF111" s="2"/>
      <c r="IDG111" s="2"/>
      <c r="IDH111" s="2"/>
      <c r="IDI111" s="2"/>
      <c r="IDJ111" s="2"/>
      <c r="IDK111" s="2"/>
      <c r="IDL111" s="2"/>
      <c r="IDM111" s="2"/>
      <c r="IDN111" s="2"/>
      <c r="IDO111" s="2"/>
      <c r="IDP111" s="2"/>
      <c r="IDQ111" s="2"/>
      <c r="IDR111" s="2"/>
      <c r="IDS111" s="2"/>
      <c r="IDT111" s="2"/>
      <c r="IDU111" s="2"/>
      <c r="IDV111" s="2"/>
      <c r="IDW111" s="2"/>
      <c r="IDX111" s="2"/>
      <c r="IDY111" s="2"/>
      <c r="IDZ111" s="2"/>
      <c r="IEA111" s="2"/>
      <c r="IEB111" s="2"/>
      <c r="IEC111" s="2"/>
      <c r="IED111" s="2"/>
      <c r="IEE111" s="2"/>
      <c r="IEF111" s="2"/>
      <c r="IEG111" s="2"/>
      <c r="IEH111" s="2"/>
      <c r="IEI111" s="2"/>
      <c r="IEJ111" s="2"/>
      <c r="IEK111" s="2"/>
      <c r="IEL111" s="2"/>
      <c r="IEM111" s="2"/>
      <c r="IEN111" s="2"/>
      <c r="IEO111" s="2"/>
      <c r="IEP111" s="2"/>
      <c r="IEQ111" s="2"/>
      <c r="IER111" s="2"/>
      <c r="IES111" s="2"/>
      <c r="IET111" s="2"/>
      <c r="IEU111" s="2"/>
      <c r="IEV111" s="2"/>
      <c r="IEW111" s="2"/>
      <c r="IEX111" s="2"/>
      <c r="IEY111" s="2"/>
      <c r="IEZ111" s="2"/>
      <c r="IFA111" s="2"/>
      <c r="IFB111" s="2"/>
      <c r="IFC111" s="2"/>
      <c r="IFD111" s="2"/>
      <c r="IFE111" s="2"/>
      <c r="IFF111" s="2"/>
      <c r="IFG111" s="2"/>
      <c r="IFH111" s="2"/>
      <c r="IFI111" s="2"/>
      <c r="IFJ111" s="2"/>
      <c r="IFK111" s="2"/>
      <c r="IFL111" s="2"/>
      <c r="IFM111" s="2"/>
      <c r="IFN111" s="2"/>
      <c r="IFO111" s="2"/>
      <c r="IFP111" s="2"/>
      <c r="IFQ111" s="2"/>
      <c r="IFR111" s="2"/>
      <c r="IFS111" s="2"/>
      <c r="IFT111" s="2"/>
      <c r="IFU111" s="2"/>
      <c r="IFV111" s="2"/>
      <c r="IFW111" s="2"/>
      <c r="IFX111" s="2"/>
      <c r="IFY111" s="2"/>
      <c r="IFZ111" s="2"/>
      <c r="IGA111" s="2"/>
      <c r="IGB111" s="2"/>
      <c r="IGC111" s="2"/>
      <c r="IGD111" s="2"/>
      <c r="IGE111" s="2"/>
      <c r="IGF111" s="2"/>
      <c r="IGG111" s="2"/>
      <c r="IGH111" s="2"/>
      <c r="IGI111" s="2"/>
      <c r="IGJ111" s="2"/>
      <c r="IGK111" s="2"/>
      <c r="IGL111" s="2"/>
      <c r="IGM111" s="2"/>
      <c r="IGN111" s="2"/>
      <c r="IGO111" s="2"/>
      <c r="IGP111" s="2"/>
      <c r="IGQ111" s="2"/>
      <c r="IGR111" s="2"/>
      <c r="IGS111" s="2"/>
      <c r="IGT111" s="2"/>
      <c r="IGU111" s="2"/>
      <c r="IGV111" s="2"/>
      <c r="IGW111" s="2"/>
      <c r="IGX111" s="2"/>
      <c r="IGY111" s="2"/>
      <c r="IGZ111" s="2"/>
      <c r="IHA111" s="2"/>
      <c r="IHB111" s="2"/>
      <c r="IHC111" s="2"/>
      <c r="IHD111" s="2"/>
      <c r="IHE111" s="2"/>
      <c r="IHF111" s="2"/>
      <c r="IHG111" s="2"/>
      <c r="IHH111" s="2"/>
      <c r="IHI111" s="2"/>
      <c r="IHJ111" s="2"/>
      <c r="IHK111" s="2"/>
      <c r="IHL111" s="2"/>
      <c r="IHM111" s="2"/>
      <c r="IHN111" s="2"/>
      <c r="IHO111" s="2"/>
      <c r="IHP111" s="2"/>
      <c r="IHQ111" s="2"/>
      <c r="IHR111" s="2"/>
      <c r="IHS111" s="2"/>
      <c r="IHT111" s="2"/>
      <c r="IHU111" s="2"/>
      <c r="IHV111" s="2"/>
      <c r="IHW111" s="2"/>
      <c r="IHX111" s="2"/>
      <c r="IHY111" s="2"/>
      <c r="IHZ111" s="2"/>
      <c r="IIA111" s="2"/>
      <c r="IIB111" s="2"/>
      <c r="IIC111" s="2"/>
      <c r="IID111" s="2"/>
      <c r="IIE111" s="2"/>
      <c r="IIF111" s="2"/>
      <c r="IIG111" s="2"/>
      <c r="IIH111" s="2"/>
      <c r="III111" s="2"/>
      <c r="IIJ111" s="2"/>
      <c r="IIK111" s="2"/>
      <c r="IIL111" s="2"/>
      <c r="IIM111" s="2"/>
      <c r="IIN111" s="2"/>
      <c r="IIO111" s="2"/>
      <c r="IIP111" s="2"/>
      <c r="IIQ111" s="2"/>
      <c r="IIR111" s="2"/>
      <c r="IIS111" s="2"/>
      <c r="IIT111" s="2"/>
      <c r="IIU111" s="2"/>
      <c r="IIV111" s="2"/>
      <c r="IIW111" s="2"/>
      <c r="IIX111" s="2"/>
      <c r="IIY111" s="2"/>
      <c r="IIZ111" s="2"/>
      <c r="IJA111" s="2"/>
      <c r="IJB111" s="2"/>
      <c r="IJC111" s="2"/>
      <c r="IJD111" s="2"/>
      <c r="IJE111" s="2"/>
      <c r="IJF111" s="2"/>
      <c r="IJG111" s="2"/>
      <c r="IJH111" s="2"/>
      <c r="IJI111" s="2"/>
      <c r="IJJ111" s="2"/>
      <c r="IJK111" s="2"/>
      <c r="IJL111" s="2"/>
      <c r="IJM111" s="2"/>
      <c r="IJN111" s="2"/>
      <c r="IJO111" s="2"/>
      <c r="IJP111" s="2"/>
      <c r="IJQ111" s="2"/>
      <c r="IJR111" s="2"/>
      <c r="IJS111" s="2"/>
      <c r="IJT111" s="2"/>
      <c r="IJU111" s="2"/>
      <c r="IJV111" s="2"/>
      <c r="IJW111" s="2"/>
      <c r="IJX111" s="2"/>
      <c r="IJY111" s="2"/>
      <c r="IJZ111" s="2"/>
      <c r="IKA111" s="2"/>
      <c r="IKB111" s="2"/>
      <c r="IKC111" s="2"/>
      <c r="IKD111" s="2"/>
      <c r="IKE111" s="2"/>
      <c r="IKF111" s="2"/>
      <c r="IKG111" s="2"/>
      <c r="IKH111" s="2"/>
      <c r="IKI111" s="2"/>
      <c r="IKJ111" s="2"/>
      <c r="IKK111" s="2"/>
      <c r="IKL111" s="2"/>
      <c r="IKM111" s="2"/>
      <c r="IKN111" s="2"/>
      <c r="IKO111" s="2"/>
      <c r="IKP111" s="2"/>
      <c r="IKQ111" s="2"/>
      <c r="IKR111" s="2"/>
      <c r="IKS111" s="2"/>
      <c r="IKT111" s="2"/>
      <c r="IKU111" s="2"/>
      <c r="IKV111" s="2"/>
      <c r="IKW111" s="2"/>
      <c r="IKX111" s="2"/>
      <c r="IKY111" s="2"/>
      <c r="IKZ111" s="2"/>
      <c r="ILA111" s="2"/>
      <c r="ILB111" s="2"/>
      <c r="ILC111" s="2"/>
      <c r="ILD111" s="2"/>
      <c r="ILE111" s="2"/>
      <c r="ILF111" s="2"/>
      <c r="ILG111" s="2"/>
      <c r="ILH111" s="2"/>
      <c r="ILI111" s="2"/>
      <c r="ILJ111" s="2"/>
      <c r="ILK111" s="2"/>
      <c r="ILL111" s="2"/>
      <c r="ILM111" s="2"/>
      <c r="ILN111" s="2"/>
      <c r="ILO111" s="2"/>
      <c r="ILP111" s="2"/>
      <c r="ILQ111" s="2"/>
      <c r="ILR111" s="2"/>
      <c r="ILS111" s="2"/>
      <c r="ILT111" s="2"/>
      <c r="ILU111" s="2"/>
      <c r="ILV111" s="2"/>
      <c r="ILW111" s="2"/>
      <c r="ILX111" s="2"/>
      <c r="ILY111" s="2"/>
      <c r="ILZ111" s="2"/>
      <c r="IMA111" s="2"/>
      <c r="IMB111" s="2"/>
      <c r="IMC111" s="2"/>
      <c r="IMD111" s="2"/>
      <c r="IME111" s="2"/>
      <c r="IMF111" s="2"/>
      <c r="IMG111" s="2"/>
      <c r="IMH111" s="2"/>
      <c r="IMI111" s="2"/>
      <c r="IMJ111" s="2"/>
      <c r="IMK111" s="2"/>
      <c r="IML111" s="2"/>
      <c r="IMM111" s="2"/>
      <c r="IMN111" s="2"/>
      <c r="IMO111" s="2"/>
      <c r="IMP111" s="2"/>
      <c r="IMQ111" s="2"/>
      <c r="IMR111" s="2"/>
      <c r="IMS111" s="2"/>
      <c r="IMT111" s="2"/>
      <c r="IMU111" s="2"/>
      <c r="IMV111" s="2"/>
      <c r="IMW111" s="2"/>
      <c r="IMX111" s="2"/>
      <c r="IMY111" s="2"/>
      <c r="IMZ111" s="2"/>
      <c r="INA111" s="2"/>
      <c r="INB111" s="2"/>
      <c r="INC111" s="2"/>
      <c r="IND111" s="2"/>
      <c r="INE111" s="2"/>
      <c r="INF111" s="2"/>
      <c r="ING111" s="2"/>
      <c r="INH111" s="2"/>
      <c r="INI111" s="2"/>
      <c r="INJ111" s="2"/>
      <c r="INK111" s="2"/>
      <c r="INL111" s="2"/>
      <c r="INM111" s="2"/>
      <c r="INN111" s="2"/>
      <c r="INO111" s="2"/>
      <c r="INP111" s="2"/>
      <c r="INQ111" s="2"/>
      <c r="INR111" s="2"/>
      <c r="INS111" s="2"/>
      <c r="INT111" s="2"/>
      <c r="INU111" s="2"/>
      <c r="INV111" s="2"/>
      <c r="INW111" s="2"/>
      <c r="INX111" s="2"/>
      <c r="INY111" s="2"/>
      <c r="INZ111" s="2"/>
      <c r="IOA111" s="2"/>
      <c r="IOB111" s="2"/>
      <c r="IOC111" s="2"/>
      <c r="IOD111" s="2"/>
      <c r="IOE111" s="2"/>
      <c r="IOF111" s="2"/>
      <c r="IOG111" s="2"/>
      <c r="IOH111" s="2"/>
      <c r="IOI111" s="2"/>
      <c r="IOJ111" s="2"/>
      <c r="IOK111" s="2"/>
      <c r="IOL111" s="2"/>
      <c r="IOM111" s="2"/>
      <c r="ION111" s="2"/>
      <c r="IOO111" s="2"/>
      <c r="IOP111" s="2"/>
      <c r="IOQ111" s="2"/>
      <c r="IOR111" s="2"/>
      <c r="IOS111" s="2"/>
      <c r="IOT111" s="2"/>
      <c r="IOU111" s="2"/>
      <c r="IOV111" s="2"/>
      <c r="IOW111" s="2"/>
      <c r="IOX111" s="2"/>
      <c r="IOY111" s="2"/>
      <c r="IOZ111" s="2"/>
      <c r="IPA111" s="2"/>
      <c r="IPB111" s="2"/>
      <c r="IPC111" s="2"/>
      <c r="IPD111" s="2"/>
      <c r="IPE111" s="2"/>
      <c r="IPF111" s="2"/>
      <c r="IPG111" s="2"/>
      <c r="IPH111" s="2"/>
      <c r="IPI111" s="2"/>
      <c r="IPJ111" s="2"/>
      <c r="IPK111" s="2"/>
      <c r="IPL111" s="2"/>
      <c r="IPM111" s="2"/>
      <c r="IPN111" s="2"/>
      <c r="IPO111" s="2"/>
      <c r="IPP111" s="2"/>
      <c r="IPQ111" s="2"/>
      <c r="IPR111" s="2"/>
      <c r="IPS111" s="2"/>
      <c r="IPT111" s="2"/>
      <c r="IPU111" s="2"/>
      <c r="IPV111" s="2"/>
      <c r="IPW111" s="2"/>
      <c r="IPX111" s="2"/>
      <c r="IPY111" s="2"/>
      <c r="IPZ111" s="2"/>
      <c r="IQA111" s="2"/>
      <c r="IQB111" s="2"/>
      <c r="IQC111" s="2"/>
      <c r="IQD111" s="2"/>
      <c r="IQE111" s="2"/>
      <c r="IQF111" s="2"/>
      <c r="IQG111" s="2"/>
      <c r="IQH111" s="2"/>
      <c r="IQI111" s="2"/>
      <c r="IQJ111" s="2"/>
      <c r="IQK111" s="2"/>
      <c r="IQL111" s="2"/>
      <c r="IQM111" s="2"/>
      <c r="IQN111" s="2"/>
      <c r="IQO111" s="2"/>
      <c r="IQP111" s="2"/>
      <c r="IQQ111" s="2"/>
      <c r="IQR111" s="2"/>
      <c r="IQS111" s="2"/>
      <c r="IQT111" s="2"/>
      <c r="IQU111" s="2"/>
      <c r="IQV111" s="2"/>
      <c r="IQW111" s="2"/>
      <c r="IQX111" s="2"/>
      <c r="IQY111" s="2"/>
      <c r="IQZ111" s="2"/>
      <c r="IRA111" s="2"/>
      <c r="IRB111" s="2"/>
      <c r="IRC111" s="2"/>
      <c r="IRD111" s="2"/>
      <c r="IRE111" s="2"/>
      <c r="IRF111" s="2"/>
      <c r="IRG111" s="2"/>
      <c r="IRH111" s="2"/>
      <c r="IRI111" s="2"/>
      <c r="IRJ111" s="2"/>
      <c r="IRK111" s="2"/>
      <c r="IRL111" s="2"/>
      <c r="IRM111" s="2"/>
      <c r="IRN111" s="2"/>
      <c r="IRO111" s="2"/>
      <c r="IRP111" s="2"/>
      <c r="IRQ111" s="2"/>
      <c r="IRR111" s="2"/>
      <c r="IRS111" s="2"/>
      <c r="IRT111" s="2"/>
      <c r="IRU111" s="2"/>
      <c r="IRV111" s="2"/>
      <c r="IRW111" s="2"/>
      <c r="IRX111" s="2"/>
      <c r="IRY111" s="2"/>
      <c r="IRZ111" s="2"/>
      <c r="ISA111" s="2"/>
      <c r="ISB111" s="2"/>
      <c r="ISC111" s="2"/>
      <c r="ISD111" s="2"/>
      <c r="ISE111" s="2"/>
      <c r="ISF111" s="2"/>
      <c r="ISG111" s="2"/>
      <c r="ISH111" s="2"/>
      <c r="ISI111" s="2"/>
      <c r="ISJ111" s="2"/>
      <c r="ISK111" s="2"/>
      <c r="ISL111" s="2"/>
      <c r="ISM111" s="2"/>
      <c r="ISN111" s="2"/>
      <c r="ISO111" s="2"/>
      <c r="ISP111" s="2"/>
      <c r="ISQ111" s="2"/>
      <c r="ISR111" s="2"/>
      <c r="ISS111" s="2"/>
      <c r="IST111" s="2"/>
      <c r="ISU111" s="2"/>
      <c r="ISV111" s="2"/>
      <c r="ISW111" s="2"/>
      <c r="ISX111" s="2"/>
      <c r="ISY111" s="2"/>
      <c r="ISZ111" s="2"/>
      <c r="ITA111" s="2"/>
      <c r="ITB111" s="2"/>
      <c r="ITC111" s="2"/>
      <c r="ITD111" s="2"/>
      <c r="ITE111" s="2"/>
      <c r="ITF111" s="2"/>
      <c r="ITG111" s="2"/>
      <c r="ITH111" s="2"/>
      <c r="ITI111" s="2"/>
      <c r="ITJ111" s="2"/>
      <c r="ITK111" s="2"/>
      <c r="ITL111" s="2"/>
      <c r="ITM111" s="2"/>
      <c r="ITN111" s="2"/>
      <c r="ITO111" s="2"/>
      <c r="ITP111" s="2"/>
      <c r="ITQ111" s="2"/>
      <c r="ITR111" s="2"/>
      <c r="ITS111" s="2"/>
      <c r="ITT111" s="2"/>
      <c r="ITU111" s="2"/>
      <c r="ITV111" s="2"/>
      <c r="ITW111" s="2"/>
      <c r="ITX111" s="2"/>
      <c r="ITY111" s="2"/>
      <c r="ITZ111" s="2"/>
      <c r="IUA111" s="2"/>
      <c r="IUB111" s="2"/>
      <c r="IUC111" s="2"/>
      <c r="IUD111" s="2"/>
      <c r="IUE111" s="2"/>
      <c r="IUF111" s="2"/>
      <c r="IUG111" s="2"/>
      <c r="IUH111" s="2"/>
      <c r="IUI111" s="2"/>
      <c r="IUJ111" s="2"/>
      <c r="IUK111" s="2"/>
      <c r="IUL111" s="2"/>
      <c r="IUM111" s="2"/>
      <c r="IUN111" s="2"/>
      <c r="IUO111" s="2"/>
      <c r="IUP111" s="2"/>
      <c r="IUQ111" s="2"/>
      <c r="IUR111" s="2"/>
      <c r="IUS111" s="2"/>
      <c r="IUT111" s="2"/>
      <c r="IUU111" s="2"/>
      <c r="IUV111" s="2"/>
      <c r="IUW111" s="2"/>
      <c r="IUX111" s="2"/>
      <c r="IUY111" s="2"/>
      <c r="IUZ111" s="2"/>
      <c r="IVA111" s="2"/>
      <c r="IVB111" s="2"/>
      <c r="IVC111" s="2"/>
      <c r="IVD111" s="2"/>
      <c r="IVE111" s="2"/>
      <c r="IVF111" s="2"/>
      <c r="IVG111" s="2"/>
      <c r="IVH111" s="2"/>
      <c r="IVI111" s="2"/>
      <c r="IVJ111" s="2"/>
      <c r="IVK111" s="2"/>
      <c r="IVL111" s="2"/>
      <c r="IVM111" s="2"/>
      <c r="IVN111" s="2"/>
      <c r="IVO111" s="2"/>
      <c r="IVP111" s="2"/>
      <c r="IVQ111" s="2"/>
      <c r="IVR111" s="2"/>
      <c r="IVS111" s="2"/>
      <c r="IVT111" s="2"/>
      <c r="IVU111" s="2"/>
      <c r="IVV111" s="2"/>
      <c r="IVW111" s="2"/>
      <c r="IVX111" s="2"/>
      <c r="IVY111" s="2"/>
      <c r="IVZ111" s="2"/>
      <c r="IWA111" s="2"/>
      <c r="IWB111" s="2"/>
      <c r="IWC111" s="2"/>
      <c r="IWD111" s="2"/>
      <c r="IWE111" s="2"/>
      <c r="IWF111" s="2"/>
      <c r="IWG111" s="2"/>
      <c r="IWH111" s="2"/>
      <c r="IWI111" s="2"/>
      <c r="IWJ111" s="2"/>
      <c r="IWK111" s="2"/>
      <c r="IWL111" s="2"/>
      <c r="IWM111" s="2"/>
      <c r="IWN111" s="2"/>
      <c r="IWO111" s="2"/>
      <c r="IWP111" s="2"/>
      <c r="IWQ111" s="2"/>
      <c r="IWR111" s="2"/>
      <c r="IWS111" s="2"/>
      <c r="IWT111" s="2"/>
      <c r="IWU111" s="2"/>
      <c r="IWV111" s="2"/>
      <c r="IWW111" s="2"/>
      <c r="IWX111" s="2"/>
      <c r="IWY111" s="2"/>
      <c r="IWZ111" s="2"/>
      <c r="IXA111" s="2"/>
      <c r="IXB111" s="2"/>
      <c r="IXC111" s="2"/>
      <c r="IXD111" s="2"/>
      <c r="IXE111" s="2"/>
      <c r="IXF111" s="2"/>
      <c r="IXG111" s="2"/>
      <c r="IXH111" s="2"/>
      <c r="IXI111" s="2"/>
      <c r="IXJ111" s="2"/>
      <c r="IXK111" s="2"/>
      <c r="IXL111" s="2"/>
      <c r="IXM111" s="2"/>
      <c r="IXN111" s="2"/>
      <c r="IXO111" s="2"/>
      <c r="IXP111" s="2"/>
      <c r="IXQ111" s="2"/>
      <c r="IXR111" s="2"/>
      <c r="IXS111" s="2"/>
      <c r="IXT111" s="2"/>
      <c r="IXU111" s="2"/>
      <c r="IXV111" s="2"/>
      <c r="IXW111" s="2"/>
      <c r="IXX111" s="2"/>
      <c r="IXY111" s="2"/>
      <c r="IXZ111" s="2"/>
      <c r="IYA111" s="2"/>
      <c r="IYB111" s="2"/>
      <c r="IYC111" s="2"/>
      <c r="IYD111" s="2"/>
      <c r="IYE111" s="2"/>
      <c r="IYF111" s="2"/>
      <c r="IYG111" s="2"/>
      <c r="IYH111" s="2"/>
      <c r="IYI111" s="2"/>
      <c r="IYJ111" s="2"/>
      <c r="IYK111" s="2"/>
      <c r="IYL111" s="2"/>
      <c r="IYM111" s="2"/>
      <c r="IYN111" s="2"/>
      <c r="IYO111" s="2"/>
      <c r="IYP111" s="2"/>
      <c r="IYQ111" s="2"/>
      <c r="IYR111" s="2"/>
      <c r="IYS111" s="2"/>
      <c r="IYT111" s="2"/>
      <c r="IYU111" s="2"/>
      <c r="IYV111" s="2"/>
      <c r="IYW111" s="2"/>
      <c r="IYX111" s="2"/>
      <c r="IYY111" s="2"/>
      <c r="IYZ111" s="2"/>
      <c r="IZA111" s="2"/>
      <c r="IZB111" s="2"/>
      <c r="IZC111" s="2"/>
      <c r="IZD111" s="2"/>
      <c r="IZE111" s="2"/>
      <c r="IZF111" s="2"/>
      <c r="IZG111" s="2"/>
      <c r="IZH111" s="2"/>
      <c r="IZI111" s="2"/>
      <c r="IZJ111" s="2"/>
      <c r="IZK111" s="2"/>
      <c r="IZL111" s="2"/>
      <c r="IZM111" s="2"/>
      <c r="IZN111" s="2"/>
      <c r="IZO111" s="2"/>
      <c r="IZP111" s="2"/>
      <c r="IZQ111" s="2"/>
      <c r="IZR111" s="2"/>
      <c r="IZS111" s="2"/>
      <c r="IZT111" s="2"/>
      <c r="IZU111" s="2"/>
      <c r="IZV111" s="2"/>
      <c r="IZW111" s="2"/>
      <c r="IZX111" s="2"/>
      <c r="IZY111" s="2"/>
      <c r="IZZ111" s="2"/>
      <c r="JAA111" s="2"/>
      <c r="JAB111" s="2"/>
      <c r="JAC111" s="2"/>
      <c r="JAD111" s="2"/>
      <c r="JAE111" s="2"/>
      <c r="JAF111" s="2"/>
      <c r="JAG111" s="2"/>
      <c r="JAH111" s="2"/>
      <c r="JAI111" s="2"/>
      <c r="JAJ111" s="2"/>
      <c r="JAK111" s="2"/>
      <c r="JAL111" s="2"/>
      <c r="JAM111" s="2"/>
      <c r="JAN111" s="2"/>
      <c r="JAO111" s="2"/>
      <c r="JAP111" s="2"/>
      <c r="JAQ111" s="2"/>
      <c r="JAR111" s="2"/>
      <c r="JAS111" s="2"/>
      <c r="JAT111" s="2"/>
      <c r="JAU111" s="2"/>
      <c r="JAV111" s="2"/>
      <c r="JAW111" s="2"/>
      <c r="JAX111" s="2"/>
      <c r="JAY111" s="2"/>
      <c r="JAZ111" s="2"/>
      <c r="JBA111" s="2"/>
      <c r="JBB111" s="2"/>
      <c r="JBC111" s="2"/>
      <c r="JBD111" s="2"/>
      <c r="JBE111" s="2"/>
      <c r="JBF111" s="2"/>
      <c r="JBG111" s="2"/>
      <c r="JBH111" s="2"/>
      <c r="JBI111" s="2"/>
      <c r="JBJ111" s="2"/>
      <c r="JBK111" s="2"/>
      <c r="JBL111" s="2"/>
      <c r="JBM111" s="2"/>
      <c r="JBN111" s="2"/>
      <c r="JBO111" s="2"/>
      <c r="JBP111" s="2"/>
      <c r="JBQ111" s="2"/>
      <c r="JBR111" s="2"/>
      <c r="JBS111" s="2"/>
      <c r="JBT111" s="2"/>
      <c r="JBU111" s="2"/>
      <c r="JBV111" s="2"/>
      <c r="JBW111" s="2"/>
      <c r="JBX111" s="2"/>
      <c r="JBY111" s="2"/>
      <c r="JBZ111" s="2"/>
      <c r="JCA111" s="2"/>
      <c r="JCB111" s="2"/>
      <c r="JCC111" s="2"/>
      <c r="JCD111" s="2"/>
      <c r="JCE111" s="2"/>
      <c r="JCF111" s="2"/>
      <c r="JCG111" s="2"/>
      <c r="JCH111" s="2"/>
      <c r="JCI111" s="2"/>
      <c r="JCJ111" s="2"/>
      <c r="JCK111" s="2"/>
      <c r="JCL111" s="2"/>
      <c r="JCM111" s="2"/>
      <c r="JCN111" s="2"/>
      <c r="JCO111" s="2"/>
      <c r="JCP111" s="2"/>
      <c r="JCQ111" s="2"/>
      <c r="JCR111" s="2"/>
      <c r="JCS111" s="2"/>
      <c r="JCT111" s="2"/>
      <c r="JCU111" s="2"/>
      <c r="JCV111" s="2"/>
      <c r="JCW111" s="2"/>
      <c r="JCX111" s="2"/>
      <c r="JCY111" s="2"/>
      <c r="JCZ111" s="2"/>
      <c r="JDA111" s="2"/>
      <c r="JDB111" s="2"/>
      <c r="JDC111" s="2"/>
      <c r="JDD111" s="2"/>
      <c r="JDE111" s="2"/>
      <c r="JDF111" s="2"/>
      <c r="JDG111" s="2"/>
      <c r="JDH111" s="2"/>
      <c r="JDI111" s="2"/>
      <c r="JDJ111" s="2"/>
      <c r="JDK111" s="2"/>
      <c r="JDL111" s="2"/>
      <c r="JDM111" s="2"/>
      <c r="JDN111" s="2"/>
      <c r="JDO111" s="2"/>
      <c r="JDP111" s="2"/>
      <c r="JDQ111" s="2"/>
      <c r="JDR111" s="2"/>
      <c r="JDS111" s="2"/>
      <c r="JDT111" s="2"/>
      <c r="JDU111" s="2"/>
      <c r="JDV111" s="2"/>
      <c r="JDW111" s="2"/>
      <c r="JDX111" s="2"/>
      <c r="JDY111" s="2"/>
      <c r="JDZ111" s="2"/>
      <c r="JEA111" s="2"/>
      <c r="JEB111" s="2"/>
      <c r="JEC111" s="2"/>
      <c r="JED111" s="2"/>
      <c r="JEE111" s="2"/>
      <c r="JEF111" s="2"/>
      <c r="JEG111" s="2"/>
      <c r="JEH111" s="2"/>
      <c r="JEI111" s="2"/>
      <c r="JEJ111" s="2"/>
      <c r="JEK111" s="2"/>
      <c r="JEL111" s="2"/>
      <c r="JEM111" s="2"/>
      <c r="JEN111" s="2"/>
      <c r="JEO111" s="2"/>
      <c r="JEP111" s="2"/>
      <c r="JEQ111" s="2"/>
      <c r="JER111" s="2"/>
      <c r="JES111" s="2"/>
      <c r="JET111" s="2"/>
      <c r="JEU111" s="2"/>
      <c r="JEV111" s="2"/>
      <c r="JEW111" s="2"/>
      <c r="JEX111" s="2"/>
      <c r="JEY111" s="2"/>
      <c r="JEZ111" s="2"/>
      <c r="JFA111" s="2"/>
      <c r="JFB111" s="2"/>
      <c r="JFC111" s="2"/>
      <c r="JFD111" s="2"/>
      <c r="JFE111" s="2"/>
      <c r="JFF111" s="2"/>
      <c r="JFG111" s="2"/>
      <c r="JFH111" s="2"/>
      <c r="JFI111" s="2"/>
      <c r="JFJ111" s="2"/>
      <c r="JFK111" s="2"/>
      <c r="JFL111" s="2"/>
      <c r="JFM111" s="2"/>
      <c r="JFN111" s="2"/>
      <c r="JFO111" s="2"/>
      <c r="JFP111" s="2"/>
      <c r="JFQ111" s="2"/>
      <c r="JFR111" s="2"/>
      <c r="JFS111" s="2"/>
      <c r="JFT111" s="2"/>
      <c r="JFU111" s="2"/>
      <c r="JFV111" s="2"/>
      <c r="JFW111" s="2"/>
      <c r="JFX111" s="2"/>
      <c r="JFY111" s="2"/>
      <c r="JFZ111" s="2"/>
      <c r="JGA111" s="2"/>
      <c r="JGB111" s="2"/>
      <c r="JGC111" s="2"/>
      <c r="JGD111" s="2"/>
      <c r="JGE111" s="2"/>
      <c r="JGF111" s="2"/>
      <c r="JGG111" s="2"/>
      <c r="JGH111" s="2"/>
      <c r="JGI111" s="2"/>
      <c r="JGJ111" s="2"/>
      <c r="JGK111" s="2"/>
      <c r="JGL111" s="2"/>
      <c r="JGM111" s="2"/>
      <c r="JGN111" s="2"/>
      <c r="JGO111" s="2"/>
      <c r="JGP111" s="2"/>
      <c r="JGQ111" s="2"/>
      <c r="JGR111" s="2"/>
      <c r="JGS111" s="2"/>
      <c r="JGT111" s="2"/>
      <c r="JGU111" s="2"/>
      <c r="JGV111" s="2"/>
      <c r="JGW111" s="2"/>
      <c r="JGX111" s="2"/>
      <c r="JGY111" s="2"/>
      <c r="JGZ111" s="2"/>
      <c r="JHA111" s="2"/>
      <c r="JHB111" s="2"/>
      <c r="JHC111" s="2"/>
      <c r="JHD111" s="2"/>
      <c r="JHE111" s="2"/>
      <c r="JHF111" s="2"/>
      <c r="JHG111" s="2"/>
      <c r="JHH111" s="2"/>
      <c r="JHI111" s="2"/>
      <c r="JHJ111" s="2"/>
      <c r="JHK111" s="2"/>
      <c r="JHL111" s="2"/>
      <c r="JHM111" s="2"/>
      <c r="JHN111" s="2"/>
      <c r="JHO111" s="2"/>
      <c r="JHP111" s="2"/>
      <c r="JHQ111" s="2"/>
      <c r="JHR111" s="2"/>
      <c r="JHS111" s="2"/>
      <c r="JHT111" s="2"/>
      <c r="JHU111" s="2"/>
      <c r="JHV111" s="2"/>
      <c r="JHW111" s="2"/>
      <c r="JHX111" s="2"/>
      <c r="JHY111" s="2"/>
      <c r="JHZ111" s="2"/>
      <c r="JIA111" s="2"/>
      <c r="JIB111" s="2"/>
      <c r="JIC111" s="2"/>
      <c r="JID111" s="2"/>
      <c r="JIE111" s="2"/>
      <c r="JIF111" s="2"/>
      <c r="JIG111" s="2"/>
      <c r="JIH111" s="2"/>
      <c r="JII111" s="2"/>
      <c r="JIJ111" s="2"/>
      <c r="JIK111" s="2"/>
      <c r="JIL111" s="2"/>
      <c r="JIM111" s="2"/>
      <c r="JIN111" s="2"/>
      <c r="JIO111" s="2"/>
      <c r="JIP111" s="2"/>
      <c r="JIQ111" s="2"/>
      <c r="JIR111" s="2"/>
      <c r="JIS111" s="2"/>
      <c r="JIT111" s="2"/>
      <c r="JIU111" s="2"/>
      <c r="JIV111" s="2"/>
      <c r="JIW111" s="2"/>
      <c r="JIX111" s="2"/>
      <c r="JIY111" s="2"/>
      <c r="JIZ111" s="2"/>
      <c r="JJA111" s="2"/>
      <c r="JJB111" s="2"/>
      <c r="JJC111" s="2"/>
      <c r="JJD111" s="2"/>
      <c r="JJE111" s="2"/>
      <c r="JJF111" s="2"/>
      <c r="JJG111" s="2"/>
      <c r="JJH111" s="2"/>
      <c r="JJI111" s="2"/>
      <c r="JJJ111" s="2"/>
      <c r="JJK111" s="2"/>
      <c r="JJL111" s="2"/>
      <c r="JJM111" s="2"/>
      <c r="JJN111" s="2"/>
      <c r="JJO111" s="2"/>
      <c r="JJP111" s="2"/>
      <c r="JJQ111" s="2"/>
      <c r="JJR111" s="2"/>
      <c r="JJS111" s="2"/>
      <c r="JJT111" s="2"/>
      <c r="JJU111" s="2"/>
      <c r="JJV111" s="2"/>
      <c r="JJW111" s="2"/>
      <c r="JJX111" s="2"/>
      <c r="JJY111" s="2"/>
      <c r="JJZ111" s="2"/>
      <c r="JKA111" s="2"/>
      <c r="JKB111" s="2"/>
      <c r="JKC111" s="2"/>
      <c r="JKD111" s="2"/>
      <c r="JKE111" s="2"/>
      <c r="JKF111" s="2"/>
      <c r="JKG111" s="2"/>
      <c r="JKH111" s="2"/>
      <c r="JKI111" s="2"/>
      <c r="JKJ111" s="2"/>
      <c r="JKK111" s="2"/>
      <c r="JKL111" s="2"/>
      <c r="JKM111" s="2"/>
      <c r="JKN111" s="2"/>
      <c r="JKO111" s="2"/>
      <c r="JKP111" s="2"/>
      <c r="JKQ111" s="2"/>
      <c r="JKR111" s="2"/>
      <c r="JKS111" s="2"/>
      <c r="JKT111" s="2"/>
      <c r="JKU111" s="2"/>
      <c r="JKV111" s="2"/>
      <c r="JKW111" s="2"/>
      <c r="JKX111" s="2"/>
      <c r="JKY111" s="2"/>
      <c r="JKZ111" s="2"/>
      <c r="JLA111" s="2"/>
      <c r="JLB111" s="2"/>
      <c r="JLC111" s="2"/>
      <c r="JLD111" s="2"/>
      <c r="JLE111" s="2"/>
      <c r="JLF111" s="2"/>
      <c r="JLG111" s="2"/>
      <c r="JLH111" s="2"/>
      <c r="JLI111" s="2"/>
      <c r="JLJ111" s="2"/>
      <c r="JLK111" s="2"/>
      <c r="JLL111" s="2"/>
      <c r="JLM111" s="2"/>
      <c r="JLN111" s="2"/>
      <c r="JLO111" s="2"/>
      <c r="JLP111" s="2"/>
      <c r="JLQ111" s="2"/>
      <c r="JLR111" s="2"/>
      <c r="JLS111" s="2"/>
      <c r="JLT111" s="2"/>
      <c r="JLU111" s="2"/>
      <c r="JLV111" s="2"/>
      <c r="JLW111" s="2"/>
      <c r="JLX111" s="2"/>
      <c r="JLY111" s="2"/>
      <c r="JLZ111" s="2"/>
      <c r="JMA111" s="2"/>
      <c r="JMB111" s="2"/>
      <c r="JMC111" s="2"/>
      <c r="JMD111" s="2"/>
      <c r="JME111" s="2"/>
      <c r="JMF111" s="2"/>
      <c r="JMG111" s="2"/>
      <c r="JMH111" s="2"/>
      <c r="JMI111" s="2"/>
      <c r="JMJ111" s="2"/>
      <c r="JMK111" s="2"/>
      <c r="JML111" s="2"/>
      <c r="JMM111" s="2"/>
      <c r="JMN111" s="2"/>
      <c r="JMO111" s="2"/>
      <c r="JMP111" s="2"/>
      <c r="JMQ111" s="2"/>
      <c r="JMR111" s="2"/>
      <c r="JMS111" s="2"/>
      <c r="JMT111" s="2"/>
      <c r="JMU111" s="2"/>
      <c r="JMV111" s="2"/>
      <c r="JMW111" s="2"/>
      <c r="JMX111" s="2"/>
      <c r="JMY111" s="2"/>
      <c r="JMZ111" s="2"/>
      <c r="JNA111" s="2"/>
      <c r="JNB111" s="2"/>
      <c r="JNC111" s="2"/>
      <c r="JND111" s="2"/>
      <c r="JNE111" s="2"/>
      <c r="JNF111" s="2"/>
      <c r="JNG111" s="2"/>
      <c r="JNH111" s="2"/>
      <c r="JNI111" s="2"/>
      <c r="JNJ111" s="2"/>
      <c r="JNK111" s="2"/>
      <c r="JNL111" s="2"/>
      <c r="JNM111" s="2"/>
      <c r="JNN111" s="2"/>
      <c r="JNO111" s="2"/>
      <c r="JNP111" s="2"/>
      <c r="JNQ111" s="2"/>
      <c r="JNR111" s="2"/>
      <c r="JNS111" s="2"/>
      <c r="JNT111" s="2"/>
      <c r="JNU111" s="2"/>
      <c r="JNV111" s="2"/>
      <c r="JNW111" s="2"/>
      <c r="JNX111" s="2"/>
      <c r="JNY111" s="2"/>
      <c r="JNZ111" s="2"/>
      <c r="JOA111" s="2"/>
      <c r="JOB111" s="2"/>
      <c r="JOC111" s="2"/>
      <c r="JOD111" s="2"/>
      <c r="JOE111" s="2"/>
      <c r="JOF111" s="2"/>
      <c r="JOG111" s="2"/>
      <c r="JOH111" s="2"/>
      <c r="JOI111" s="2"/>
      <c r="JOJ111" s="2"/>
      <c r="JOK111" s="2"/>
      <c r="JOL111" s="2"/>
      <c r="JOM111" s="2"/>
      <c r="JON111" s="2"/>
      <c r="JOO111" s="2"/>
      <c r="JOP111" s="2"/>
      <c r="JOQ111" s="2"/>
      <c r="JOR111" s="2"/>
      <c r="JOS111" s="2"/>
      <c r="JOT111" s="2"/>
      <c r="JOU111" s="2"/>
      <c r="JOV111" s="2"/>
      <c r="JOW111" s="2"/>
      <c r="JOX111" s="2"/>
      <c r="JOY111" s="2"/>
      <c r="JOZ111" s="2"/>
      <c r="JPA111" s="2"/>
      <c r="JPB111" s="2"/>
      <c r="JPC111" s="2"/>
      <c r="JPD111" s="2"/>
      <c r="JPE111" s="2"/>
      <c r="JPF111" s="2"/>
      <c r="JPG111" s="2"/>
      <c r="JPH111" s="2"/>
      <c r="JPI111" s="2"/>
      <c r="JPJ111" s="2"/>
      <c r="JPK111" s="2"/>
      <c r="JPL111" s="2"/>
      <c r="JPM111" s="2"/>
      <c r="JPN111" s="2"/>
      <c r="JPO111" s="2"/>
      <c r="JPP111" s="2"/>
      <c r="JPQ111" s="2"/>
      <c r="JPR111" s="2"/>
      <c r="JPS111" s="2"/>
      <c r="JPT111" s="2"/>
      <c r="JPU111" s="2"/>
      <c r="JPV111" s="2"/>
      <c r="JPW111" s="2"/>
      <c r="JPX111" s="2"/>
      <c r="JPY111" s="2"/>
      <c r="JPZ111" s="2"/>
      <c r="JQA111" s="2"/>
      <c r="JQB111" s="2"/>
      <c r="JQC111" s="2"/>
      <c r="JQD111" s="2"/>
      <c r="JQE111" s="2"/>
      <c r="JQF111" s="2"/>
      <c r="JQG111" s="2"/>
      <c r="JQH111" s="2"/>
      <c r="JQI111" s="2"/>
      <c r="JQJ111" s="2"/>
      <c r="JQK111" s="2"/>
      <c r="JQL111" s="2"/>
      <c r="JQM111" s="2"/>
      <c r="JQN111" s="2"/>
      <c r="JQO111" s="2"/>
      <c r="JQP111" s="2"/>
      <c r="JQQ111" s="2"/>
      <c r="JQR111" s="2"/>
      <c r="JQS111" s="2"/>
      <c r="JQT111" s="2"/>
      <c r="JQU111" s="2"/>
      <c r="JQV111" s="2"/>
      <c r="JQW111" s="2"/>
      <c r="JQX111" s="2"/>
      <c r="JQY111" s="2"/>
      <c r="JQZ111" s="2"/>
      <c r="JRA111" s="2"/>
      <c r="JRB111" s="2"/>
      <c r="JRC111" s="2"/>
      <c r="JRD111" s="2"/>
      <c r="JRE111" s="2"/>
      <c r="JRF111" s="2"/>
      <c r="JRG111" s="2"/>
      <c r="JRH111" s="2"/>
      <c r="JRI111" s="2"/>
      <c r="JRJ111" s="2"/>
      <c r="JRK111" s="2"/>
      <c r="JRL111" s="2"/>
      <c r="JRM111" s="2"/>
      <c r="JRN111" s="2"/>
      <c r="JRO111" s="2"/>
      <c r="JRP111" s="2"/>
      <c r="JRQ111" s="2"/>
      <c r="JRR111" s="2"/>
      <c r="JRS111" s="2"/>
      <c r="JRT111" s="2"/>
      <c r="JRU111" s="2"/>
      <c r="JRV111" s="2"/>
      <c r="JRW111" s="2"/>
      <c r="JRX111" s="2"/>
      <c r="JRY111" s="2"/>
      <c r="JRZ111" s="2"/>
      <c r="JSA111" s="2"/>
      <c r="JSB111" s="2"/>
      <c r="JSC111" s="2"/>
      <c r="JSD111" s="2"/>
      <c r="JSE111" s="2"/>
      <c r="JSF111" s="2"/>
      <c r="JSG111" s="2"/>
      <c r="JSH111" s="2"/>
      <c r="JSI111" s="2"/>
      <c r="JSJ111" s="2"/>
      <c r="JSK111" s="2"/>
      <c r="JSL111" s="2"/>
      <c r="JSM111" s="2"/>
      <c r="JSN111" s="2"/>
      <c r="JSO111" s="2"/>
      <c r="JSP111" s="2"/>
      <c r="JSQ111" s="2"/>
      <c r="JSR111" s="2"/>
      <c r="JSS111" s="2"/>
      <c r="JST111" s="2"/>
      <c r="JSU111" s="2"/>
      <c r="JSV111" s="2"/>
      <c r="JSW111" s="2"/>
      <c r="JSX111" s="2"/>
      <c r="JSY111" s="2"/>
      <c r="JSZ111" s="2"/>
      <c r="JTA111" s="2"/>
      <c r="JTB111" s="2"/>
      <c r="JTC111" s="2"/>
      <c r="JTD111" s="2"/>
      <c r="JTE111" s="2"/>
      <c r="JTF111" s="2"/>
      <c r="JTG111" s="2"/>
      <c r="JTH111" s="2"/>
      <c r="JTI111" s="2"/>
      <c r="JTJ111" s="2"/>
      <c r="JTK111" s="2"/>
      <c r="JTL111" s="2"/>
      <c r="JTM111" s="2"/>
      <c r="JTN111" s="2"/>
      <c r="JTO111" s="2"/>
      <c r="JTP111" s="2"/>
      <c r="JTQ111" s="2"/>
      <c r="JTR111" s="2"/>
      <c r="JTS111" s="2"/>
      <c r="JTT111" s="2"/>
      <c r="JTU111" s="2"/>
      <c r="JTV111" s="2"/>
      <c r="JTW111" s="2"/>
      <c r="JTX111" s="2"/>
      <c r="JTY111" s="2"/>
      <c r="JTZ111" s="2"/>
      <c r="JUA111" s="2"/>
      <c r="JUB111" s="2"/>
      <c r="JUC111" s="2"/>
      <c r="JUD111" s="2"/>
      <c r="JUE111" s="2"/>
      <c r="JUF111" s="2"/>
      <c r="JUG111" s="2"/>
      <c r="JUH111" s="2"/>
      <c r="JUI111" s="2"/>
      <c r="JUJ111" s="2"/>
      <c r="JUK111" s="2"/>
      <c r="JUL111" s="2"/>
      <c r="JUM111" s="2"/>
      <c r="JUN111" s="2"/>
      <c r="JUO111" s="2"/>
      <c r="JUP111" s="2"/>
      <c r="JUQ111" s="2"/>
      <c r="JUR111" s="2"/>
      <c r="JUS111" s="2"/>
      <c r="JUT111" s="2"/>
      <c r="JUU111" s="2"/>
      <c r="JUV111" s="2"/>
      <c r="JUW111" s="2"/>
      <c r="JUX111" s="2"/>
      <c r="JUY111" s="2"/>
      <c r="JUZ111" s="2"/>
      <c r="JVA111" s="2"/>
      <c r="JVB111" s="2"/>
      <c r="JVC111" s="2"/>
      <c r="JVD111" s="2"/>
      <c r="JVE111" s="2"/>
      <c r="JVF111" s="2"/>
      <c r="JVG111" s="2"/>
      <c r="JVH111" s="2"/>
      <c r="JVI111" s="2"/>
      <c r="JVJ111" s="2"/>
      <c r="JVK111" s="2"/>
      <c r="JVL111" s="2"/>
      <c r="JVM111" s="2"/>
      <c r="JVN111" s="2"/>
      <c r="JVO111" s="2"/>
      <c r="JVP111" s="2"/>
      <c r="JVQ111" s="2"/>
      <c r="JVR111" s="2"/>
      <c r="JVS111" s="2"/>
      <c r="JVT111" s="2"/>
      <c r="JVU111" s="2"/>
      <c r="JVV111" s="2"/>
      <c r="JVW111" s="2"/>
      <c r="JVX111" s="2"/>
      <c r="JVY111" s="2"/>
      <c r="JVZ111" s="2"/>
      <c r="JWA111" s="2"/>
      <c r="JWB111" s="2"/>
      <c r="JWC111" s="2"/>
      <c r="JWD111" s="2"/>
      <c r="JWE111" s="2"/>
      <c r="JWF111" s="2"/>
      <c r="JWG111" s="2"/>
      <c r="JWH111" s="2"/>
      <c r="JWI111" s="2"/>
      <c r="JWJ111" s="2"/>
      <c r="JWK111" s="2"/>
      <c r="JWL111" s="2"/>
      <c r="JWM111" s="2"/>
      <c r="JWN111" s="2"/>
      <c r="JWO111" s="2"/>
      <c r="JWP111" s="2"/>
      <c r="JWQ111" s="2"/>
      <c r="JWR111" s="2"/>
      <c r="JWS111" s="2"/>
      <c r="JWT111" s="2"/>
      <c r="JWU111" s="2"/>
      <c r="JWV111" s="2"/>
      <c r="JWW111" s="2"/>
      <c r="JWX111" s="2"/>
      <c r="JWY111" s="2"/>
      <c r="JWZ111" s="2"/>
      <c r="JXA111" s="2"/>
      <c r="JXB111" s="2"/>
      <c r="JXC111" s="2"/>
      <c r="JXD111" s="2"/>
      <c r="JXE111" s="2"/>
      <c r="JXF111" s="2"/>
      <c r="JXG111" s="2"/>
      <c r="JXH111" s="2"/>
      <c r="JXI111" s="2"/>
      <c r="JXJ111" s="2"/>
      <c r="JXK111" s="2"/>
      <c r="JXL111" s="2"/>
      <c r="JXM111" s="2"/>
      <c r="JXN111" s="2"/>
      <c r="JXO111" s="2"/>
      <c r="JXP111" s="2"/>
      <c r="JXQ111" s="2"/>
      <c r="JXR111" s="2"/>
      <c r="JXS111" s="2"/>
      <c r="JXT111" s="2"/>
      <c r="JXU111" s="2"/>
      <c r="JXV111" s="2"/>
      <c r="JXW111" s="2"/>
      <c r="JXX111" s="2"/>
      <c r="JXY111" s="2"/>
      <c r="JXZ111" s="2"/>
      <c r="JYA111" s="2"/>
      <c r="JYB111" s="2"/>
      <c r="JYC111" s="2"/>
      <c r="JYD111" s="2"/>
      <c r="JYE111" s="2"/>
      <c r="JYF111" s="2"/>
      <c r="JYG111" s="2"/>
      <c r="JYH111" s="2"/>
      <c r="JYI111" s="2"/>
      <c r="JYJ111" s="2"/>
      <c r="JYK111" s="2"/>
      <c r="JYL111" s="2"/>
      <c r="JYM111" s="2"/>
      <c r="JYN111" s="2"/>
      <c r="JYO111" s="2"/>
      <c r="JYP111" s="2"/>
      <c r="JYQ111" s="2"/>
      <c r="JYR111" s="2"/>
      <c r="JYS111" s="2"/>
      <c r="JYT111" s="2"/>
      <c r="JYU111" s="2"/>
      <c r="JYV111" s="2"/>
      <c r="JYW111" s="2"/>
      <c r="JYX111" s="2"/>
      <c r="JYY111" s="2"/>
      <c r="JYZ111" s="2"/>
      <c r="JZA111" s="2"/>
      <c r="JZB111" s="2"/>
      <c r="JZC111" s="2"/>
      <c r="JZD111" s="2"/>
      <c r="JZE111" s="2"/>
      <c r="JZF111" s="2"/>
      <c r="JZG111" s="2"/>
      <c r="JZH111" s="2"/>
      <c r="JZI111" s="2"/>
      <c r="JZJ111" s="2"/>
      <c r="JZK111" s="2"/>
      <c r="JZL111" s="2"/>
      <c r="JZM111" s="2"/>
      <c r="JZN111" s="2"/>
      <c r="JZO111" s="2"/>
      <c r="JZP111" s="2"/>
      <c r="JZQ111" s="2"/>
      <c r="JZR111" s="2"/>
      <c r="JZS111" s="2"/>
      <c r="JZT111" s="2"/>
      <c r="JZU111" s="2"/>
      <c r="JZV111" s="2"/>
      <c r="JZW111" s="2"/>
      <c r="JZX111" s="2"/>
      <c r="JZY111" s="2"/>
      <c r="JZZ111" s="2"/>
      <c r="KAA111" s="2"/>
      <c r="KAB111" s="2"/>
      <c r="KAC111" s="2"/>
      <c r="KAD111" s="2"/>
      <c r="KAE111" s="2"/>
      <c r="KAF111" s="2"/>
      <c r="KAG111" s="2"/>
      <c r="KAH111" s="2"/>
      <c r="KAI111" s="2"/>
      <c r="KAJ111" s="2"/>
      <c r="KAK111" s="2"/>
      <c r="KAL111" s="2"/>
      <c r="KAM111" s="2"/>
      <c r="KAN111" s="2"/>
      <c r="KAO111" s="2"/>
      <c r="KAP111" s="2"/>
      <c r="KAQ111" s="2"/>
      <c r="KAR111" s="2"/>
      <c r="KAS111" s="2"/>
      <c r="KAT111" s="2"/>
      <c r="KAU111" s="2"/>
      <c r="KAV111" s="2"/>
      <c r="KAW111" s="2"/>
      <c r="KAX111" s="2"/>
      <c r="KAY111" s="2"/>
      <c r="KAZ111" s="2"/>
      <c r="KBA111" s="2"/>
      <c r="KBB111" s="2"/>
      <c r="KBC111" s="2"/>
      <c r="KBD111" s="2"/>
      <c r="KBE111" s="2"/>
      <c r="KBF111" s="2"/>
      <c r="KBG111" s="2"/>
      <c r="KBH111" s="2"/>
      <c r="KBI111" s="2"/>
      <c r="KBJ111" s="2"/>
      <c r="KBK111" s="2"/>
      <c r="KBL111" s="2"/>
      <c r="KBM111" s="2"/>
      <c r="KBN111" s="2"/>
      <c r="KBO111" s="2"/>
      <c r="KBP111" s="2"/>
      <c r="KBQ111" s="2"/>
      <c r="KBR111" s="2"/>
      <c r="KBS111" s="2"/>
      <c r="KBT111" s="2"/>
      <c r="KBU111" s="2"/>
      <c r="KBV111" s="2"/>
      <c r="KBW111" s="2"/>
      <c r="KBX111" s="2"/>
      <c r="KBY111" s="2"/>
      <c r="KBZ111" s="2"/>
      <c r="KCA111" s="2"/>
      <c r="KCB111" s="2"/>
      <c r="KCC111" s="2"/>
      <c r="KCD111" s="2"/>
      <c r="KCE111" s="2"/>
      <c r="KCF111" s="2"/>
      <c r="KCG111" s="2"/>
      <c r="KCH111" s="2"/>
      <c r="KCI111" s="2"/>
      <c r="KCJ111" s="2"/>
      <c r="KCK111" s="2"/>
      <c r="KCL111" s="2"/>
      <c r="KCM111" s="2"/>
      <c r="KCN111" s="2"/>
      <c r="KCO111" s="2"/>
      <c r="KCP111" s="2"/>
      <c r="KCQ111" s="2"/>
      <c r="KCR111" s="2"/>
      <c r="KCS111" s="2"/>
      <c r="KCT111" s="2"/>
      <c r="KCU111" s="2"/>
      <c r="KCV111" s="2"/>
      <c r="KCW111" s="2"/>
      <c r="KCX111" s="2"/>
      <c r="KCY111" s="2"/>
      <c r="KCZ111" s="2"/>
      <c r="KDA111" s="2"/>
      <c r="KDB111" s="2"/>
      <c r="KDC111" s="2"/>
      <c r="KDD111" s="2"/>
      <c r="KDE111" s="2"/>
      <c r="KDF111" s="2"/>
      <c r="KDG111" s="2"/>
      <c r="KDH111" s="2"/>
      <c r="KDI111" s="2"/>
      <c r="KDJ111" s="2"/>
      <c r="KDK111" s="2"/>
      <c r="KDL111" s="2"/>
      <c r="KDM111" s="2"/>
      <c r="KDN111" s="2"/>
      <c r="KDO111" s="2"/>
      <c r="KDP111" s="2"/>
      <c r="KDQ111" s="2"/>
      <c r="KDR111" s="2"/>
      <c r="KDS111" s="2"/>
      <c r="KDT111" s="2"/>
      <c r="KDU111" s="2"/>
      <c r="KDV111" s="2"/>
      <c r="KDW111" s="2"/>
      <c r="KDX111" s="2"/>
      <c r="KDY111" s="2"/>
      <c r="KDZ111" s="2"/>
      <c r="KEA111" s="2"/>
      <c r="KEB111" s="2"/>
      <c r="KEC111" s="2"/>
      <c r="KED111" s="2"/>
      <c r="KEE111" s="2"/>
      <c r="KEF111" s="2"/>
      <c r="KEG111" s="2"/>
      <c r="KEH111" s="2"/>
      <c r="KEI111" s="2"/>
      <c r="KEJ111" s="2"/>
      <c r="KEK111" s="2"/>
      <c r="KEL111" s="2"/>
      <c r="KEM111" s="2"/>
      <c r="KEN111" s="2"/>
      <c r="KEO111" s="2"/>
      <c r="KEP111" s="2"/>
      <c r="KEQ111" s="2"/>
      <c r="KER111" s="2"/>
      <c r="KES111" s="2"/>
      <c r="KET111" s="2"/>
      <c r="KEU111" s="2"/>
      <c r="KEV111" s="2"/>
      <c r="KEW111" s="2"/>
      <c r="KEX111" s="2"/>
      <c r="KEY111" s="2"/>
      <c r="KEZ111" s="2"/>
      <c r="KFA111" s="2"/>
      <c r="KFB111" s="2"/>
      <c r="KFC111" s="2"/>
      <c r="KFD111" s="2"/>
      <c r="KFE111" s="2"/>
      <c r="KFF111" s="2"/>
      <c r="KFG111" s="2"/>
      <c r="KFH111" s="2"/>
      <c r="KFI111" s="2"/>
      <c r="KFJ111" s="2"/>
      <c r="KFK111" s="2"/>
      <c r="KFL111" s="2"/>
      <c r="KFM111" s="2"/>
      <c r="KFN111" s="2"/>
      <c r="KFO111" s="2"/>
      <c r="KFP111" s="2"/>
      <c r="KFQ111" s="2"/>
      <c r="KFR111" s="2"/>
      <c r="KFS111" s="2"/>
      <c r="KFT111" s="2"/>
      <c r="KFU111" s="2"/>
      <c r="KFV111" s="2"/>
      <c r="KFW111" s="2"/>
      <c r="KFX111" s="2"/>
      <c r="KFY111" s="2"/>
      <c r="KFZ111" s="2"/>
      <c r="KGA111" s="2"/>
      <c r="KGB111" s="2"/>
      <c r="KGC111" s="2"/>
      <c r="KGD111" s="2"/>
      <c r="KGE111" s="2"/>
      <c r="KGF111" s="2"/>
      <c r="KGG111" s="2"/>
      <c r="KGH111" s="2"/>
      <c r="KGI111" s="2"/>
      <c r="KGJ111" s="2"/>
      <c r="KGK111" s="2"/>
      <c r="KGL111" s="2"/>
      <c r="KGM111" s="2"/>
      <c r="KGN111" s="2"/>
      <c r="KGO111" s="2"/>
      <c r="KGP111" s="2"/>
      <c r="KGQ111" s="2"/>
      <c r="KGR111" s="2"/>
      <c r="KGS111" s="2"/>
      <c r="KGT111" s="2"/>
      <c r="KGU111" s="2"/>
      <c r="KGV111" s="2"/>
      <c r="KGW111" s="2"/>
      <c r="KGX111" s="2"/>
      <c r="KGY111" s="2"/>
      <c r="KGZ111" s="2"/>
      <c r="KHA111" s="2"/>
      <c r="KHB111" s="2"/>
      <c r="KHC111" s="2"/>
      <c r="KHD111" s="2"/>
      <c r="KHE111" s="2"/>
      <c r="KHF111" s="2"/>
      <c r="KHG111" s="2"/>
      <c r="KHH111" s="2"/>
      <c r="KHI111" s="2"/>
      <c r="KHJ111" s="2"/>
      <c r="KHK111" s="2"/>
      <c r="KHL111" s="2"/>
      <c r="KHM111" s="2"/>
      <c r="KHN111" s="2"/>
      <c r="KHO111" s="2"/>
      <c r="KHP111" s="2"/>
      <c r="KHQ111" s="2"/>
      <c r="KHR111" s="2"/>
      <c r="KHS111" s="2"/>
      <c r="KHT111" s="2"/>
      <c r="KHU111" s="2"/>
      <c r="KHV111" s="2"/>
      <c r="KHW111" s="2"/>
      <c r="KHX111" s="2"/>
      <c r="KHY111" s="2"/>
      <c r="KHZ111" s="2"/>
      <c r="KIA111" s="2"/>
      <c r="KIB111" s="2"/>
      <c r="KIC111" s="2"/>
      <c r="KID111" s="2"/>
      <c r="KIE111" s="2"/>
      <c r="KIF111" s="2"/>
      <c r="KIG111" s="2"/>
      <c r="KIH111" s="2"/>
      <c r="KII111" s="2"/>
      <c r="KIJ111" s="2"/>
      <c r="KIK111" s="2"/>
      <c r="KIL111" s="2"/>
      <c r="KIM111" s="2"/>
      <c r="KIN111" s="2"/>
      <c r="KIO111" s="2"/>
      <c r="KIP111" s="2"/>
      <c r="KIQ111" s="2"/>
      <c r="KIR111" s="2"/>
      <c r="KIS111" s="2"/>
      <c r="KIT111" s="2"/>
      <c r="KIU111" s="2"/>
      <c r="KIV111" s="2"/>
      <c r="KIW111" s="2"/>
      <c r="KIX111" s="2"/>
      <c r="KIY111" s="2"/>
      <c r="KIZ111" s="2"/>
      <c r="KJA111" s="2"/>
      <c r="KJB111" s="2"/>
      <c r="KJC111" s="2"/>
      <c r="KJD111" s="2"/>
      <c r="KJE111" s="2"/>
      <c r="KJF111" s="2"/>
      <c r="KJG111" s="2"/>
      <c r="KJH111" s="2"/>
      <c r="KJI111" s="2"/>
      <c r="KJJ111" s="2"/>
      <c r="KJK111" s="2"/>
      <c r="KJL111" s="2"/>
      <c r="KJM111" s="2"/>
      <c r="KJN111" s="2"/>
      <c r="KJO111" s="2"/>
      <c r="KJP111" s="2"/>
      <c r="KJQ111" s="2"/>
      <c r="KJR111" s="2"/>
      <c r="KJS111" s="2"/>
      <c r="KJT111" s="2"/>
      <c r="KJU111" s="2"/>
      <c r="KJV111" s="2"/>
      <c r="KJW111" s="2"/>
      <c r="KJX111" s="2"/>
      <c r="KJY111" s="2"/>
      <c r="KJZ111" s="2"/>
      <c r="KKA111" s="2"/>
      <c r="KKB111" s="2"/>
      <c r="KKC111" s="2"/>
      <c r="KKD111" s="2"/>
      <c r="KKE111" s="2"/>
      <c r="KKF111" s="2"/>
      <c r="KKG111" s="2"/>
      <c r="KKH111" s="2"/>
      <c r="KKI111" s="2"/>
      <c r="KKJ111" s="2"/>
      <c r="KKK111" s="2"/>
      <c r="KKL111" s="2"/>
      <c r="KKM111" s="2"/>
      <c r="KKN111" s="2"/>
      <c r="KKO111" s="2"/>
      <c r="KKP111" s="2"/>
      <c r="KKQ111" s="2"/>
      <c r="KKR111" s="2"/>
      <c r="KKS111" s="2"/>
      <c r="KKT111" s="2"/>
      <c r="KKU111" s="2"/>
      <c r="KKV111" s="2"/>
      <c r="KKW111" s="2"/>
      <c r="KKX111" s="2"/>
      <c r="KKY111" s="2"/>
      <c r="KKZ111" s="2"/>
      <c r="KLA111" s="2"/>
      <c r="KLB111" s="2"/>
      <c r="KLC111" s="2"/>
      <c r="KLD111" s="2"/>
      <c r="KLE111" s="2"/>
      <c r="KLF111" s="2"/>
      <c r="KLG111" s="2"/>
      <c r="KLH111" s="2"/>
      <c r="KLI111" s="2"/>
      <c r="KLJ111" s="2"/>
      <c r="KLK111" s="2"/>
      <c r="KLL111" s="2"/>
      <c r="KLM111" s="2"/>
      <c r="KLN111" s="2"/>
      <c r="KLO111" s="2"/>
      <c r="KLP111" s="2"/>
      <c r="KLQ111" s="2"/>
      <c r="KLR111" s="2"/>
      <c r="KLS111" s="2"/>
      <c r="KLT111" s="2"/>
      <c r="KLU111" s="2"/>
      <c r="KLV111" s="2"/>
      <c r="KLW111" s="2"/>
      <c r="KLX111" s="2"/>
      <c r="KLY111" s="2"/>
      <c r="KLZ111" s="2"/>
      <c r="KMA111" s="2"/>
      <c r="KMB111" s="2"/>
      <c r="KMC111" s="2"/>
      <c r="KMD111" s="2"/>
      <c r="KME111" s="2"/>
      <c r="KMF111" s="2"/>
      <c r="KMG111" s="2"/>
      <c r="KMH111" s="2"/>
      <c r="KMI111" s="2"/>
      <c r="KMJ111" s="2"/>
      <c r="KMK111" s="2"/>
      <c r="KML111" s="2"/>
      <c r="KMM111" s="2"/>
      <c r="KMN111" s="2"/>
      <c r="KMO111" s="2"/>
      <c r="KMP111" s="2"/>
      <c r="KMQ111" s="2"/>
      <c r="KMR111" s="2"/>
      <c r="KMS111" s="2"/>
      <c r="KMT111" s="2"/>
      <c r="KMU111" s="2"/>
      <c r="KMV111" s="2"/>
      <c r="KMW111" s="2"/>
      <c r="KMX111" s="2"/>
      <c r="KMY111" s="2"/>
      <c r="KMZ111" s="2"/>
      <c r="KNA111" s="2"/>
      <c r="KNB111" s="2"/>
      <c r="KNC111" s="2"/>
      <c r="KND111" s="2"/>
      <c r="KNE111" s="2"/>
      <c r="KNF111" s="2"/>
      <c r="KNG111" s="2"/>
      <c r="KNH111" s="2"/>
      <c r="KNI111" s="2"/>
      <c r="KNJ111" s="2"/>
      <c r="KNK111" s="2"/>
      <c r="KNL111" s="2"/>
      <c r="KNM111" s="2"/>
      <c r="KNN111" s="2"/>
      <c r="KNO111" s="2"/>
      <c r="KNP111" s="2"/>
      <c r="KNQ111" s="2"/>
      <c r="KNR111" s="2"/>
      <c r="KNS111" s="2"/>
      <c r="KNT111" s="2"/>
      <c r="KNU111" s="2"/>
      <c r="KNV111" s="2"/>
      <c r="KNW111" s="2"/>
      <c r="KNX111" s="2"/>
      <c r="KNY111" s="2"/>
      <c r="KNZ111" s="2"/>
      <c r="KOA111" s="2"/>
      <c r="KOB111" s="2"/>
      <c r="KOC111" s="2"/>
      <c r="KOD111" s="2"/>
      <c r="KOE111" s="2"/>
      <c r="KOF111" s="2"/>
      <c r="KOG111" s="2"/>
      <c r="KOH111" s="2"/>
      <c r="KOI111" s="2"/>
      <c r="KOJ111" s="2"/>
      <c r="KOK111" s="2"/>
      <c r="KOL111" s="2"/>
      <c r="KOM111" s="2"/>
      <c r="KON111" s="2"/>
      <c r="KOO111" s="2"/>
      <c r="KOP111" s="2"/>
      <c r="KOQ111" s="2"/>
      <c r="KOR111" s="2"/>
      <c r="KOS111" s="2"/>
      <c r="KOT111" s="2"/>
      <c r="KOU111" s="2"/>
      <c r="KOV111" s="2"/>
      <c r="KOW111" s="2"/>
      <c r="KOX111" s="2"/>
      <c r="KOY111" s="2"/>
      <c r="KOZ111" s="2"/>
      <c r="KPA111" s="2"/>
      <c r="KPB111" s="2"/>
      <c r="KPC111" s="2"/>
      <c r="KPD111" s="2"/>
      <c r="KPE111" s="2"/>
      <c r="KPF111" s="2"/>
      <c r="KPG111" s="2"/>
      <c r="KPH111" s="2"/>
      <c r="KPI111" s="2"/>
      <c r="KPJ111" s="2"/>
      <c r="KPK111" s="2"/>
      <c r="KPL111" s="2"/>
      <c r="KPM111" s="2"/>
      <c r="KPN111" s="2"/>
      <c r="KPO111" s="2"/>
      <c r="KPP111" s="2"/>
      <c r="KPQ111" s="2"/>
      <c r="KPR111" s="2"/>
      <c r="KPS111" s="2"/>
      <c r="KPT111" s="2"/>
      <c r="KPU111" s="2"/>
      <c r="KPV111" s="2"/>
      <c r="KPW111" s="2"/>
      <c r="KPX111" s="2"/>
      <c r="KPY111" s="2"/>
      <c r="KPZ111" s="2"/>
      <c r="KQA111" s="2"/>
      <c r="KQB111" s="2"/>
      <c r="KQC111" s="2"/>
      <c r="KQD111" s="2"/>
      <c r="KQE111" s="2"/>
      <c r="KQF111" s="2"/>
      <c r="KQG111" s="2"/>
      <c r="KQH111" s="2"/>
      <c r="KQI111" s="2"/>
      <c r="KQJ111" s="2"/>
      <c r="KQK111" s="2"/>
      <c r="KQL111" s="2"/>
      <c r="KQM111" s="2"/>
      <c r="KQN111" s="2"/>
      <c r="KQO111" s="2"/>
      <c r="KQP111" s="2"/>
      <c r="KQQ111" s="2"/>
      <c r="KQR111" s="2"/>
      <c r="KQS111" s="2"/>
      <c r="KQT111" s="2"/>
      <c r="KQU111" s="2"/>
      <c r="KQV111" s="2"/>
      <c r="KQW111" s="2"/>
      <c r="KQX111" s="2"/>
      <c r="KQY111" s="2"/>
      <c r="KQZ111" s="2"/>
      <c r="KRA111" s="2"/>
      <c r="KRB111" s="2"/>
      <c r="KRC111" s="2"/>
      <c r="KRD111" s="2"/>
      <c r="KRE111" s="2"/>
      <c r="KRF111" s="2"/>
      <c r="KRG111" s="2"/>
      <c r="KRH111" s="2"/>
      <c r="KRI111" s="2"/>
      <c r="KRJ111" s="2"/>
      <c r="KRK111" s="2"/>
      <c r="KRL111" s="2"/>
      <c r="KRM111" s="2"/>
      <c r="KRN111" s="2"/>
      <c r="KRO111" s="2"/>
      <c r="KRP111" s="2"/>
      <c r="KRQ111" s="2"/>
      <c r="KRR111" s="2"/>
      <c r="KRS111" s="2"/>
      <c r="KRT111" s="2"/>
      <c r="KRU111" s="2"/>
      <c r="KRV111" s="2"/>
      <c r="KRW111" s="2"/>
      <c r="KRX111" s="2"/>
      <c r="KRY111" s="2"/>
      <c r="KRZ111" s="2"/>
      <c r="KSA111" s="2"/>
      <c r="KSB111" s="2"/>
      <c r="KSC111" s="2"/>
      <c r="KSD111" s="2"/>
      <c r="KSE111" s="2"/>
      <c r="KSF111" s="2"/>
      <c r="KSG111" s="2"/>
      <c r="KSH111" s="2"/>
      <c r="KSI111" s="2"/>
      <c r="KSJ111" s="2"/>
      <c r="KSK111" s="2"/>
      <c r="KSL111" s="2"/>
      <c r="KSM111" s="2"/>
      <c r="KSN111" s="2"/>
      <c r="KSO111" s="2"/>
      <c r="KSP111" s="2"/>
      <c r="KSQ111" s="2"/>
      <c r="KSR111" s="2"/>
      <c r="KSS111" s="2"/>
      <c r="KST111" s="2"/>
      <c r="KSU111" s="2"/>
      <c r="KSV111" s="2"/>
      <c r="KSW111" s="2"/>
      <c r="KSX111" s="2"/>
      <c r="KSY111" s="2"/>
      <c r="KSZ111" s="2"/>
      <c r="KTA111" s="2"/>
      <c r="KTB111" s="2"/>
      <c r="KTC111" s="2"/>
      <c r="KTD111" s="2"/>
      <c r="KTE111" s="2"/>
      <c r="KTF111" s="2"/>
      <c r="KTG111" s="2"/>
      <c r="KTH111" s="2"/>
      <c r="KTI111" s="2"/>
      <c r="KTJ111" s="2"/>
      <c r="KTK111" s="2"/>
      <c r="KTL111" s="2"/>
      <c r="KTM111" s="2"/>
      <c r="KTN111" s="2"/>
      <c r="KTO111" s="2"/>
      <c r="KTP111" s="2"/>
      <c r="KTQ111" s="2"/>
      <c r="KTR111" s="2"/>
      <c r="KTS111" s="2"/>
      <c r="KTT111" s="2"/>
      <c r="KTU111" s="2"/>
      <c r="KTV111" s="2"/>
      <c r="KTW111" s="2"/>
      <c r="KTX111" s="2"/>
      <c r="KTY111" s="2"/>
      <c r="KTZ111" s="2"/>
      <c r="KUA111" s="2"/>
      <c r="KUB111" s="2"/>
      <c r="KUC111" s="2"/>
      <c r="KUD111" s="2"/>
      <c r="KUE111" s="2"/>
      <c r="KUF111" s="2"/>
      <c r="KUG111" s="2"/>
      <c r="KUH111" s="2"/>
      <c r="KUI111" s="2"/>
      <c r="KUJ111" s="2"/>
      <c r="KUK111" s="2"/>
      <c r="KUL111" s="2"/>
      <c r="KUM111" s="2"/>
      <c r="KUN111" s="2"/>
      <c r="KUO111" s="2"/>
      <c r="KUP111" s="2"/>
      <c r="KUQ111" s="2"/>
      <c r="KUR111" s="2"/>
      <c r="KUS111" s="2"/>
      <c r="KUT111" s="2"/>
      <c r="KUU111" s="2"/>
      <c r="KUV111" s="2"/>
      <c r="KUW111" s="2"/>
      <c r="KUX111" s="2"/>
      <c r="KUY111" s="2"/>
      <c r="KUZ111" s="2"/>
      <c r="KVA111" s="2"/>
      <c r="KVB111" s="2"/>
      <c r="KVC111" s="2"/>
      <c r="KVD111" s="2"/>
      <c r="KVE111" s="2"/>
      <c r="KVF111" s="2"/>
      <c r="KVG111" s="2"/>
      <c r="KVH111" s="2"/>
      <c r="KVI111" s="2"/>
      <c r="KVJ111" s="2"/>
      <c r="KVK111" s="2"/>
      <c r="KVL111" s="2"/>
      <c r="KVM111" s="2"/>
      <c r="KVN111" s="2"/>
      <c r="KVO111" s="2"/>
      <c r="KVP111" s="2"/>
      <c r="KVQ111" s="2"/>
      <c r="KVR111" s="2"/>
      <c r="KVS111" s="2"/>
      <c r="KVT111" s="2"/>
      <c r="KVU111" s="2"/>
      <c r="KVV111" s="2"/>
      <c r="KVW111" s="2"/>
      <c r="KVX111" s="2"/>
      <c r="KVY111" s="2"/>
      <c r="KVZ111" s="2"/>
      <c r="KWA111" s="2"/>
      <c r="KWB111" s="2"/>
      <c r="KWC111" s="2"/>
      <c r="KWD111" s="2"/>
      <c r="KWE111" s="2"/>
      <c r="KWF111" s="2"/>
      <c r="KWG111" s="2"/>
      <c r="KWH111" s="2"/>
      <c r="KWI111" s="2"/>
      <c r="KWJ111" s="2"/>
      <c r="KWK111" s="2"/>
      <c r="KWL111" s="2"/>
      <c r="KWM111" s="2"/>
      <c r="KWN111" s="2"/>
      <c r="KWO111" s="2"/>
      <c r="KWP111" s="2"/>
      <c r="KWQ111" s="2"/>
      <c r="KWR111" s="2"/>
      <c r="KWS111" s="2"/>
      <c r="KWT111" s="2"/>
      <c r="KWU111" s="2"/>
      <c r="KWV111" s="2"/>
      <c r="KWW111" s="2"/>
      <c r="KWX111" s="2"/>
      <c r="KWY111" s="2"/>
      <c r="KWZ111" s="2"/>
      <c r="KXA111" s="2"/>
      <c r="KXB111" s="2"/>
      <c r="KXC111" s="2"/>
      <c r="KXD111" s="2"/>
      <c r="KXE111" s="2"/>
      <c r="KXF111" s="2"/>
      <c r="KXG111" s="2"/>
      <c r="KXH111" s="2"/>
      <c r="KXI111" s="2"/>
      <c r="KXJ111" s="2"/>
      <c r="KXK111" s="2"/>
      <c r="KXL111" s="2"/>
      <c r="KXM111" s="2"/>
      <c r="KXN111" s="2"/>
      <c r="KXO111" s="2"/>
      <c r="KXP111" s="2"/>
      <c r="KXQ111" s="2"/>
      <c r="KXR111" s="2"/>
      <c r="KXS111" s="2"/>
      <c r="KXT111" s="2"/>
      <c r="KXU111" s="2"/>
      <c r="KXV111" s="2"/>
      <c r="KXW111" s="2"/>
      <c r="KXX111" s="2"/>
      <c r="KXY111" s="2"/>
      <c r="KXZ111" s="2"/>
      <c r="KYA111" s="2"/>
      <c r="KYB111" s="2"/>
      <c r="KYC111" s="2"/>
      <c r="KYD111" s="2"/>
      <c r="KYE111" s="2"/>
      <c r="KYF111" s="2"/>
      <c r="KYG111" s="2"/>
      <c r="KYH111" s="2"/>
      <c r="KYI111" s="2"/>
      <c r="KYJ111" s="2"/>
      <c r="KYK111" s="2"/>
      <c r="KYL111" s="2"/>
      <c r="KYM111" s="2"/>
      <c r="KYN111" s="2"/>
      <c r="KYO111" s="2"/>
      <c r="KYP111" s="2"/>
      <c r="KYQ111" s="2"/>
      <c r="KYR111" s="2"/>
      <c r="KYS111" s="2"/>
      <c r="KYT111" s="2"/>
      <c r="KYU111" s="2"/>
      <c r="KYV111" s="2"/>
      <c r="KYW111" s="2"/>
      <c r="KYX111" s="2"/>
      <c r="KYY111" s="2"/>
      <c r="KYZ111" s="2"/>
      <c r="KZA111" s="2"/>
      <c r="KZB111" s="2"/>
      <c r="KZC111" s="2"/>
      <c r="KZD111" s="2"/>
      <c r="KZE111" s="2"/>
      <c r="KZF111" s="2"/>
      <c r="KZG111" s="2"/>
      <c r="KZH111" s="2"/>
      <c r="KZI111" s="2"/>
      <c r="KZJ111" s="2"/>
      <c r="KZK111" s="2"/>
      <c r="KZL111" s="2"/>
      <c r="KZM111" s="2"/>
      <c r="KZN111" s="2"/>
      <c r="KZO111" s="2"/>
      <c r="KZP111" s="2"/>
      <c r="KZQ111" s="2"/>
      <c r="KZR111" s="2"/>
      <c r="KZS111" s="2"/>
      <c r="KZT111" s="2"/>
      <c r="KZU111" s="2"/>
      <c r="KZV111" s="2"/>
      <c r="KZW111" s="2"/>
      <c r="KZX111" s="2"/>
      <c r="KZY111" s="2"/>
      <c r="KZZ111" s="2"/>
      <c r="LAA111" s="2"/>
      <c r="LAB111" s="2"/>
      <c r="LAC111" s="2"/>
      <c r="LAD111" s="2"/>
      <c r="LAE111" s="2"/>
      <c r="LAF111" s="2"/>
      <c r="LAG111" s="2"/>
      <c r="LAH111" s="2"/>
      <c r="LAI111" s="2"/>
      <c r="LAJ111" s="2"/>
      <c r="LAK111" s="2"/>
      <c r="LAL111" s="2"/>
      <c r="LAM111" s="2"/>
      <c r="LAN111" s="2"/>
      <c r="LAO111" s="2"/>
      <c r="LAP111" s="2"/>
      <c r="LAQ111" s="2"/>
      <c r="LAR111" s="2"/>
      <c r="LAS111" s="2"/>
      <c r="LAT111" s="2"/>
      <c r="LAU111" s="2"/>
      <c r="LAV111" s="2"/>
      <c r="LAW111" s="2"/>
      <c r="LAX111" s="2"/>
      <c r="LAY111" s="2"/>
      <c r="LAZ111" s="2"/>
      <c r="LBA111" s="2"/>
      <c r="LBB111" s="2"/>
      <c r="LBC111" s="2"/>
      <c r="LBD111" s="2"/>
      <c r="LBE111" s="2"/>
      <c r="LBF111" s="2"/>
      <c r="LBG111" s="2"/>
      <c r="LBH111" s="2"/>
      <c r="LBI111" s="2"/>
      <c r="LBJ111" s="2"/>
      <c r="LBK111" s="2"/>
      <c r="LBL111" s="2"/>
      <c r="LBM111" s="2"/>
      <c r="LBN111" s="2"/>
      <c r="LBO111" s="2"/>
      <c r="LBP111" s="2"/>
      <c r="LBQ111" s="2"/>
      <c r="LBR111" s="2"/>
      <c r="LBS111" s="2"/>
      <c r="LBT111" s="2"/>
      <c r="LBU111" s="2"/>
      <c r="LBV111" s="2"/>
      <c r="LBW111" s="2"/>
      <c r="LBX111" s="2"/>
      <c r="LBY111" s="2"/>
      <c r="LBZ111" s="2"/>
      <c r="LCA111" s="2"/>
      <c r="LCB111" s="2"/>
      <c r="LCC111" s="2"/>
      <c r="LCD111" s="2"/>
      <c r="LCE111" s="2"/>
      <c r="LCF111" s="2"/>
      <c r="LCG111" s="2"/>
      <c r="LCH111" s="2"/>
      <c r="LCI111" s="2"/>
      <c r="LCJ111" s="2"/>
      <c r="LCK111" s="2"/>
      <c r="LCL111" s="2"/>
      <c r="LCM111" s="2"/>
      <c r="LCN111" s="2"/>
      <c r="LCO111" s="2"/>
      <c r="LCP111" s="2"/>
      <c r="LCQ111" s="2"/>
      <c r="LCR111" s="2"/>
      <c r="LCS111" s="2"/>
      <c r="LCT111" s="2"/>
      <c r="LCU111" s="2"/>
      <c r="LCV111" s="2"/>
      <c r="LCW111" s="2"/>
      <c r="LCX111" s="2"/>
      <c r="LCY111" s="2"/>
      <c r="LCZ111" s="2"/>
      <c r="LDA111" s="2"/>
      <c r="LDB111" s="2"/>
      <c r="LDC111" s="2"/>
      <c r="LDD111" s="2"/>
      <c r="LDE111" s="2"/>
      <c r="LDF111" s="2"/>
      <c r="LDG111" s="2"/>
      <c r="LDH111" s="2"/>
      <c r="LDI111" s="2"/>
      <c r="LDJ111" s="2"/>
      <c r="LDK111" s="2"/>
      <c r="LDL111" s="2"/>
      <c r="LDM111" s="2"/>
      <c r="LDN111" s="2"/>
      <c r="LDO111" s="2"/>
      <c r="LDP111" s="2"/>
      <c r="LDQ111" s="2"/>
      <c r="LDR111" s="2"/>
      <c r="LDS111" s="2"/>
      <c r="LDT111" s="2"/>
      <c r="LDU111" s="2"/>
      <c r="LDV111" s="2"/>
      <c r="LDW111" s="2"/>
      <c r="LDX111" s="2"/>
      <c r="LDY111" s="2"/>
      <c r="LDZ111" s="2"/>
      <c r="LEA111" s="2"/>
      <c r="LEB111" s="2"/>
      <c r="LEC111" s="2"/>
      <c r="LED111" s="2"/>
      <c r="LEE111" s="2"/>
      <c r="LEF111" s="2"/>
      <c r="LEG111" s="2"/>
      <c r="LEH111" s="2"/>
      <c r="LEI111" s="2"/>
      <c r="LEJ111" s="2"/>
      <c r="LEK111" s="2"/>
      <c r="LEL111" s="2"/>
      <c r="LEM111" s="2"/>
      <c r="LEN111" s="2"/>
      <c r="LEO111" s="2"/>
      <c r="LEP111" s="2"/>
      <c r="LEQ111" s="2"/>
      <c r="LER111" s="2"/>
      <c r="LES111" s="2"/>
      <c r="LET111" s="2"/>
      <c r="LEU111" s="2"/>
      <c r="LEV111" s="2"/>
      <c r="LEW111" s="2"/>
      <c r="LEX111" s="2"/>
      <c r="LEY111" s="2"/>
      <c r="LEZ111" s="2"/>
      <c r="LFA111" s="2"/>
      <c r="LFB111" s="2"/>
      <c r="LFC111" s="2"/>
      <c r="LFD111" s="2"/>
      <c r="LFE111" s="2"/>
      <c r="LFF111" s="2"/>
      <c r="LFG111" s="2"/>
      <c r="LFH111" s="2"/>
      <c r="LFI111" s="2"/>
      <c r="LFJ111" s="2"/>
      <c r="LFK111" s="2"/>
      <c r="LFL111" s="2"/>
      <c r="LFM111" s="2"/>
      <c r="LFN111" s="2"/>
      <c r="LFO111" s="2"/>
      <c r="LFP111" s="2"/>
      <c r="LFQ111" s="2"/>
      <c r="LFR111" s="2"/>
      <c r="LFS111" s="2"/>
      <c r="LFT111" s="2"/>
      <c r="LFU111" s="2"/>
      <c r="LFV111" s="2"/>
      <c r="LFW111" s="2"/>
      <c r="LFX111" s="2"/>
      <c r="LFY111" s="2"/>
      <c r="LFZ111" s="2"/>
      <c r="LGA111" s="2"/>
      <c r="LGB111" s="2"/>
      <c r="LGC111" s="2"/>
      <c r="LGD111" s="2"/>
      <c r="LGE111" s="2"/>
      <c r="LGF111" s="2"/>
      <c r="LGG111" s="2"/>
      <c r="LGH111" s="2"/>
      <c r="LGI111" s="2"/>
      <c r="LGJ111" s="2"/>
      <c r="LGK111" s="2"/>
      <c r="LGL111" s="2"/>
      <c r="LGM111" s="2"/>
      <c r="LGN111" s="2"/>
      <c r="LGO111" s="2"/>
      <c r="LGP111" s="2"/>
      <c r="LGQ111" s="2"/>
      <c r="LGR111" s="2"/>
      <c r="LGS111" s="2"/>
      <c r="LGT111" s="2"/>
      <c r="LGU111" s="2"/>
      <c r="LGV111" s="2"/>
      <c r="LGW111" s="2"/>
      <c r="LGX111" s="2"/>
      <c r="LGY111" s="2"/>
      <c r="LGZ111" s="2"/>
      <c r="LHA111" s="2"/>
      <c r="LHB111" s="2"/>
      <c r="LHC111" s="2"/>
      <c r="LHD111" s="2"/>
      <c r="LHE111" s="2"/>
      <c r="LHF111" s="2"/>
      <c r="LHG111" s="2"/>
      <c r="LHH111" s="2"/>
      <c r="LHI111" s="2"/>
      <c r="LHJ111" s="2"/>
      <c r="LHK111" s="2"/>
      <c r="LHL111" s="2"/>
      <c r="LHM111" s="2"/>
      <c r="LHN111" s="2"/>
      <c r="LHO111" s="2"/>
      <c r="LHP111" s="2"/>
      <c r="LHQ111" s="2"/>
      <c r="LHR111" s="2"/>
      <c r="LHS111" s="2"/>
      <c r="LHT111" s="2"/>
      <c r="LHU111" s="2"/>
      <c r="LHV111" s="2"/>
      <c r="LHW111" s="2"/>
      <c r="LHX111" s="2"/>
      <c r="LHY111" s="2"/>
      <c r="LHZ111" s="2"/>
      <c r="LIA111" s="2"/>
      <c r="LIB111" s="2"/>
      <c r="LIC111" s="2"/>
      <c r="LID111" s="2"/>
      <c r="LIE111" s="2"/>
      <c r="LIF111" s="2"/>
      <c r="LIG111" s="2"/>
      <c r="LIH111" s="2"/>
      <c r="LII111" s="2"/>
      <c r="LIJ111" s="2"/>
      <c r="LIK111" s="2"/>
      <c r="LIL111" s="2"/>
      <c r="LIM111" s="2"/>
      <c r="LIN111" s="2"/>
      <c r="LIO111" s="2"/>
      <c r="LIP111" s="2"/>
      <c r="LIQ111" s="2"/>
      <c r="LIR111" s="2"/>
      <c r="LIS111" s="2"/>
      <c r="LIT111" s="2"/>
      <c r="LIU111" s="2"/>
      <c r="LIV111" s="2"/>
      <c r="LIW111" s="2"/>
      <c r="LIX111" s="2"/>
      <c r="LIY111" s="2"/>
      <c r="LIZ111" s="2"/>
      <c r="LJA111" s="2"/>
      <c r="LJB111" s="2"/>
      <c r="LJC111" s="2"/>
      <c r="LJD111" s="2"/>
      <c r="LJE111" s="2"/>
      <c r="LJF111" s="2"/>
      <c r="LJG111" s="2"/>
      <c r="LJH111" s="2"/>
      <c r="LJI111" s="2"/>
      <c r="LJJ111" s="2"/>
      <c r="LJK111" s="2"/>
      <c r="LJL111" s="2"/>
      <c r="LJM111" s="2"/>
      <c r="LJN111" s="2"/>
      <c r="LJO111" s="2"/>
      <c r="LJP111" s="2"/>
      <c r="LJQ111" s="2"/>
      <c r="LJR111" s="2"/>
      <c r="LJS111" s="2"/>
      <c r="LJT111" s="2"/>
      <c r="LJU111" s="2"/>
      <c r="LJV111" s="2"/>
      <c r="LJW111" s="2"/>
      <c r="LJX111" s="2"/>
      <c r="LJY111" s="2"/>
      <c r="LJZ111" s="2"/>
      <c r="LKA111" s="2"/>
      <c r="LKB111" s="2"/>
      <c r="LKC111" s="2"/>
      <c r="LKD111" s="2"/>
      <c r="LKE111" s="2"/>
      <c r="LKF111" s="2"/>
      <c r="LKG111" s="2"/>
      <c r="LKH111" s="2"/>
      <c r="LKI111" s="2"/>
      <c r="LKJ111" s="2"/>
      <c r="LKK111" s="2"/>
      <c r="LKL111" s="2"/>
      <c r="LKM111" s="2"/>
      <c r="LKN111" s="2"/>
      <c r="LKO111" s="2"/>
      <c r="LKP111" s="2"/>
      <c r="LKQ111" s="2"/>
      <c r="LKR111" s="2"/>
      <c r="LKS111" s="2"/>
      <c r="LKT111" s="2"/>
      <c r="LKU111" s="2"/>
      <c r="LKV111" s="2"/>
      <c r="LKW111" s="2"/>
      <c r="LKX111" s="2"/>
      <c r="LKY111" s="2"/>
      <c r="LKZ111" s="2"/>
      <c r="LLA111" s="2"/>
      <c r="LLB111" s="2"/>
      <c r="LLC111" s="2"/>
      <c r="LLD111" s="2"/>
      <c r="LLE111" s="2"/>
      <c r="LLF111" s="2"/>
      <c r="LLG111" s="2"/>
      <c r="LLH111" s="2"/>
      <c r="LLI111" s="2"/>
      <c r="LLJ111" s="2"/>
      <c r="LLK111" s="2"/>
      <c r="LLL111" s="2"/>
      <c r="LLM111" s="2"/>
      <c r="LLN111" s="2"/>
      <c r="LLO111" s="2"/>
      <c r="LLP111" s="2"/>
      <c r="LLQ111" s="2"/>
      <c r="LLR111" s="2"/>
      <c r="LLS111" s="2"/>
      <c r="LLT111" s="2"/>
      <c r="LLU111" s="2"/>
      <c r="LLV111" s="2"/>
      <c r="LLW111" s="2"/>
      <c r="LLX111" s="2"/>
      <c r="LLY111" s="2"/>
      <c r="LLZ111" s="2"/>
      <c r="LMA111" s="2"/>
      <c r="LMB111" s="2"/>
      <c r="LMC111" s="2"/>
      <c r="LMD111" s="2"/>
      <c r="LME111" s="2"/>
      <c r="LMF111" s="2"/>
      <c r="LMG111" s="2"/>
      <c r="LMH111" s="2"/>
      <c r="LMI111" s="2"/>
      <c r="LMJ111" s="2"/>
      <c r="LMK111" s="2"/>
      <c r="LML111" s="2"/>
      <c r="LMM111" s="2"/>
      <c r="LMN111" s="2"/>
      <c r="LMO111" s="2"/>
      <c r="LMP111" s="2"/>
      <c r="LMQ111" s="2"/>
      <c r="LMR111" s="2"/>
      <c r="LMS111" s="2"/>
      <c r="LMT111" s="2"/>
      <c r="LMU111" s="2"/>
      <c r="LMV111" s="2"/>
      <c r="LMW111" s="2"/>
      <c r="LMX111" s="2"/>
      <c r="LMY111" s="2"/>
      <c r="LMZ111" s="2"/>
      <c r="LNA111" s="2"/>
      <c r="LNB111" s="2"/>
      <c r="LNC111" s="2"/>
      <c r="LND111" s="2"/>
      <c r="LNE111" s="2"/>
      <c r="LNF111" s="2"/>
      <c r="LNG111" s="2"/>
      <c r="LNH111" s="2"/>
      <c r="LNI111" s="2"/>
      <c r="LNJ111" s="2"/>
      <c r="LNK111" s="2"/>
      <c r="LNL111" s="2"/>
      <c r="LNM111" s="2"/>
      <c r="LNN111" s="2"/>
      <c r="LNO111" s="2"/>
      <c r="LNP111" s="2"/>
      <c r="LNQ111" s="2"/>
      <c r="LNR111" s="2"/>
      <c r="LNS111" s="2"/>
      <c r="LNT111" s="2"/>
      <c r="LNU111" s="2"/>
      <c r="LNV111" s="2"/>
      <c r="LNW111" s="2"/>
      <c r="LNX111" s="2"/>
      <c r="LNY111" s="2"/>
      <c r="LNZ111" s="2"/>
      <c r="LOA111" s="2"/>
      <c r="LOB111" s="2"/>
      <c r="LOC111" s="2"/>
      <c r="LOD111" s="2"/>
      <c r="LOE111" s="2"/>
      <c r="LOF111" s="2"/>
      <c r="LOG111" s="2"/>
      <c r="LOH111" s="2"/>
      <c r="LOI111" s="2"/>
      <c r="LOJ111" s="2"/>
      <c r="LOK111" s="2"/>
      <c r="LOL111" s="2"/>
      <c r="LOM111" s="2"/>
      <c r="LON111" s="2"/>
      <c r="LOO111" s="2"/>
      <c r="LOP111" s="2"/>
      <c r="LOQ111" s="2"/>
      <c r="LOR111" s="2"/>
      <c r="LOS111" s="2"/>
      <c r="LOT111" s="2"/>
      <c r="LOU111" s="2"/>
      <c r="LOV111" s="2"/>
      <c r="LOW111" s="2"/>
      <c r="LOX111" s="2"/>
      <c r="LOY111" s="2"/>
      <c r="LOZ111" s="2"/>
      <c r="LPA111" s="2"/>
      <c r="LPB111" s="2"/>
      <c r="LPC111" s="2"/>
      <c r="LPD111" s="2"/>
      <c r="LPE111" s="2"/>
      <c r="LPF111" s="2"/>
      <c r="LPG111" s="2"/>
      <c r="LPH111" s="2"/>
      <c r="LPI111" s="2"/>
      <c r="LPJ111" s="2"/>
      <c r="LPK111" s="2"/>
      <c r="LPL111" s="2"/>
      <c r="LPM111" s="2"/>
      <c r="LPN111" s="2"/>
      <c r="LPO111" s="2"/>
      <c r="LPP111" s="2"/>
      <c r="LPQ111" s="2"/>
      <c r="LPR111" s="2"/>
      <c r="LPS111" s="2"/>
      <c r="LPT111" s="2"/>
      <c r="LPU111" s="2"/>
      <c r="LPV111" s="2"/>
      <c r="LPW111" s="2"/>
      <c r="LPX111" s="2"/>
      <c r="LPY111" s="2"/>
      <c r="LPZ111" s="2"/>
      <c r="LQA111" s="2"/>
      <c r="LQB111" s="2"/>
      <c r="LQC111" s="2"/>
      <c r="LQD111" s="2"/>
      <c r="LQE111" s="2"/>
      <c r="LQF111" s="2"/>
      <c r="LQG111" s="2"/>
      <c r="LQH111" s="2"/>
      <c r="LQI111" s="2"/>
      <c r="LQJ111" s="2"/>
      <c r="LQK111" s="2"/>
      <c r="LQL111" s="2"/>
      <c r="LQM111" s="2"/>
      <c r="LQN111" s="2"/>
      <c r="LQO111" s="2"/>
      <c r="LQP111" s="2"/>
      <c r="LQQ111" s="2"/>
      <c r="LQR111" s="2"/>
      <c r="LQS111" s="2"/>
      <c r="LQT111" s="2"/>
      <c r="LQU111" s="2"/>
      <c r="LQV111" s="2"/>
      <c r="LQW111" s="2"/>
      <c r="LQX111" s="2"/>
      <c r="LQY111" s="2"/>
      <c r="LQZ111" s="2"/>
      <c r="LRA111" s="2"/>
      <c r="LRB111" s="2"/>
      <c r="LRC111" s="2"/>
      <c r="LRD111" s="2"/>
      <c r="LRE111" s="2"/>
      <c r="LRF111" s="2"/>
      <c r="LRG111" s="2"/>
      <c r="LRH111" s="2"/>
      <c r="LRI111" s="2"/>
      <c r="LRJ111" s="2"/>
      <c r="LRK111" s="2"/>
      <c r="LRL111" s="2"/>
      <c r="LRM111" s="2"/>
      <c r="LRN111" s="2"/>
      <c r="LRO111" s="2"/>
      <c r="LRP111" s="2"/>
      <c r="LRQ111" s="2"/>
      <c r="LRR111" s="2"/>
      <c r="LRS111" s="2"/>
      <c r="LRT111" s="2"/>
      <c r="LRU111" s="2"/>
      <c r="LRV111" s="2"/>
      <c r="LRW111" s="2"/>
      <c r="LRX111" s="2"/>
      <c r="LRY111" s="2"/>
      <c r="LRZ111" s="2"/>
      <c r="LSA111" s="2"/>
      <c r="LSB111" s="2"/>
      <c r="LSC111" s="2"/>
      <c r="LSD111" s="2"/>
      <c r="LSE111" s="2"/>
      <c r="LSF111" s="2"/>
      <c r="LSG111" s="2"/>
      <c r="LSH111" s="2"/>
      <c r="LSI111" s="2"/>
      <c r="LSJ111" s="2"/>
      <c r="LSK111" s="2"/>
      <c r="LSL111" s="2"/>
      <c r="LSM111" s="2"/>
      <c r="LSN111" s="2"/>
      <c r="LSO111" s="2"/>
      <c r="LSP111" s="2"/>
      <c r="LSQ111" s="2"/>
      <c r="LSR111" s="2"/>
      <c r="LSS111" s="2"/>
      <c r="LST111" s="2"/>
      <c r="LSU111" s="2"/>
      <c r="LSV111" s="2"/>
      <c r="LSW111" s="2"/>
      <c r="LSX111" s="2"/>
      <c r="LSY111" s="2"/>
      <c r="LSZ111" s="2"/>
      <c r="LTA111" s="2"/>
      <c r="LTB111" s="2"/>
      <c r="LTC111" s="2"/>
      <c r="LTD111" s="2"/>
      <c r="LTE111" s="2"/>
      <c r="LTF111" s="2"/>
      <c r="LTG111" s="2"/>
      <c r="LTH111" s="2"/>
      <c r="LTI111" s="2"/>
      <c r="LTJ111" s="2"/>
      <c r="LTK111" s="2"/>
      <c r="LTL111" s="2"/>
      <c r="LTM111" s="2"/>
      <c r="LTN111" s="2"/>
      <c r="LTO111" s="2"/>
      <c r="LTP111" s="2"/>
      <c r="LTQ111" s="2"/>
      <c r="LTR111" s="2"/>
      <c r="LTS111" s="2"/>
      <c r="LTT111" s="2"/>
      <c r="LTU111" s="2"/>
      <c r="LTV111" s="2"/>
      <c r="LTW111" s="2"/>
      <c r="LTX111" s="2"/>
      <c r="LTY111" s="2"/>
      <c r="LTZ111" s="2"/>
      <c r="LUA111" s="2"/>
      <c r="LUB111" s="2"/>
      <c r="LUC111" s="2"/>
      <c r="LUD111" s="2"/>
      <c r="LUE111" s="2"/>
      <c r="LUF111" s="2"/>
      <c r="LUG111" s="2"/>
      <c r="LUH111" s="2"/>
      <c r="LUI111" s="2"/>
      <c r="LUJ111" s="2"/>
      <c r="LUK111" s="2"/>
      <c r="LUL111" s="2"/>
      <c r="LUM111" s="2"/>
      <c r="LUN111" s="2"/>
      <c r="LUO111" s="2"/>
      <c r="LUP111" s="2"/>
      <c r="LUQ111" s="2"/>
      <c r="LUR111" s="2"/>
      <c r="LUS111" s="2"/>
      <c r="LUT111" s="2"/>
      <c r="LUU111" s="2"/>
      <c r="LUV111" s="2"/>
      <c r="LUW111" s="2"/>
      <c r="LUX111" s="2"/>
      <c r="LUY111" s="2"/>
      <c r="LUZ111" s="2"/>
      <c r="LVA111" s="2"/>
      <c r="LVB111" s="2"/>
      <c r="LVC111" s="2"/>
      <c r="LVD111" s="2"/>
      <c r="LVE111" s="2"/>
      <c r="LVF111" s="2"/>
      <c r="LVG111" s="2"/>
      <c r="LVH111" s="2"/>
      <c r="LVI111" s="2"/>
      <c r="LVJ111" s="2"/>
      <c r="LVK111" s="2"/>
      <c r="LVL111" s="2"/>
      <c r="LVM111" s="2"/>
      <c r="LVN111" s="2"/>
      <c r="LVO111" s="2"/>
      <c r="LVP111" s="2"/>
      <c r="LVQ111" s="2"/>
      <c r="LVR111" s="2"/>
      <c r="LVS111" s="2"/>
      <c r="LVT111" s="2"/>
      <c r="LVU111" s="2"/>
      <c r="LVV111" s="2"/>
      <c r="LVW111" s="2"/>
      <c r="LVX111" s="2"/>
      <c r="LVY111" s="2"/>
      <c r="LVZ111" s="2"/>
      <c r="LWA111" s="2"/>
      <c r="LWB111" s="2"/>
      <c r="LWC111" s="2"/>
      <c r="LWD111" s="2"/>
      <c r="LWE111" s="2"/>
      <c r="LWF111" s="2"/>
      <c r="LWG111" s="2"/>
      <c r="LWH111" s="2"/>
      <c r="LWI111" s="2"/>
      <c r="LWJ111" s="2"/>
      <c r="LWK111" s="2"/>
      <c r="LWL111" s="2"/>
      <c r="LWM111" s="2"/>
      <c r="LWN111" s="2"/>
      <c r="LWO111" s="2"/>
      <c r="LWP111" s="2"/>
      <c r="LWQ111" s="2"/>
      <c r="LWR111" s="2"/>
      <c r="LWS111" s="2"/>
      <c r="LWT111" s="2"/>
      <c r="LWU111" s="2"/>
      <c r="LWV111" s="2"/>
      <c r="LWW111" s="2"/>
      <c r="LWX111" s="2"/>
      <c r="LWY111" s="2"/>
      <c r="LWZ111" s="2"/>
      <c r="LXA111" s="2"/>
      <c r="LXB111" s="2"/>
      <c r="LXC111" s="2"/>
      <c r="LXD111" s="2"/>
      <c r="LXE111" s="2"/>
      <c r="LXF111" s="2"/>
      <c r="LXG111" s="2"/>
      <c r="LXH111" s="2"/>
      <c r="LXI111" s="2"/>
      <c r="LXJ111" s="2"/>
      <c r="LXK111" s="2"/>
      <c r="LXL111" s="2"/>
      <c r="LXM111" s="2"/>
      <c r="LXN111" s="2"/>
      <c r="LXO111" s="2"/>
      <c r="LXP111" s="2"/>
      <c r="LXQ111" s="2"/>
      <c r="LXR111" s="2"/>
      <c r="LXS111" s="2"/>
      <c r="LXT111" s="2"/>
      <c r="LXU111" s="2"/>
      <c r="LXV111" s="2"/>
      <c r="LXW111" s="2"/>
      <c r="LXX111" s="2"/>
      <c r="LXY111" s="2"/>
      <c r="LXZ111" s="2"/>
      <c r="LYA111" s="2"/>
      <c r="LYB111" s="2"/>
      <c r="LYC111" s="2"/>
      <c r="LYD111" s="2"/>
      <c r="LYE111" s="2"/>
      <c r="LYF111" s="2"/>
      <c r="LYG111" s="2"/>
      <c r="LYH111" s="2"/>
      <c r="LYI111" s="2"/>
      <c r="LYJ111" s="2"/>
      <c r="LYK111" s="2"/>
      <c r="LYL111" s="2"/>
      <c r="LYM111" s="2"/>
      <c r="LYN111" s="2"/>
      <c r="LYO111" s="2"/>
      <c r="LYP111" s="2"/>
      <c r="LYQ111" s="2"/>
      <c r="LYR111" s="2"/>
      <c r="LYS111" s="2"/>
      <c r="LYT111" s="2"/>
      <c r="LYU111" s="2"/>
      <c r="LYV111" s="2"/>
      <c r="LYW111" s="2"/>
      <c r="LYX111" s="2"/>
      <c r="LYY111" s="2"/>
      <c r="LYZ111" s="2"/>
      <c r="LZA111" s="2"/>
      <c r="LZB111" s="2"/>
      <c r="LZC111" s="2"/>
      <c r="LZD111" s="2"/>
      <c r="LZE111" s="2"/>
      <c r="LZF111" s="2"/>
      <c r="LZG111" s="2"/>
      <c r="LZH111" s="2"/>
      <c r="LZI111" s="2"/>
      <c r="LZJ111" s="2"/>
      <c r="LZK111" s="2"/>
      <c r="LZL111" s="2"/>
      <c r="LZM111" s="2"/>
      <c r="LZN111" s="2"/>
      <c r="LZO111" s="2"/>
      <c r="LZP111" s="2"/>
      <c r="LZQ111" s="2"/>
      <c r="LZR111" s="2"/>
      <c r="LZS111" s="2"/>
      <c r="LZT111" s="2"/>
      <c r="LZU111" s="2"/>
      <c r="LZV111" s="2"/>
      <c r="LZW111" s="2"/>
      <c r="LZX111" s="2"/>
      <c r="LZY111" s="2"/>
      <c r="LZZ111" s="2"/>
      <c r="MAA111" s="2"/>
      <c r="MAB111" s="2"/>
      <c r="MAC111" s="2"/>
      <c r="MAD111" s="2"/>
      <c r="MAE111" s="2"/>
      <c r="MAF111" s="2"/>
      <c r="MAG111" s="2"/>
      <c r="MAH111" s="2"/>
      <c r="MAI111" s="2"/>
      <c r="MAJ111" s="2"/>
      <c r="MAK111" s="2"/>
      <c r="MAL111" s="2"/>
      <c r="MAM111" s="2"/>
      <c r="MAN111" s="2"/>
      <c r="MAO111" s="2"/>
      <c r="MAP111" s="2"/>
      <c r="MAQ111" s="2"/>
      <c r="MAR111" s="2"/>
      <c r="MAS111" s="2"/>
      <c r="MAT111" s="2"/>
      <c r="MAU111" s="2"/>
      <c r="MAV111" s="2"/>
      <c r="MAW111" s="2"/>
      <c r="MAX111" s="2"/>
      <c r="MAY111" s="2"/>
      <c r="MAZ111" s="2"/>
      <c r="MBA111" s="2"/>
      <c r="MBB111" s="2"/>
      <c r="MBC111" s="2"/>
      <c r="MBD111" s="2"/>
      <c r="MBE111" s="2"/>
      <c r="MBF111" s="2"/>
      <c r="MBG111" s="2"/>
      <c r="MBH111" s="2"/>
      <c r="MBI111" s="2"/>
      <c r="MBJ111" s="2"/>
      <c r="MBK111" s="2"/>
      <c r="MBL111" s="2"/>
      <c r="MBM111" s="2"/>
      <c r="MBN111" s="2"/>
      <c r="MBO111" s="2"/>
      <c r="MBP111" s="2"/>
      <c r="MBQ111" s="2"/>
      <c r="MBR111" s="2"/>
      <c r="MBS111" s="2"/>
      <c r="MBT111" s="2"/>
      <c r="MBU111" s="2"/>
      <c r="MBV111" s="2"/>
      <c r="MBW111" s="2"/>
      <c r="MBX111" s="2"/>
      <c r="MBY111" s="2"/>
      <c r="MBZ111" s="2"/>
      <c r="MCA111" s="2"/>
      <c r="MCB111" s="2"/>
      <c r="MCC111" s="2"/>
      <c r="MCD111" s="2"/>
      <c r="MCE111" s="2"/>
      <c r="MCF111" s="2"/>
      <c r="MCG111" s="2"/>
      <c r="MCH111" s="2"/>
      <c r="MCI111" s="2"/>
      <c r="MCJ111" s="2"/>
      <c r="MCK111" s="2"/>
      <c r="MCL111" s="2"/>
      <c r="MCM111" s="2"/>
      <c r="MCN111" s="2"/>
      <c r="MCO111" s="2"/>
      <c r="MCP111" s="2"/>
      <c r="MCQ111" s="2"/>
      <c r="MCR111" s="2"/>
      <c r="MCS111" s="2"/>
      <c r="MCT111" s="2"/>
      <c r="MCU111" s="2"/>
      <c r="MCV111" s="2"/>
      <c r="MCW111" s="2"/>
      <c r="MCX111" s="2"/>
      <c r="MCY111" s="2"/>
      <c r="MCZ111" s="2"/>
      <c r="MDA111" s="2"/>
      <c r="MDB111" s="2"/>
      <c r="MDC111" s="2"/>
      <c r="MDD111" s="2"/>
      <c r="MDE111" s="2"/>
      <c r="MDF111" s="2"/>
      <c r="MDG111" s="2"/>
      <c r="MDH111" s="2"/>
      <c r="MDI111" s="2"/>
      <c r="MDJ111" s="2"/>
      <c r="MDK111" s="2"/>
      <c r="MDL111" s="2"/>
      <c r="MDM111" s="2"/>
      <c r="MDN111" s="2"/>
      <c r="MDO111" s="2"/>
      <c r="MDP111" s="2"/>
      <c r="MDQ111" s="2"/>
      <c r="MDR111" s="2"/>
      <c r="MDS111" s="2"/>
      <c r="MDT111" s="2"/>
      <c r="MDU111" s="2"/>
      <c r="MDV111" s="2"/>
      <c r="MDW111" s="2"/>
      <c r="MDX111" s="2"/>
      <c r="MDY111" s="2"/>
      <c r="MDZ111" s="2"/>
      <c r="MEA111" s="2"/>
      <c r="MEB111" s="2"/>
      <c r="MEC111" s="2"/>
      <c r="MED111" s="2"/>
      <c r="MEE111" s="2"/>
      <c r="MEF111" s="2"/>
      <c r="MEG111" s="2"/>
      <c r="MEH111" s="2"/>
      <c r="MEI111" s="2"/>
      <c r="MEJ111" s="2"/>
      <c r="MEK111" s="2"/>
      <c r="MEL111" s="2"/>
      <c r="MEM111" s="2"/>
      <c r="MEN111" s="2"/>
      <c r="MEO111" s="2"/>
      <c r="MEP111" s="2"/>
      <c r="MEQ111" s="2"/>
      <c r="MER111" s="2"/>
      <c r="MES111" s="2"/>
      <c r="MET111" s="2"/>
      <c r="MEU111" s="2"/>
      <c r="MEV111" s="2"/>
      <c r="MEW111" s="2"/>
      <c r="MEX111" s="2"/>
      <c r="MEY111" s="2"/>
      <c r="MEZ111" s="2"/>
      <c r="MFA111" s="2"/>
      <c r="MFB111" s="2"/>
      <c r="MFC111" s="2"/>
      <c r="MFD111" s="2"/>
      <c r="MFE111" s="2"/>
      <c r="MFF111" s="2"/>
      <c r="MFG111" s="2"/>
      <c r="MFH111" s="2"/>
      <c r="MFI111" s="2"/>
      <c r="MFJ111" s="2"/>
      <c r="MFK111" s="2"/>
      <c r="MFL111" s="2"/>
      <c r="MFM111" s="2"/>
      <c r="MFN111" s="2"/>
      <c r="MFO111" s="2"/>
      <c r="MFP111" s="2"/>
      <c r="MFQ111" s="2"/>
      <c r="MFR111" s="2"/>
      <c r="MFS111" s="2"/>
      <c r="MFT111" s="2"/>
      <c r="MFU111" s="2"/>
      <c r="MFV111" s="2"/>
      <c r="MFW111" s="2"/>
      <c r="MFX111" s="2"/>
      <c r="MFY111" s="2"/>
      <c r="MFZ111" s="2"/>
      <c r="MGA111" s="2"/>
      <c r="MGB111" s="2"/>
      <c r="MGC111" s="2"/>
      <c r="MGD111" s="2"/>
      <c r="MGE111" s="2"/>
      <c r="MGF111" s="2"/>
      <c r="MGG111" s="2"/>
      <c r="MGH111" s="2"/>
      <c r="MGI111" s="2"/>
      <c r="MGJ111" s="2"/>
      <c r="MGK111" s="2"/>
      <c r="MGL111" s="2"/>
      <c r="MGM111" s="2"/>
      <c r="MGN111" s="2"/>
      <c r="MGO111" s="2"/>
      <c r="MGP111" s="2"/>
      <c r="MGQ111" s="2"/>
      <c r="MGR111" s="2"/>
      <c r="MGS111" s="2"/>
      <c r="MGT111" s="2"/>
      <c r="MGU111" s="2"/>
      <c r="MGV111" s="2"/>
      <c r="MGW111" s="2"/>
      <c r="MGX111" s="2"/>
      <c r="MGY111" s="2"/>
      <c r="MGZ111" s="2"/>
      <c r="MHA111" s="2"/>
      <c r="MHB111" s="2"/>
      <c r="MHC111" s="2"/>
      <c r="MHD111" s="2"/>
      <c r="MHE111" s="2"/>
      <c r="MHF111" s="2"/>
      <c r="MHG111" s="2"/>
      <c r="MHH111" s="2"/>
      <c r="MHI111" s="2"/>
      <c r="MHJ111" s="2"/>
      <c r="MHK111" s="2"/>
      <c r="MHL111" s="2"/>
      <c r="MHM111" s="2"/>
      <c r="MHN111" s="2"/>
      <c r="MHO111" s="2"/>
      <c r="MHP111" s="2"/>
      <c r="MHQ111" s="2"/>
      <c r="MHR111" s="2"/>
      <c r="MHS111" s="2"/>
      <c r="MHT111" s="2"/>
      <c r="MHU111" s="2"/>
      <c r="MHV111" s="2"/>
      <c r="MHW111" s="2"/>
      <c r="MHX111" s="2"/>
      <c r="MHY111" s="2"/>
      <c r="MHZ111" s="2"/>
      <c r="MIA111" s="2"/>
      <c r="MIB111" s="2"/>
      <c r="MIC111" s="2"/>
      <c r="MID111" s="2"/>
      <c r="MIE111" s="2"/>
      <c r="MIF111" s="2"/>
      <c r="MIG111" s="2"/>
      <c r="MIH111" s="2"/>
      <c r="MII111" s="2"/>
      <c r="MIJ111" s="2"/>
      <c r="MIK111" s="2"/>
      <c r="MIL111" s="2"/>
      <c r="MIM111" s="2"/>
      <c r="MIN111" s="2"/>
      <c r="MIO111" s="2"/>
      <c r="MIP111" s="2"/>
      <c r="MIQ111" s="2"/>
      <c r="MIR111" s="2"/>
      <c r="MIS111" s="2"/>
      <c r="MIT111" s="2"/>
      <c r="MIU111" s="2"/>
      <c r="MIV111" s="2"/>
      <c r="MIW111" s="2"/>
      <c r="MIX111" s="2"/>
      <c r="MIY111" s="2"/>
      <c r="MIZ111" s="2"/>
      <c r="MJA111" s="2"/>
      <c r="MJB111" s="2"/>
      <c r="MJC111" s="2"/>
      <c r="MJD111" s="2"/>
      <c r="MJE111" s="2"/>
      <c r="MJF111" s="2"/>
      <c r="MJG111" s="2"/>
      <c r="MJH111" s="2"/>
      <c r="MJI111" s="2"/>
      <c r="MJJ111" s="2"/>
      <c r="MJK111" s="2"/>
      <c r="MJL111" s="2"/>
      <c r="MJM111" s="2"/>
      <c r="MJN111" s="2"/>
      <c r="MJO111" s="2"/>
      <c r="MJP111" s="2"/>
      <c r="MJQ111" s="2"/>
      <c r="MJR111" s="2"/>
      <c r="MJS111" s="2"/>
      <c r="MJT111" s="2"/>
      <c r="MJU111" s="2"/>
      <c r="MJV111" s="2"/>
      <c r="MJW111" s="2"/>
      <c r="MJX111" s="2"/>
      <c r="MJY111" s="2"/>
      <c r="MJZ111" s="2"/>
      <c r="MKA111" s="2"/>
      <c r="MKB111" s="2"/>
      <c r="MKC111" s="2"/>
      <c r="MKD111" s="2"/>
      <c r="MKE111" s="2"/>
      <c r="MKF111" s="2"/>
      <c r="MKG111" s="2"/>
      <c r="MKH111" s="2"/>
      <c r="MKI111" s="2"/>
      <c r="MKJ111" s="2"/>
      <c r="MKK111" s="2"/>
      <c r="MKL111" s="2"/>
      <c r="MKM111" s="2"/>
      <c r="MKN111" s="2"/>
      <c r="MKO111" s="2"/>
      <c r="MKP111" s="2"/>
      <c r="MKQ111" s="2"/>
      <c r="MKR111" s="2"/>
      <c r="MKS111" s="2"/>
      <c r="MKT111" s="2"/>
      <c r="MKU111" s="2"/>
      <c r="MKV111" s="2"/>
      <c r="MKW111" s="2"/>
      <c r="MKX111" s="2"/>
      <c r="MKY111" s="2"/>
      <c r="MKZ111" s="2"/>
      <c r="MLA111" s="2"/>
      <c r="MLB111" s="2"/>
      <c r="MLC111" s="2"/>
      <c r="MLD111" s="2"/>
      <c r="MLE111" s="2"/>
      <c r="MLF111" s="2"/>
      <c r="MLG111" s="2"/>
      <c r="MLH111" s="2"/>
      <c r="MLI111" s="2"/>
      <c r="MLJ111" s="2"/>
      <c r="MLK111" s="2"/>
      <c r="MLL111" s="2"/>
      <c r="MLM111" s="2"/>
      <c r="MLN111" s="2"/>
      <c r="MLO111" s="2"/>
      <c r="MLP111" s="2"/>
      <c r="MLQ111" s="2"/>
      <c r="MLR111" s="2"/>
      <c r="MLS111" s="2"/>
      <c r="MLT111" s="2"/>
      <c r="MLU111" s="2"/>
      <c r="MLV111" s="2"/>
      <c r="MLW111" s="2"/>
      <c r="MLX111" s="2"/>
      <c r="MLY111" s="2"/>
      <c r="MLZ111" s="2"/>
      <c r="MMA111" s="2"/>
      <c r="MMB111" s="2"/>
      <c r="MMC111" s="2"/>
      <c r="MMD111" s="2"/>
      <c r="MME111" s="2"/>
      <c r="MMF111" s="2"/>
      <c r="MMG111" s="2"/>
      <c r="MMH111" s="2"/>
      <c r="MMI111" s="2"/>
      <c r="MMJ111" s="2"/>
      <c r="MMK111" s="2"/>
      <c r="MML111" s="2"/>
      <c r="MMM111" s="2"/>
      <c r="MMN111" s="2"/>
      <c r="MMO111" s="2"/>
      <c r="MMP111" s="2"/>
      <c r="MMQ111" s="2"/>
      <c r="MMR111" s="2"/>
      <c r="MMS111" s="2"/>
      <c r="MMT111" s="2"/>
      <c r="MMU111" s="2"/>
      <c r="MMV111" s="2"/>
      <c r="MMW111" s="2"/>
      <c r="MMX111" s="2"/>
      <c r="MMY111" s="2"/>
      <c r="MMZ111" s="2"/>
      <c r="MNA111" s="2"/>
      <c r="MNB111" s="2"/>
      <c r="MNC111" s="2"/>
      <c r="MND111" s="2"/>
      <c r="MNE111" s="2"/>
      <c r="MNF111" s="2"/>
      <c r="MNG111" s="2"/>
      <c r="MNH111" s="2"/>
      <c r="MNI111" s="2"/>
      <c r="MNJ111" s="2"/>
      <c r="MNK111" s="2"/>
      <c r="MNL111" s="2"/>
      <c r="MNM111" s="2"/>
      <c r="MNN111" s="2"/>
      <c r="MNO111" s="2"/>
      <c r="MNP111" s="2"/>
      <c r="MNQ111" s="2"/>
      <c r="MNR111" s="2"/>
      <c r="MNS111" s="2"/>
      <c r="MNT111" s="2"/>
      <c r="MNU111" s="2"/>
      <c r="MNV111" s="2"/>
      <c r="MNW111" s="2"/>
      <c r="MNX111" s="2"/>
      <c r="MNY111" s="2"/>
      <c r="MNZ111" s="2"/>
      <c r="MOA111" s="2"/>
      <c r="MOB111" s="2"/>
      <c r="MOC111" s="2"/>
      <c r="MOD111" s="2"/>
      <c r="MOE111" s="2"/>
      <c r="MOF111" s="2"/>
      <c r="MOG111" s="2"/>
      <c r="MOH111" s="2"/>
      <c r="MOI111" s="2"/>
      <c r="MOJ111" s="2"/>
      <c r="MOK111" s="2"/>
      <c r="MOL111" s="2"/>
      <c r="MOM111" s="2"/>
      <c r="MON111" s="2"/>
      <c r="MOO111" s="2"/>
      <c r="MOP111" s="2"/>
      <c r="MOQ111" s="2"/>
      <c r="MOR111" s="2"/>
      <c r="MOS111" s="2"/>
      <c r="MOT111" s="2"/>
      <c r="MOU111" s="2"/>
      <c r="MOV111" s="2"/>
      <c r="MOW111" s="2"/>
      <c r="MOX111" s="2"/>
      <c r="MOY111" s="2"/>
      <c r="MOZ111" s="2"/>
      <c r="MPA111" s="2"/>
      <c r="MPB111" s="2"/>
      <c r="MPC111" s="2"/>
      <c r="MPD111" s="2"/>
      <c r="MPE111" s="2"/>
      <c r="MPF111" s="2"/>
      <c r="MPG111" s="2"/>
      <c r="MPH111" s="2"/>
      <c r="MPI111" s="2"/>
      <c r="MPJ111" s="2"/>
      <c r="MPK111" s="2"/>
      <c r="MPL111" s="2"/>
      <c r="MPM111" s="2"/>
      <c r="MPN111" s="2"/>
      <c r="MPO111" s="2"/>
      <c r="MPP111" s="2"/>
      <c r="MPQ111" s="2"/>
      <c r="MPR111" s="2"/>
      <c r="MPS111" s="2"/>
      <c r="MPT111" s="2"/>
      <c r="MPU111" s="2"/>
      <c r="MPV111" s="2"/>
      <c r="MPW111" s="2"/>
      <c r="MPX111" s="2"/>
      <c r="MPY111" s="2"/>
      <c r="MPZ111" s="2"/>
      <c r="MQA111" s="2"/>
      <c r="MQB111" s="2"/>
      <c r="MQC111" s="2"/>
      <c r="MQD111" s="2"/>
      <c r="MQE111" s="2"/>
      <c r="MQF111" s="2"/>
      <c r="MQG111" s="2"/>
      <c r="MQH111" s="2"/>
      <c r="MQI111" s="2"/>
      <c r="MQJ111" s="2"/>
      <c r="MQK111" s="2"/>
      <c r="MQL111" s="2"/>
      <c r="MQM111" s="2"/>
      <c r="MQN111" s="2"/>
      <c r="MQO111" s="2"/>
      <c r="MQP111" s="2"/>
      <c r="MQQ111" s="2"/>
      <c r="MQR111" s="2"/>
      <c r="MQS111" s="2"/>
      <c r="MQT111" s="2"/>
      <c r="MQU111" s="2"/>
      <c r="MQV111" s="2"/>
      <c r="MQW111" s="2"/>
      <c r="MQX111" s="2"/>
      <c r="MQY111" s="2"/>
      <c r="MQZ111" s="2"/>
      <c r="MRA111" s="2"/>
      <c r="MRB111" s="2"/>
      <c r="MRC111" s="2"/>
      <c r="MRD111" s="2"/>
      <c r="MRE111" s="2"/>
      <c r="MRF111" s="2"/>
      <c r="MRG111" s="2"/>
      <c r="MRH111" s="2"/>
      <c r="MRI111" s="2"/>
      <c r="MRJ111" s="2"/>
      <c r="MRK111" s="2"/>
      <c r="MRL111" s="2"/>
      <c r="MRM111" s="2"/>
      <c r="MRN111" s="2"/>
      <c r="MRO111" s="2"/>
      <c r="MRP111" s="2"/>
      <c r="MRQ111" s="2"/>
      <c r="MRR111" s="2"/>
      <c r="MRS111" s="2"/>
      <c r="MRT111" s="2"/>
      <c r="MRU111" s="2"/>
      <c r="MRV111" s="2"/>
      <c r="MRW111" s="2"/>
      <c r="MRX111" s="2"/>
      <c r="MRY111" s="2"/>
      <c r="MRZ111" s="2"/>
      <c r="MSA111" s="2"/>
      <c r="MSB111" s="2"/>
      <c r="MSC111" s="2"/>
      <c r="MSD111" s="2"/>
      <c r="MSE111" s="2"/>
      <c r="MSF111" s="2"/>
      <c r="MSG111" s="2"/>
      <c r="MSH111" s="2"/>
      <c r="MSI111" s="2"/>
      <c r="MSJ111" s="2"/>
      <c r="MSK111" s="2"/>
      <c r="MSL111" s="2"/>
      <c r="MSM111" s="2"/>
      <c r="MSN111" s="2"/>
      <c r="MSO111" s="2"/>
      <c r="MSP111" s="2"/>
      <c r="MSQ111" s="2"/>
      <c r="MSR111" s="2"/>
      <c r="MSS111" s="2"/>
      <c r="MST111" s="2"/>
      <c r="MSU111" s="2"/>
      <c r="MSV111" s="2"/>
      <c r="MSW111" s="2"/>
      <c r="MSX111" s="2"/>
      <c r="MSY111" s="2"/>
      <c r="MSZ111" s="2"/>
      <c r="MTA111" s="2"/>
      <c r="MTB111" s="2"/>
      <c r="MTC111" s="2"/>
      <c r="MTD111" s="2"/>
      <c r="MTE111" s="2"/>
      <c r="MTF111" s="2"/>
      <c r="MTG111" s="2"/>
      <c r="MTH111" s="2"/>
      <c r="MTI111" s="2"/>
      <c r="MTJ111" s="2"/>
      <c r="MTK111" s="2"/>
      <c r="MTL111" s="2"/>
      <c r="MTM111" s="2"/>
      <c r="MTN111" s="2"/>
      <c r="MTO111" s="2"/>
      <c r="MTP111" s="2"/>
      <c r="MTQ111" s="2"/>
      <c r="MTR111" s="2"/>
      <c r="MTS111" s="2"/>
      <c r="MTT111" s="2"/>
      <c r="MTU111" s="2"/>
      <c r="MTV111" s="2"/>
      <c r="MTW111" s="2"/>
      <c r="MTX111" s="2"/>
      <c r="MTY111" s="2"/>
      <c r="MTZ111" s="2"/>
      <c r="MUA111" s="2"/>
      <c r="MUB111" s="2"/>
      <c r="MUC111" s="2"/>
      <c r="MUD111" s="2"/>
      <c r="MUE111" s="2"/>
      <c r="MUF111" s="2"/>
      <c r="MUG111" s="2"/>
      <c r="MUH111" s="2"/>
      <c r="MUI111" s="2"/>
      <c r="MUJ111" s="2"/>
      <c r="MUK111" s="2"/>
      <c r="MUL111" s="2"/>
      <c r="MUM111" s="2"/>
      <c r="MUN111" s="2"/>
      <c r="MUO111" s="2"/>
      <c r="MUP111" s="2"/>
      <c r="MUQ111" s="2"/>
      <c r="MUR111" s="2"/>
      <c r="MUS111" s="2"/>
      <c r="MUT111" s="2"/>
      <c r="MUU111" s="2"/>
      <c r="MUV111" s="2"/>
      <c r="MUW111" s="2"/>
      <c r="MUX111" s="2"/>
      <c r="MUY111" s="2"/>
      <c r="MUZ111" s="2"/>
      <c r="MVA111" s="2"/>
      <c r="MVB111" s="2"/>
      <c r="MVC111" s="2"/>
      <c r="MVD111" s="2"/>
      <c r="MVE111" s="2"/>
      <c r="MVF111" s="2"/>
      <c r="MVG111" s="2"/>
      <c r="MVH111" s="2"/>
      <c r="MVI111" s="2"/>
      <c r="MVJ111" s="2"/>
      <c r="MVK111" s="2"/>
      <c r="MVL111" s="2"/>
      <c r="MVM111" s="2"/>
      <c r="MVN111" s="2"/>
      <c r="MVO111" s="2"/>
      <c r="MVP111" s="2"/>
      <c r="MVQ111" s="2"/>
      <c r="MVR111" s="2"/>
      <c r="MVS111" s="2"/>
      <c r="MVT111" s="2"/>
      <c r="MVU111" s="2"/>
      <c r="MVV111" s="2"/>
      <c r="MVW111" s="2"/>
      <c r="MVX111" s="2"/>
      <c r="MVY111" s="2"/>
      <c r="MVZ111" s="2"/>
      <c r="MWA111" s="2"/>
      <c r="MWB111" s="2"/>
      <c r="MWC111" s="2"/>
      <c r="MWD111" s="2"/>
      <c r="MWE111" s="2"/>
      <c r="MWF111" s="2"/>
      <c r="MWG111" s="2"/>
      <c r="MWH111" s="2"/>
      <c r="MWI111" s="2"/>
      <c r="MWJ111" s="2"/>
      <c r="MWK111" s="2"/>
      <c r="MWL111" s="2"/>
      <c r="MWM111" s="2"/>
      <c r="MWN111" s="2"/>
      <c r="MWO111" s="2"/>
      <c r="MWP111" s="2"/>
      <c r="MWQ111" s="2"/>
      <c r="MWR111" s="2"/>
      <c r="MWS111" s="2"/>
      <c r="MWT111" s="2"/>
      <c r="MWU111" s="2"/>
      <c r="MWV111" s="2"/>
      <c r="MWW111" s="2"/>
      <c r="MWX111" s="2"/>
      <c r="MWY111" s="2"/>
      <c r="MWZ111" s="2"/>
      <c r="MXA111" s="2"/>
      <c r="MXB111" s="2"/>
      <c r="MXC111" s="2"/>
      <c r="MXD111" s="2"/>
      <c r="MXE111" s="2"/>
      <c r="MXF111" s="2"/>
      <c r="MXG111" s="2"/>
      <c r="MXH111" s="2"/>
      <c r="MXI111" s="2"/>
      <c r="MXJ111" s="2"/>
      <c r="MXK111" s="2"/>
      <c r="MXL111" s="2"/>
      <c r="MXM111" s="2"/>
      <c r="MXN111" s="2"/>
      <c r="MXO111" s="2"/>
      <c r="MXP111" s="2"/>
      <c r="MXQ111" s="2"/>
      <c r="MXR111" s="2"/>
      <c r="MXS111" s="2"/>
      <c r="MXT111" s="2"/>
      <c r="MXU111" s="2"/>
      <c r="MXV111" s="2"/>
      <c r="MXW111" s="2"/>
      <c r="MXX111" s="2"/>
      <c r="MXY111" s="2"/>
      <c r="MXZ111" s="2"/>
      <c r="MYA111" s="2"/>
      <c r="MYB111" s="2"/>
      <c r="MYC111" s="2"/>
      <c r="MYD111" s="2"/>
      <c r="MYE111" s="2"/>
      <c r="MYF111" s="2"/>
      <c r="MYG111" s="2"/>
      <c r="MYH111" s="2"/>
      <c r="MYI111" s="2"/>
      <c r="MYJ111" s="2"/>
      <c r="MYK111" s="2"/>
      <c r="MYL111" s="2"/>
      <c r="MYM111" s="2"/>
      <c r="MYN111" s="2"/>
      <c r="MYO111" s="2"/>
      <c r="MYP111" s="2"/>
      <c r="MYQ111" s="2"/>
      <c r="MYR111" s="2"/>
      <c r="MYS111" s="2"/>
      <c r="MYT111" s="2"/>
      <c r="MYU111" s="2"/>
      <c r="MYV111" s="2"/>
      <c r="MYW111" s="2"/>
      <c r="MYX111" s="2"/>
      <c r="MYY111" s="2"/>
      <c r="MYZ111" s="2"/>
      <c r="MZA111" s="2"/>
      <c r="MZB111" s="2"/>
      <c r="MZC111" s="2"/>
      <c r="MZD111" s="2"/>
      <c r="MZE111" s="2"/>
      <c r="MZF111" s="2"/>
      <c r="MZG111" s="2"/>
      <c r="MZH111" s="2"/>
      <c r="MZI111" s="2"/>
      <c r="MZJ111" s="2"/>
      <c r="MZK111" s="2"/>
      <c r="MZL111" s="2"/>
      <c r="MZM111" s="2"/>
      <c r="MZN111" s="2"/>
      <c r="MZO111" s="2"/>
      <c r="MZP111" s="2"/>
      <c r="MZQ111" s="2"/>
      <c r="MZR111" s="2"/>
      <c r="MZS111" s="2"/>
      <c r="MZT111" s="2"/>
      <c r="MZU111" s="2"/>
      <c r="MZV111" s="2"/>
      <c r="MZW111" s="2"/>
      <c r="MZX111" s="2"/>
      <c r="MZY111" s="2"/>
      <c r="MZZ111" s="2"/>
      <c r="NAA111" s="2"/>
      <c r="NAB111" s="2"/>
      <c r="NAC111" s="2"/>
      <c r="NAD111" s="2"/>
      <c r="NAE111" s="2"/>
      <c r="NAF111" s="2"/>
      <c r="NAG111" s="2"/>
      <c r="NAH111" s="2"/>
      <c r="NAI111" s="2"/>
      <c r="NAJ111" s="2"/>
      <c r="NAK111" s="2"/>
      <c r="NAL111" s="2"/>
      <c r="NAM111" s="2"/>
      <c r="NAN111" s="2"/>
      <c r="NAO111" s="2"/>
      <c r="NAP111" s="2"/>
      <c r="NAQ111" s="2"/>
      <c r="NAR111" s="2"/>
      <c r="NAS111" s="2"/>
      <c r="NAT111" s="2"/>
      <c r="NAU111" s="2"/>
      <c r="NAV111" s="2"/>
      <c r="NAW111" s="2"/>
      <c r="NAX111" s="2"/>
      <c r="NAY111" s="2"/>
      <c r="NAZ111" s="2"/>
      <c r="NBA111" s="2"/>
      <c r="NBB111" s="2"/>
      <c r="NBC111" s="2"/>
      <c r="NBD111" s="2"/>
      <c r="NBE111" s="2"/>
      <c r="NBF111" s="2"/>
      <c r="NBG111" s="2"/>
      <c r="NBH111" s="2"/>
      <c r="NBI111" s="2"/>
      <c r="NBJ111" s="2"/>
      <c r="NBK111" s="2"/>
      <c r="NBL111" s="2"/>
      <c r="NBM111" s="2"/>
      <c r="NBN111" s="2"/>
      <c r="NBO111" s="2"/>
      <c r="NBP111" s="2"/>
      <c r="NBQ111" s="2"/>
      <c r="NBR111" s="2"/>
      <c r="NBS111" s="2"/>
      <c r="NBT111" s="2"/>
      <c r="NBU111" s="2"/>
      <c r="NBV111" s="2"/>
      <c r="NBW111" s="2"/>
      <c r="NBX111" s="2"/>
      <c r="NBY111" s="2"/>
      <c r="NBZ111" s="2"/>
      <c r="NCA111" s="2"/>
      <c r="NCB111" s="2"/>
      <c r="NCC111" s="2"/>
      <c r="NCD111" s="2"/>
      <c r="NCE111" s="2"/>
      <c r="NCF111" s="2"/>
      <c r="NCG111" s="2"/>
      <c r="NCH111" s="2"/>
      <c r="NCI111" s="2"/>
      <c r="NCJ111" s="2"/>
      <c r="NCK111" s="2"/>
      <c r="NCL111" s="2"/>
      <c r="NCM111" s="2"/>
      <c r="NCN111" s="2"/>
      <c r="NCO111" s="2"/>
      <c r="NCP111" s="2"/>
      <c r="NCQ111" s="2"/>
      <c r="NCR111" s="2"/>
      <c r="NCS111" s="2"/>
      <c r="NCT111" s="2"/>
      <c r="NCU111" s="2"/>
      <c r="NCV111" s="2"/>
      <c r="NCW111" s="2"/>
      <c r="NCX111" s="2"/>
      <c r="NCY111" s="2"/>
      <c r="NCZ111" s="2"/>
      <c r="NDA111" s="2"/>
      <c r="NDB111" s="2"/>
      <c r="NDC111" s="2"/>
      <c r="NDD111" s="2"/>
      <c r="NDE111" s="2"/>
      <c r="NDF111" s="2"/>
      <c r="NDG111" s="2"/>
      <c r="NDH111" s="2"/>
      <c r="NDI111" s="2"/>
      <c r="NDJ111" s="2"/>
      <c r="NDK111" s="2"/>
      <c r="NDL111" s="2"/>
      <c r="NDM111" s="2"/>
      <c r="NDN111" s="2"/>
      <c r="NDO111" s="2"/>
      <c r="NDP111" s="2"/>
      <c r="NDQ111" s="2"/>
      <c r="NDR111" s="2"/>
      <c r="NDS111" s="2"/>
      <c r="NDT111" s="2"/>
      <c r="NDU111" s="2"/>
      <c r="NDV111" s="2"/>
      <c r="NDW111" s="2"/>
      <c r="NDX111" s="2"/>
      <c r="NDY111" s="2"/>
      <c r="NDZ111" s="2"/>
      <c r="NEA111" s="2"/>
      <c r="NEB111" s="2"/>
      <c r="NEC111" s="2"/>
      <c r="NED111" s="2"/>
      <c r="NEE111" s="2"/>
      <c r="NEF111" s="2"/>
      <c r="NEG111" s="2"/>
      <c r="NEH111" s="2"/>
      <c r="NEI111" s="2"/>
      <c r="NEJ111" s="2"/>
      <c r="NEK111" s="2"/>
      <c r="NEL111" s="2"/>
      <c r="NEM111" s="2"/>
      <c r="NEN111" s="2"/>
      <c r="NEO111" s="2"/>
      <c r="NEP111" s="2"/>
      <c r="NEQ111" s="2"/>
      <c r="NER111" s="2"/>
      <c r="NES111" s="2"/>
      <c r="NET111" s="2"/>
      <c r="NEU111" s="2"/>
      <c r="NEV111" s="2"/>
      <c r="NEW111" s="2"/>
      <c r="NEX111" s="2"/>
      <c r="NEY111" s="2"/>
      <c r="NEZ111" s="2"/>
      <c r="NFA111" s="2"/>
      <c r="NFB111" s="2"/>
      <c r="NFC111" s="2"/>
      <c r="NFD111" s="2"/>
      <c r="NFE111" s="2"/>
      <c r="NFF111" s="2"/>
      <c r="NFG111" s="2"/>
      <c r="NFH111" s="2"/>
      <c r="NFI111" s="2"/>
      <c r="NFJ111" s="2"/>
      <c r="NFK111" s="2"/>
      <c r="NFL111" s="2"/>
      <c r="NFM111" s="2"/>
      <c r="NFN111" s="2"/>
      <c r="NFO111" s="2"/>
      <c r="NFP111" s="2"/>
      <c r="NFQ111" s="2"/>
      <c r="NFR111" s="2"/>
      <c r="NFS111" s="2"/>
      <c r="NFT111" s="2"/>
      <c r="NFU111" s="2"/>
      <c r="NFV111" s="2"/>
      <c r="NFW111" s="2"/>
      <c r="NFX111" s="2"/>
      <c r="NFY111" s="2"/>
      <c r="NFZ111" s="2"/>
      <c r="NGA111" s="2"/>
      <c r="NGB111" s="2"/>
      <c r="NGC111" s="2"/>
      <c r="NGD111" s="2"/>
      <c r="NGE111" s="2"/>
      <c r="NGF111" s="2"/>
      <c r="NGG111" s="2"/>
      <c r="NGH111" s="2"/>
      <c r="NGI111" s="2"/>
      <c r="NGJ111" s="2"/>
      <c r="NGK111" s="2"/>
      <c r="NGL111" s="2"/>
      <c r="NGM111" s="2"/>
      <c r="NGN111" s="2"/>
      <c r="NGO111" s="2"/>
      <c r="NGP111" s="2"/>
      <c r="NGQ111" s="2"/>
      <c r="NGR111" s="2"/>
      <c r="NGS111" s="2"/>
      <c r="NGT111" s="2"/>
      <c r="NGU111" s="2"/>
      <c r="NGV111" s="2"/>
      <c r="NGW111" s="2"/>
      <c r="NGX111" s="2"/>
      <c r="NGY111" s="2"/>
      <c r="NGZ111" s="2"/>
      <c r="NHA111" s="2"/>
      <c r="NHB111" s="2"/>
      <c r="NHC111" s="2"/>
      <c r="NHD111" s="2"/>
      <c r="NHE111" s="2"/>
      <c r="NHF111" s="2"/>
      <c r="NHG111" s="2"/>
      <c r="NHH111" s="2"/>
      <c r="NHI111" s="2"/>
      <c r="NHJ111" s="2"/>
      <c r="NHK111" s="2"/>
      <c r="NHL111" s="2"/>
      <c r="NHM111" s="2"/>
      <c r="NHN111" s="2"/>
      <c r="NHO111" s="2"/>
      <c r="NHP111" s="2"/>
      <c r="NHQ111" s="2"/>
      <c r="NHR111" s="2"/>
      <c r="NHS111" s="2"/>
      <c r="NHT111" s="2"/>
      <c r="NHU111" s="2"/>
      <c r="NHV111" s="2"/>
      <c r="NHW111" s="2"/>
      <c r="NHX111" s="2"/>
      <c r="NHY111" s="2"/>
      <c r="NHZ111" s="2"/>
      <c r="NIA111" s="2"/>
      <c r="NIB111" s="2"/>
      <c r="NIC111" s="2"/>
      <c r="NID111" s="2"/>
      <c r="NIE111" s="2"/>
      <c r="NIF111" s="2"/>
      <c r="NIG111" s="2"/>
      <c r="NIH111" s="2"/>
      <c r="NII111" s="2"/>
      <c r="NIJ111" s="2"/>
      <c r="NIK111" s="2"/>
      <c r="NIL111" s="2"/>
      <c r="NIM111" s="2"/>
      <c r="NIN111" s="2"/>
      <c r="NIO111" s="2"/>
      <c r="NIP111" s="2"/>
      <c r="NIQ111" s="2"/>
      <c r="NIR111" s="2"/>
      <c r="NIS111" s="2"/>
      <c r="NIT111" s="2"/>
      <c r="NIU111" s="2"/>
      <c r="NIV111" s="2"/>
      <c r="NIW111" s="2"/>
      <c r="NIX111" s="2"/>
      <c r="NIY111" s="2"/>
      <c r="NIZ111" s="2"/>
      <c r="NJA111" s="2"/>
      <c r="NJB111" s="2"/>
      <c r="NJC111" s="2"/>
      <c r="NJD111" s="2"/>
      <c r="NJE111" s="2"/>
      <c r="NJF111" s="2"/>
      <c r="NJG111" s="2"/>
      <c r="NJH111" s="2"/>
      <c r="NJI111" s="2"/>
      <c r="NJJ111" s="2"/>
      <c r="NJK111" s="2"/>
      <c r="NJL111" s="2"/>
      <c r="NJM111" s="2"/>
      <c r="NJN111" s="2"/>
      <c r="NJO111" s="2"/>
      <c r="NJP111" s="2"/>
      <c r="NJQ111" s="2"/>
      <c r="NJR111" s="2"/>
      <c r="NJS111" s="2"/>
      <c r="NJT111" s="2"/>
      <c r="NJU111" s="2"/>
      <c r="NJV111" s="2"/>
      <c r="NJW111" s="2"/>
      <c r="NJX111" s="2"/>
      <c r="NJY111" s="2"/>
      <c r="NJZ111" s="2"/>
      <c r="NKA111" s="2"/>
      <c r="NKB111" s="2"/>
      <c r="NKC111" s="2"/>
      <c r="NKD111" s="2"/>
      <c r="NKE111" s="2"/>
      <c r="NKF111" s="2"/>
      <c r="NKG111" s="2"/>
      <c r="NKH111" s="2"/>
      <c r="NKI111" s="2"/>
      <c r="NKJ111" s="2"/>
      <c r="NKK111" s="2"/>
      <c r="NKL111" s="2"/>
      <c r="NKM111" s="2"/>
      <c r="NKN111" s="2"/>
      <c r="NKO111" s="2"/>
      <c r="NKP111" s="2"/>
      <c r="NKQ111" s="2"/>
      <c r="NKR111" s="2"/>
      <c r="NKS111" s="2"/>
      <c r="NKT111" s="2"/>
      <c r="NKU111" s="2"/>
      <c r="NKV111" s="2"/>
      <c r="NKW111" s="2"/>
      <c r="NKX111" s="2"/>
      <c r="NKY111" s="2"/>
      <c r="NKZ111" s="2"/>
      <c r="NLA111" s="2"/>
      <c r="NLB111" s="2"/>
      <c r="NLC111" s="2"/>
      <c r="NLD111" s="2"/>
      <c r="NLE111" s="2"/>
      <c r="NLF111" s="2"/>
      <c r="NLG111" s="2"/>
      <c r="NLH111" s="2"/>
      <c r="NLI111" s="2"/>
      <c r="NLJ111" s="2"/>
      <c r="NLK111" s="2"/>
      <c r="NLL111" s="2"/>
      <c r="NLM111" s="2"/>
      <c r="NLN111" s="2"/>
      <c r="NLO111" s="2"/>
      <c r="NLP111" s="2"/>
      <c r="NLQ111" s="2"/>
      <c r="NLR111" s="2"/>
      <c r="NLS111" s="2"/>
      <c r="NLT111" s="2"/>
      <c r="NLU111" s="2"/>
      <c r="NLV111" s="2"/>
      <c r="NLW111" s="2"/>
      <c r="NLX111" s="2"/>
      <c r="NLY111" s="2"/>
      <c r="NLZ111" s="2"/>
      <c r="NMA111" s="2"/>
      <c r="NMB111" s="2"/>
      <c r="NMC111" s="2"/>
      <c r="NMD111" s="2"/>
      <c r="NME111" s="2"/>
      <c r="NMF111" s="2"/>
      <c r="NMG111" s="2"/>
      <c r="NMH111" s="2"/>
      <c r="NMI111" s="2"/>
      <c r="NMJ111" s="2"/>
      <c r="NMK111" s="2"/>
      <c r="NML111" s="2"/>
      <c r="NMM111" s="2"/>
      <c r="NMN111" s="2"/>
      <c r="NMO111" s="2"/>
      <c r="NMP111" s="2"/>
      <c r="NMQ111" s="2"/>
      <c r="NMR111" s="2"/>
      <c r="NMS111" s="2"/>
      <c r="NMT111" s="2"/>
      <c r="NMU111" s="2"/>
      <c r="NMV111" s="2"/>
      <c r="NMW111" s="2"/>
      <c r="NMX111" s="2"/>
      <c r="NMY111" s="2"/>
      <c r="NMZ111" s="2"/>
      <c r="NNA111" s="2"/>
      <c r="NNB111" s="2"/>
      <c r="NNC111" s="2"/>
      <c r="NND111" s="2"/>
      <c r="NNE111" s="2"/>
      <c r="NNF111" s="2"/>
      <c r="NNG111" s="2"/>
      <c r="NNH111" s="2"/>
      <c r="NNI111" s="2"/>
      <c r="NNJ111" s="2"/>
      <c r="NNK111" s="2"/>
      <c r="NNL111" s="2"/>
      <c r="NNM111" s="2"/>
      <c r="NNN111" s="2"/>
      <c r="NNO111" s="2"/>
      <c r="NNP111" s="2"/>
      <c r="NNQ111" s="2"/>
      <c r="NNR111" s="2"/>
      <c r="NNS111" s="2"/>
      <c r="NNT111" s="2"/>
      <c r="NNU111" s="2"/>
      <c r="NNV111" s="2"/>
      <c r="NNW111" s="2"/>
      <c r="NNX111" s="2"/>
      <c r="NNY111" s="2"/>
      <c r="NNZ111" s="2"/>
      <c r="NOA111" s="2"/>
      <c r="NOB111" s="2"/>
      <c r="NOC111" s="2"/>
      <c r="NOD111" s="2"/>
      <c r="NOE111" s="2"/>
      <c r="NOF111" s="2"/>
      <c r="NOG111" s="2"/>
      <c r="NOH111" s="2"/>
      <c r="NOI111" s="2"/>
      <c r="NOJ111" s="2"/>
      <c r="NOK111" s="2"/>
      <c r="NOL111" s="2"/>
      <c r="NOM111" s="2"/>
      <c r="NON111" s="2"/>
      <c r="NOO111" s="2"/>
      <c r="NOP111" s="2"/>
      <c r="NOQ111" s="2"/>
      <c r="NOR111" s="2"/>
      <c r="NOS111" s="2"/>
      <c r="NOT111" s="2"/>
      <c r="NOU111" s="2"/>
      <c r="NOV111" s="2"/>
      <c r="NOW111" s="2"/>
      <c r="NOX111" s="2"/>
      <c r="NOY111" s="2"/>
      <c r="NOZ111" s="2"/>
      <c r="NPA111" s="2"/>
      <c r="NPB111" s="2"/>
      <c r="NPC111" s="2"/>
      <c r="NPD111" s="2"/>
      <c r="NPE111" s="2"/>
      <c r="NPF111" s="2"/>
      <c r="NPG111" s="2"/>
      <c r="NPH111" s="2"/>
      <c r="NPI111" s="2"/>
      <c r="NPJ111" s="2"/>
      <c r="NPK111" s="2"/>
      <c r="NPL111" s="2"/>
      <c r="NPM111" s="2"/>
      <c r="NPN111" s="2"/>
      <c r="NPO111" s="2"/>
      <c r="NPP111" s="2"/>
      <c r="NPQ111" s="2"/>
      <c r="NPR111" s="2"/>
      <c r="NPS111" s="2"/>
      <c r="NPT111" s="2"/>
      <c r="NPU111" s="2"/>
      <c r="NPV111" s="2"/>
      <c r="NPW111" s="2"/>
      <c r="NPX111" s="2"/>
      <c r="NPY111" s="2"/>
      <c r="NPZ111" s="2"/>
      <c r="NQA111" s="2"/>
      <c r="NQB111" s="2"/>
      <c r="NQC111" s="2"/>
      <c r="NQD111" s="2"/>
      <c r="NQE111" s="2"/>
      <c r="NQF111" s="2"/>
      <c r="NQG111" s="2"/>
      <c r="NQH111" s="2"/>
      <c r="NQI111" s="2"/>
      <c r="NQJ111" s="2"/>
      <c r="NQK111" s="2"/>
      <c r="NQL111" s="2"/>
      <c r="NQM111" s="2"/>
      <c r="NQN111" s="2"/>
      <c r="NQO111" s="2"/>
      <c r="NQP111" s="2"/>
      <c r="NQQ111" s="2"/>
      <c r="NQR111" s="2"/>
      <c r="NQS111" s="2"/>
      <c r="NQT111" s="2"/>
      <c r="NQU111" s="2"/>
      <c r="NQV111" s="2"/>
      <c r="NQW111" s="2"/>
      <c r="NQX111" s="2"/>
      <c r="NQY111" s="2"/>
      <c r="NQZ111" s="2"/>
      <c r="NRA111" s="2"/>
      <c r="NRB111" s="2"/>
      <c r="NRC111" s="2"/>
      <c r="NRD111" s="2"/>
      <c r="NRE111" s="2"/>
      <c r="NRF111" s="2"/>
      <c r="NRG111" s="2"/>
      <c r="NRH111" s="2"/>
      <c r="NRI111" s="2"/>
      <c r="NRJ111" s="2"/>
      <c r="NRK111" s="2"/>
      <c r="NRL111" s="2"/>
      <c r="NRM111" s="2"/>
      <c r="NRN111" s="2"/>
      <c r="NRO111" s="2"/>
      <c r="NRP111" s="2"/>
      <c r="NRQ111" s="2"/>
      <c r="NRR111" s="2"/>
      <c r="NRS111" s="2"/>
      <c r="NRT111" s="2"/>
      <c r="NRU111" s="2"/>
      <c r="NRV111" s="2"/>
      <c r="NRW111" s="2"/>
      <c r="NRX111" s="2"/>
      <c r="NRY111" s="2"/>
      <c r="NRZ111" s="2"/>
      <c r="NSA111" s="2"/>
      <c r="NSB111" s="2"/>
      <c r="NSC111" s="2"/>
      <c r="NSD111" s="2"/>
      <c r="NSE111" s="2"/>
      <c r="NSF111" s="2"/>
      <c r="NSG111" s="2"/>
      <c r="NSH111" s="2"/>
      <c r="NSI111" s="2"/>
      <c r="NSJ111" s="2"/>
      <c r="NSK111" s="2"/>
      <c r="NSL111" s="2"/>
      <c r="NSM111" s="2"/>
      <c r="NSN111" s="2"/>
      <c r="NSO111" s="2"/>
      <c r="NSP111" s="2"/>
      <c r="NSQ111" s="2"/>
      <c r="NSR111" s="2"/>
      <c r="NSS111" s="2"/>
      <c r="NST111" s="2"/>
      <c r="NSU111" s="2"/>
      <c r="NSV111" s="2"/>
      <c r="NSW111" s="2"/>
      <c r="NSX111" s="2"/>
      <c r="NSY111" s="2"/>
      <c r="NSZ111" s="2"/>
      <c r="NTA111" s="2"/>
      <c r="NTB111" s="2"/>
      <c r="NTC111" s="2"/>
      <c r="NTD111" s="2"/>
      <c r="NTE111" s="2"/>
      <c r="NTF111" s="2"/>
      <c r="NTG111" s="2"/>
      <c r="NTH111" s="2"/>
      <c r="NTI111" s="2"/>
      <c r="NTJ111" s="2"/>
      <c r="NTK111" s="2"/>
      <c r="NTL111" s="2"/>
      <c r="NTM111" s="2"/>
      <c r="NTN111" s="2"/>
      <c r="NTO111" s="2"/>
      <c r="NTP111" s="2"/>
      <c r="NTQ111" s="2"/>
      <c r="NTR111" s="2"/>
      <c r="NTS111" s="2"/>
      <c r="NTT111" s="2"/>
      <c r="NTU111" s="2"/>
      <c r="NTV111" s="2"/>
      <c r="NTW111" s="2"/>
      <c r="NTX111" s="2"/>
      <c r="NTY111" s="2"/>
      <c r="NTZ111" s="2"/>
      <c r="NUA111" s="2"/>
      <c r="NUB111" s="2"/>
      <c r="NUC111" s="2"/>
      <c r="NUD111" s="2"/>
      <c r="NUE111" s="2"/>
      <c r="NUF111" s="2"/>
      <c r="NUG111" s="2"/>
      <c r="NUH111" s="2"/>
      <c r="NUI111" s="2"/>
      <c r="NUJ111" s="2"/>
      <c r="NUK111" s="2"/>
      <c r="NUL111" s="2"/>
      <c r="NUM111" s="2"/>
      <c r="NUN111" s="2"/>
      <c r="NUO111" s="2"/>
      <c r="NUP111" s="2"/>
      <c r="NUQ111" s="2"/>
      <c r="NUR111" s="2"/>
      <c r="NUS111" s="2"/>
      <c r="NUT111" s="2"/>
      <c r="NUU111" s="2"/>
      <c r="NUV111" s="2"/>
      <c r="NUW111" s="2"/>
      <c r="NUX111" s="2"/>
      <c r="NUY111" s="2"/>
      <c r="NUZ111" s="2"/>
      <c r="NVA111" s="2"/>
      <c r="NVB111" s="2"/>
      <c r="NVC111" s="2"/>
      <c r="NVD111" s="2"/>
      <c r="NVE111" s="2"/>
      <c r="NVF111" s="2"/>
      <c r="NVG111" s="2"/>
      <c r="NVH111" s="2"/>
      <c r="NVI111" s="2"/>
      <c r="NVJ111" s="2"/>
      <c r="NVK111" s="2"/>
      <c r="NVL111" s="2"/>
      <c r="NVM111" s="2"/>
      <c r="NVN111" s="2"/>
      <c r="NVO111" s="2"/>
      <c r="NVP111" s="2"/>
      <c r="NVQ111" s="2"/>
      <c r="NVR111" s="2"/>
      <c r="NVS111" s="2"/>
      <c r="NVT111" s="2"/>
      <c r="NVU111" s="2"/>
      <c r="NVV111" s="2"/>
      <c r="NVW111" s="2"/>
      <c r="NVX111" s="2"/>
      <c r="NVY111" s="2"/>
      <c r="NVZ111" s="2"/>
      <c r="NWA111" s="2"/>
      <c r="NWB111" s="2"/>
      <c r="NWC111" s="2"/>
      <c r="NWD111" s="2"/>
      <c r="NWE111" s="2"/>
      <c r="NWF111" s="2"/>
      <c r="NWG111" s="2"/>
      <c r="NWH111" s="2"/>
      <c r="NWI111" s="2"/>
      <c r="NWJ111" s="2"/>
      <c r="NWK111" s="2"/>
      <c r="NWL111" s="2"/>
      <c r="NWM111" s="2"/>
      <c r="NWN111" s="2"/>
      <c r="NWO111" s="2"/>
      <c r="NWP111" s="2"/>
      <c r="NWQ111" s="2"/>
      <c r="NWR111" s="2"/>
      <c r="NWS111" s="2"/>
      <c r="NWT111" s="2"/>
      <c r="NWU111" s="2"/>
      <c r="NWV111" s="2"/>
      <c r="NWW111" s="2"/>
      <c r="NWX111" s="2"/>
      <c r="NWY111" s="2"/>
      <c r="NWZ111" s="2"/>
      <c r="NXA111" s="2"/>
      <c r="NXB111" s="2"/>
      <c r="NXC111" s="2"/>
      <c r="NXD111" s="2"/>
      <c r="NXE111" s="2"/>
      <c r="NXF111" s="2"/>
      <c r="NXG111" s="2"/>
      <c r="NXH111" s="2"/>
      <c r="NXI111" s="2"/>
      <c r="NXJ111" s="2"/>
      <c r="NXK111" s="2"/>
      <c r="NXL111" s="2"/>
      <c r="NXM111" s="2"/>
      <c r="NXN111" s="2"/>
      <c r="NXO111" s="2"/>
      <c r="NXP111" s="2"/>
      <c r="NXQ111" s="2"/>
      <c r="NXR111" s="2"/>
      <c r="NXS111" s="2"/>
      <c r="NXT111" s="2"/>
      <c r="NXU111" s="2"/>
      <c r="NXV111" s="2"/>
      <c r="NXW111" s="2"/>
      <c r="NXX111" s="2"/>
      <c r="NXY111" s="2"/>
      <c r="NXZ111" s="2"/>
      <c r="NYA111" s="2"/>
      <c r="NYB111" s="2"/>
      <c r="NYC111" s="2"/>
      <c r="NYD111" s="2"/>
      <c r="NYE111" s="2"/>
      <c r="NYF111" s="2"/>
      <c r="NYG111" s="2"/>
      <c r="NYH111" s="2"/>
      <c r="NYI111" s="2"/>
      <c r="NYJ111" s="2"/>
      <c r="NYK111" s="2"/>
      <c r="NYL111" s="2"/>
      <c r="NYM111" s="2"/>
      <c r="NYN111" s="2"/>
      <c r="NYO111" s="2"/>
      <c r="NYP111" s="2"/>
      <c r="NYQ111" s="2"/>
      <c r="NYR111" s="2"/>
      <c r="NYS111" s="2"/>
      <c r="NYT111" s="2"/>
      <c r="NYU111" s="2"/>
      <c r="NYV111" s="2"/>
      <c r="NYW111" s="2"/>
      <c r="NYX111" s="2"/>
      <c r="NYY111" s="2"/>
      <c r="NYZ111" s="2"/>
      <c r="NZA111" s="2"/>
      <c r="NZB111" s="2"/>
      <c r="NZC111" s="2"/>
      <c r="NZD111" s="2"/>
      <c r="NZE111" s="2"/>
      <c r="NZF111" s="2"/>
      <c r="NZG111" s="2"/>
      <c r="NZH111" s="2"/>
      <c r="NZI111" s="2"/>
      <c r="NZJ111" s="2"/>
      <c r="NZK111" s="2"/>
      <c r="NZL111" s="2"/>
      <c r="NZM111" s="2"/>
      <c r="NZN111" s="2"/>
      <c r="NZO111" s="2"/>
      <c r="NZP111" s="2"/>
      <c r="NZQ111" s="2"/>
      <c r="NZR111" s="2"/>
      <c r="NZS111" s="2"/>
      <c r="NZT111" s="2"/>
      <c r="NZU111" s="2"/>
      <c r="NZV111" s="2"/>
      <c r="NZW111" s="2"/>
      <c r="NZX111" s="2"/>
      <c r="NZY111" s="2"/>
      <c r="NZZ111" s="2"/>
      <c r="OAA111" s="2"/>
      <c r="OAB111" s="2"/>
      <c r="OAC111" s="2"/>
      <c r="OAD111" s="2"/>
      <c r="OAE111" s="2"/>
      <c r="OAF111" s="2"/>
      <c r="OAG111" s="2"/>
      <c r="OAH111" s="2"/>
      <c r="OAI111" s="2"/>
      <c r="OAJ111" s="2"/>
      <c r="OAK111" s="2"/>
      <c r="OAL111" s="2"/>
      <c r="OAM111" s="2"/>
      <c r="OAN111" s="2"/>
      <c r="OAO111" s="2"/>
      <c r="OAP111" s="2"/>
      <c r="OAQ111" s="2"/>
      <c r="OAR111" s="2"/>
      <c r="OAS111" s="2"/>
      <c r="OAT111" s="2"/>
      <c r="OAU111" s="2"/>
      <c r="OAV111" s="2"/>
      <c r="OAW111" s="2"/>
      <c r="OAX111" s="2"/>
      <c r="OAY111" s="2"/>
      <c r="OAZ111" s="2"/>
      <c r="OBA111" s="2"/>
      <c r="OBB111" s="2"/>
      <c r="OBC111" s="2"/>
      <c r="OBD111" s="2"/>
      <c r="OBE111" s="2"/>
      <c r="OBF111" s="2"/>
      <c r="OBG111" s="2"/>
      <c r="OBH111" s="2"/>
      <c r="OBI111" s="2"/>
      <c r="OBJ111" s="2"/>
      <c r="OBK111" s="2"/>
      <c r="OBL111" s="2"/>
      <c r="OBM111" s="2"/>
      <c r="OBN111" s="2"/>
      <c r="OBO111" s="2"/>
      <c r="OBP111" s="2"/>
      <c r="OBQ111" s="2"/>
      <c r="OBR111" s="2"/>
      <c r="OBS111" s="2"/>
      <c r="OBT111" s="2"/>
      <c r="OBU111" s="2"/>
      <c r="OBV111" s="2"/>
      <c r="OBW111" s="2"/>
      <c r="OBX111" s="2"/>
      <c r="OBY111" s="2"/>
      <c r="OBZ111" s="2"/>
      <c r="OCA111" s="2"/>
      <c r="OCB111" s="2"/>
      <c r="OCC111" s="2"/>
      <c r="OCD111" s="2"/>
      <c r="OCE111" s="2"/>
      <c r="OCF111" s="2"/>
      <c r="OCG111" s="2"/>
      <c r="OCH111" s="2"/>
      <c r="OCI111" s="2"/>
      <c r="OCJ111" s="2"/>
      <c r="OCK111" s="2"/>
      <c r="OCL111" s="2"/>
      <c r="OCM111" s="2"/>
      <c r="OCN111" s="2"/>
      <c r="OCO111" s="2"/>
      <c r="OCP111" s="2"/>
      <c r="OCQ111" s="2"/>
      <c r="OCR111" s="2"/>
      <c r="OCS111" s="2"/>
      <c r="OCT111" s="2"/>
      <c r="OCU111" s="2"/>
      <c r="OCV111" s="2"/>
      <c r="OCW111" s="2"/>
      <c r="OCX111" s="2"/>
      <c r="OCY111" s="2"/>
      <c r="OCZ111" s="2"/>
      <c r="ODA111" s="2"/>
      <c r="ODB111" s="2"/>
      <c r="ODC111" s="2"/>
      <c r="ODD111" s="2"/>
      <c r="ODE111" s="2"/>
      <c r="ODF111" s="2"/>
      <c r="ODG111" s="2"/>
      <c r="ODH111" s="2"/>
      <c r="ODI111" s="2"/>
      <c r="ODJ111" s="2"/>
      <c r="ODK111" s="2"/>
      <c r="ODL111" s="2"/>
      <c r="ODM111" s="2"/>
      <c r="ODN111" s="2"/>
      <c r="ODO111" s="2"/>
      <c r="ODP111" s="2"/>
      <c r="ODQ111" s="2"/>
      <c r="ODR111" s="2"/>
      <c r="ODS111" s="2"/>
      <c r="ODT111" s="2"/>
      <c r="ODU111" s="2"/>
      <c r="ODV111" s="2"/>
      <c r="ODW111" s="2"/>
      <c r="ODX111" s="2"/>
      <c r="ODY111" s="2"/>
      <c r="ODZ111" s="2"/>
      <c r="OEA111" s="2"/>
      <c r="OEB111" s="2"/>
      <c r="OEC111" s="2"/>
      <c r="OED111" s="2"/>
      <c r="OEE111" s="2"/>
      <c r="OEF111" s="2"/>
      <c r="OEG111" s="2"/>
      <c r="OEH111" s="2"/>
      <c r="OEI111" s="2"/>
      <c r="OEJ111" s="2"/>
      <c r="OEK111" s="2"/>
      <c r="OEL111" s="2"/>
      <c r="OEM111" s="2"/>
      <c r="OEN111" s="2"/>
      <c r="OEO111" s="2"/>
      <c r="OEP111" s="2"/>
      <c r="OEQ111" s="2"/>
      <c r="OER111" s="2"/>
      <c r="OES111" s="2"/>
      <c r="OET111" s="2"/>
      <c r="OEU111" s="2"/>
      <c r="OEV111" s="2"/>
      <c r="OEW111" s="2"/>
      <c r="OEX111" s="2"/>
      <c r="OEY111" s="2"/>
      <c r="OEZ111" s="2"/>
      <c r="OFA111" s="2"/>
      <c r="OFB111" s="2"/>
      <c r="OFC111" s="2"/>
      <c r="OFD111" s="2"/>
      <c r="OFE111" s="2"/>
      <c r="OFF111" s="2"/>
      <c r="OFG111" s="2"/>
      <c r="OFH111" s="2"/>
      <c r="OFI111" s="2"/>
      <c r="OFJ111" s="2"/>
      <c r="OFK111" s="2"/>
      <c r="OFL111" s="2"/>
      <c r="OFM111" s="2"/>
      <c r="OFN111" s="2"/>
      <c r="OFO111" s="2"/>
      <c r="OFP111" s="2"/>
      <c r="OFQ111" s="2"/>
      <c r="OFR111" s="2"/>
      <c r="OFS111" s="2"/>
      <c r="OFT111" s="2"/>
      <c r="OFU111" s="2"/>
      <c r="OFV111" s="2"/>
      <c r="OFW111" s="2"/>
      <c r="OFX111" s="2"/>
      <c r="OFY111" s="2"/>
      <c r="OFZ111" s="2"/>
      <c r="OGA111" s="2"/>
      <c r="OGB111" s="2"/>
      <c r="OGC111" s="2"/>
      <c r="OGD111" s="2"/>
      <c r="OGE111" s="2"/>
      <c r="OGF111" s="2"/>
      <c r="OGG111" s="2"/>
      <c r="OGH111" s="2"/>
      <c r="OGI111" s="2"/>
      <c r="OGJ111" s="2"/>
      <c r="OGK111" s="2"/>
      <c r="OGL111" s="2"/>
      <c r="OGM111" s="2"/>
      <c r="OGN111" s="2"/>
      <c r="OGO111" s="2"/>
      <c r="OGP111" s="2"/>
      <c r="OGQ111" s="2"/>
      <c r="OGR111" s="2"/>
      <c r="OGS111" s="2"/>
      <c r="OGT111" s="2"/>
      <c r="OGU111" s="2"/>
      <c r="OGV111" s="2"/>
      <c r="OGW111" s="2"/>
      <c r="OGX111" s="2"/>
      <c r="OGY111" s="2"/>
      <c r="OGZ111" s="2"/>
      <c r="OHA111" s="2"/>
      <c r="OHB111" s="2"/>
      <c r="OHC111" s="2"/>
      <c r="OHD111" s="2"/>
      <c r="OHE111" s="2"/>
      <c r="OHF111" s="2"/>
      <c r="OHG111" s="2"/>
      <c r="OHH111" s="2"/>
      <c r="OHI111" s="2"/>
      <c r="OHJ111" s="2"/>
      <c r="OHK111" s="2"/>
      <c r="OHL111" s="2"/>
      <c r="OHM111" s="2"/>
      <c r="OHN111" s="2"/>
      <c r="OHO111" s="2"/>
      <c r="OHP111" s="2"/>
      <c r="OHQ111" s="2"/>
      <c r="OHR111" s="2"/>
      <c r="OHS111" s="2"/>
      <c r="OHT111" s="2"/>
      <c r="OHU111" s="2"/>
      <c r="OHV111" s="2"/>
      <c r="OHW111" s="2"/>
      <c r="OHX111" s="2"/>
      <c r="OHY111" s="2"/>
      <c r="OHZ111" s="2"/>
      <c r="OIA111" s="2"/>
      <c r="OIB111" s="2"/>
      <c r="OIC111" s="2"/>
      <c r="OID111" s="2"/>
      <c r="OIE111" s="2"/>
      <c r="OIF111" s="2"/>
      <c r="OIG111" s="2"/>
      <c r="OIH111" s="2"/>
      <c r="OII111" s="2"/>
      <c r="OIJ111" s="2"/>
      <c r="OIK111" s="2"/>
      <c r="OIL111" s="2"/>
      <c r="OIM111" s="2"/>
      <c r="OIN111" s="2"/>
      <c r="OIO111" s="2"/>
      <c r="OIP111" s="2"/>
      <c r="OIQ111" s="2"/>
      <c r="OIR111" s="2"/>
      <c r="OIS111" s="2"/>
      <c r="OIT111" s="2"/>
      <c r="OIU111" s="2"/>
      <c r="OIV111" s="2"/>
      <c r="OIW111" s="2"/>
      <c r="OIX111" s="2"/>
      <c r="OIY111" s="2"/>
      <c r="OIZ111" s="2"/>
      <c r="OJA111" s="2"/>
      <c r="OJB111" s="2"/>
      <c r="OJC111" s="2"/>
      <c r="OJD111" s="2"/>
      <c r="OJE111" s="2"/>
      <c r="OJF111" s="2"/>
      <c r="OJG111" s="2"/>
      <c r="OJH111" s="2"/>
      <c r="OJI111" s="2"/>
      <c r="OJJ111" s="2"/>
      <c r="OJK111" s="2"/>
      <c r="OJL111" s="2"/>
      <c r="OJM111" s="2"/>
      <c r="OJN111" s="2"/>
      <c r="OJO111" s="2"/>
      <c r="OJP111" s="2"/>
      <c r="OJQ111" s="2"/>
      <c r="OJR111" s="2"/>
      <c r="OJS111" s="2"/>
      <c r="OJT111" s="2"/>
      <c r="OJU111" s="2"/>
      <c r="OJV111" s="2"/>
      <c r="OJW111" s="2"/>
      <c r="OJX111" s="2"/>
      <c r="OJY111" s="2"/>
      <c r="OJZ111" s="2"/>
      <c r="OKA111" s="2"/>
      <c r="OKB111" s="2"/>
      <c r="OKC111" s="2"/>
      <c r="OKD111" s="2"/>
      <c r="OKE111" s="2"/>
      <c r="OKF111" s="2"/>
      <c r="OKG111" s="2"/>
      <c r="OKH111" s="2"/>
      <c r="OKI111" s="2"/>
      <c r="OKJ111" s="2"/>
      <c r="OKK111" s="2"/>
      <c r="OKL111" s="2"/>
      <c r="OKM111" s="2"/>
      <c r="OKN111" s="2"/>
      <c r="OKO111" s="2"/>
      <c r="OKP111" s="2"/>
      <c r="OKQ111" s="2"/>
      <c r="OKR111" s="2"/>
      <c r="OKS111" s="2"/>
      <c r="OKT111" s="2"/>
      <c r="OKU111" s="2"/>
      <c r="OKV111" s="2"/>
      <c r="OKW111" s="2"/>
      <c r="OKX111" s="2"/>
      <c r="OKY111" s="2"/>
      <c r="OKZ111" s="2"/>
      <c r="OLA111" s="2"/>
      <c r="OLB111" s="2"/>
      <c r="OLC111" s="2"/>
      <c r="OLD111" s="2"/>
      <c r="OLE111" s="2"/>
      <c r="OLF111" s="2"/>
      <c r="OLG111" s="2"/>
      <c r="OLH111" s="2"/>
      <c r="OLI111" s="2"/>
      <c r="OLJ111" s="2"/>
      <c r="OLK111" s="2"/>
      <c r="OLL111" s="2"/>
      <c r="OLM111" s="2"/>
      <c r="OLN111" s="2"/>
      <c r="OLO111" s="2"/>
      <c r="OLP111" s="2"/>
      <c r="OLQ111" s="2"/>
      <c r="OLR111" s="2"/>
      <c r="OLS111" s="2"/>
      <c r="OLT111" s="2"/>
      <c r="OLU111" s="2"/>
      <c r="OLV111" s="2"/>
      <c r="OLW111" s="2"/>
      <c r="OLX111" s="2"/>
      <c r="OLY111" s="2"/>
      <c r="OLZ111" s="2"/>
      <c r="OMA111" s="2"/>
      <c r="OMB111" s="2"/>
      <c r="OMC111" s="2"/>
      <c r="OMD111" s="2"/>
      <c r="OME111" s="2"/>
      <c r="OMF111" s="2"/>
      <c r="OMG111" s="2"/>
      <c r="OMH111" s="2"/>
      <c r="OMI111" s="2"/>
      <c r="OMJ111" s="2"/>
      <c r="OMK111" s="2"/>
      <c r="OML111" s="2"/>
      <c r="OMM111" s="2"/>
      <c r="OMN111" s="2"/>
      <c r="OMO111" s="2"/>
      <c r="OMP111" s="2"/>
      <c r="OMQ111" s="2"/>
      <c r="OMR111" s="2"/>
      <c r="OMS111" s="2"/>
      <c r="OMT111" s="2"/>
      <c r="OMU111" s="2"/>
      <c r="OMV111" s="2"/>
      <c r="OMW111" s="2"/>
      <c r="OMX111" s="2"/>
      <c r="OMY111" s="2"/>
      <c r="OMZ111" s="2"/>
      <c r="ONA111" s="2"/>
      <c r="ONB111" s="2"/>
      <c r="ONC111" s="2"/>
      <c r="OND111" s="2"/>
      <c r="ONE111" s="2"/>
      <c r="ONF111" s="2"/>
      <c r="ONG111" s="2"/>
      <c r="ONH111" s="2"/>
      <c r="ONI111" s="2"/>
      <c r="ONJ111" s="2"/>
      <c r="ONK111" s="2"/>
      <c r="ONL111" s="2"/>
      <c r="ONM111" s="2"/>
      <c r="ONN111" s="2"/>
      <c r="ONO111" s="2"/>
      <c r="ONP111" s="2"/>
      <c r="ONQ111" s="2"/>
      <c r="ONR111" s="2"/>
      <c r="ONS111" s="2"/>
      <c r="ONT111" s="2"/>
      <c r="ONU111" s="2"/>
      <c r="ONV111" s="2"/>
      <c r="ONW111" s="2"/>
      <c r="ONX111" s="2"/>
      <c r="ONY111" s="2"/>
      <c r="ONZ111" s="2"/>
      <c r="OOA111" s="2"/>
      <c r="OOB111" s="2"/>
      <c r="OOC111" s="2"/>
      <c r="OOD111" s="2"/>
      <c r="OOE111" s="2"/>
      <c r="OOF111" s="2"/>
      <c r="OOG111" s="2"/>
      <c r="OOH111" s="2"/>
      <c r="OOI111" s="2"/>
      <c r="OOJ111" s="2"/>
      <c r="OOK111" s="2"/>
      <c r="OOL111" s="2"/>
      <c r="OOM111" s="2"/>
      <c r="OON111" s="2"/>
      <c r="OOO111" s="2"/>
      <c r="OOP111" s="2"/>
      <c r="OOQ111" s="2"/>
      <c r="OOR111" s="2"/>
      <c r="OOS111" s="2"/>
      <c r="OOT111" s="2"/>
      <c r="OOU111" s="2"/>
      <c r="OOV111" s="2"/>
      <c r="OOW111" s="2"/>
      <c r="OOX111" s="2"/>
      <c r="OOY111" s="2"/>
      <c r="OOZ111" s="2"/>
      <c r="OPA111" s="2"/>
      <c r="OPB111" s="2"/>
      <c r="OPC111" s="2"/>
      <c r="OPD111" s="2"/>
      <c r="OPE111" s="2"/>
      <c r="OPF111" s="2"/>
      <c r="OPG111" s="2"/>
      <c r="OPH111" s="2"/>
      <c r="OPI111" s="2"/>
      <c r="OPJ111" s="2"/>
      <c r="OPK111" s="2"/>
      <c r="OPL111" s="2"/>
      <c r="OPM111" s="2"/>
      <c r="OPN111" s="2"/>
      <c r="OPO111" s="2"/>
      <c r="OPP111" s="2"/>
      <c r="OPQ111" s="2"/>
      <c r="OPR111" s="2"/>
      <c r="OPS111" s="2"/>
      <c r="OPT111" s="2"/>
      <c r="OPU111" s="2"/>
      <c r="OPV111" s="2"/>
      <c r="OPW111" s="2"/>
      <c r="OPX111" s="2"/>
      <c r="OPY111" s="2"/>
      <c r="OPZ111" s="2"/>
      <c r="OQA111" s="2"/>
      <c r="OQB111" s="2"/>
      <c r="OQC111" s="2"/>
      <c r="OQD111" s="2"/>
      <c r="OQE111" s="2"/>
      <c r="OQF111" s="2"/>
      <c r="OQG111" s="2"/>
      <c r="OQH111" s="2"/>
      <c r="OQI111" s="2"/>
      <c r="OQJ111" s="2"/>
      <c r="OQK111" s="2"/>
      <c r="OQL111" s="2"/>
      <c r="OQM111" s="2"/>
      <c r="OQN111" s="2"/>
      <c r="OQO111" s="2"/>
      <c r="OQP111" s="2"/>
      <c r="OQQ111" s="2"/>
      <c r="OQR111" s="2"/>
      <c r="OQS111" s="2"/>
      <c r="OQT111" s="2"/>
      <c r="OQU111" s="2"/>
      <c r="OQV111" s="2"/>
      <c r="OQW111" s="2"/>
      <c r="OQX111" s="2"/>
      <c r="OQY111" s="2"/>
      <c r="OQZ111" s="2"/>
      <c r="ORA111" s="2"/>
      <c r="ORB111" s="2"/>
      <c r="ORC111" s="2"/>
      <c r="ORD111" s="2"/>
      <c r="ORE111" s="2"/>
      <c r="ORF111" s="2"/>
      <c r="ORG111" s="2"/>
      <c r="ORH111" s="2"/>
      <c r="ORI111" s="2"/>
      <c r="ORJ111" s="2"/>
      <c r="ORK111" s="2"/>
      <c r="ORL111" s="2"/>
      <c r="ORM111" s="2"/>
      <c r="ORN111" s="2"/>
      <c r="ORO111" s="2"/>
      <c r="ORP111" s="2"/>
      <c r="ORQ111" s="2"/>
      <c r="ORR111" s="2"/>
      <c r="ORS111" s="2"/>
      <c r="ORT111" s="2"/>
      <c r="ORU111" s="2"/>
      <c r="ORV111" s="2"/>
      <c r="ORW111" s="2"/>
      <c r="ORX111" s="2"/>
      <c r="ORY111" s="2"/>
      <c r="ORZ111" s="2"/>
      <c r="OSA111" s="2"/>
      <c r="OSB111" s="2"/>
      <c r="OSC111" s="2"/>
      <c r="OSD111" s="2"/>
      <c r="OSE111" s="2"/>
      <c r="OSF111" s="2"/>
      <c r="OSG111" s="2"/>
      <c r="OSH111" s="2"/>
      <c r="OSI111" s="2"/>
      <c r="OSJ111" s="2"/>
      <c r="OSK111" s="2"/>
      <c r="OSL111" s="2"/>
      <c r="OSM111" s="2"/>
      <c r="OSN111" s="2"/>
      <c r="OSO111" s="2"/>
      <c r="OSP111" s="2"/>
      <c r="OSQ111" s="2"/>
      <c r="OSR111" s="2"/>
      <c r="OSS111" s="2"/>
      <c r="OST111" s="2"/>
      <c r="OSU111" s="2"/>
      <c r="OSV111" s="2"/>
      <c r="OSW111" s="2"/>
      <c r="OSX111" s="2"/>
      <c r="OSY111" s="2"/>
      <c r="OSZ111" s="2"/>
      <c r="OTA111" s="2"/>
      <c r="OTB111" s="2"/>
      <c r="OTC111" s="2"/>
      <c r="OTD111" s="2"/>
      <c r="OTE111" s="2"/>
      <c r="OTF111" s="2"/>
      <c r="OTG111" s="2"/>
      <c r="OTH111" s="2"/>
      <c r="OTI111" s="2"/>
      <c r="OTJ111" s="2"/>
      <c r="OTK111" s="2"/>
      <c r="OTL111" s="2"/>
      <c r="OTM111" s="2"/>
      <c r="OTN111" s="2"/>
      <c r="OTO111" s="2"/>
      <c r="OTP111" s="2"/>
      <c r="OTQ111" s="2"/>
      <c r="OTR111" s="2"/>
      <c r="OTS111" s="2"/>
      <c r="OTT111" s="2"/>
      <c r="OTU111" s="2"/>
      <c r="OTV111" s="2"/>
      <c r="OTW111" s="2"/>
      <c r="OTX111" s="2"/>
      <c r="OTY111" s="2"/>
      <c r="OTZ111" s="2"/>
      <c r="OUA111" s="2"/>
      <c r="OUB111" s="2"/>
      <c r="OUC111" s="2"/>
      <c r="OUD111" s="2"/>
      <c r="OUE111" s="2"/>
      <c r="OUF111" s="2"/>
      <c r="OUG111" s="2"/>
      <c r="OUH111" s="2"/>
      <c r="OUI111" s="2"/>
      <c r="OUJ111" s="2"/>
      <c r="OUK111" s="2"/>
      <c r="OUL111" s="2"/>
      <c r="OUM111" s="2"/>
      <c r="OUN111" s="2"/>
      <c r="OUO111" s="2"/>
      <c r="OUP111" s="2"/>
      <c r="OUQ111" s="2"/>
      <c r="OUR111" s="2"/>
      <c r="OUS111" s="2"/>
      <c r="OUT111" s="2"/>
      <c r="OUU111" s="2"/>
      <c r="OUV111" s="2"/>
      <c r="OUW111" s="2"/>
      <c r="OUX111" s="2"/>
      <c r="OUY111" s="2"/>
      <c r="OUZ111" s="2"/>
      <c r="OVA111" s="2"/>
      <c r="OVB111" s="2"/>
      <c r="OVC111" s="2"/>
      <c r="OVD111" s="2"/>
      <c r="OVE111" s="2"/>
      <c r="OVF111" s="2"/>
      <c r="OVG111" s="2"/>
      <c r="OVH111" s="2"/>
      <c r="OVI111" s="2"/>
      <c r="OVJ111" s="2"/>
      <c r="OVK111" s="2"/>
      <c r="OVL111" s="2"/>
      <c r="OVM111" s="2"/>
      <c r="OVN111" s="2"/>
      <c r="OVO111" s="2"/>
      <c r="OVP111" s="2"/>
      <c r="OVQ111" s="2"/>
      <c r="OVR111" s="2"/>
      <c r="OVS111" s="2"/>
      <c r="OVT111" s="2"/>
      <c r="OVU111" s="2"/>
      <c r="OVV111" s="2"/>
      <c r="OVW111" s="2"/>
      <c r="OVX111" s="2"/>
      <c r="OVY111" s="2"/>
      <c r="OVZ111" s="2"/>
      <c r="OWA111" s="2"/>
      <c r="OWB111" s="2"/>
      <c r="OWC111" s="2"/>
      <c r="OWD111" s="2"/>
      <c r="OWE111" s="2"/>
      <c r="OWF111" s="2"/>
      <c r="OWG111" s="2"/>
      <c r="OWH111" s="2"/>
      <c r="OWI111" s="2"/>
      <c r="OWJ111" s="2"/>
      <c r="OWK111" s="2"/>
      <c r="OWL111" s="2"/>
      <c r="OWM111" s="2"/>
      <c r="OWN111" s="2"/>
      <c r="OWO111" s="2"/>
      <c r="OWP111" s="2"/>
      <c r="OWQ111" s="2"/>
      <c r="OWR111" s="2"/>
      <c r="OWS111" s="2"/>
      <c r="OWT111" s="2"/>
      <c r="OWU111" s="2"/>
      <c r="OWV111" s="2"/>
      <c r="OWW111" s="2"/>
      <c r="OWX111" s="2"/>
      <c r="OWY111" s="2"/>
      <c r="OWZ111" s="2"/>
      <c r="OXA111" s="2"/>
      <c r="OXB111" s="2"/>
      <c r="OXC111" s="2"/>
      <c r="OXD111" s="2"/>
      <c r="OXE111" s="2"/>
      <c r="OXF111" s="2"/>
      <c r="OXG111" s="2"/>
      <c r="OXH111" s="2"/>
      <c r="OXI111" s="2"/>
      <c r="OXJ111" s="2"/>
      <c r="OXK111" s="2"/>
      <c r="OXL111" s="2"/>
      <c r="OXM111" s="2"/>
      <c r="OXN111" s="2"/>
      <c r="OXO111" s="2"/>
      <c r="OXP111" s="2"/>
      <c r="OXQ111" s="2"/>
      <c r="OXR111" s="2"/>
      <c r="OXS111" s="2"/>
      <c r="OXT111" s="2"/>
      <c r="OXU111" s="2"/>
      <c r="OXV111" s="2"/>
      <c r="OXW111" s="2"/>
      <c r="OXX111" s="2"/>
      <c r="OXY111" s="2"/>
      <c r="OXZ111" s="2"/>
      <c r="OYA111" s="2"/>
      <c r="OYB111" s="2"/>
      <c r="OYC111" s="2"/>
      <c r="OYD111" s="2"/>
      <c r="OYE111" s="2"/>
      <c r="OYF111" s="2"/>
      <c r="OYG111" s="2"/>
      <c r="OYH111" s="2"/>
      <c r="OYI111" s="2"/>
      <c r="OYJ111" s="2"/>
      <c r="OYK111" s="2"/>
      <c r="OYL111" s="2"/>
      <c r="OYM111" s="2"/>
      <c r="OYN111" s="2"/>
      <c r="OYO111" s="2"/>
      <c r="OYP111" s="2"/>
      <c r="OYQ111" s="2"/>
      <c r="OYR111" s="2"/>
      <c r="OYS111" s="2"/>
      <c r="OYT111" s="2"/>
      <c r="OYU111" s="2"/>
      <c r="OYV111" s="2"/>
      <c r="OYW111" s="2"/>
      <c r="OYX111" s="2"/>
      <c r="OYY111" s="2"/>
      <c r="OYZ111" s="2"/>
      <c r="OZA111" s="2"/>
      <c r="OZB111" s="2"/>
      <c r="OZC111" s="2"/>
      <c r="OZD111" s="2"/>
      <c r="OZE111" s="2"/>
      <c r="OZF111" s="2"/>
      <c r="OZG111" s="2"/>
      <c r="OZH111" s="2"/>
      <c r="OZI111" s="2"/>
      <c r="OZJ111" s="2"/>
      <c r="OZK111" s="2"/>
      <c r="OZL111" s="2"/>
      <c r="OZM111" s="2"/>
      <c r="OZN111" s="2"/>
      <c r="OZO111" s="2"/>
      <c r="OZP111" s="2"/>
      <c r="OZQ111" s="2"/>
      <c r="OZR111" s="2"/>
      <c r="OZS111" s="2"/>
      <c r="OZT111" s="2"/>
      <c r="OZU111" s="2"/>
      <c r="OZV111" s="2"/>
      <c r="OZW111" s="2"/>
      <c r="OZX111" s="2"/>
      <c r="OZY111" s="2"/>
      <c r="OZZ111" s="2"/>
      <c r="PAA111" s="2"/>
      <c r="PAB111" s="2"/>
      <c r="PAC111" s="2"/>
      <c r="PAD111" s="2"/>
      <c r="PAE111" s="2"/>
      <c r="PAF111" s="2"/>
      <c r="PAG111" s="2"/>
      <c r="PAH111" s="2"/>
      <c r="PAI111" s="2"/>
      <c r="PAJ111" s="2"/>
      <c r="PAK111" s="2"/>
      <c r="PAL111" s="2"/>
      <c r="PAM111" s="2"/>
      <c r="PAN111" s="2"/>
      <c r="PAO111" s="2"/>
      <c r="PAP111" s="2"/>
      <c r="PAQ111" s="2"/>
      <c r="PAR111" s="2"/>
      <c r="PAS111" s="2"/>
      <c r="PAT111" s="2"/>
      <c r="PAU111" s="2"/>
      <c r="PAV111" s="2"/>
      <c r="PAW111" s="2"/>
      <c r="PAX111" s="2"/>
      <c r="PAY111" s="2"/>
      <c r="PAZ111" s="2"/>
      <c r="PBA111" s="2"/>
      <c r="PBB111" s="2"/>
      <c r="PBC111" s="2"/>
      <c r="PBD111" s="2"/>
      <c r="PBE111" s="2"/>
      <c r="PBF111" s="2"/>
      <c r="PBG111" s="2"/>
      <c r="PBH111" s="2"/>
      <c r="PBI111" s="2"/>
      <c r="PBJ111" s="2"/>
      <c r="PBK111" s="2"/>
      <c r="PBL111" s="2"/>
      <c r="PBM111" s="2"/>
      <c r="PBN111" s="2"/>
      <c r="PBO111" s="2"/>
      <c r="PBP111" s="2"/>
      <c r="PBQ111" s="2"/>
      <c r="PBR111" s="2"/>
      <c r="PBS111" s="2"/>
      <c r="PBT111" s="2"/>
      <c r="PBU111" s="2"/>
      <c r="PBV111" s="2"/>
      <c r="PBW111" s="2"/>
      <c r="PBX111" s="2"/>
      <c r="PBY111" s="2"/>
      <c r="PBZ111" s="2"/>
      <c r="PCA111" s="2"/>
      <c r="PCB111" s="2"/>
      <c r="PCC111" s="2"/>
      <c r="PCD111" s="2"/>
      <c r="PCE111" s="2"/>
      <c r="PCF111" s="2"/>
      <c r="PCG111" s="2"/>
      <c r="PCH111" s="2"/>
      <c r="PCI111" s="2"/>
      <c r="PCJ111" s="2"/>
      <c r="PCK111" s="2"/>
      <c r="PCL111" s="2"/>
      <c r="PCM111" s="2"/>
      <c r="PCN111" s="2"/>
      <c r="PCO111" s="2"/>
      <c r="PCP111" s="2"/>
      <c r="PCQ111" s="2"/>
      <c r="PCR111" s="2"/>
      <c r="PCS111" s="2"/>
      <c r="PCT111" s="2"/>
      <c r="PCU111" s="2"/>
      <c r="PCV111" s="2"/>
      <c r="PCW111" s="2"/>
      <c r="PCX111" s="2"/>
      <c r="PCY111" s="2"/>
      <c r="PCZ111" s="2"/>
      <c r="PDA111" s="2"/>
      <c r="PDB111" s="2"/>
      <c r="PDC111" s="2"/>
      <c r="PDD111" s="2"/>
      <c r="PDE111" s="2"/>
      <c r="PDF111" s="2"/>
      <c r="PDG111" s="2"/>
      <c r="PDH111" s="2"/>
      <c r="PDI111" s="2"/>
      <c r="PDJ111" s="2"/>
      <c r="PDK111" s="2"/>
      <c r="PDL111" s="2"/>
      <c r="PDM111" s="2"/>
      <c r="PDN111" s="2"/>
      <c r="PDO111" s="2"/>
      <c r="PDP111" s="2"/>
      <c r="PDQ111" s="2"/>
      <c r="PDR111" s="2"/>
      <c r="PDS111" s="2"/>
      <c r="PDT111" s="2"/>
      <c r="PDU111" s="2"/>
      <c r="PDV111" s="2"/>
      <c r="PDW111" s="2"/>
      <c r="PDX111" s="2"/>
      <c r="PDY111" s="2"/>
      <c r="PDZ111" s="2"/>
      <c r="PEA111" s="2"/>
      <c r="PEB111" s="2"/>
      <c r="PEC111" s="2"/>
      <c r="PED111" s="2"/>
      <c r="PEE111" s="2"/>
      <c r="PEF111" s="2"/>
      <c r="PEG111" s="2"/>
      <c r="PEH111" s="2"/>
      <c r="PEI111" s="2"/>
      <c r="PEJ111" s="2"/>
      <c r="PEK111" s="2"/>
      <c r="PEL111" s="2"/>
      <c r="PEM111" s="2"/>
      <c r="PEN111" s="2"/>
      <c r="PEO111" s="2"/>
      <c r="PEP111" s="2"/>
      <c r="PEQ111" s="2"/>
      <c r="PER111" s="2"/>
      <c r="PES111" s="2"/>
      <c r="PET111" s="2"/>
      <c r="PEU111" s="2"/>
      <c r="PEV111" s="2"/>
      <c r="PEW111" s="2"/>
      <c r="PEX111" s="2"/>
      <c r="PEY111" s="2"/>
      <c r="PEZ111" s="2"/>
      <c r="PFA111" s="2"/>
      <c r="PFB111" s="2"/>
      <c r="PFC111" s="2"/>
      <c r="PFD111" s="2"/>
      <c r="PFE111" s="2"/>
      <c r="PFF111" s="2"/>
      <c r="PFG111" s="2"/>
      <c r="PFH111" s="2"/>
      <c r="PFI111" s="2"/>
      <c r="PFJ111" s="2"/>
      <c r="PFK111" s="2"/>
      <c r="PFL111" s="2"/>
      <c r="PFM111" s="2"/>
      <c r="PFN111" s="2"/>
      <c r="PFO111" s="2"/>
      <c r="PFP111" s="2"/>
      <c r="PFQ111" s="2"/>
      <c r="PFR111" s="2"/>
      <c r="PFS111" s="2"/>
      <c r="PFT111" s="2"/>
      <c r="PFU111" s="2"/>
      <c r="PFV111" s="2"/>
      <c r="PFW111" s="2"/>
      <c r="PFX111" s="2"/>
      <c r="PFY111" s="2"/>
      <c r="PFZ111" s="2"/>
      <c r="PGA111" s="2"/>
      <c r="PGB111" s="2"/>
      <c r="PGC111" s="2"/>
      <c r="PGD111" s="2"/>
      <c r="PGE111" s="2"/>
      <c r="PGF111" s="2"/>
      <c r="PGG111" s="2"/>
      <c r="PGH111" s="2"/>
      <c r="PGI111" s="2"/>
      <c r="PGJ111" s="2"/>
      <c r="PGK111" s="2"/>
      <c r="PGL111" s="2"/>
      <c r="PGM111" s="2"/>
      <c r="PGN111" s="2"/>
      <c r="PGO111" s="2"/>
      <c r="PGP111" s="2"/>
      <c r="PGQ111" s="2"/>
      <c r="PGR111" s="2"/>
      <c r="PGS111" s="2"/>
      <c r="PGT111" s="2"/>
      <c r="PGU111" s="2"/>
      <c r="PGV111" s="2"/>
      <c r="PGW111" s="2"/>
      <c r="PGX111" s="2"/>
      <c r="PGY111" s="2"/>
      <c r="PGZ111" s="2"/>
      <c r="PHA111" s="2"/>
      <c r="PHB111" s="2"/>
      <c r="PHC111" s="2"/>
      <c r="PHD111" s="2"/>
      <c r="PHE111" s="2"/>
      <c r="PHF111" s="2"/>
      <c r="PHG111" s="2"/>
      <c r="PHH111" s="2"/>
      <c r="PHI111" s="2"/>
      <c r="PHJ111" s="2"/>
      <c r="PHK111" s="2"/>
      <c r="PHL111" s="2"/>
      <c r="PHM111" s="2"/>
      <c r="PHN111" s="2"/>
      <c r="PHO111" s="2"/>
      <c r="PHP111" s="2"/>
      <c r="PHQ111" s="2"/>
      <c r="PHR111" s="2"/>
      <c r="PHS111" s="2"/>
      <c r="PHT111" s="2"/>
      <c r="PHU111" s="2"/>
      <c r="PHV111" s="2"/>
      <c r="PHW111" s="2"/>
      <c r="PHX111" s="2"/>
      <c r="PHY111" s="2"/>
      <c r="PHZ111" s="2"/>
      <c r="PIA111" s="2"/>
      <c r="PIB111" s="2"/>
      <c r="PIC111" s="2"/>
      <c r="PID111" s="2"/>
      <c r="PIE111" s="2"/>
      <c r="PIF111" s="2"/>
      <c r="PIG111" s="2"/>
      <c r="PIH111" s="2"/>
      <c r="PII111" s="2"/>
      <c r="PIJ111" s="2"/>
      <c r="PIK111" s="2"/>
      <c r="PIL111" s="2"/>
      <c r="PIM111" s="2"/>
      <c r="PIN111" s="2"/>
      <c r="PIO111" s="2"/>
      <c r="PIP111" s="2"/>
      <c r="PIQ111" s="2"/>
      <c r="PIR111" s="2"/>
      <c r="PIS111" s="2"/>
      <c r="PIT111" s="2"/>
      <c r="PIU111" s="2"/>
      <c r="PIV111" s="2"/>
      <c r="PIW111" s="2"/>
      <c r="PIX111" s="2"/>
      <c r="PIY111" s="2"/>
      <c r="PIZ111" s="2"/>
      <c r="PJA111" s="2"/>
      <c r="PJB111" s="2"/>
      <c r="PJC111" s="2"/>
      <c r="PJD111" s="2"/>
      <c r="PJE111" s="2"/>
      <c r="PJF111" s="2"/>
      <c r="PJG111" s="2"/>
      <c r="PJH111" s="2"/>
      <c r="PJI111" s="2"/>
      <c r="PJJ111" s="2"/>
      <c r="PJK111" s="2"/>
      <c r="PJL111" s="2"/>
      <c r="PJM111" s="2"/>
      <c r="PJN111" s="2"/>
      <c r="PJO111" s="2"/>
      <c r="PJP111" s="2"/>
      <c r="PJQ111" s="2"/>
      <c r="PJR111" s="2"/>
      <c r="PJS111" s="2"/>
      <c r="PJT111" s="2"/>
      <c r="PJU111" s="2"/>
      <c r="PJV111" s="2"/>
      <c r="PJW111" s="2"/>
      <c r="PJX111" s="2"/>
      <c r="PJY111" s="2"/>
      <c r="PJZ111" s="2"/>
      <c r="PKA111" s="2"/>
      <c r="PKB111" s="2"/>
      <c r="PKC111" s="2"/>
      <c r="PKD111" s="2"/>
      <c r="PKE111" s="2"/>
      <c r="PKF111" s="2"/>
      <c r="PKG111" s="2"/>
      <c r="PKH111" s="2"/>
      <c r="PKI111" s="2"/>
      <c r="PKJ111" s="2"/>
      <c r="PKK111" s="2"/>
      <c r="PKL111" s="2"/>
      <c r="PKM111" s="2"/>
      <c r="PKN111" s="2"/>
      <c r="PKO111" s="2"/>
      <c r="PKP111" s="2"/>
      <c r="PKQ111" s="2"/>
      <c r="PKR111" s="2"/>
      <c r="PKS111" s="2"/>
      <c r="PKT111" s="2"/>
      <c r="PKU111" s="2"/>
      <c r="PKV111" s="2"/>
      <c r="PKW111" s="2"/>
      <c r="PKX111" s="2"/>
      <c r="PKY111" s="2"/>
      <c r="PKZ111" s="2"/>
      <c r="PLA111" s="2"/>
      <c r="PLB111" s="2"/>
      <c r="PLC111" s="2"/>
      <c r="PLD111" s="2"/>
      <c r="PLE111" s="2"/>
      <c r="PLF111" s="2"/>
      <c r="PLG111" s="2"/>
      <c r="PLH111" s="2"/>
      <c r="PLI111" s="2"/>
      <c r="PLJ111" s="2"/>
      <c r="PLK111" s="2"/>
      <c r="PLL111" s="2"/>
      <c r="PLM111" s="2"/>
      <c r="PLN111" s="2"/>
      <c r="PLO111" s="2"/>
      <c r="PLP111" s="2"/>
      <c r="PLQ111" s="2"/>
      <c r="PLR111" s="2"/>
      <c r="PLS111" s="2"/>
      <c r="PLT111" s="2"/>
      <c r="PLU111" s="2"/>
      <c r="PLV111" s="2"/>
      <c r="PLW111" s="2"/>
      <c r="PLX111" s="2"/>
      <c r="PLY111" s="2"/>
      <c r="PLZ111" s="2"/>
      <c r="PMA111" s="2"/>
      <c r="PMB111" s="2"/>
      <c r="PMC111" s="2"/>
      <c r="PMD111" s="2"/>
      <c r="PME111" s="2"/>
      <c r="PMF111" s="2"/>
      <c r="PMG111" s="2"/>
      <c r="PMH111" s="2"/>
      <c r="PMI111" s="2"/>
      <c r="PMJ111" s="2"/>
      <c r="PMK111" s="2"/>
      <c r="PML111" s="2"/>
      <c r="PMM111" s="2"/>
      <c r="PMN111" s="2"/>
      <c r="PMO111" s="2"/>
      <c r="PMP111" s="2"/>
      <c r="PMQ111" s="2"/>
      <c r="PMR111" s="2"/>
      <c r="PMS111" s="2"/>
      <c r="PMT111" s="2"/>
      <c r="PMU111" s="2"/>
      <c r="PMV111" s="2"/>
      <c r="PMW111" s="2"/>
      <c r="PMX111" s="2"/>
      <c r="PMY111" s="2"/>
      <c r="PMZ111" s="2"/>
      <c r="PNA111" s="2"/>
      <c r="PNB111" s="2"/>
      <c r="PNC111" s="2"/>
      <c r="PND111" s="2"/>
      <c r="PNE111" s="2"/>
      <c r="PNF111" s="2"/>
      <c r="PNG111" s="2"/>
      <c r="PNH111" s="2"/>
      <c r="PNI111" s="2"/>
      <c r="PNJ111" s="2"/>
      <c r="PNK111" s="2"/>
      <c r="PNL111" s="2"/>
      <c r="PNM111" s="2"/>
      <c r="PNN111" s="2"/>
      <c r="PNO111" s="2"/>
      <c r="PNP111" s="2"/>
      <c r="PNQ111" s="2"/>
      <c r="PNR111" s="2"/>
      <c r="PNS111" s="2"/>
      <c r="PNT111" s="2"/>
      <c r="PNU111" s="2"/>
      <c r="PNV111" s="2"/>
      <c r="PNW111" s="2"/>
      <c r="PNX111" s="2"/>
      <c r="PNY111" s="2"/>
      <c r="PNZ111" s="2"/>
      <c r="POA111" s="2"/>
      <c r="POB111" s="2"/>
      <c r="POC111" s="2"/>
      <c r="POD111" s="2"/>
      <c r="POE111" s="2"/>
      <c r="POF111" s="2"/>
      <c r="POG111" s="2"/>
      <c r="POH111" s="2"/>
      <c r="POI111" s="2"/>
      <c r="POJ111" s="2"/>
      <c r="POK111" s="2"/>
      <c r="POL111" s="2"/>
      <c r="POM111" s="2"/>
      <c r="PON111" s="2"/>
      <c r="POO111" s="2"/>
      <c r="POP111" s="2"/>
      <c r="POQ111" s="2"/>
      <c r="POR111" s="2"/>
      <c r="POS111" s="2"/>
      <c r="POT111" s="2"/>
      <c r="POU111" s="2"/>
      <c r="POV111" s="2"/>
      <c r="POW111" s="2"/>
      <c r="POX111" s="2"/>
      <c r="POY111" s="2"/>
      <c r="POZ111" s="2"/>
      <c r="PPA111" s="2"/>
      <c r="PPB111" s="2"/>
      <c r="PPC111" s="2"/>
      <c r="PPD111" s="2"/>
      <c r="PPE111" s="2"/>
      <c r="PPF111" s="2"/>
      <c r="PPG111" s="2"/>
      <c r="PPH111" s="2"/>
      <c r="PPI111" s="2"/>
      <c r="PPJ111" s="2"/>
      <c r="PPK111" s="2"/>
      <c r="PPL111" s="2"/>
      <c r="PPM111" s="2"/>
      <c r="PPN111" s="2"/>
      <c r="PPO111" s="2"/>
      <c r="PPP111" s="2"/>
      <c r="PPQ111" s="2"/>
      <c r="PPR111" s="2"/>
      <c r="PPS111" s="2"/>
      <c r="PPT111" s="2"/>
      <c r="PPU111" s="2"/>
      <c r="PPV111" s="2"/>
      <c r="PPW111" s="2"/>
      <c r="PPX111" s="2"/>
      <c r="PPY111" s="2"/>
      <c r="PPZ111" s="2"/>
      <c r="PQA111" s="2"/>
      <c r="PQB111" s="2"/>
      <c r="PQC111" s="2"/>
      <c r="PQD111" s="2"/>
      <c r="PQE111" s="2"/>
      <c r="PQF111" s="2"/>
      <c r="PQG111" s="2"/>
      <c r="PQH111" s="2"/>
      <c r="PQI111" s="2"/>
      <c r="PQJ111" s="2"/>
      <c r="PQK111" s="2"/>
      <c r="PQL111" s="2"/>
      <c r="PQM111" s="2"/>
      <c r="PQN111" s="2"/>
      <c r="PQO111" s="2"/>
      <c r="PQP111" s="2"/>
      <c r="PQQ111" s="2"/>
      <c r="PQR111" s="2"/>
      <c r="PQS111" s="2"/>
      <c r="PQT111" s="2"/>
      <c r="PQU111" s="2"/>
      <c r="PQV111" s="2"/>
      <c r="PQW111" s="2"/>
      <c r="PQX111" s="2"/>
      <c r="PQY111" s="2"/>
      <c r="PQZ111" s="2"/>
      <c r="PRA111" s="2"/>
      <c r="PRB111" s="2"/>
      <c r="PRC111" s="2"/>
      <c r="PRD111" s="2"/>
      <c r="PRE111" s="2"/>
      <c r="PRF111" s="2"/>
      <c r="PRG111" s="2"/>
      <c r="PRH111" s="2"/>
      <c r="PRI111" s="2"/>
      <c r="PRJ111" s="2"/>
      <c r="PRK111" s="2"/>
      <c r="PRL111" s="2"/>
      <c r="PRM111" s="2"/>
      <c r="PRN111" s="2"/>
      <c r="PRO111" s="2"/>
      <c r="PRP111" s="2"/>
      <c r="PRQ111" s="2"/>
      <c r="PRR111" s="2"/>
      <c r="PRS111" s="2"/>
      <c r="PRT111" s="2"/>
      <c r="PRU111" s="2"/>
      <c r="PRV111" s="2"/>
      <c r="PRW111" s="2"/>
      <c r="PRX111" s="2"/>
      <c r="PRY111" s="2"/>
      <c r="PRZ111" s="2"/>
      <c r="PSA111" s="2"/>
      <c r="PSB111" s="2"/>
      <c r="PSC111" s="2"/>
      <c r="PSD111" s="2"/>
      <c r="PSE111" s="2"/>
      <c r="PSF111" s="2"/>
      <c r="PSG111" s="2"/>
      <c r="PSH111" s="2"/>
      <c r="PSI111" s="2"/>
      <c r="PSJ111" s="2"/>
      <c r="PSK111" s="2"/>
      <c r="PSL111" s="2"/>
      <c r="PSM111" s="2"/>
      <c r="PSN111" s="2"/>
      <c r="PSO111" s="2"/>
      <c r="PSP111" s="2"/>
      <c r="PSQ111" s="2"/>
      <c r="PSR111" s="2"/>
      <c r="PSS111" s="2"/>
      <c r="PST111" s="2"/>
      <c r="PSU111" s="2"/>
      <c r="PSV111" s="2"/>
      <c r="PSW111" s="2"/>
      <c r="PSX111" s="2"/>
      <c r="PSY111" s="2"/>
      <c r="PSZ111" s="2"/>
      <c r="PTA111" s="2"/>
      <c r="PTB111" s="2"/>
      <c r="PTC111" s="2"/>
      <c r="PTD111" s="2"/>
      <c r="PTE111" s="2"/>
      <c r="PTF111" s="2"/>
      <c r="PTG111" s="2"/>
      <c r="PTH111" s="2"/>
      <c r="PTI111" s="2"/>
      <c r="PTJ111" s="2"/>
      <c r="PTK111" s="2"/>
      <c r="PTL111" s="2"/>
      <c r="PTM111" s="2"/>
      <c r="PTN111" s="2"/>
      <c r="PTO111" s="2"/>
      <c r="PTP111" s="2"/>
      <c r="PTQ111" s="2"/>
      <c r="PTR111" s="2"/>
      <c r="PTS111" s="2"/>
      <c r="PTT111" s="2"/>
      <c r="PTU111" s="2"/>
      <c r="PTV111" s="2"/>
      <c r="PTW111" s="2"/>
      <c r="PTX111" s="2"/>
      <c r="PTY111" s="2"/>
      <c r="PTZ111" s="2"/>
      <c r="PUA111" s="2"/>
      <c r="PUB111" s="2"/>
      <c r="PUC111" s="2"/>
      <c r="PUD111" s="2"/>
      <c r="PUE111" s="2"/>
      <c r="PUF111" s="2"/>
      <c r="PUG111" s="2"/>
      <c r="PUH111" s="2"/>
      <c r="PUI111" s="2"/>
      <c r="PUJ111" s="2"/>
      <c r="PUK111" s="2"/>
      <c r="PUL111" s="2"/>
      <c r="PUM111" s="2"/>
      <c r="PUN111" s="2"/>
      <c r="PUO111" s="2"/>
      <c r="PUP111" s="2"/>
      <c r="PUQ111" s="2"/>
      <c r="PUR111" s="2"/>
      <c r="PUS111" s="2"/>
      <c r="PUT111" s="2"/>
      <c r="PUU111" s="2"/>
      <c r="PUV111" s="2"/>
      <c r="PUW111" s="2"/>
      <c r="PUX111" s="2"/>
      <c r="PUY111" s="2"/>
      <c r="PUZ111" s="2"/>
      <c r="PVA111" s="2"/>
      <c r="PVB111" s="2"/>
      <c r="PVC111" s="2"/>
      <c r="PVD111" s="2"/>
      <c r="PVE111" s="2"/>
      <c r="PVF111" s="2"/>
      <c r="PVG111" s="2"/>
      <c r="PVH111" s="2"/>
      <c r="PVI111" s="2"/>
      <c r="PVJ111" s="2"/>
      <c r="PVK111" s="2"/>
      <c r="PVL111" s="2"/>
      <c r="PVM111" s="2"/>
      <c r="PVN111" s="2"/>
      <c r="PVO111" s="2"/>
      <c r="PVP111" s="2"/>
      <c r="PVQ111" s="2"/>
      <c r="PVR111" s="2"/>
      <c r="PVS111" s="2"/>
      <c r="PVT111" s="2"/>
      <c r="PVU111" s="2"/>
      <c r="PVV111" s="2"/>
      <c r="PVW111" s="2"/>
      <c r="PVX111" s="2"/>
      <c r="PVY111" s="2"/>
      <c r="PVZ111" s="2"/>
      <c r="PWA111" s="2"/>
      <c r="PWB111" s="2"/>
      <c r="PWC111" s="2"/>
      <c r="PWD111" s="2"/>
      <c r="PWE111" s="2"/>
      <c r="PWF111" s="2"/>
      <c r="PWG111" s="2"/>
      <c r="PWH111" s="2"/>
      <c r="PWI111" s="2"/>
      <c r="PWJ111" s="2"/>
      <c r="PWK111" s="2"/>
      <c r="PWL111" s="2"/>
      <c r="PWM111" s="2"/>
      <c r="PWN111" s="2"/>
      <c r="PWO111" s="2"/>
      <c r="PWP111" s="2"/>
      <c r="PWQ111" s="2"/>
      <c r="PWR111" s="2"/>
      <c r="PWS111" s="2"/>
      <c r="PWT111" s="2"/>
      <c r="PWU111" s="2"/>
      <c r="PWV111" s="2"/>
      <c r="PWW111" s="2"/>
      <c r="PWX111" s="2"/>
      <c r="PWY111" s="2"/>
      <c r="PWZ111" s="2"/>
      <c r="PXA111" s="2"/>
      <c r="PXB111" s="2"/>
      <c r="PXC111" s="2"/>
      <c r="PXD111" s="2"/>
      <c r="PXE111" s="2"/>
      <c r="PXF111" s="2"/>
      <c r="PXG111" s="2"/>
      <c r="PXH111" s="2"/>
      <c r="PXI111" s="2"/>
      <c r="PXJ111" s="2"/>
      <c r="PXK111" s="2"/>
      <c r="PXL111" s="2"/>
      <c r="PXM111" s="2"/>
      <c r="PXN111" s="2"/>
      <c r="PXO111" s="2"/>
      <c r="PXP111" s="2"/>
      <c r="PXQ111" s="2"/>
      <c r="PXR111" s="2"/>
      <c r="PXS111" s="2"/>
      <c r="PXT111" s="2"/>
      <c r="PXU111" s="2"/>
      <c r="PXV111" s="2"/>
      <c r="PXW111" s="2"/>
      <c r="PXX111" s="2"/>
      <c r="PXY111" s="2"/>
      <c r="PXZ111" s="2"/>
      <c r="PYA111" s="2"/>
      <c r="PYB111" s="2"/>
      <c r="PYC111" s="2"/>
      <c r="PYD111" s="2"/>
      <c r="PYE111" s="2"/>
      <c r="PYF111" s="2"/>
      <c r="PYG111" s="2"/>
      <c r="PYH111" s="2"/>
      <c r="PYI111" s="2"/>
      <c r="PYJ111" s="2"/>
      <c r="PYK111" s="2"/>
      <c r="PYL111" s="2"/>
      <c r="PYM111" s="2"/>
      <c r="PYN111" s="2"/>
      <c r="PYO111" s="2"/>
      <c r="PYP111" s="2"/>
      <c r="PYQ111" s="2"/>
      <c r="PYR111" s="2"/>
      <c r="PYS111" s="2"/>
      <c r="PYT111" s="2"/>
      <c r="PYU111" s="2"/>
      <c r="PYV111" s="2"/>
      <c r="PYW111" s="2"/>
      <c r="PYX111" s="2"/>
      <c r="PYY111" s="2"/>
      <c r="PYZ111" s="2"/>
      <c r="PZA111" s="2"/>
      <c r="PZB111" s="2"/>
      <c r="PZC111" s="2"/>
      <c r="PZD111" s="2"/>
      <c r="PZE111" s="2"/>
      <c r="PZF111" s="2"/>
      <c r="PZG111" s="2"/>
      <c r="PZH111" s="2"/>
      <c r="PZI111" s="2"/>
      <c r="PZJ111" s="2"/>
      <c r="PZK111" s="2"/>
      <c r="PZL111" s="2"/>
      <c r="PZM111" s="2"/>
      <c r="PZN111" s="2"/>
      <c r="PZO111" s="2"/>
      <c r="PZP111" s="2"/>
      <c r="PZQ111" s="2"/>
      <c r="PZR111" s="2"/>
      <c r="PZS111" s="2"/>
      <c r="PZT111" s="2"/>
      <c r="PZU111" s="2"/>
      <c r="PZV111" s="2"/>
      <c r="PZW111" s="2"/>
      <c r="PZX111" s="2"/>
      <c r="PZY111" s="2"/>
      <c r="PZZ111" s="2"/>
      <c r="QAA111" s="2"/>
      <c r="QAB111" s="2"/>
      <c r="QAC111" s="2"/>
      <c r="QAD111" s="2"/>
      <c r="QAE111" s="2"/>
      <c r="QAF111" s="2"/>
      <c r="QAG111" s="2"/>
      <c r="QAH111" s="2"/>
      <c r="QAI111" s="2"/>
      <c r="QAJ111" s="2"/>
      <c r="QAK111" s="2"/>
      <c r="QAL111" s="2"/>
      <c r="QAM111" s="2"/>
      <c r="QAN111" s="2"/>
      <c r="QAO111" s="2"/>
      <c r="QAP111" s="2"/>
      <c r="QAQ111" s="2"/>
      <c r="QAR111" s="2"/>
      <c r="QAS111" s="2"/>
      <c r="QAT111" s="2"/>
      <c r="QAU111" s="2"/>
      <c r="QAV111" s="2"/>
      <c r="QAW111" s="2"/>
      <c r="QAX111" s="2"/>
      <c r="QAY111" s="2"/>
      <c r="QAZ111" s="2"/>
      <c r="QBA111" s="2"/>
      <c r="QBB111" s="2"/>
      <c r="QBC111" s="2"/>
      <c r="QBD111" s="2"/>
      <c r="QBE111" s="2"/>
      <c r="QBF111" s="2"/>
      <c r="QBG111" s="2"/>
      <c r="QBH111" s="2"/>
      <c r="QBI111" s="2"/>
      <c r="QBJ111" s="2"/>
      <c r="QBK111" s="2"/>
      <c r="QBL111" s="2"/>
      <c r="QBM111" s="2"/>
      <c r="QBN111" s="2"/>
      <c r="QBO111" s="2"/>
      <c r="QBP111" s="2"/>
      <c r="QBQ111" s="2"/>
      <c r="QBR111" s="2"/>
      <c r="QBS111" s="2"/>
      <c r="QBT111" s="2"/>
      <c r="QBU111" s="2"/>
      <c r="QBV111" s="2"/>
      <c r="QBW111" s="2"/>
      <c r="QBX111" s="2"/>
      <c r="QBY111" s="2"/>
      <c r="QBZ111" s="2"/>
      <c r="QCA111" s="2"/>
      <c r="QCB111" s="2"/>
      <c r="QCC111" s="2"/>
      <c r="QCD111" s="2"/>
      <c r="QCE111" s="2"/>
      <c r="QCF111" s="2"/>
      <c r="QCG111" s="2"/>
      <c r="QCH111" s="2"/>
      <c r="QCI111" s="2"/>
      <c r="QCJ111" s="2"/>
      <c r="QCK111" s="2"/>
      <c r="QCL111" s="2"/>
      <c r="QCM111" s="2"/>
      <c r="QCN111" s="2"/>
      <c r="QCO111" s="2"/>
      <c r="QCP111" s="2"/>
      <c r="QCQ111" s="2"/>
      <c r="QCR111" s="2"/>
      <c r="QCS111" s="2"/>
      <c r="QCT111" s="2"/>
      <c r="QCU111" s="2"/>
      <c r="QCV111" s="2"/>
      <c r="QCW111" s="2"/>
      <c r="QCX111" s="2"/>
      <c r="QCY111" s="2"/>
      <c r="QCZ111" s="2"/>
      <c r="QDA111" s="2"/>
      <c r="QDB111" s="2"/>
      <c r="QDC111" s="2"/>
      <c r="QDD111" s="2"/>
      <c r="QDE111" s="2"/>
      <c r="QDF111" s="2"/>
      <c r="QDG111" s="2"/>
      <c r="QDH111" s="2"/>
      <c r="QDI111" s="2"/>
      <c r="QDJ111" s="2"/>
      <c r="QDK111" s="2"/>
      <c r="QDL111" s="2"/>
      <c r="QDM111" s="2"/>
      <c r="QDN111" s="2"/>
      <c r="QDO111" s="2"/>
      <c r="QDP111" s="2"/>
      <c r="QDQ111" s="2"/>
      <c r="QDR111" s="2"/>
      <c r="QDS111" s="2"/>
      <c r="QDT111" s="2"/>
      <c r="QDU111" s="2"/>
      <c r="QDV111" s="2"/>
      <c r="QDW111" s="2"/>
      <c r="QDX111" s="2"/>
      <c r="QDY111" s="2"/>
      <c r="QDZ111" s="2"/>
      <c r="QEA111" s="2"/>
      <c r="QEB111" s="2"/>
      <c r="QEC111" s="2"/>
      <c r="QED111" s="2"/>
      <c r="QEE111" s="2"/>
      <c r="QEF111" s="2"/>
      <c r="QEG111" s="2"/>
      <c r="QEH111" s="2"/>
      <c r="QEI111" s="2"/>
      <c r="QEJ111" s="2"/>
      <c r="QEK111" s="2"/>
      <c r="QEL111" s="2"/>
      <c r="QEM111" s="2"/>
      <c r="QEN111" s="2"/>
      <c r="QEO111" s="2"/>
      <c r="QEP111" s="2"/>
      <c r="QEQ111" s="2"/>
      <c r="QER111" s="2"/>
      <c r="QES111" s="2"/>
      <c r="QET111" s="2"/>
      <c r="QEU111" s="2"/>
      <c r="QEV111" s="2"/>
      <c r="QEW111" s="2"/>
      <c r="QEX111" s="2"/>
      <c r="QEY111" s="2"/>
      <c r="QEZ111" s="2"/>
      <c r="QFA111" s="2"/>
      <c r="QFB111" s="2"/>
      <c r="QFC111" s="2"/>
      <c r="QFD111" s="2"/>
      <c r="QFE111" s="2"/>
      <c r="QFF111" s="2"/>
      <c r="QFG111" s="2"/>
      <c r="QFH111" s="2"/>
      <c r="QFI111" s="2"/>
      <c r="QFJ111" s="2"/>
      <c r="QFK111" s="2"/>
      <c r="QFL111" s="2"/>
      <c r="QFM111" s="2"/>
      <c r="QFN111" s="2"/>
      <c r="QFO111" s="2"/>
      <c r="QFP111" s="2"/>
      <c r="QFQ111" s="2"/>
      <c r="QFR111" s="2"/>
      <c r="QFS111" s="2"/>
      <c r="QFT111" s="2"/>
      <c r="QFU111" s="2"/>
      <c r="QFV111" s="2"/>
      <c r="QFW111" s="2"/>
      <c r="QFX111" s="2"/>
      <c r="QFY111" s="2"/>
      <c r="QFZ111" s="2"/>
      <c r="QGA111" s="2"/>
      <c r="QGB111" s="2"/>
      <c r="QGC111" s="2"/>
      <c r="QGD111" s="2"/>
      <c r="QGE111" s="2"/>
      <c r="QGF111" s="2"/>
      <c r="QGG111" s="2"/>
      <c r="QGH111" s="2"/>
      <c r="QGI111" s="2"/>
      <c r="QGJ111" s="2"/>
      <c r="QGK111" s="2"/>
      <c r="QGL111" s="2"/>
      <c r="QGM111" s="2"/>
      <c r="QGN111" s="2"/>
      <c r="QGO111" s="2"/>
      <c r="QGP111" s="2"/>
      <c r="QGQ111" s="2"/>
      <c r="QGR111" s="2"/>
      <c r="QGS111" s="2"/>
      <c r="QGT111" s="2"/>
      <c r="QGU111" s="2"/>
      <c r="QGV111" s="2"/>
      <c r="QGW111" s="2"/>
      <c r="QGX111" s="2"/>
      <c r="QGY111" s="2"/>
      <c r="QGZ111" s="2"/>
      <c r="QHA111" s="2"/>
      <c r="QHB111" s="2"/>
      <c r="QHC111" s="2"/>
      <c r="QHD111" s="2"/>
      <c r="QHE111" s="2"/>
      <c r="QHF111" s="2"/>
      <c r="QHG111" s="2"/>
      <c r="QHH111" s="2"/>
      <c r="QHI111" s="2"/>
      <c r="QHJ111" s="2"/>
      <c r="QHK111" s="2"/>
      <c r="QHL111" s="2"/>
      <c r="QHM111" s="2"/>
      <c r="QHN111" s="2"/>
      <c r="QHO111" s="2"/>
      <c r="QHP111" s="2"/>
      <c r="QHQ111" s="2"/>
      <c r="QHR111" s="2"/>
      <c r="QHS111" s="2"/>
      <c r="QHT111" s="2"/>
      <c r="QHU111" s="2"/>
      <c r="QHV111" s="2"/>
      <c r="QHW111" s="2"/>
      <c r="QHX111" s="2"/>
      <c r="QHY111" s="2"/>
      <c r="QHZ111" s="2"/>
      <c r="QIA111" s="2"/>
      <c r="QIB111" s="2"/>
      <c r="QIC111" s="2"/>
      <c r="QID111" s="2"/>
      <c r="QIE111" s="2"/>
      <c r="QIF111" s="2"/>
      <c r="QIG111" s="2"/>
      <c r="QIH111" s="2"/>
      <c r="QII111" s="2"/>
      <c r="QIJ111" s="2"/>
      <c r="QIK111" s="2"/>
      <c r="QIL111" s="2"/>
      <c r="QIM111" s="2"/>
      <c r="QIN111" s="2"/>
      <c r="QIO111" s="2"/>
      <c r="QIP111" s="2"/>
      <c r="QIQ111" s="2"/>
      <c r="QIR111" s="2"/>
      <c r="QIS111" s="2"/>
      <c r="QIT111" s="2"/>
      <c r="QIU111" s="2"/>
      <c r="QIV111" s="2"/>
      <c r="QIW111" s="2"/>
      <c r="QIX111" s="2"/>
      <c r="QIY111" s="2"/>
      <c r="QIZ111" s="2"/>
      <c r="QJA111" s="2"/>
      <c r="QJB111" s="2"/>
      <c r="QJC111" s="2"/>
      <c r="QJD111" s="2"/>
      <c r="QJE111" s="2"/>
      <c r="QJF111" s="2"/>
      <c r="QJG111" s="2"/>
      <c r="QJH111" s="2"/>
      <c r="QJI111" s="2"/>
      <c r="QJJ111" s="2"/>
      <c r="QJK111" s="2"/>
      <c r="QJL111" s="2"/>
      <c r="QJM111" s="2"/>
      <c r="QJN111" s="2"/>
      <c r="QJO111" s="2"/>
      <c r="QJP111" s="2"/>
      <c r="QJQ111" s="2"/>
      <c r="QJR111" s="2"/>
      <c r="QJS111" s="2"/>
      <c r="QJT111" s="2"/>
      <c r="QJU111" s="2"/>
      <c r="QJV111" s="2"/>
      <c r="QJW111" s="2"/>
      <c r="QJX111" s="2"/>
      <c r="QJY111" s="2"/>
      <c r="QJZ111" s="2"/>
      <c r="QKA111" s="2"/>
      <c r="QKB111" s="2"/>
      <c r="QKC111" s="2"/>
      <c r="QKD111" s="2"/>
      <c r="QKE111" s="2"/>
      <c r="QKF111" s="2"/>
      <c r="QKG111" s="2"/>
      <c r="QKH111" s="2"/>
      <c r="QKI111" s="2"/>
      <c r="QKJ111" s="2"/>
      <c r="QKK111" s="2"/>
      <c r="QKL111" s="2"/>
      <c r="QKM111" s="2"/>
      <c r="QKN111" s="2"/>
      <c r="QKO111" s="2"/>
      <c r="QKP111" s="2"/>
      <c r="QKQ111" s="2"/>
      <c r="QKR111" s="2"/>
      <c r="QKS111" s="2"/>
      <c r="QKT111" s="2"/>
      <c r="QKU111" s="2"/>
      <c r="QKV111" s="2"/>
      <c r="QKW111" s="2"/>
      <c r="QKX111" s="2"/>
      <c r="QKY111" s="2"/>
      <c r="QKZ111" s="2"/>
      <c r="QLA111" s="2"/>
      <c r="QLB111" s="2"/>
      <c r="QLC111" s="2"/>
      <c r="QLD111" s="2"/>
      <c r="QLE111" s="2"/>
      <c r="QLF111" s="2"/>
      <c r="QLG111" s="2"/>
      <c r="QLH111" s="2"/>
      <c r="QLI111" s="2"/>
      <c r="QLJ111" s="2"/>
      <c r="QLK111" s="2"/>
      <c r="QLL111" s="2"/>
      <c r="QLM111" s="2"/>
      <c r="QLN111" s="2"/>
      <c r="QLO111" s="2"/>
      <c r="QLP111" s="2"/>
      <c r="QLQ111" s="2"/>
      <c r="QLR111" s="2"/>
      <c r="QLS111" s="2"/>
      <c r="QLT111" s="2"/>
      <c r="QLU111" s="2"/>
      <c r="QLV111" s="2"/>
      <c r="QLW111" s="2"/>
      <c r="QLX111" s="2"/>
      <c r="QLY111" s="2"/>
      <c r="QLZ111" s="2"/>
      <c r="QMA111" s="2"/>
      <c r="QMB111" s="2"/>
      <c r="QMC111" s="2"/>
      <c r="QMD111" s="2"/>
      <c r="QME111" s="2"/>
      <c r="QMF111" s="2"/>
      <c r="QMG111" s="2"/>
      <c r="QMH111" s="2"/>
      <c r="QMI111" s="2"/>
      <c r="QMJ111" s="2"/>
      <c r="QMK111" s="2"/>
      <c r="QML111" s="2"/>
      <c r="QMM111" s="2"/>
      <c r="QMN111" s="2"/>
      <c r="QMO111" s="2"/>
      <c r="QMP111" s="2"/>
      <c r="QMQ111" s="2"/>
      <c r="QMR111" s="2"/>
      <c r="QMS111" s="2"/>
      <c r="QMT111" s="2"/>
      <c r="QMU111" s="2"/>
      <c r="QMV111" s="2"/>
      <c r="QMW111" s="2"/>
      <c r="QMX111" s="2"/>
      <c r="QMY111" s="2"/>
      <c r="QMZ111" s="2"/>
      <c r="QNA111" s="2"/>
      <c r="QNB111" s="2"/>
      <c r="QNC111" s="2"/>
      <c r="QND111" s="2"/>
      <c r="QNE111" s="2"/>
      <c r="QNF111" s="2"/>
      <c r="QNG111" s="2"/>
      <c r="QNH111" s="2"/>
      <c r="QNI111" s="2"/>
      <c r="QNJ111" s="2"/>
      <c r="QNK111" s="2"/>
      <c r="QNL111" s="2"/>
      <c r="QNM111" s="2"/>
      <c r="QNN111" s="2"/>
      <c r="QNO111" s="2"/>
      <c r="QNP111" s="2"/>
      <c r="QNQ111" s="2"/>
      <c r="QNR111" s="2"/>
      <c r="QNS111" s="2"/>
      <c r="QNT111" s="2"/>
      <c r="QNU111" s="2"/>
      <c r="QNV111" s="2"/>
      <c r="QNW111" s="2"/>
      <c r="QNX111" s="2"/>
      <c r="QNY111" s="2"/>
      <c r="QNZ111" s="2"/>
      <c r="QOA111" s="2"/>
      <c r="QOB111" s="2"/>
      <c r="QOC111" s="2"/>
      <c r="QOD111" s="2"/>
      <c r="QOE111" s="2"/>
      <c r="QOF111" s="2"/>
      <c r="QOG111" s="2"/>
      <c r="QOH111" s="2"/>
      <c r="QOI111" s="2"/>
      <c r="QOJ111" s="2"/>
      <c r="QOK111" s="2"/>
      <c r="QOL111" s="2"/>
      <c r="QOM111" s="2"/>
      <c r="QON111" s="2"/>
      <c r="QOO111" s="2"/>
      <c r="QOP111" s="2"/>
      <c r="QOQ111" s="2"/>
      <c r="QOR111" s="2"/>
      <c r="QOS111" s="2"/>
      <c r="QOT111" s="2"/>
      <c r="QOU111" s="2"/>
      <c r="QOV111" s="2"/>
      <c r="QOW111" s="2"/>
      <c r="QOX111" s="2"/>
      <c r="QOY111" s="2"/>
      <c r="QOZ111" s="2"/>
      <c r="QPA111" s="2"/>
      <c r="QPB111" s="2"/>
      <c r="QPC111" s="2"/>
      <c r="QPD111" s="2"/>
      <c r="QPE111" s="2"/>
      <c r="QPF111" s="2"/>
      <c r="QPG111" s="2"/>
      <c r="QPH111" s="2"/>
      <c r="QPI111" s="2"/>
      <c r="QPJ111" s="2"/>
      <c r="QPK111" s="2"/>
      <c r="QPL111" s="2"/>
      <c r="QPM111" s="2"/>
      <c r="QPN111" s="2"/>
      <c r="QPO111" s="2"/>
      <c r="QPP111" s="2"/>
      <c r="QPQ111" s="2"/>
      <c r="QPR111" s="2"/>
      <c r="QPS111" s="2"/>
      <c r="QPT111" s="2"/>
      <c r="QPU111" s="2"/>
      <c r="QPV111" s="2"/>
      <c r="QPW111" s="2"/>
      <c r="QPX111" s="2"/>
      <c r="QPY111" s="2"/>
      <c r="QPZ111" s="2"/>
      <c r="QQA111" s="2"/>
      <c r="QQB111" s="2"/>
      <c r="QQC111" s="2"/>
      <c r="QQD111" s="2"/>
      <c r="QQE111" s="2"/>
      <c r="QQF111" s="2"/>
      <c r="QQG111" s="2"/>
      <c r="QQH111" s="2"/>
      <c r="QQI111" s="2"/>
      <c r="QQJ111" s="2"/>
      <c r="QQK111" s="2"/>
      <c r="QQL111" s="2"/>
      <c r="QQM111" s="2"/>
      <c r="QQN111" s="2"/>
      <c r="QQO111" s="2"/>
      <c r="QQP111" s="2"/>
      <c r="QQQ111" s="2"/>
      <c r="QQR111" s="2"/>
      <c r="QQS111" s="2"/>
      <c r="QQT111" s="2"/>
      <c r="QQU111" s="2"/>
      <c r="QQV111" s="2"/>
      <c r="QQW111" s="2"/>
      <c r="QQX111" s="2"/>
      <c r="QQY111" s="2"/>
      <c r="QQZ111" s="2"/>
      <c r="QRA111" s="2"/>
      <c r="QRB111" s="2"/>
      <c r="QRC111" s="2"/>
      <c r="QRD111" s="2"/>
      <c r="QRE111" s="2"/>
      <c r="QRF111" s="2"/>
      <c r="QRG111" s="2"/>
      <c r="QRH111" s="2"/>
      <c r="QRI111" s="2"/>
      <c r="QRJ111" s="2"/>
      <c r="QRK111" s="2"/>
      <c r="QRL111" s="2"/>
      <c r="QRM111" s="2"/>
      <c r="QRN111" s="2"/>
      <c r="QRO111" s="2"/>
      <c r="QRP111" s="2"/>
      <c r="QRQ111" s="2"/>
      <c r="QRR111" s="2"/>
      <c r="QRS111" s="2"/>
      <c r="QRT111" s="2"/>
      <c r="QRU111" s="2"/>
      <c r="QRV111" s="2"/>
      <c r="QRW111" s="2"/>
      <c r="QRX111" s="2"/>
      <c r="QRY111" s="2"/>
      <c r="QRZ111" s="2"/>
      <c r="QSA111" s="2"/>
      <c r="QSB111" s="2"/>
      <c r="QSC111" s="2"/>
      <c r="QSD111" s="2"/>
      <c r="QSE111" s="2"/>
      <c r="QSF111" s="2"/>
      <c r="QSG111" s="2"/>
      <c r="QSH111" s="2"/>
      <c r="QSI111" s="2"/>
      <c r="QSJ111" s="2"/>
      <c r="QSK111" s="2"/>
      <c r="QSL111" s="2"/>
      <c r="QSM111" s="2"/>
      <c r="QSN111" s="2"/>
      <c r="QSO111" s="2"/>
      <c r="QSP111" s="2"/>
      <c r="QSQ111" s="2"/>
      <c r="QSR111" s="2"/>
      <c r="QSS111" s="2"/>
      <c r="QST111" s="2"/>
      <c r="QSU111" s="2"/>
      <c r="QSV111" s="2"/>
      <c r="QSW111" s="2"/>
      <c r="QSX111" s="2"/>
      <c r="QSY111" s="2"/>
      <c r="QSZ111" s="2"/>
      <c r="QTA111" s="2"/>
      <c r="QTB111" s="2"/>
      <c r="QTC111" s="2"/>
      <c r="QTD111" s="2"/>
      <c r="QTE111" s="2"/>
      <c r="QTF111" s="2"/>
      <c r="QTG111" s="2"/>
      <c r="QTH111" s="2"/>
      <c r="QTI111" s="2"/>
      <c r="QTJ111" s="2"/>
      <c r="QTK111" s="2"/>
      <c r="QTL111" s="2"/>
      <c r="QTM111" s="2"/>
      <c r="QTN111" s="2"/>
      <c r="QTO111" s="2"/>
      <c r="QTP111" s="2"/>
      <c r="QTQ111" s="2"/>
      <c r="QTR111" s="2"/>
      <c r="QTS111" s="2"/>
      <c r="QTT111" s="2"/>
      <c r="QTU111" s="2"/>
      <c r="QTV111" s="2"/>
      <c r="QTW111" s="2"/>
      <c r="QTX111" s="2"/>
      <c r="QTY111" s="2"/>
      <c r="QTZ111" s="2"/>
      <c r="QUA111" s="2"/>
      <c r="QUB111" s="2"/>
      <c r="QUC111" s="2"/>
      <c r="QUD111" s="2"/>
      <c r="QUE111" s="2"/>
      <c r="QUF111" s="2"/>
      <c r="QUG111" s="2"/>
      <c r="QUH111" s="2"/>
      <c r="QUI111" s="2"/>
      <c r="QUJ111" s="2"/>
      <c r="QUK111" s="2"/>
      <c r="QUL111" s="2"/>
      <c r="QUM111" s="2"/>
      <c r="QUN111" s="2"/>
      <c r="QUO111" s="2"/>
      <c r="QUP111" s="2"/>
      <c r="QUQ111" s="2"/>
      <c r="QUR111" s="2"/>
      <c r="QUS111" s="2"/>
      <c r="QUT111" s="2"/>
      <c r="QUU111" s="2"/>
      <c r="QUV111" s="2"/>
      <c r="QUW111" s="2"/>
      <c r="QUX111" s="2"/>
      <c r="QUY111" s="2"/>
      <c r="QUZ111" s="2"/>
      <c r="QVA111" s="2"/>
      <c r="QVB111" s="2"/>
      <c r="QVC111" s="2"/>
      <c r="QVD111" s="2"/>
      <c r="QVE111" s="2"/>
      <c r="QVF111" s="2"/>
      <c r="QVG111" s="2"/>
      <c r="QVH111" s="2"/>
      <c r="QVI111" s="2"/>
      <c r="QVJ111" s="2"/>
      <c r="QVK111" s="2"/>
      <c r="QVL111" s="2"/>
      <c r="QVM111" s="2"/>
      <c r="QVN111" s="2"/>
      <c r="QVO111" s="2"/>
      <c r="QVP111" s="2"/>
      <c r="QVQ111" s="2"/>
      <c r="QVR111" s="2"/>
      <c r="QVS111" s="2"/>
      <c r="QVT111" s="2"/>
      <c r="QVU111" s="2"/>
      <c r="QVV111" s="2"/>
      <c r="QVW111" s="2"/>
      <c r="QVX111" s="2"/>
      <c r="QVY111" s="2"/>
      <c r="QVZ111" s="2"/>
      <c r="QWA111" s="2"/>
      <c r="QWB111" s="2"/>
      <c r="QWC111" s="2"/>
      <c r="QWD111" s="2"/>
      <c r="QWE111" s="2"/>
      <c r="QWF111" s="2"/>
      <c r="QWG111" s="2"/>
      <c r="QWH111" s="2"/>
      <c r="QWI111" s="2"/>
      <c r="QWJ111" s="2"/>
      <c r="QWK111" s="2"/>
      <c r="QWL111" s="2"/>
      <c r="QWM111" s="2"/>
      <c r="QWN111" s="2"/>
      <c r="QWO111" s="2"/>
      <c r="QWP111" s="2"/>
      <c r="QWQ111" s="2"/>
      <c r="QWR111" s="2"/>
      <c r="QWS111" s="2"/>
      <c r="QWT111" s="2"/>
      <c r="QWU111" s="2"/>
      <c r="QWV111" s="2"/>
      <c r="QWW111" s="2"/>
      <c r="QWX111" s="2"/>
      <c r="QWY111" s="2"/>
      <c r="QWZ111" s="2"/>
      <c r="QXA111" s="2"/>
      <c r="QXB111" s="2"/>
      <c r="QXC111" s="2"/>
      <c r="QXD111" s="2"/>
      <c r="QXE111" s="2"/>
      <c r="QXF111" s="2"/>
      <c r="QXG111" s="2"/>
      <c r="QXH111" s="2"/>
      <c r="QXI111" s="2"/>
      <c r="QXJ111" s="2"/>
      <c r="QXK111" s="2"/>
      <c r="QXL111" s="2"/>
      <c r="QXM111" s="2"/>
      <c r="QXN111" s="2"/>
      <c r="QXO111" s="2"/>
      <c r="QXP111" s="2"/>
      <c r="QXQ111" s="2"/>
      <c r="QXR111" s="2"/>
      <c r="QXS111" s="2"/>
      <c r="QXT111" s="2"/>
      <c r="QXU111" s="2"/>
      <c r="QXV111" s="2"/>
      <c r="QXW111" s="2"/>
      <c r="QXX111" s="2"/>
      <c r="QXY111" s="2"/>
      <c r="QXZ111" s="2"/>
      <c r="QYA111" s="2"/>
      <c r="QYB111" s="2"/>
      <c r="QYC111" s="2"/>
      <c r="QYD111" s="2"/>
      <c r="QYE111" s="2"/>
      <c r="QYF111" s="2"/>
      <c r="QYG111" s="2"/>
      <c r="QYH111" s="2"/>
      <c r="QYI111" s="2"/>
      <c r="QYJ111" s="2"/>
      <c r="QYK111" s="2"/>
      <c r="QYL111" s="2"/>
      <c r="QYM111" s="2"/>
      <c r="QYN111" s="2"/>
      <c r="QYO111" s="2"/>
      <c r="QYP111" s="2"/>
      <c r="QYQ111" s="2"/>
      <c r="QYR111" s="2"/>
      <c r="QYS111" s="2"/>
      <c r="QYT111" s="2"/>
      <c r="QYU111" s="2"/>
      <c r="QYV111" s="2"/>
      <c r="QYW111" s="2"/>
      <c r="QYX111" s="2"/>
      <c r="QYY111" s="2"/>
      <c r="QYZ111" s="2"/>
      <c r="QZA111" s="2"/>
      <c r="QZB111" s="2"/>
      <c r="QZC111" s="2"/>
      <c r="QZD111" s="2"/>
      <c r="QZE111" s="2"/>
      <c r="QZF111" s="2"/>
      <c r="QZG111" s="2"/>
      <c r="QZH111" s="2"/>
      <c r="QZI111" s="2"/>
      <c r="QZJ111" s="2"/>
      <c r="QZK111" s="2"/>
      <c r="QZL111" s="2"/>
      <c r="QZM111" s="2"/>
      <c r="QZN111" s="2"/>
      <c r="QZO111" s="2"/>
      <c r="QZP111" s="2"/>
      <c r="QZQ111" s="2"/>
      <c r="QZR111" s="2"/>
      <c r="QZS111" s="2"/>
      <c r="QZT111" s="2"/>
      <c r="QZU111" s="2"/>
      <c r="QZV111" s="2"/>
      <c r="QZW111" s="2"/>
      <c r="QZX111" s="2"/>
      <c r="QZY111" s="2"/>
      <c r="QZZ111" s="2"/>
      <c r="RAA111" s="2"/>
      <c r="RAB111" s="2"/>
      <c r="RAC111" s="2"/>
      <c r="RAD111" s="2"/>
      <c r="RAE111" s="2"/>
      <c r="RAF111" s="2"/>
      <c r="RAG111" s="2"/>
      <c r="RAH111" s="2"/>
      <c r="RAI111" s="2"/>
      <c r="RAJ111" s="2"/>
      <c r="RAK111" s="2"/>
      <c r="RAL111" s="2"/>
      <c r="RAM111" s="2"/>
      <c r="RAN111" s="2"/>
      <c r="RAO111" s="2"/>
      <c r="RAP111" s="2"/>
      <c r="RAQ111" s="2"/>
      <c r="RAR111" s="2"/>
      <c r="RAS111" s="2"/>
      <c r="RAT111" s="2"/>
      <c r="RAU111" s="2"/>
      <c r="RAV111" s="2"/>
      <c r="RAW111" s="2"/>
      <c r="RAX111" s="2"/>
      <c r="RAY111" s="2"/>
      <c r="RAZ111" s="2"/>
      <c r="RBA111" s="2"/>
      <c r="RBB111" s="2"/>
      <c r="RBC111" s="2"/>
      <c r="RBD111" s="2"/>
      <c r="RBE111" s="2"/>
      <c r="RBF111" s="2"/>
      <c r="RBG111" s="2"/>
      <c r="RBH111" s="2"/>
      <c r="RBI111" s="2"/>
      <c r="RBJ111" s="2"/>
      <c r="RBK111" s="2"/>
      <c r="RBL111" s="2"/>
      <c r="RBM111" s="2"/>
      <c r="RBN111" s="2"/>
      <c r="RBO111" s="2"/>
      <c r="RBP111" s="2"/>
      <c r="RBQ111" s="2"/>
      <c r="RBR111" s="2"/>
      <c r="RBS111" s="2"/>
      <c r="RBT111" s="2"/>
      <c r="RBU111" s="2"/>
      <c r="RBV111" s="2"/>
      <c r="RBW111" s="2"/>
      <c r="RBX111" s="2"/>
      <c r="RBY111" s="2"/>
      <c r="RBZ111" s="2"/>
      <c r="RCA111" s="2"/>
      <c r="RCB111" s="2"/>
      <c r="RCC111" s="2"/>
      <c r="RCD111" s="2"/>
      <c r="RCE111" s="2"/>
      <c r="RCF111" s="2"/>
      <c r="RCG111" s="2"/>
      <c r="RCH111" s="2"/>
      <c r="RCI111" s="2"/>
      <c r="RCJ111" s="2"/>
      <c r="RCK111" s="2"/>
      <c r="RCL111" s="2"/>
      <c r="RCM111" s="2"/>
      <c r="RCN111" s="2"/>
      <c r="RCO111" s="2"/>
      <c r="RCP111" s="2"/>
      <c r="RCQ111" s="2"/>
      <c r="RCR111" s="2"/>
      <c r="RCS111" s="2"/>
      <c r="RCT111" s="2"/>
      <c r="RCU111" s="2"/>
      <c r="RCV111" s="2"/>
      <c r="RCW111" s="2"/>
      <c r="RCX111" s="2"/>
      <c r="RCY111" s="2"/>
      <c r="RCZ111" s="2"/>
      <c r="RDA111" s="2"/>
      <c r="RDB111" s="2"/>
      <c r="RDC111" s="2"/>
      <c r="RDD111" s="2"/>
      <c r="RDE111" s="2"/>
      <c r="RDF111" s="2"/>
      <c r="RDG111" s="2"/>
      <c r="RDH111" s="2"/>
      <c r="RDI111" s="2"/>
      <c r="RDJ111" s="2"/>
      <c r="RDK111" s="2"/>
      <c r="RDL111" s="2"/>
      <c r="RDM111" s="2"/>
      <c r="RDN111" s="2"/>
      <c r="RDO111" s="2"/>
      <c r="RDP111" s="2"/>
      <c r="RDQ111" s="2"/>
      <c r="RDR111" s="2"/>
      <c r="RDS111" s="2"/>
      <c r="RDT111" s="2"/>
      <c r="RDU111" s="2"/>
      <c r="RDV111" s="2"/>
      <c r="RDW111" s="2"/>
      <c r="RDX111" s="2"/>
      <c r="RDY111" s="2"/>
      <c r="RDZ111" s="2"/>
      <c r="REA111" s="2"/>
      <c r="REB111" s="2"/>
      <c r="REC111" s="2"/>
      <c r="RED111" s="2"/>
      <c r="REE111" s="2"/>
      <c r="REF111" s="2"/>
      <c r="REG111" s="2"/>
      <c r="REH111" s="2"/>
      <c r="REI111" s="2"/>
      <c r="REJ111" s="2"/>
      <c r="REK111" s="2"/>
      <c r="REL111" s="2"/>
      <c r="REM111" s="2"/>
      <c r="REN111" s="2"/>
      <c r="REO111" s="2"/>
      <c r="REP111" s="2"/>
      <c r="REQ111" s="2"/>
      <c r="RER111" s="2"/>
      <c r="RES111" s="2"/>
      <c r="RET111" s="2"/>
      <c r="REU111" s="2"/>
      <c r="REV111" s="2"/>
      <c r="REW111" s="2"/>
      <c r="REX111" s="2"/>
      <c r="REY111" s="2"/>
      <c r="REZ111" s="2"/>
      <c r="RFA111" s="2"/>
      <c r="RFB111" s="2"/>
      <c r="RFC111" s="2"/>
      <c r="RFD111" s="2"/>
      <c r="RFE111" s="2"/>
      <c r="RFF111" s="2"/>
      <c r="RFG111" s="2"/>
      <c r="RFH111" s="2"/>
      <c r="RFI111" s="2"/>
      <c r="RFJ111" s="2"/>
      <c r="RFK111" s="2"/>
      <c r="RFL111" s="2"/>
      <c r="RFM111" s="2"/>
      <c r="RFN111" s="2"/>
      <c r="RFO111" s="2"/>
      <c r="RFP111" s="2"/>
      <c r="RFQ111" s="2"/>
      <c r="RFR111" s="2"/>
      <c r="RFS111" s="2"/>
      <c r="RFT111" s="2"/>
      <c r="RFU111" s="2"/>
      <c r="RFV111" s="2"/>
      <c r="RFW111" s="2"/>
      <c r="RFX111" s="2"/>
      <c r="RFY111" s="2"/>
      <c r="RFZ111" s="2"/>
      <c r="RGA111" s="2"/>
      <c r="RGB111" s="2"/>
      <c r="RGC111" s="2"/>
      <c r="RGD111" s="2"/>
      <c r="RGE111" s="2"/>
      <c r="RGF111" s="2"/>
      <c r="RGG111" s="2"/>
      <c r="RGH111" s="2"/>
      <c r="RGI111" s="2"/>
      <c r="RGJ111" s="2"/>
      <c r="RGK111" s="2"/>
      <c r="RGL111" s="2"/>
      <c r="RGM111" s="2"/>
      <c r="RGN111" s="2"/>
      <c r="RGO111" s="2"/>
      <c r="RGP111" s="2"/>
      <c r="RGQ111" s="2"/>
      <c r="RGR111" s="2"/>
      <c r="RGS111" s="2"/>
      <c r="RGT111" s="2"/>
      <c r="RGU111" s="2"/>
      <c r="RGV111" s="2"/>
      <c r="RGW111" s="2"/>
      <c r="RGX111" s="2"/>
      <c r="RGY111" s="2"/>
      <c r="RGZ111" s="2"/>
      <c r="RHA111" s="2"/>
      <c r="RHB111" s="2"/>
      <c r="RHC111" s="2"/>
      <c r="RHD111" s="2"/>
      <c r="RHE111" s="2"/>
      <c r="RHF111" s="2"/>
      <c r="RHG111" s="2"/>
      <c r="RHH111" s="2"/>
      <c r="RHI111" s="2"/>
      <c r="RHJ111" s="2"/>
      <c r="RHK111" s="2"/>
      <c r="RHL111" s="2"/>
      <c r="RHM111" s="2"/>
      <c r="RHN111" s="2"/>
      <c r="RHO111" s="2"/>
      <c r="RHP111" s="2"/>
      <c r="RHQ111" s="2"/>
      <c r="RHR111" s="2"/>
      <c r="RHS111" s="2"/>
      <c r="RHT111" s="2"/>
      <c r="RHU111" s="2"/>
      <c r="RHV111" s="2"/>
      <c r="RHW111" s="2"/>
      <c r="RHX111" s="2"/>
      <c r="RHY111" s="2"/>
      <c r="RHZ111" s="2"/>
      <c r="RIA111" s="2"/>
      <c r="RIB111" s="2"/>
      <c r="RIC111" s="2"/>
      <c r="RID111" s="2"/>
      <c r="RIE111" s="2"/>
      <c r="RIF111" s="2"/>
      <c r="RIG111" s="2"/>
      <c r="RIH111" s="2"/>
      <c r="RII111" s="2"/>
      <c r="RIJ111" s="2"/>
      <c r="RIK111" s="2"/>
      <c r="RIL111" s="2"/>
      <c r="RIM111" s="2"/>
      <c r="RIN111" s="2"/>
      <c r="RIO111" s="2"/>
      <c r="RIP111" s="2"/>
      <c r="RIQ111" s="2"/>
      <c r="RIR111" s="2"/>
      <c r="RIS111" s="2"/>
      <c r="RIT111" s="2"/>
      <c r="RIU111" s="2"/>
      <c r="RIV111" s="2"/>
      <c r="RIW111" s="2"/>
      <c r="RIX111" s="2"/>
      <c r="RIY111" s="2"/>
      <c r="RIZ111" s="2"/>
      <c r="RJA111" s="2"/>
      <c r="RJB111" s="2"/>
      <c r="RJC111" s="2"/>
      <c r="RJD111" s="2"/>
      <c r="RJE111" s="2"/>
      <c r="RJF111" s="2"/>
      <c r="RJG111" s="2"/>
      <c r="RJH111" s="2"/>
      <c r="RJI111" s="2"/>
      <c r="RJJ111" s="2"/>
      <c r="RJK111" s="2"/>
      <c r="RJL111" s="2"/>
      <c r="RJM111" s="2"/>
      <c r="RJN111" s="2"/>
      <c r="RJO111" s="2"/>
      <c r="RJP111" s="2"/>
      <c r="RJQ111" s="2"/>
      <c r="RJR111" s="2"/>
      <c r="RJS111" s="2"/>
      <c r="RJT111" s="2"/>
      <c r="RJU111" s="2"/>
      <c r="RJV111" s="2"/>
      <c r="RJW111" s="2"/>
      <c r="RJX111" s="2"/>
      <c r="RJY111" s="2"/>
      <c r="RJZ111" s="2"/>
      <c r="RKA111" s="2"/>
      <c r="RKB111" s="2"/>
      <c r="RKC111" s="2"/>
      <c r="RKD111" s="2"/>
      <c r="RKE111" s="2"/>
      <c r="RKF111" s="2"/>
      <c r="RKG111" s="2"/>
      <c r="RKH111" s="2"/>
      <c r="RKI111" s="2"/>
      <c r="RKJ111" s="2"/>
      <c r="RKK111" s="2"/>
      <c r="RKL111" s="2"/>
      <c r="RKM111" s="2"/>
      <c r="RKN111" s="2"/>
      <c r="RKO111" s="2"/>
      <c r="RKP111" s="2"/>
      <c r="RKQ111" s="2"/>
      <c r="RKR111" s="2"/>
      <c r="RKS111" s="2"/>
      <c r="RKT111" s="2"/>
      <c r="RKU111" s="2"/>
      <c r="RKV111" s="2"/>
      <c r="RKW111" s="2"/>
      <c r="RKX111" s="2"/>
      <c r="RKY111" s="2"/>
      <c r="RKZ111" s="2"/>
      <c r="RLA111" s="2"/>
      <c r="RLB111" s="2"/>
      <c r="RLC111" s="2"/>
      <c r="RLD111" s="2"/>
      <c r="RLE111" s="2"/>
      <c r="RLF111" s="2"/>
      <c r="RLG111" s="2"/>
      <c r="RLH111" s="2"/>
      <c r="RLI111" s="2"/>
      <c r="RLJ111" s="2"/>
      <c r="RLK111" s="2"/>
      <c r="RLL111" s="2"/>
      <c r="RLM111" s="2"/>
      <c r="RLN111" s="2"/>
      <c r="RLO111" s="2"/>
      <c r="RLP111" s="2"/>
      <c r="RLQ111" s="2"/>
      <c r="RLR111" s="2"/>
      <c r="RLS111" s="2"/>
      <c r="RLT111" s="2"/>
      <c r="RLU111" s="2"/>
      <c r="RLV111" s="2"/>
      <c r="RLW111" s="2"/>
      <c r="RLX111" s="2"/>
      <c r="RLY111" s="2"/>
      <c r="RLZ111" s="2"/>
      <c r="RMA111" s="2"/>
      <c r="RMB111" s="2"/>
      <c r="RMC111" s="2"/>
      <c r="RMD111" s="2"/>
      <c r="RME111" s="2"/>
      <c r="RMF111" s="2"/>
      <c r="RMG111" s="2"/>
      <c r="RMH111" s="2"/>
      <c r="RMI111" s="2"/>
      <c r="RMJ111" s="2"/>
      <c r="RMK111" s="2"/>
      <c r="RML111" s="2"/>
      <c r="RMM111" s="2"/>
      <c r="RMN111" s="2"/>
      <c r="RMO111" s="2"/>
      <c r="RMP111" s="2"/>
      <c r="RMQ111" s="2"/>
      <c r="RMR111" s="2"/>
      <c r="RMS111" s="2"/>
      <c r="RMT111" s="2"/>
      <c r="RMU111" s="2"/>
      <c r="RMV111" s="2"/>
      <c r="RMW111" s="2"/>
      <c r="RMX111" s="2"/>
      <c r="RMY111" s="2"/>
      <c r="RMZ111" s="2"/>
      <c r="RNA111" s="2"/>
      <c r="RNB111" s="2"/>
      <c r="RNC111" s="2"/>
      <c r="RND111" s="2"/>
      <c r="RNE111" s="2"/>
      <c r="RNF111" s="2"/>
      <c r="RNG111" s="2"/>
      <c r="RNH111" s="2"/>
      <c r="RNI111" s="2"/>
      <c r="RNJ111" s="2"/>
      <c r="RNK111" s="2"/>
      <c r="RNL111" s="2"/>
      <c r="RNM111" s="2"/>
      <c r="RNN111" s="2"/>
      <c r="RNO111" s="2"/>
      <c r="RNP111" s="2"/>
      <c r="RNQ111" s="2"/>
      <c r="RNR111" s="2"/>
      <c r="RNS111" s="2"/>
      <c r="RNT111" s="2"/>
      <c r="RNU111" s="2"/>
      <c r="RNV111" s="2"/>
      <c r="RNW111" s="2"/>
      <c r="RNX111" s="2"/>
      <c r="RNY111" s="2"/>
      <c r="RNZ111" s="2"/>
      <c r="ROA111" s="2"/>
      <c r="ROB111" s="2"/>
      <c r="ROC111" s="2"/>
      <c r="ROD111" s="2"/>
      <c r="ROE111" s="2"/>
      <c r="ROF111" s="2"/>
      <c r="ROG111" s="2"/>
      <c r="ROH111" s="2"/>
      <c r="ROI111" s="2"/>
      <c r="ROJ111" s="2"/>
      <c r="ROK111" s="2"/>
      <c r="ROL111" s="2"/>
      <c r="ROM111" s="2"/>
      <c r="RON111" s="2"/>
      <c r="ROO111" s="2"/>
      <c r="ROP111" s="2"/>
      <c r="ROQ111" s="2"/>
      <c r="ROR111" s="2"/>
      <c r="ROS111" s="2"/>
      <c r="ROT111" s="2"/>
      <c r="ROU111" s="2"/>
      <c r="ROV111" s="2"/>
      <c r="ROW111" s="2"/>
      <c r="ROX111" s="2"/>
      <c r="ROY111" s="2"/>
      <c r="ROZ111" s="2"/>
      <c r="RPA111" s="2"/>
      <c r="RPB111" s="2"/>
      <c r="RPC111" s="2"/>
      <c r="RPD111" s="2"/>
      <c r="RPE111" s="2"/>
      <c r="RPF111" s="2"/>
      <c r="RPG111" s="2"/>
      <c r="RPH111" s="2"/>
      <c r="RPI111" s="2"/>
      <c r="RPJ111" s="2"/>
      <c r="RPK111" s="2"/>
      <c r="RPL111" s="2"/>
      <c r="RPM111" s="2"/>
      <c r="RPN111" s="2"/>
      <c r="RPO111" s="2"/>
      <c r="RPP111" s="2"/>
      <c r="RPQ111" s="2"/>
      <c r="RPR111" s="2"/>
      <c r="RPS111" s="2"/>
      <c r="RPT111" s="2"/>
      <c r="RPU111" s="2"/>
      <c r="RPV111" s="2"/>
      <c r="RPW111" s="2"/>
      <c r="RPX111" s="2"/>
      <c r="RPY111" s="2"/>
      <c r="RPZ111" s="2"/>
      <c r="RQA111" s="2"/>
      <c r="RQB111" s="2"/>
      <c r="RQC111" s="2"/>
      <c r="RQD111" s="2"/>
      <c r="RQE111" s="2"/>
      <c r="RQF111" s="2"/>
      <c r="RQG111" s="2"/>
      <c r="RQH111" s="2"/>
      <c r="RQI111" s="2"/>
      <c r="RQJ111" s="2"/>
      <c r="RQK111" s="2"/>
      <c r="RQL111" s="2"/>
      <c r="RQM111" s="2"/>
      <c r="RQN111" s="2"/>
      <c r="RQO111" s="2"/>
      <c r="RQP111" s="2"/>
      <c r="RQQ111" s="2"/>
      <c r="RQR111" s="2"/>
      <c r="RQS111" s="2"/>
      <c r="RQT111" s="2"/>
      <c r="RQU111" s="2"/>
      <c r="RQV111" s="2"/>
      <c r="RQW111" s="2"/>
      <c r="RQX111" s="2"/>
      <c r="RQY111" s="2"/>
      <c r="RQZ111" s="2"/>
      <c r="RRA111" s="2"/>
      <c r="RRB111" s="2"/>
      <c r="RRC111" s="2"/>
      <c r="RRD111" s="2"/>
      <c r="RRE111" s="2"/>
      <c r="RRF111" s="2"/>
      <c r="RRG111" s="2"/>
      <c r="RRH111" s="2"/>
      <c r="RRI111" s="2"/>
      <c r="RRJ111" s="2"/>
      <c r="RRK111" s="2"/>
      <c r="RRL111" s="2"/>
      <c r="RRM111" s="2"/>
      <c r="RRN111" s="2"/>
      <c r="RRO111" s="2"/>
      <c r="RRP111" s="2"/>
      <c r="RRQ111" s="2"/>
      <c r="RRR111" s="2"/>
      <c r="RRS111" s="2"/>
      <c r="RRT111" s="2"/>
      <c r="RRU111" s="2"/>
      <c r="RRV111" s="2"/>
      <c r="RRW111" s="2"/>
      <c r="RRX111" s="2"/>
      <c r="RRY111" s="2"/>
      <c r="RRZ111" s="2"/>
      <c r="RSA111" s="2"/>
      <c r="RSB111" s="2"/>
      <c r="RSC111" s="2"/>
      <c r="RSD111" s="2"/>
      <c r="RSE111" s="2"/>
      <c r="RSF111" s="2"/>
      <c r="RSG111" s="2"/>
      <c r="RSH111" s="2"/>
      <c r="RSI111" s="2"/>
      <c r="RSJ111" s="2"/>
      <c r="RSK111" s="2"/>
      <c r="RSL111" s="2"/>
      <c r="RSM111" s="2"/>
      <c r="RSN111" s="2"/>
      <c r="RSO111" s="2"/>
      <c r="RSP111" s="2"/>
      <c r="RSQ111" s="2"/>
      <c r="RSR111" s="2"/>
      <c r="RSS111" s="2"/>
      <c r="RST111" s="2"/>
      <c r="RSU111" s="2"/>
      <c r="RSV111" s="2"/>
      <c r="RSW111" s="2"/>
      <c r="RSX111" s="2"/>
      <c r="RSY111" s="2"/>
      <c r="RSZ111" s="2"/>
      <c r="RTA111" s="2"/>
      <c r="RTB111" s="2"/>
      <c r="RTC111" s="2"/>
      <c r="RTD111" s="2"/>
      <c r="RTE111" s="2"/>
      <c r="RTF111" s="2"/>
      <c r="RTG111" s="2"/>
      <c r="RTH111" s="2"/>
      <c r="RTI111" s="2"/>
      <c r="RTJ111" s="2"/>
      <c r="RTK111" s="2"/>
      <c r="RTL111" s="2"/>
      <c r="RTM111" s="2"/>
      <c r="RTN111" s="2"/>
      <c r="RTO111" s="2"/>
      <c r="RTP111" s="2"/>
      <c r="RTQ111" s="2"/>
      <c r="RTR111" s="2"/>
      <c r="RTS111" s="2"/>
      <c r="RTT111" s="2"/>
      <c r="RTU111" s="2"/>
      <c r="RTV111" s="2"/>
      <c r="RTW111" s="2"/>
      <c r="RTX111" s="2"/>
      <c r="RTY111" s="2"/>
      <c r="RTZ111" s="2"/>
      <c r="RUA111" s="2"/>
      <c r="RUB111" s="2"/>
      <c r="RUC111" s="2"/>
      <c r="RUD111" s="2"/>
      <c r="RUE111" s="2"/>
      <c r="RUF111" s="2"/>
      <c r="RUG111" s="2"/>
      <c r="RUH111" s="2"/>
      <c r="RUI111" s="2"/>
      <c r="RUJ111" s="2"/>
      <c r="RUK111" s="2"/>
      <c r="RUL111" s="2"/>
      <c r="RUM111" s="2"/>
      <c r="RUN111" s="2"/>
      <c r="RUO111" s="2"/>
      <c r="RUP111" s="2"/>
      <c r="RUQ111" s="2"/>
      <c r="RUR111" s="2"/>
      <c r="RUS111" s="2"/>
      <c r="RUT111" s="2"/>
      <c r="RUU111" s="2"/>
      <c r="RUV111" s="2"/>
      <c r="RUW111" s="2"/>
      <c r="RUX111" s="2"/>
      <c r="RUY111" s="2"/>
      <c r="RUZ111" s="2"/>
      <c r="RVA111" s="2"/>
      <c r="RVB111" s="2"/>
      <c r="RVC111" s="2"/>
      <c r="RVD111" s="2"/>
      <c r="RVE111" s="2"/>
      <c r="RVF111" s="2"/>
      <c r="RVG111" s="2"/>
      <c r="RVH111" s="2"/>
      <c r="RVI111" s="2"/>
      <c r="RVJ111" s="2"/>
      <c r="RVK111" s="2"/>
      <c r="RVL111" s="2"/>
      <c r="RVM111" s="2"/>
      <c r="RVN111" s="2"/>
      <c r="RVO111" s="2"/>
      <c r="RVP111" s="2"/>
      <c r="RVQ111" s="2"/>
      <c r="RVR111" s="2"/>
      <c r="RVS111" s="2"/>
      <c r="RVT111" s="2"/>
      <c r="RVU111" s="2"/>
      <c r="RVV111" s="2"/>
      <c r="RVW111" s="2"/>
      <c r="RVX111" s="2"/>
      <c r="RVY111" s="2"/>
      <c r="RVZ111" s="2"/>
      <c r="RWA111" s="2"/>
      <c r="RWB111" s="2"/>
      <c r="RWC111" s="2"/>
      <c r="RWD111" s="2"/>
      <c r="RWE111" s="2"/>
      <c r="RWF111" s="2"/>
      <c r="RWG111" s="2"/>
      <c r="RWH111" s="2"/>
      <c r="RWI111" s="2"/>
      <c r="RWJ111" s="2"/>
      <c r="RWK111" s="2"/>
      <c r="RWL111" s="2"/>
      <c r="RWM111" s="2"/>
      <c r="RWN111" s="2"/>
      <c r="RWO111" s="2"/>
      <c r="RWP111" s="2"/>
      <c r="RWQ111" s="2"/>
      <c r="RWR111" s="2"/>
      <c r="RWS111" s="2"/>
      <c r="RWT111" s="2"/>
      <c r="RWU111" s="2"/>
      <c r="RWV111" s="2"/>
      <c r="RWW111" s="2"/>
      <c r="RWX111" s="2"/>
      <c r="RWY111" s="2"/>
      <c r="RWZ111" s="2"/>
      <c r="RXA111" s="2"/>
      <c r="RXB111" s="2"/>
      <c r="RXC111" s="2"/>
      <c r="RXD111" s="2"/>
      <c r="RXE111" s="2"/>
      <c r="RXF111" s="2"/>
      <c r="RXG111" s="2"/>
      <c r="RXH111" s="2"/>
      <c r="RXI111" s="2"/>
      <c r="RXJ111" s="2"/>
      <c r="RXK111" s="2"/>
      <c r="RXL111" s="2"/>
      <c r="RXM111" s="2"/>
      <c r="RXN111" s="2"/>
      <c r="RXO111" s="2"/>
      <c r="RXP111" s="2"/>
      <c r="RXQ111" s="2"/>
      <c r="RXR111" s="2"/>
      <c r="RXS111" s="2"/>
      <c r="RXT111" s="2"/>
      <c r="RXU111" s="2"/>
      <c r="RXV111" s="2"/>
      <c r="RXW111" s="2"/>
      <c r="RXX111" s="2"/>
      <c r="RXY111" s="2"/>
      <c r="RXZ111" s="2"/>
      <c r="RYA111" s="2"/>
      <c r="RYB111" s="2"/>
      <c r="RYC111" s="2"/>
      <c r="RYD111" s="2"/>
      <c r="RYE111" s="2"/>
      <c r="RYF111" s="2"/>
      <c r="RYG111" s="2"/>
      <c r="RYH111" s="2"/>
      <c r="RYI111" s="2"/>
      <c r="RYJ111" s="2"/>
      <c r="RYK111" s="2"/>
      <c r="RYL111" s="2"/>
      <c r="RYM111" s="2"/>
      <c r="RYN111" s="2"/>
      <c r="RYO111" s="2"/>
      <c r="RYP111" s="2"/>
      <c r="RYQ111" s="2"/>
      <c r="RYR111" s="2"/>
      <c r="RYS111" s="2"/>
      <c r="RYT111" s="2"/>
      <c r="RYU111" s="2"/>
      <c r="RYV111" s="2"/>
      <c r="RYW111" s="2"/>
      <c r="RYX111" s="2"/>
      <c r="RYY111" s="2"/>
      <c r="RYZ111" s="2"/>
      <c r="RZA111" s="2"/>
      <c r="RZB111" s="2"/>
      <c r="RZC111" s="2"/>
      <c r="RZD111" s="2"/>
      <c r="RZE111" s="2"/>
      <c r="RZF111" s="2"/>
      <c r="RZG111" s="2"/>
      <c r="RZH111" s="2"/>
      <c r="RZI111" s="2"/>
      <c r="RZJ111" s="2"/>
      <c r="RZK111" s="2"/>
      <c r="RZL111" s="2"/>
      <c r="RZM111" s="2"/>
      <c r="RZN111" s="2"/>
      <c r="RZO111" s="2"/>
      <c r="RZP111" s="2"/>
      <c r="RZQ111" s="2"/>
      <c r="RZR111" s="2"/>
      <c r="RZS111" s="2"/>
      <c r="RZT111" s="2"/>
      <c r="RZU111" s="2"/>
      <c r="RZV111" s="2"/>
      <c r="RZW111" s="2"/>
      <c r="RZX111" s="2"/>
      <c r="RZY111" s="2"/>
      <c r="RZZ111" s="2"/>
      <c r="SAA111" s="2"/>
      <c r="SAB111" s="2"/>
      <c r="SAC111" s="2"/>
      <c r="SAD111" s="2"/>
      <c r="SAE111" s="2"/>
      <c r="SAF111" s="2"/>
      <c r="SAG111" s="2"/>
      <c r="SAH111" s="2"/>
      <c r="SAI111" s="2"/>
      <c r="SAJ111" s="2"/>
      <c r="SAK111" s="2"/>
      <c r="SAL111" s="2"/>
      <c r="SAM111" s="2"/>
      <c r="SAN111" s="2"/>
      <c r="SAO111" s="2"/>
      <c r="SAP111" s="2"/>
      <c r="SAQ111" s="2"/>
      <c r="SAR111" s="2"/>
      <c r="SAS111" s="2"/>
      <c r="SAT111" s="2"/>
      <c r="SAU111" s="2"/>
      <c r="SAV111" s="2"/>
      <c r="SAW111" s="2"/>
      <c r="SAX111" s="2"/>
      <c r="SAY111" s="2"/>
      <c r="SAZ111" s="2"/>
      <c r="SBA111" s="2"/>
      <c r="SBB111" s="2"/>
      <c r="SBC111" s="2"/>
      <c r="SBD111" s="2"/>
      <c r="SBE111" s="2"/>
      <c r="SBF111" s="2"/>
      <c r="SBG111" s="2"/>
      <c r="SBH111" s="2"/>
      <c r="SBI111" s="2"/>
      <c r="SBJ111" s="2"/>
      <c r="SBK111" s="2"/>
      <c r="SBL111" s="2"/>
      <c r="SBM111" s="2"/>
      <c r="SBN111" s="2"/>
      <c r="SBO111" s="2"/>
      <c r="SBP111" s="2"/>
      <c r="SBQ111" s="2"/>
      <c r="SBR111" s="2"/>
      <c r="SBS111" s="2"/>
      <c r="SBT111" s="2"/>
      <c r="SBU111" s="2"/>
      <c r="SBV111" s="2"/>
      <c r="SBW111" s="2"/>
      <c r="SBX111" s="2"/>
      <c r="SBY111" s="2"/>
      <c r="SBZ111" s="2"/>
      <c r="SCA111" s="2"/>
      <c r="SCB111" s="2"/>
      <c r="SCC111" s="2"/>
      <c r="SCD111" s="2"/>
      <c r="SCE111" s="2"/>
      <c r="SCF111" s="2"/>
      <c r="SCG111" s="2"/>
      <c r="SCH111" s="2"/>
      <c r="SCI111" s="2"/>
      <c r="SCJ111" s="2"/>
      <c r="SCK111" s="2"/>
      <c r="SCL111" s="2"/>
      <c r="SCM111" s="2"/>
      <c r="SCN111" s="2"/>
      <c r="SCO111" s="2"/>
      <c r="SCP111" s="2"/>
      <c r="SCQ111" s="2"/>
      <c r="SCR111" s="2"/>
      <c r="SCS111" s="2"/>
      <c r="SCT111" s="2"/>
      <c r="SCU111" s="2"/>
      <c r="SCV111" s="2"/>
      <c r="SCW111" s="2"/>
      <c r="SCX111" s="2"/>
      <c r="SCY111" s="2"/>
      <c r="SCZ111" s="2"/>
      <c r="SDA111" s="2"/>
      <c r="SDB111" s="2"/>
      <c r="SDC111" s="2"/>
      <c r="SDD111" s="2"/>
      <c r="SDE111" s="2"/>
      <c r="SDF111" s="2"/>
      <c r="SDG111" s="2"/>
      <c r="SDH111" s="2"/>
      <c r="SDI111" s="2"/>
      <c r="SDJ111" s="2"/>
      <c r="SDK111" s="2"/>
      <c r="SDL111" s="2"/>
      <c r="SDM111" s="2"/>
      <c r="SDN111" s="2"/>
      <c r="SDO111" s="2"/>
      <c r="SDP111" s="2"/>
      <c r="SDQ111" s="2"/>
      <c r="SDR111" s="2"/>
      <c r="SDS111" s="2"/>
      <c r="SDT111" s="2"/>
      <c r="SDU111" s="2"/>
      <c r="SDV111" s="2"/>
      <c r="SDW111" s="2"/>
      <c r="SDX111" s="2"/>
      <c r="SDY111" s="2"/>
      <c r="SDZ111" s="2"/>
      <c r="SEA111" s="2"/>
      <c r="SEB111" s="2"/>
      <c r="SEC111" s="2"/>
      <c r="SED111" s="2"/>
      <c r="SEE111" s="2"/>
      <c r="SEF111" s="2"/>
      <c r="SEG111" s="2"/>
      <c r="SEH111" s="2"/>
      <c r="SEI111" s="2"/>
      <c r="SEJ111" s="2"/>
      <c r="SEK111" s="2"/>
      <c r="SEL111" s="2"/>
      <c r="SEM111" s="2"/>
      <c r="SEN111" s="2"/>
      <c r="SEO111" s="2"/>
      <c r="SEP111" s="2"/>
      <c r="SEQ111" s="2"/>
      <c r="SER111" s="2"/>
      <c r="SES111" s="2"/>
      <c r="SET111" s="2"/>
      <c r="SEU111" s="2"/>
      <c r="SEV111" s="2"/>
      <c r="SEW111" s="2"/>
      <c r="SEX111" s="2"/>
      <c r="SEY111" s="2"/>
      <c r="SEZ111" s="2"/>
      <c r="SFA111" s="2"/>
      <c r="SFB111" s="2"/>
      <c r="SFC111" s="2"/>
      <c r="SFD111" s="2"/>
      <c r="SFE111" s="2"/>
      <c r="SFF111" s="2"/>
      <c r="SFG111" s="2"/>
      <c r="SFH111" s="2"/>
      <c r="SFI111" s="2"/>
      <c r="SFJ111" s="2"/>
      <c r="SFK111" s="2"/>
      <c r="SFL111" s="2"/>
      <c r="SFM111" s="2"/>
      <c r="SFN111" s="2"/>
      <c r="SFO111" s="2"/>
      <c r="SFP111" s="2"/>
      <c r="SFQ111" s="2"/>
      <c r="SFR111" s="2"/>
      <c r="SFS111" s="2"/>
      <c r="SFT111" s="2"/>
      <c r="SFU111" s="2"/>
      <c r="SFV111" s="2"/>
      <c r="SFW111" s="2"/>
      <c r="SFX111" s="2"/>
      <c r="SFY111" s="2"/>
      <c r="SFZ111" s="2"/>
      <c r="SGA111" s="2"/>
      <c r="SGB111" s="2"/>
      <c r="SGC111" s="2"/>
      <c r="SGD111" s="2"/>
      <c r="SGE111" s="2"/>
      <c r="SGF111" s="2"/>
      <c r="SGG111" s="2"/>
      <c r="SGH111" s="2"/>
      <c r="SGI111" s="2"/>
      <c r="SGJ111" s="2"/>
      <c r="SGK111" s="2"/>
      <c r="SGL111" s="2"/>
      <c r="SGM111" s="2"/>
      <c r="SGN111" s="2"/>
      <c r="SGO111" s="2"/>
      <c r="SGP111" s="2"/>
      <c r="SGQ111" s="2"/>
      <c r="SGR111" s="2"/>
      <c r="SGS111" s="2"/>
      <c r="SGT111" s="2"/>
      <c r="SGU111" s="2"/>
      <c r="SGV111" s="2"/>
      <c r="SGW111" s="2"/>
      <c r="SGX111" s="2"/>
      <c r="SGY111" s="2"/>
      <c r="SGZ111" s="2"/>
      <c r="SHA111" s="2"/>
      <c r="SHB111" s="2"/>
      <c r="SHC111" s="2"/>
      <c r="SHD111" s="2"/>
      <c r="SHE111" s="2"/>
      <c r="SHF111" s="2"/>
      <c r="SHG111" s="2"/>
      <c r="SHH111" s="2"/>
      <c r="SHI111" s="2"/>
      <c r="SHJ111" s="2"/>
      <c r="SHK111" s="2"/>
      <c r="SHL111" s="2"/>
      <c r="SHM111" s="2"/>
      <c r="SHN111" s="2"/>
      <c r="SHO111" s="2"/>
      <c r="SHP111" s="2"/>
      <c r="SHQ111" s="2"/>
      <c r="SHR111" s="2"/>
      <c r="SHS111" s="2"/>
      <c r="SHT111" s="2"/>
      <c r="SHU111" s="2"/>
      <c r="SHV111" s="2"/>
      <c r="SHW111" s="2"/>
      <c r="SHX111" s="2"/>
      <c r="SHY111" s="2"/>
      <c r="SHZ111" s="2"/>
      <c r="SIA111" s="2"/>
      <c r="SIB111" s="2"/>
      <c r="SIC111" s="2"/>
      <c r="SID111" s="2"/>
      <c r="SIE111" s="2"/>
      <c r="SIF111" s="2"/>
      <c r="SIG111" s="2"/>
      <c r="SIH111" s="2"/>
      <c r="SII111" s="2"/>
      <c r="SIJ111" s="2"/>
      <c r="SIK111" s="2"/>
      <c r="SIL111" s="2"/>
      <c r="SIM111" s="2"/>
      <c r="SIN111" s="2"/>
      <c r="SIO111" s="2"/>
      <c r="SIP111" s="2"/>
      <c r="SIQ111" s="2"/>
      <c r="SIR111" s="2"/>
      <c r="SIS111" s="2"/>
      <c r="SIT111" s="2"/>
      <c r="SIU111" s="2"/>
      <c r="SIV111" s="2"/>
      <c r="SIW111" s="2"/>
      <c r="SIX111" s="2"/>
      <c r="SIY111" s="2"/>
      <c r="SIZ111" s="2"/>
      <c r="SJA111" s="2"/>
      <c r="SJB111" s="2"/>
      <c r="SJC111" s="2"/>
      <c r="SJD111" s="2"/>
      <c r="SJE111" s="2"/>
      <c r="SJF111" s="2"/>
      <c r="SJG111" s="2"/>
      <c r="SJH111" s="2"/>
      <c r="SJI111" s="2"/>
      <c r="SJJ111" s="2"/>
      <c r="SJK111" s="2"/>
      <c r="SJL111" s="2"/>
      <c r="SJM111" s="2"/>
      <c r="SJN111" s="2"/>
      <c r="SJO111" s="2"/>
      <c r="SJP111" s="2"/>
      <c r="SJQ111" s="2"/>
      <c r="SJR111" s="2"/>
      <c r="SJS111" s="2"/>
      <c r="SJT111" s="2"/>
      <c r="SJU111" s="2"/>
      <c r="SJV111" s="2"/>
      <c r="SJW111" s="2"/>
      <c r="SJX111" s="2"/>
      <c r="SJY111" s="2"/>
      <c r="SJZ111" s="2"/>
      <c r="SKA111" s="2"/>
      <c r="SKB111" s="2"/>
      <c r="SKC111" s="2"/>
      <c r="SKD111" s="2"/>
      <c r="SKE111" s="2"/>
      <c r="SKF111" s="2"/>
      <c r="SKG111" s="2"/>
      <c r="SKH111" s="2"/>
      <c r="SKI111" s="2"/>
      <c r="SKJ111" s="2"/>
      <c r="SKK111" s="2"/>
      <c r="SKL111" s="2"/>
      <c r="SKM111" s="2"/>
      <c r="SKN111" s="2"/>
      <c r="SKO111" s="2"/>
      <c r="SKP111" s="2"/>
      <c r="SKQ111" s="2"/>
      <c r="SKR111" s="2"/>
      <c r="SKS111" s="2"/>
      <c r="SKT111" s="2"/>
      <c r="SKU111" s="2"/>
      <c r="SKV111" s="2"/>
      <c r="SKW111" s="2"/>
      <c r="SKX111" s="2"/>
      <c r="SKY111" s="2"/>
      <c r="SKZ111" s="2"/>
      <c r="SLA111" s="2"/>
      <c r="SLB111" s="2"/>
      <c r="SLC111" s="2"/>
      <c r="SLD111" s="2"/>
      <c r="SLE111" s="2"/>
      <c r="SLF111" s="2"/>
      <c r="SLG111" s="2"/>
      <c r="SLH111" s="2"/>
      <c r="SLI111" s="2"/>
      <c r="SLJ111" s="2"/>
      <c r="SLK111" s="2"/>
      <c r="SLL111" s="2"/>
      <c r="SLM111" s="2"/>
      <c r="SLN111" s="2"/>
      <c r="SLO111" s="2"/>
      <c r="SLP111" s="2"/>
      <c r="SLQ111" s="2"/>
      <c r="SLR111" s="2"/>
      <c r="SLS111" s="2"/>
      <c r="SLT111" s="2"/>
      <c r="SLU111" s="2"/>
      <c r="SLV111" s="2"/>
      <c r="SLW111" s="2"/>
      <c r="SLX111" s="2"/>
      <c r="SLY111" s="2"/>
      <c r="SLZ111" s="2"/>
      <c r="SMA111" s="2"/>
      <c r="SMB111" s="2"/>
      <c r="SMC111" s="2"/>
      <c r="SMD111" s="2"/>
      <c r="SME111" s="2"/>
      <c r="SMF111" s="2"/>
      <c r="SMG111" s="2"/>
      <c r="SMH111" s="2"/>
      <c r="SMI111" s="2"/>
      <c r="SMJ111" s="2"/>
      <c r="SMK111" s="2"/>
      <c r="SML111" s="2"/>
      <c r="SMM111" s="2"/>
      <c r="SMN111" s="2"/>
      <c r="SMO111" s="2"/>
      <c r="SMP111" s="2"/>
      <c r="SMQ111" s="2"/>
      <c r="SMR111" s="2"/>
      <c r="SMS111" s="2"/>
      <c r="SMT111" s="2"/>
      <c r="SMU111" s="2"/>
      <c r="SMV111" s="2"/>
      <c r="SMW111" s="2"/>
      <c r="SMX111" s="2"/>
      <c r="SMY111" s="2"/>
      <c r="SMZ111" s="2"/>
      <c r="SNA111" s="2"/>
      <c r="SNB111" s="2"/>
      <c r="SNC111" s="2"/>
      <c r="SND111" s="2"/>
      <c r="SNE111" s="2"/>
      <c r="SNF111" s="2"/>
      <c r="SNG111" s="2"/>
      <c r="SNH111" s="2"/>
      <c r="SNI111" s="2"/>
      <c r="SNJ111" s="2"/>
      <c r="SNK111" s="2"/>
      <c r="SNL111" s="2"/>
      <c r="SNM111" s="2"/>
      <c r="SNN111" s="2"/>
      <c r="SNO111" s="2"/>
      <c r="SNP111" s="2"/>
      <c r="SNQ111" s="2"/>
      <c r="SNR111" s="2"/>
      <c r="SNS111" s="2"/>
      <c r="SNT111" s="2"/>
      <c r="SNU111" s="2"/>
      <c r="SNV111" s="2"/>
      <c r="SNW111" s="2"/>
      <c r="SNX111" s="2"/>
      <c r="SNY111" s="2"/>
      <c r="SNZ111" s="2"/>
      <c r="SOA111" s="2"/>
      <c r="SOB111" s="2"/>
      <c r="SOC111" s="2"/>
      <c r="SOD111" s="2"/>
      <c r="SOE111" s="2"/>
      <c r="SOF111" s="2"/>
      <c r="SOG111" s="2"/>
      <c r="SOH111" s="2"/>
      <c r="SOI111" s="2"/>
      <c r="SOJ111" s="2"/>
      <c r="SOK111" s="2"/>
      <c r="SOL111" s="2"/>
      <c r="SOM111" s="2"/>
      <c r="SON111" s="2"/>
      <c r="SOO111" s="2"/>
      <c r="SOP111" s="2"/>
      <c r="SOQ111" s="2"/>
      <c r="SOR111" s="2"/>
      <c r="SOS111" s="2"/>
      <c r="SOT111" s="2"/>
      <c r="SOU111" s="2"/>
      <c r="SOV111" s="2"/>
      <c r="SOW111" s="2"/>
      <c r="SOX111" s="2"/>
      <c r="SOY111" s="2"/>
      <c r="SOZ111" s="2"/>
      <c r="SPA111" s="2"/>
      <c r="SPB111" s="2"/>
      <c r="SPC111" s="2"/>
      <c r="SPD111" s="2"/>
      <c r="SPE111" s="2"/>
      <c r="SPF111" s="2"/>
      <c r="SPG111" s="2"/>
      <c r="SPH111" s="2"/>
      <c r="SPI111" s="2"/>
      <c r="SPJ111" s="2"/>
      <c r="SPK111" s="2"/>
      <c r="SPL111" s="2"/>
      <c r="SPM111" s="2"/>
      <c r="SPN111" s="2"/>
      <c r="SPO111" s="2"/>
      <c r="SPP111" s="2"/>
      <c r="SPQ111" s="2"/>
      <c r="SPR111" s="2"/>
      <c r="SPS111" s="2"/>
      <c r="SPT111" s="2"/>
      <c r="SPU111" s="2"/>
      <c r="SPV111" s="2"/>
      <c r="SPW111" s="2"/>
      <c r="SPX111" s="2"/>
      <c r="SPY111" s="2"/>
      <c r="SPZ111" s="2"/>
      <c r="SQA111" s="2"/>
      <c r="SQB111" s="2"/>
      <c r="SQC111" s="2"/>
      <c r="SQD111" s="2"/>
      <c r="SQE111" s="2"/>
      <c r="SQF111" s="2"/>
      <c r="SQG111" s="2"/>
      <c r="SQH111" s="2"/>
      <c r="SQI111" s="2"/>
      <c r="SQJ111" s="2"/>
      <c r="SQK111" s="2"/>
      <c r="SQL111" s="2"/>
      <c r="SQM111" s="2"/>
      <c r="SQN111" s="2"/>
      <c r="SQO111" s="2"/>
      <c r="SQP111" s="2"/>
      <c r="SQQ111" s="2"/>
      <c r="SQR111" s="2"/>
      <c r="SQS111" s="2"/>
      <c r="SQT111" s="2"/>
      <c r="SQU111" s="2"/>
      <c r="SQV111" s="2"/>
      <c r="SQW111" s="2"/>
      <c r="SQX111" s="2"/>
      <c r="SQY111" s="2"/>
      <c r="SQZ111" s="2"/>
      <c r="SRA111" s="2"/>
      <c r="SRB111" s="2"/>
      <c r="SRC111" s="2"/>
      <c r="SRD111" s="2"/>
      <c r="SRE111" s="2"/>
      <c r="SRF111" s="2"/>
      <c r="SRG111" s="2"/>
      <c r="SRH111" s="2"/>
      <c r="SRI111" s="2"/>
      <c r="SRJ111" s="2"/>
      <c r="SRK111" s="2"/>
      <c r="SRL111" s="2"/>
      <c r="SRM111" s="2"/>
      <c r="SRN111" s="2"/>
      <c r="SRO111" s="2"/>
      <c r="SRP111" s="2"/>
      <c r="SRQ111" s="2"/>
      <c r="SRR111" s="2"/>
      <c r="SRS111" s="2"/>
      <c r="SRT111" s="2"/>
      <c r="SRU111" s="2"/>
      <c r="SRV111" s="2"/>
      <c r="SRW111" s="2"/>
      <c r="SRX111" s="2"/>
      <c r="SRY111" s="2"/>
      <c r="SRZ111" s="2"/>
      <c r="SSA111" s="2"/>
      <c r="SSB111" s="2"/>
      <c r="SSC111" s="2"/>
      <c r="SSD111" s="2"/>
      <c r="SSE111" s="2"/>
      <c r="SSF111" s="2"/>
      <c r="SSG111" s="2"/>
      <c r="SSH111" s="2"/>
      <c r="SSI111" s="2"/>
      <c r="SSJ111" s="2"/>
      <c r="SSK111" s="2"/>
      <c r="SSL111" s="2"/>
      <c r="SSM111" s="2"/>
      <c r="SSN111" s="2"/>
      <c r="SSO111" s="2"/>
      <c r="SSP111" s="2"/>
      <c r="SSQ111" s="2"/>
      <c r="SSR111" s="2"/>
      <c r="SSS111" s="2"/>
      <c r="SST111" s="2"/>
      <c r="SSU111" s="2"/>
      <c r="SSV111" s="2"/>
      <c r="SSW111" s="2"/>
      <c r="SSX111" s="2"/>
      <c r="SSY111" s="2"/>
      <c r="SSZ111" s="2"/>
      <c r="STA111" s="2"/>
      <c r="STB111" s="2"/>
      <c r="STC111" s="2"/>
      <c r="STD111" s="2"/>
      <c r="STE111" s="2"/>
      <c r="STF111" s="2"/>
      <c r="STG111" s="2"/>
      <c r="STH111" s="2"/>
      <c r="STI111" s="2"/>
      <c r="STJ111" s="2"/>
      <c r="STK111" s="2"/>
      <c r="STL111" s="2"/>
      <c r="STM111" s="2"/>
      <c r="STN111" s="2"/>
      <c r="STO111" s="2"/>
      <c r="STP111" s="2"/>
      <c r="STQ111" s="2"/>
      <c r="STR111" s="2"/>
      <c r="STS111" s="2"/>
      <c r="STT111" s="2"/>
      <c r="STU111" s="2"/>
      <c r="STV111" s="2"/>
      <c r="STW111" s="2"/>
      <c r="STX111" s="2"/>
      <c r="STY111" s="2"/>
      <c r="STZ111" s="2"/>
      <c r="SUA111" s="2"/>
      <c r="SUB111" s="2"/>
      <c r="SUC111" s="2"/>
      <c r="SUD111" s="2"/>
      <c r="SUE111" s="2"/>
      <c r="SUF111" s="2"/>
      <c r="SUG111" s="2"/>
      <c r="SUH111" s="2"/>
      <c r="SUI111" s="2"/>
      <c r="SUJ111" s="2"/>
      <c r="SUK111" s="2"/>
      <c r="SUL111" s="2"/>
      <c r="SUM111" s="2"/>
      <c r="SUN111" s="2"/>
      <c r="SUO111" s="2"/>
      <c r="SUP111" s="2"/>
      <c r="SUQ111" s="2"/>
      <c r="SUR111" s="2"/>
      <c r="SUS111" s="2"/>
      <c r="SUT111" s="2"/>
      <c r="SUU111" s="2"/>
      <c r="SUV111" s="2"/>
      <c r="SUW111" s="2"/>
      <c r="SUX111" s="2"/>
      <c r="SUY111" s="2"/>
      <c r="SUZ111" s="2"/>
      <c r="SVA111" s="2"/>
      <c r="SVB111" s="2"/>
      <c r="SVC111" s="2"/>
      <c r="SVD111" s="2"/>
      <c r="SVE111" s="2"/>
      <c r="SVF111" s="2"/>
      <c r="SVG111" s="2"/>
      <c r="SVH111" s="2"/>
      <c r="SVI111" s="2"/>
      <c r="SVJ111" s="2"/>
      <c r="SVK111" s="2"/>
      <c r="SVL111" s="2"/>
      <c r="SVM111" s="2"/>
      <c r="SVN111" s="2"/>
      <c r="SVO111" s="2"/>
      <c r="SVP111" s="2"/>
      <c r="SVQ111" s="2"/>
      <c r="SVR111" s="2"/>
      <c r="SVS111" s="2"/>
      <c r="SVT111" s="2"/>
      <c r="SVU111" s="2"/>
      <c r="SVV111" s="2"/>
      <c r="SVW111" s="2"/>
      <c r="SVX111" s="2"/>
      <c r="SVY111" s="2"/>
      <c r="SVZ111" s="2"/>
      <c r="SWA111" s="2"/>
      <c r="SWB111" s="2"/>
      <c r="SWC111" s="2"/>
      <c r="SWD111" s="2"/>
      <c r="SWE111" s="2"/>
      <c r="SWF111" s="2"/>
      <c r="SWG111" s="2"/>
      <c r="SWH111" s="2"/>
      <c r="SWI111" s="2"/>
      <c r="SWJ111" s="2"/>
      <c r="SWK111" s="2"/>
      <c r="SWL111" s="2"/>
      <c r="SWM111" s="2"/>
      <c r="SWN111" s="2"/>
      <c r="SWO111" s="2"/>
      <c r="SWP111" s="2"/>
      <c r="SWQ111" s="2"/>
      <c r="SWR111" s="2"/>
      <c r="SWS111" s="2"/>
      <c r="SWT111" s="2"/>
      <c r="SWU111" s="2"/>
      <c r="SWV111" s="2"/>
      <c r="SWW111" s="2"/>
      <c r="SWX111" s="2"/>
      <c r="SWY111" s="2"/>
      <c r="SWZ111" s="2"/>
      <c r="SXA111" s="2"/>
      <c r="SXB111" s="2"/>
      <c r="SXC111" s="2"/>
      <c r="SXD111" s="2"/>
      <c r="SXE111" s="2"/>
      <c r="SXF111" s="2"/>
      <c r="SXG111" s="2"/>
      <c r="SXH111" s="2"/>
      <c r="SXI111" s="2"/>
      <c r="SXJ111" s="2"/>
      <c r="SXK111" s="2"/>
      <c r="SXL111" s="2"/>
      <c r="SXM111" s="2"/>
      <c r="SXN111" s="2"/>
      <c r="SXO111" s="2"/>
      <c r="SXP111" s="2"/>
      <c r="SXQ111" s="2"/>
      <c r="SXR111" s="2"/>
      <c r="SXS111" s="2"/>
      <c r="SXT111" s="2"/>
      <c r="SXU111" s="2"/>
      <c r="SXV111" s="2"/>
      <c r="SXW111" s="2"/>
      <c r="SXX111" s="2"/>
      <c r="SXY111" s="2"/>
      <c r="SXZ111" s="2"/>
      <c r="SYA111" s="2"/>
      <c r="SYB111" s="2"/>
      <c r="SYC111" s="2"/>
      <c r="SYD111" s="2"/>
      <c r="SYE111" s="2"/>
      <c r="SYF111" s="2"/>
      <c r="SYG111" s="2"/>
      <c r="SYH111" s="2"/>
      <c r="SYI111" s="2"/>
      <c r="SYJ111" s="2"/>
      <c r="SYK111" s="2"/>
      <c r="SYL111" s="2"/>
      <c r="SYM111" s="2"/>
      <c r="SYN111" s="2"/>
      <c r="SYO111" s="2"/>
      <c r="SYP111" s="2"/>
      <c r="SYQ111" s="2"/>
      <c r="SYR111" s="2"/>
      <c r="SYS111" s="2"/>
      <c r="SYT111" s="2"/>
      <c r="SYU111" s="2"/>
      <c r="SYV111" s="2"/>
      <c r="SYW111" s="2"/>
      <c r="SYX111" s="2"/>
      <c r="SYY111" s="2"/>
      <c r="SYZ111" s="2"/>
      <c r="SZA111" s="2"/>
      <c r="SZB111" s="2"/>
      <c r="SZC111" s="2"/>
      <c r="SZD111" s="2"/>
      <c r="SZE111" s="2"/>
      <c r="SZF111" s="2"/>
      <c r="SZG111" s="2"/>
      <c r="SZH111" s="2"/>
      <c r="SZI111" s="2"/>
      <c r="SZJ111" s="2"/>
      <c r="SZK111" s="2"/>
      <c r="SZL111" s="2"/>
      <c r="SZM111" s="2"/>
      <c r="SZN111" s="2"/>
      <c r="SZO111" s="2"/>
      <c r="SZP111" s="2"/>
      <c r="SZQ111" s="2"/>
      <c r="SZR111" s="2"/>
      <c r="SZS111" s="2"/>
      <c r="SZT111" s="2"/>
      <c r="SZU111" s="2"/>
      <c r="SZV111" s="2"/>
      <c r="SZW111" s="2"/>
      <c r="SZX111" s="2"/>
      <c r="SZY111" s="2"/>
      <c r="SZZ111" s="2"/>
      <c r="TAA111" s="2"/>
      <c r="TAB111" s="2"/>
      <c r="TAC111" s="2"/>
      <c r="TAD111" s="2"/>
      <c r="TAE111" s="2"/>
      <c r="TAF111" s="2"/>
      <c r="TAG111" s="2"/>
      <c r="TAH111" s="2"/>
      <c r="TAI111" s="2"/>
      <c r="TAJ111" s="2"/>
      <c r="TAK111" s="2"/>
      <c r="TAL111" s="2"/>
      <c r="TAM111" s="2"/>
      <c r="TAN111" s="2"/>
      <c r="TAO111" s="2"/>
      <c r="TAP111" s="2"/>
      <c r="TAQ111" s="2"/>
      <c r="TAR111" s="2"/>
      <c r="TAS111" s="2"/>
      <c r="TAT111" s="2"/>
      <c r="TAU111" s="2"/>
      <c r="TAV111" s="2"/>
      <c r="TAW111" s="2"/>
      <c r="TAX111" s="2"/>
      <c r="TAY111" s="2"/>
      <c r="TAZ111" s="2"/>
      <c r="TBA111" s="2"/>
      <c r="TBB111" s="2"/>
      <c r="TBC111" s="2"/>
      <c r="TBD111" s="2"/>
      <c r="TBE111" s="2"/>
      <c r="TBF111" s="2"/>
      <c r="TBG111" s="2"/>
      <c r="TBH111" s="2"/>
      <c r="TBI111" s="2"/>
      <c r="TBJ111" s="2"/>
      <c r="TBK111" s="2"/>
      <c r="TBL111" s="2"/>
      <c r="TBM111" s="2"/>
      <c r="TBN111" s="2"/>
      <c r="TBO111" s="2"/>
      <c r="TBP111" s="2"/>
      <c r="TBQ111" s="2"/>
      <c r="TBR111" s="2"/>
      <c r="TBS111" s="2"/>
      <c r="TBT111" s="2"/>
      <c r="TBU111" s="2"/>
      <c r="TBV111" s="2"/>
      <c r="TBW111" s="2"/>
      <c r="TBX111" s="2"/>
      <c r="TBY111" s="2"/>
      <c r="TBZ111" s="2"/>
      <c r="TCA111" s="2"/>
      <c r="TCB111" s="2"/>
      <c r="TCC111" s="2"/>
      <c r="TCD111" s="2"/>
      <c r="TCE111" s="2"/>
      <c r="TCF111" s="2"/>
      <c r="TCG111" s="2"/>
      <c r="TCH111" s="2"/>
      <c r="TCI111" s="2"/>
      <c r="TCJ111" s="2"/>
      <c r="TCK111" s="2"/>
      <c r="TCL111" s="2"/>
      <c r="TCM111" s="2"/>
      <c r="TCN111" s="2"/>
      <c r="TCO111" s="2"/>
      <c r="TCP111" s="2"/>
      <c r="TCQ111" s="2"/>
      <c r="TCR111" s="2"/>
      <c r="TCS111" s="2"/>
      <c r="TCT111" s="2"/>
      <c r="TCU111" s="2"/>
      <c r="TCV111" s="2"/>
      <c r="TCW111" s="2"/>
      <c r="TCX111" s="2"/>
      <c r="TCY111" s="2"/>
      <c r="TCZ111" s="2"/>
      <c r="TDA111" s="2"/>
      <c r="TDB111" s="2"/>
      <c r="TDC111" s="2"/>
      <c r="TDD111" s="2"/>
      <c r="TDE111" s="2"/>
      <c r="TDF111" s="2"/>
      <c r="TDG111" s="2"/>
      <c r="TDH111" s="2"/>
      <c r="TDI111" s="2"/>
      <c r="TDJ111" s="2"/>
      <c r="TDK111" s="2"/>
      <c r="TDL111" s="2"/>
      <c r="TDM111" s="2"/>
      <c r="TDN111" s="2"/>
      <c r="TDO111" s="2"/>
      <c r="TDP111" s="2"/>
      <c r="TDQ111" s="2"/>
      <c r="TDR111" s="2"/>
      <c r="TDS111" s="2"/>
      <c r="TDT111" s="2"/>
      <c r="TDU111" s="2"/>
      <c r="TDV111" s="2"/>
      <c r="TDW111" s="2"/>
      <c r="TDX111" s="2"/>
      <c r="TDY111" s="2"/>
      <c r="TDZ111" s="2"/>
      <c r="TEA111" s="2"/>
      <c r="TEB111" s="2"/>
      <c r="TEC111" s="2"/>
      <c r="TED111" s="2"/>
      <c r="TEE111" s="2"/>
      <c r="TEF111" s="2"/>
      <c r="TEG111" s="2"/>
      <c r="TEH111" s="2"/>
      <c r="TEI111" s="2"/>
      <c r="TEJ111" s="2"/>
      <c r="TEK111" s="2"/>
      <c r="TEL111" s="2"/>
      <c r="TEM111" s="2"/>
      <c r="TEN111" s="2"/>
      <c r="TEO111" s="2"/>
      <c r="TEP111" s="2"/>
      <c r="TEQ111" s="2"/>
      <c r="TER111" s="2"/>
      <c r="TES111" s="2"/>
      <c r="TET111" s="2"/>
      <c r="TEU111" s="2"/>
      <c r="TEV111" s="2"/>
      <c r="TEW111" s="2"/>
      <c r="TEX111" s="2"/>
      <c r="TEY111" s="2"/>
      <c r="TEZ111" s="2"/>
      <c r="TFA111" s="2"/>
      <c r="TFB111" s="2"/>
      <c r="TFC111" s="2"/>
      <c r="TFD111" s="2"/>
      <c r="TFE111" s="2"/>
      <c r="TFF111" s="2"/>
      <c r="TFG111" s="2"/>
      <c r="TFH111" s="2"/>
      <c r="TFI111" s="2"/>
      <c r="TFJ111" s="2"/>
      <c r="TFK111" s="2"/>
      <c r="TFL111" s="2"/>
      <c r="TFM111" s="2"/>
      <c r="TFN111" s="2"/>
      <c r="TFO111" s="2"/>
      <c r="TFP111" s="2"/>
      <c r="TFQ111" s="2"/>
      <c r="TFR111" s="2"/>
      <c r="TFS111" s="2"/>
      <c r="TFT111" s="2"/>
      <c r="TFU111" s="2"/>
      <c r="TFV111" s="2"/>
      <c r="TFW111" s="2"/>
      <c r="TFX111" s="2"/>
      <c r="TFY111" s="2"/>
      <c r="TFZ111" s="2"/>
      <c r="TGA111" s="2"/>
      <c r="TGB111" s="2"/>
      <c r="TGC111" s="2"/>
      <c r="TGD111" s="2"/>
      <c r="TGE111" s="2"/>
      <c r="TGF111" s="2"/>
      <c r="TGG111" s="2"/>
      <c r="TGH111" s="2"/>
      <c r="TGI111" s="2"/>
      <c r="TGJ111" s="2"/>
      <c r="TGK111" s="2"/>
      <c r="TGL111" s="2"/>
      <c r="TGM111" s="2"/>
      <c r="TGN111" s="2"/>
      <c r="TGO111" s="2"/>
      <c r="TGP111" s="2"/>
      <c r="TGQ111" s="2"/>
      <c r="TGR111" s="2"/>
      <c r="TGS111" s="2"/>
      <c r="TGT111" s="2"/>
      <c r="TGU111" s="2"/>
      <c r="TGV111" s="2"/>
      <c r="TGW111" s="2"/>
      <c r="TGX111" s="2"/>
      <c r="TGY111" s="2"/>
      <c r="TGZ111" s="2"/>
      <c r="THA111" s="2"/>
      <c r="THB111" s="2"/>
      <c r="THC111" s="2"/>
      <c r="THD111" s="2"/>
      <c r="THE111" s="2"/>
      <c r="THF111" s="2"/>
      <c r="THG111" s="2"/>
      <c r="THH111" s="2"/>
      <c r="THI111" s="2"/>
      <c r="THJ111" s="2"/>
      <c r="THK111" s="2"/>
      <c r="THL111" s="2"/>
      <c r="THM111" s="2"/>
      <c r="THN111" s="2"/>
      <c r="THO111" s="2"/>
      <c r="THP111" s="2"/>
      <c r="THQ111" s="2"/>
      <c r="THR111" s="2"/>
      <c r="THS111" s="2"/>
      <c r="THT111" s="2"/>
      <c r="THU111" s="2"/>
      <c r="THV111" s="2"/>
      <c r="THW111" s="2"/>
      <c r="THX111" s="2"/>
      <c r="THY111" s="2"/>
      <c r="THZ111" s="2"/>
      <c r="TIA111" s="2"/>
      <c r="TIB111" s="2"/>
      <c r="TIC111" s="2"/>
      <c r="TID111" s="2"/>
      <c r="TIE111" s="2"/>
      <c r="TIF111" s="2"/>
      <c r="TIG111" s="2"/>
      <c r="TIH111" s="2"/>
      <c r="TII111" s="2"/>
      <c r="TIJ111" s="2"/>
      <c r="TIK111" s="2"/>
      <c r="TIL111" s="2"/>
      <c r="TIM111" s="2"/>
      <c r="TIN111" s="2"/>
      <c r="TIO111" s="2"/>
      <c r="TIP111" s="2"/>
      <c r="TIQ111" s="2"/>
      <c r="TIR111" s="2"/>
      <c r="TIS111" s="2"/>
      <c r="TIT111" s="2"/>
      <c r="TIU111" s="2"/>
      <c r="TIV111" s="2"/>
      <c r="TIW111" s="2"/>
      <c r="TIX111" s="2"/>
      <c r="TIY111" s="2"/>
      <c r="TIZ111" s="2"/>
      <c r="TJA111" s="2"/>
      <c r="TJB111" s="2"/>
      <c r="TJC111" s="2"/>
      <c r="TJD111" s="2"/>
      <c r="TJE111" s="2"/>
      <c r="TJF111" s="2"/>
      <c r="TJG111" s="2"/>
      <c r="TJH111" s="2"/>
      <c r="TJI111" s="2"/>
      <c r="TJJ111" s="2"/>
      <c r="TJK111" s="2"/>
      <c r="TJL111" s="2"/>
      <c r="TJM111" s="2"/>
      <c r="TJN111" s="2"/>
      <c r="TJO111" s="2"/>
      <c r="TJP111" s="2"/>
      <c r="TJQ111" s="2"/>
      <c r="TJR111" s="2"/>
      <c r="TJS111" s="2"/>
      <c r="TJT111" s="2"/>
      <c r="TJU111" s="2"/>
      <c r="TJV111" s="2"/>
      <c r="TJW111" s="2"/>
      <c r="TJX111" s="2"/>
      <c r="TJY111" s="2"/>
      <c r="TJZ111" s="2"/>
      <c r="TKA111" s="2"/>
      <c r="TKB111" s="2"/>
      <c r="TKC111" s="2"/>
      <c r="TKD111" s="2"/>
      <c r="TKE111" s="2"/>
      <c r="TKF111" s="2"/>
      <c r="TKG111" s="2"/>
      <c r="TKH111" s="2"/>
      <c r="TKI111" s="2"/>
      <c r="TKJ111" s="2"/>
      <c r="TKK111" s="2"/>
      <c r="TKL111" s="2"/>
      <c r="TKM111" s="2"/>
      <c r="TKN111" s="2"/>
      <c r="TKO111" s="2"/>
      <c r="TKP111" s="2"/>
      <c r="TKQ111" s="2"/>
      <c r="TKR111" s="2"/>
      <c r="TKS111" s="2"/>
      <c r="TKT111" s="2"/>
      <c r="TKU111" s="2"/>
      <c r="TKV111" s="2"/>
      <c r="TKW111" s="2"/>
      <c r="TKX111" s="2"/>
      <c r="TKY111" s="2"/>
      <c r="TKZ111" s="2"/>
      <c r="TLA111" s="2"/>
      <c r="TLB111" s="2"/>
      <c r="TLC111" s="2"/>
      <c r="TLD111" s="2"/>
      <c r="TLE111" s="2"/>
      <c r="TLF111" s="2"/>
      <c r="TLG111" s="2"/>
      <c r="TLH111" s="2"/>
      <c r="TLI111" s="2"/>
      <c r="TLJ111" s="2"/>
      <c r="TLK111" s="2"/>
      <c r="TLL111" s="2"/>
      <c r="TLM111" s="2"/>
      <c r="TLN111" s="2"/>
      <c r="TLO111" s="2"/>
      <c r="TLP111" s="2"/>
      <c r="TLQ111" s="2"/>
      <c r="TLR111" s="2"/>
      <c r="TLS111" s="2"/>
      <c r="TLT111" s="2"/>
      <c r="TLU111" s="2"/>
      <c r="TLV111" s="2"/>
      <c r="TLW111" s="2"/>
      <c r="TLX111" s="2"/>
      <c r="TLY111" s="2"/>
      <c r="TLZ111" s="2"/>
      <c r="TMA111" s="2"/>
      <c r="TMB111" s="2"/>
      <c r="TMC111" s="2"/>
      <c r="TMD111" s="2"/>
      <c r="TME111" s="2"/>
      <c r="TMF111" s="2"/>
      <c r="TMG111" s="2"/>
      <c r="TMH111" s="2"/>
      <c r="TMI111" s="2"/>
      <c r="TMJ111" s="2"/>
      <c r="TMK111" s="2"/>
      <c r="TML111" s="2"/>
      <c r="TMM111" s="2"/>
      <c r="TMN111" s="2"/>
      <c r="TMO111" s="2"/>
      <c r="TMP111" s="2"/>
      <c r="TMQ111" s="2"/>
      <c r="TMR111" s="2"/>
      <c r="TMS111" s="2"/>
      <c r="TMT111" s="2"/>
      <c r="TMU111" s="2"/>
      <c r="TMV111" s="2"/>
      <c r="TMW111" s="2"/>
      <c r="TMX111" s="2"/>
      <c r="TMY111" s="2"/>
      <c r="TMZ111" s="2"/>
      <c r="TNA111" s="2"/>
      <c r="TNB111" s="2"/>
      <c r="TNC111" s="2"/>
      <c r="TND111" s="2"/>
      <c r="TNE111" s="2"/>
      <c r="TNF111" s="2"/>
      <c r="TNG111" s="2"/>
      <c r="TNH111" s="2"/>
      <c r="TNI111" s="2"/>
      <c r="TNJ111" s="2"/>
      <c r="TNK111" s="2"/>
      <c r="TNL111" s="2"/>
      <c r="TNM111" s="2"/>
      <c r="TNN111" s="2"/>
      <c r="TNO111" s="2"/>
      <c r="TNP111" s="2"/>
      <c r="TNQ111" s="2"/>
      <c r="TNR111" s="2"/>
      <c r="TNS111" s="2"/>
      <c r="TNT111" s="2"/>
      <c r="TNU111" s="2"/>
      <c r="TNV111" s="2"/>
      <c r="TNW111" s="2"/>
      <c r="TNX111" s="2"/>
      <c r="TNY111" s="2"/>
      <c r="TNZ111" s="2"/>
      <c r="TOA111" s="2"/>
      <c r="TOB111" s="2"/>
      <c r="TOC111" s="2"/>
      <c r="TOD111" s="2"/>
      <c r="TOE111" s="2"/>
      <c r="TOF111" s="2"/>
      <c r="TOG111" s="2"/>
      <c r="TOH111" s="2"/>
      <c r="TOI111" s="2"/>
      <c r="TOJ111" s="2"/>
      <c r="TOK111" s="2"/>
      <c r="TOL111" s="2"/>
      <c r="TOM111" s="2"/>
      <c r="TON111" s="2"/>
      <c r="TOO111" s="2"/>
      <c r="TOP111" s="2"/>
      <c r="TOQ111" s="2"/>
      <c r="TOR111" s="2"/>
      <c r="TOS111" s="2"/>
      <c r="TOT111" s="2"/>
      <c r="TOU111" s="2"/>
      <c r="TOV111" s="2"/>
      <c r="TOW111" s="2"/>
      <c r="TOX111" s="2"/>
      <c r="TOY111" s="2"/>
      <c r="TOZ111" s="2"/>
      <c r="TPA111" s="2"/>
      <c r="TPB111" s="2"/>
      <c r="TPC111" s="2"/>
      <c r="TPD111" s="2"/>
      <c r="TPE111" s="2"/>
      <c r="TPF111" s="2"/>
      <c r="TPG111" s="2"/>
      <c r="TPH111" s="2"/>
      <c r="TPI111" s="2"/>
      <c r="TPJ111" s="2"/>
      <c r="TPK111" s="2"/>
      <c r="TPL111" s="2"/>
      <c r="TPM111" s="2"/>
      <c r="TPN111" s="2"/>
      <c r="TPO111" s="2"/>
      <c r="TPP111" s="2"/>
      <c r="TPQ111" s="2"/>
      <c r="TPR111" s="2"/>
      <c r="TPS111" s="2"/>
      <c r="TPT111" s="2"/>
      <c r="TPU111" s="2"/>
      <c r="TPV111" s="2"/>
      <c r="TPW111" s="2"/>
      <c r="TPX111" s="2"/>
      <c r="TPY111" s="2"/>
      <c r="TPZ111" s="2"/>
      <c r="TQA111" s="2"/>
      <c r="TQB111" s="2"/>
      <c r="TQC111" s="2"/>
      <c r="TQD111" s="2"/>
      <c r="TQE111" s="2"/>
      <c r="TQF111" s="2"/>
      <c r="TQG111" s="2"/>
      <c r="TQH111" s="2"/>
      <c r="TQI111" s="2"/>
      <c r="TQJ111" s="2"/>
      <c r="TQK111" s="2"/>
      <c r="TQL111" s="2"/>
      <c r="TQM111" s="2"/>
      <c r="TQN111" s="2"/>
      <c r="TQO111" s="2"/>
      <c r="TQP111" s="2"/>
      <c r="TQQ111" s="2"/>
      <c r="TQR111" s="2"/>
      <c r="TQS111" s="2"/>
      <c r="TQT111" s="2"/>
      <c r="TQU111" s="2"/>
      <c r="TQV111" s="2"/>
      <c r="TQW111" s="2"/>
      <c r="TQX111" s="2"/>
      <c r="TQY111" s="2"/>
      <c r="TQZ111" s="2"/>
      <c r="TRA111" s="2"/>
      <c r="TRB111" s="2"/>
      <c r="TRC111" s="2"/>
      <c r="TRD111" s="2"/>
      <c r="TRE111" s="2"/>
      <c r="TRF111" s="2"/>
      <c r="TRG111" s="2"/>
      <c r="TRH111" s="2"/>
      <c r="TRI111" s="2"/>
      <c r="TRJ111" s="2"/>
      <c r="TRK111" s="2"/>
      <c r="TRL111" s="2"/>
      <c r="TRM111" s="2"/>
      <c r="TRN111" s="2"/>
      <c r="TRO111" s="2"/>
      <c r="TRP111" s="2"/>
      <c r="TRQ111" s="2"/>
      <c r="TRR111" s="2"/>
      <c r="TRS111" s="2"/>
      <c r="TRT111" s="2"/>
      <c r="TRU111" s="2"/>
      <c r="TRV111" s="2"/>
      <c r="TRW111" s="2"/>
      <c r="TRX111" s="2"/>
      <c r="TRY111" s="2"/>
      <c r="TRZ111" s="2"/>
      <c r="TSA111" s="2"/>
      <c r="TSB111" s="2"/>
      <c r="TSC111" s="2"/>
      <c r="TSD111" s="2"/>
      <c r="TSE111" s="2"/>
      <c r="TSF111" s="2"/>
      <c r="TSG111" s="2"/>
      <c r="TSH111" s="2"/>
      <c r="TSI111" s="2"/>
      <c r="TSJ111" s="2"/>
      <c r="TSK111" s="2"/>
      <c r="TSL111" s="2"/>
      <c r="TSM111" s="2"/>
      <c r="TSN111" s="2"/>
      <c r="TSO111" s="2"/>
      <c r="TSP111" s="2"/>
      <c r="TSQ111" s="2"/>
      <c r="TSR111" s="2"/>
      <c r="TSS111" s="2"/>
      <c r="TST111" s="2"/>
      <c r="TSU111" s="2"/>
      <c r="TSV111" s="2"/>
      <c r="TSW111" s="2"/>
      <c r="TSX111" s="2"/>
      <c r="TSY111" s="2"/>
      <c r="TSZ111" s="2"/>
      <c r="TTA111" s="2"/>
      <c r="TTB111" s="2"/>
      <c r="TTC111" s="2"/>
      <c r="TTD111" s="2"/>
      <c r="TTE111" s="2"/>
      <c r="TTF111" s="2"/>
      <c r="TTG111" s="2"/>
      <c r="TTH111" s="2"/>
      <c r="TTI111" s="2"/>
      <c r="TTJ111" s="2"/>
      <c r="TTK111" s="2"/>
      <c r="TTL111" s="2"/>
      <c r="TTM111" s="2"/>
      <c r="TTN111" s="2"/>
      <c r="TTO111" s="2"/>
      <c r="TTP111" s="2"/>
      <c r="TTQ111" s="2"/>
      <c r="TTR111" s="2"/>
      <c r="TTS111" s="2"/>
      <c r="TTT111" s="2"/>
      <c r="TTU111" s="2"/>
      <c r="TTV111" s="2"/>
      <c r="TTW111" s="2"/>
      <c r="TTX111" s="2"/>
      <c r="TTY111" s="2"/>
      <c r="TTZ111" s="2"/>
      <c r="TUA111" s="2"/>
      <c r="TUB111" s="2"/>
      <c r="TUC111" s="2"/>
      <c r="TUD111" s="2"/>
      <c r="TUE111" s="2"/>
      <c r="TUF111" s="2"/>
      <c r="TUG111" s="2"/>
      <c r="TUH111" s="2"/>
      <c r="TUI111" s="2"/>
      <c r="TUJ111" s="2"/>
      <c r="TUK111" s="2"/>
      <c r="TUL111" s="2"/>
      <c r="TUM111" s="2"/>
      <c r="TUN111" s="2"/>
      <c r="TUO111" s="2"/>
      <c r="TUP111" s="2"/>
      <c r="TUQ111" s="2"/>
      <c r="TUR111" s="2"/>
      <c r="TUS111" s="2"/>
      <c r="TUT111" s="2"/>
      <c r="TUU111" s="2"/>
      <c r="TUV111" s="2"/>
      <c r="TUW111" s="2"/>
      <c r="TUX111" s="2"/>
      <c r="TUY111" s="2"/>
      <c r="TUZ111" s="2"/>
      <c r="TVA111" s="2"/>
      <c r="TVB111" s="2"/>
      <c r="TVC111" s="2"/>
      <c r="TVD111" s="2"/>
      <c r="TVE111" s="2"/>
      <c r="TVF111" s="2"/>
      <c r="TVG111" s="2"/>
      <c r="TVH111" s="2"/>
      <c r="TVI111" s="2"/>
      <c r="TVJ111" s="2"/>
      <c r="TVK111" s="2"/>
      <c r="TVL111" s="2"/>
      <c r="TVM111" s="2"/>
      <c r="TVN111" s="2"/>
      <c r="TVO111" s="2"/>
      <c r="TVP111" s="2"/>
      <c r="TVQ111" s="2"/>
      <c r="TVR111" s="2"/>
      <c r="TVS111" s="2"/>
      <c r="TVT111" s="2"/>
      <c r="TVU111" s="2"/>
      <c r="TVV111" s="2"/>
      <c r="TVW111" s="2"/>
      <c r="TVX111" s="2"/>
      <c r="TVY111" s="2"/>
      <c r="TVZ111" s="2"/>
      <c r="TWA111" s="2"/>
      <c r="TWB111" s="2"/>
      <c r="TWC111" s="2"/>
      <c r="TWD111" s="2"/>
      <c r="TWE111" s="2"/>
      <c r="TWF111" s="2"/>
      <c r="TWG111" s="2"/>
      <c r="TWH111" s="2"/>
      <c r="TWI111" s="2"/>
      <c r="TWJ111" s="2"/>
      <c r="TWK111" s="2"/>
      <c r="TWL111" s="2"/>
      <c r="TWM111" s="2"/>
      <c r="TWN111" s="2"/>
      <c r="TWO111" s="2"/>
      <c r="TWP111" s="2"/>
      <c r="TWQ111" s="2"/>
      <c r="TWR111" s="2"/>
      <c r="TWS111" s="2"/>
      <c r="TWT111" s="2"/>
      <c r="TWU111" s="2"/>
      <c r="TWV111" s="2"/>
      <c r="TWW111" s="2"/>
      <c r="TWX111" s="2"/>
      <c r="TWY111" s="2"/>
      <c r="TWZ111" s="2"/>
      <c r="TXA111" s="2"/>
      <c r="TXB111" s="2"/>
      <c r="TXC111" s="2"/>
      <c r="TXD111" s="2"/>
      <c r="TXE111" s="2"/>
      <c r="TXF111" s="2"/>
      <c r="TXG111" s="2"/>
      <c r="TXH111" s="2"/>
      <c r="TXI111" s="2"/>
      <c r="TXJ111" s="2"/>
      <c r="TXK111" s="2"/>
      <c r="TXL111" s="2"/>
      <c r="TXM111" s="2"/>
      <c r="TXN111" s="2"/>
      <c r="TXO111" s="2"/>
      <c r="TXP111" s="2"/>
      <c r="TXQ111" s="2"/>
      <c r="TXR111" s="2"/>
      <c r="TXS111" s="2"/>
      <c r="TXT111" s="2"/>
      <c r="TXU111" s="2"/>
      <c r="TXV111" s="2"/>
      <c r="TXW111" s="2"/>
      <c r="TXX111" s="2"/>
      <c r="TXY111" s="2"/>
      <c r="TXZ111" s="2"/>
      <c r="TYA111" s="2"/>
      <c r="TYB111" s="2"/>
      <c r="TYC111" s="2"/>
      <c r="TYD111" s="2"/>
      <c r="TYE111" s="2"/>
      <c r="TYF111" s="2"/>
      <c r="TYG111" s="2"/>
      <c r="TYH111" s="2"/>
      <c r="TYI111" s="2"/>
      <c r="TYJ111" s="2"/>
      <c r="TYK111" s="2"/>
      <c r="TYL111" s="2"/>
      <c r="TYM111" s="2"/>
      <c r="TYN111" s="2"/>
      <c r="TYO111" s="2"/>
      <c r="TYP111" s="2"/>
      <c r="TYQ111" s="2"/>
      <c r="TYR111" s="2"/>
      <c r="TYS111" s="2"/>
      <c r="TYT111" s="2"/>
      <c r="TYU111" s="2"/>
      <c r="TYV111" s="2"/>
      <c r="TYW111" s="2"/>
      <c r="TYX111" s="2"/>
      <c r="TYY111" s="2"/>
      <c r="TYZ111" s="2"/>
      <c r="TZA111" s="2"/>
      <c r="TZB111" s="2"/>
      <c r="TZC111" s="2"/>
      <c r="TZD111" s="2"/>
      <c r="TZE111" s="2"/>
      <c r="TZF111" s="2"/>
      <c r="TZG111" s="2"/>
      <c r="TZH111" s="2"/>
      <c r="TZI111" s="2"/>
      <c r="TZJ111" s="2"/>
      <c r="TZK111" s="2"/>
      <c r="TZL111" s="2"/>
      <c r="TZM111" s="2"/>
      <c r="TZN111" s="2"/>
      <c r="TZO111" s="2"/>
      <c r="TZP111" s="2"/>
      <c r="TZQ111" s="2"/>
      <c r="TZR111" s="2"/>
      <c r="TZS111" s="2"/>
      <c r="TZT111" s="2"/>
      <c r="TZU111" s="2"/>
      <c r="TZV111" s="2"/>
      <c r="TZW111" s="2"/>
      <c r="TZX111" s="2"/>
      <c r="TZY111" s="2"/>
      <c r="TZZ111" s="2"/>
      <c r="UAA111" s="2"/>
      <c r="UAB111" s="2"/>
      <c r="UAC111" s="2"/>
      <c r="UAD111" s="2"/>
      <c r="UAE111" s="2"/>
      <c r="UAF111" s="2"/>
      <c r="UAG111" s="2"/>
      <c r="UAH111" s="2"/>
      <c r="UAI111" s="2"/>
      <c r="UAJ111" s="2"/>
      <c r="UAK111" s="2"/>
      <c r="UAL111" s="2"/>
      <c r="UAM111" s="2"/>
      <c r="UAN111" s="2"/>
      <c r="UAO111" s="2"/>
      <c r="UAP111" s="2"/>
      <c r="UAQ111" s="2"/>
      <c r="UAR111" s="2"/>
      <c r="UAS111" s="2"/>
      <c r="UAT111" s="2"/>
      <c r="UAU111" s="2"/>
      <c r="UAV111" s="2"/>
      <c r="UAW111" s="2"/>
      <c r="UAX111" s="2"/>
      <c r="UAY111" s="2"/>
      <c r="UAZ111" s="2"/>
      <c r="UBA111" s="2"/>
      <c r="UBB111" s="2"/>
      <c r="UBC111" s="2"/>
      <c r="UBD111" s="2"/>
      <c r="UBE111" s="2"/>
      <c r="UBF111" s="2"/>
      <c r="UBG111" s="2"/>
      <c r="UBH111" s="2"/>
      <c r="UBI111" s="2"/>
      <c r="UBJ111" s="2"/>
      <c r="UBK111" s="2"/>
      <c r="UBL111" s="2"/>
      <c r="UBM111" s="2"/>
      <c r="UBN111" s="2"/>
      <c r="UBO111" s="2"/>
      <c r="UBP111" s="2"/>
      <c r="UBQ111" s="2"/>
      <c r="UBR111" s="2"/>
      <c r="UBS111" s="2"/>
      <c r="UBT111" s="2"/>
      <c r="UBU111" s="2"/>
      <c r="UBV111" s="2"/>
      <c r="UBW111" s="2"/>
      <c r="UBX111" s="2"/>
      <c r="UBY111" s="2"/>
      <c r="UBZ111" s="2"/>
      <c r="UCA111" s="2"/>
      <c r="UCB111" s="2"/>
      <c r="UCC111" s="2"/>
      <c r="UCD111" s="2"/>
      <c r="UCE111" s="2"/>
      <c r="UCF111" s="2"/>
      <c r="UCG111" s="2"/>
      <c r="UCH111" s="2"/>
      <c r="UCI111" s="2"/>
      <c r="UCJ111" s="2"/>
      <c r="UCK111" s="2"/>
      <c r="UCL111" s="2"/>
      <c r="UCM111" s="2"/>
      <c r="UCN111" s="2"/>
      <c r="UCO111" s="2"/>
      <c r="UCP111" s="2"/>
      <c r="UCQ111" s="2"/>
      <c r="UCR111" s="2"/>
      <c r="UCS111" s="2"/>
      <c r="UCT111" s="2"/>
      <c r="UCU111" s="2"/>
      <c r="UCV111" s="2"/>
      <c r="UCW111" s="2"/>
      <c r="UCX111" s="2"/>
      <c r="UCY111" s="2"/>
      <c r="UCZ111" s="2"/>
      <c r="UDA111" s="2"/>
      <c r="UDB111" s="2"/>
      <c r="UDC111" s="2"/>
      <c r="UDD111" s="2"/>
      <c r="UDE111" s="2"/>
      <c r="UDF111" s="2"/>
      <c r="UDG111" s="2"/>
      <c r="UDH111" s="2"/>
      <c r="UDI111" s="2"/>
      <c r="UDJ111" s="2"/>
      <c r="UDK111" s="2"/>
      <c r="UDL111" s="2"/>
      <c r="UDM111" s="2"/>
      <c r="UDN111" s="2"/>
      <c r="UDO111" s="2"/>
      <c r="UDP111" s="2"/>
      <c r="UDQ111" s="2"/>
      <c r="UDR111" s="2"/>
      <c r="UDS111" s="2"/>
      <c r="UDT111" s="2"/>
      <c r="UDU111" s="2"/>
      <c r="UDV111" s="2"/>
      <c r="UDW111" s="2"/>
      <c r="UDX111" s="2"/>
      <c r="UDY111" s="2"/>
      <c r="UDZ111" s="2"/>
      <c r="UEA111" s="2"/>
      <c r="UEB111" s="2"/>
      <c r="UEC111" s="2"/>
      <c r="UED111" s="2"/>
      <c r="UEE111" s="2"/>
      <c r="UEF111" s="2"/>
      <c r="UEG111" s="2"/>
      <c r="UEH111" s="2"/>
      <c r="UEI111" s="2"/>
      <c r="UEJ111" s="2"/>
      <c r="UEK111" s="2"/>
      <c r="UEL111" s="2"/>
      <c r="UEM111" s="2"/>
      <c r="UEN111" s="2"/>
      <c r="UEO111" s="2"/>
      <c r="UEP111" s="2"/>
      <c r="UEQ111" s="2"/>
      <c r="UER111" s="2"/>
      <c r="UES111" s="2"/>
      <c r="UET111" s="2"/>
      <c r="UEU111" s="2"/>
      <c r="UEV111" s="2"/>
      <c r="UEW111" s="2"/>
      <c r="UEX111" s="2"/>
      <c r="UEY111" s="2"/>
      <c r="UEZ111" s="2"/>
      <c r="UFA111" s="2"/>
      <c r="UFB111" s="2"/>
      <c r="UFC111" s="2"/>
      <c r="UFD111" s="2"/>
      <c r="UFE111" s="2"/>
      <c r="UFF111" s="2"/>
      <c r="UFG111" s="2"/>
      <c r="UFH111" s="2"/>
      <c r="UFI111" s="2"/>
      <c r="UFJ111" s="2"/>
      <c r="UFK111" s="2"/>
      <c r="UFL111" s="2"/>
      <c r="UFM111" s="2"/>
      <c r="UFN111" s="2"/>
      <c r="UFO111" s="2"/>
      <c r="UFP111" s="2"/>
      <c r="UFQ111" s="2"/>
      <c r="UFR111" s="2"/>
      <c r="UFS111" s="2"/>
      <c r="UFT111" s="2"/>
      <c r="UFU111" s="2"/>
      <c r="UFV111" s="2"/>
      <c r="UFW111" s="2"/>
      <c r="UFX111" s="2"/>
      <c r="UFY111" s="2"/>
      <c r="UFZ111" s="2"/>
      <c r="UGA111" s="2"/>
      <c r="UGB111" s="2"/>
      <c r="UGC111" s="2"/>
      <c r="UGD111" s="2"/>
      <c r="UGE111" s="2"/>
      <c r="UGF111" s="2"/>
      <c r="UGG111" s="2"/>
      <c r="UGH111" s="2"/>
      <c r="UGI111" s="2"/>
      <c r="UGJ111" s="2"/>
      <c r="UGK111" s="2"/>
      <c r="UGL111" s="2"/>
      <c r="UGM111" s="2"/>
      <c r="UGN111" s="2"/>
      <c r="UGO111" s="2"/>
      <c r="UGP111" s="2"/>
      <c r="UGQ111" s="2"/>
      <c r="UGR111" s="2"/>
      <c r="UGS111" s="2"/>
      <c r="UGT111" s="2"/>
      <c r="UGU111" s="2"/>
      <c r="UGV111" s="2"/>
      <c r="UGW111" s="2"/>
      <c r="UGX111" s="2"/>
      <c r="UGY111" s="2"/>
      <c r="UGZ111" s="2"/>
      <c r="UHA111" s="2"/>
      <c r="UHB111" s="2"/>
      <c r="UHC111" s="2"/>
      <c r="UHD111" s="2"/>
      <c r="UHE111" s="2"/>
      <c r="UHF111" s="2"/>
      <c r="UHG111" s="2"/>
      <c r="UHH111" s="2"/>
      <c r="UHI111" s="2"/>
      <c r="UHJ111" s="2"/>
      <c r="UHK111" s="2"/>
      <c r="UHL111" s="2"/>
      <c r="UHM111" s="2"/>
      <c r="UHN111" s="2"/>
      <c r="UHO111" s="2"/>
      <c r="UHP111" s="2"/>
      <c r="UHQ111" s="2"/>
      <c r="UHR111" s="2"/>
      <c r="UHS111" s="2"/>
      <c r="UHT111" s="2"/>
      <c r="UHU111" s="2"/>
      <c r="UHV111" s="2"/>
      <c r="UHW111" s="2"/>
      <c r="UHX111" s="2"/>
      <c r="UHY111" s="2"/>
      <c r="UHZ111" s="2"/>
      <c r="UIA111" s="2"/>
      <c r="UIB111" s="2"/>
      <c r="UIC111" s="2"/>
      <c r="UID111" s="2"/>
      <c r="UIE111" s="2"/>
      <c r="UIF111" s="2"/>
      <c r="UIG111" s="2"/>
      <c r="UIH111" s="2"/>
      <c r="UII111" s="2"/>
      <c r="UIJ111" s="2"/>
      <c r="UIK111" s="2"/>
      <c r="UIL111" s="2"/>
      <c r="UIM111" s="2"/>
      <c r="UIN111" s="2"/>
      <c r="UIO111" s="2"/>
      <c r="UIP111" s="2"/>
      <c r="UIQ111" s="2"/>
      <c r="UIR111" s="2"/>
      <c r="UIS111" s="2"/>
      <c r="UIT111" s="2"/>
      <c r="UIU111" s="2"/>
      <c r="UIV111" s="2"/>
      <c r="UIW111" s="2"/>
      <c r="UIX111" s="2"/>
      <c r="UIY111" s="2"/>
      <c r="UIZ111" s="2"/>
      <c r="UJA111" s="2"/>
      <c r="UJB111" s="2"/>
      <c r="UJC111" s="2"/>
      <c r="UJD111" s="2"/>
      <c r="UJE111" s="2"/>
      <c r="UJF111" s="2"/>
      <c r="UJG111" s="2"/>
      <c r="UJH111" s="2"/>
      <c r="UJI111" s="2"/>
      <c r="UJJ111" s="2"/>
      <c r="UJK111" s="2"/>
      <c r="UJL111" s="2"/>
      <c r="UJM111" s="2"/>
      <c r="UJN111" s="2"/>
      <c r="UJO111" s="2"/>
      <c r="UJP111" s="2"/>
      <c r="UJQ111" s="2"/>
      <c r="UJR111" s="2"/>
      <c r="UJS111" s="2"/>
      <c r="UJT111" s="2"/>
      <c r="UJU111" s="2"/>
      <c r="UJV111" s="2"/>
      <c r="UJW111" s="2"/>
      <c r="UJX111" s="2"/>
      <c r="UJY111" s="2"/>
      <c r="UJZ111" s="2"/>
      <c r="UKA111" s="2"/>
      <c r="UKB111" s="2"/>
      <c r="UKC111" s="2"/>
      <c r="UKD111" s="2"/>
      <c r="UKE111" s="2"/>
      <c r="UKF111" s="2"/>
      <c r="UKG111" s="2"/>
      <c r="UKH111" s="2"/>
      <c r="UKI111" s="2"/>
      <c r="UKJ111" s="2"/>
      <c r="UKK111" s="2"/>
      <c r="UKL111" s="2"/>
      <c r="UKM111" s="2"/>
      <c r="UKN111" s="2"/>
      <c r="UKO111" s="2"/>
      <c r="UKP111" s="2"/>
      <c r="UKQ111" s="2"/>
      <c r="UKR111" s="2"/>
      <c r="UKS111" s="2"/>
      <c r="UKT111" s="2"/>
      <c r="UKU111" s="2"/>
      <c r="UKV111" s="2"/>
      <c r="UKW111" s="2"/>
      <c r="UKX111" s="2"/>
      <c r="UKY111" s="2"/>
      <c r="UKZ111" s="2"/>
      <c r="ULA111" s="2"/>
      <c r="ULB111" s="2"/>
      <c r="ULC111" s="2"/>
      <c r="ULD111" s="2"/>
      <c r="ULE111" s="2"/>
      <c r="ULF111" s="2"/>
      <c r="ULG111" s="2"/>
      <c r="ULH111" s="2"/>
      <c r="ULI111" s="2"/>
      <c r="ULJ111" s="2"/>
      <c r="ULK111" s="2"/>
      <c r="ULL111" s="2"/>
      <c r="ULM111" s="2"/>
      <c r="ULN111" s="2"/>
      <c r="ULO111" s="2"/>
      <c r="ULP111" s="2"/>
      <c r="ULQ111" s="2"/>
      <c r="ULR111" s="2"/>
      <c r="ULS111" s="2"/>
      <c r="ULT111" s="2"/>
      <c r="ULU111" s="2"/>
      <c r="ULV111" s="2"/>
      <c r="ULW111" s="2"/>
      <c r="ULX111" s="2"/>
      <c r="ULY111" s="2"/>
      <c r="ULZ111" s="2"/>
      <c r="UMA111" s="2"/>
      <c r="UMB111" s="2"/>
      <c r="UMC111" s="2"/>
      <c r="UMD111" s="2"/>
      <c r="UME111" s="2"/>
      <c r="UMF111" s="2"/>
      <c r="UMG111" s="2"/>
      <c r="UMH111" s="2"/>
      <c r="UMI111" s="2"/>
      <c r="UMJ111" s="2"/>
      <c r="UMK111" s="2"/>
      <c r="UML111" s="2"/>
      <c r="UMM111" s="2"/>
      <c r="UMN111" s="2"/>
      <c r="UMO111" s="2"/>
      <c r="UMP111" s="2"/>
      <c r="UMQ111" s="2"/>
      <c r="UMR111" s="2"/>
      <c r="UMS111" s="2"/>
      <c r="UMT111" s="2"/>
      <c r="UMU111" s="2"/>
      <c r="UMV111" s="2"/>
      <c r="UMW111" s="2"/>
      <c r="UMX111" s="2"/>
      <c r="UMY111" s="2"/>
      <c r="UMZ111" s="2"/>
      <c r="UNA111" s="2"/>
      <c r="UNB111" s="2"/>
      <c r="UNC111" s="2"/>
      <c r="UND111" s="2"/>
      <c r="UNE111" s="2"/>
      <c r="UNF111" s="2"/>
      <c r="UNG111" s="2"/>
      <c r="UNH111" s="2"/>
      <c r="UNI111" s="2"/>
      <c r="UNJ111" s="2"/>
      <c r="UNK111" s="2"/>
      <c r="UNL111" s="2"/>
      <c r="UNM111" s="2"/>
      <c r="UNN111" s="2"/>
      <c r="UNO111" s="2"/>
      <c r="UNP111" s="2"/>
      <c r="UNQ111" s="2"/>
      <c r="UNR111" s="2"/>
      <c r="UNS111" s="2"/>
      <c r="UNT111" s="2"/>
      <c r="UNU111" s="2"/>
      <c r="UNV111" s="2"/>
      <c r="UNW111" s="2"/>
      <c r="UNX111" s="2"/>
      <c r="UNY111" s="2"/>
      <c r="UNZ111" s="2"/>
      <c r="UOA111" s="2"/>
      <c r="UOB111" s="2"/>
      <c r="UOC111" s="2"/>
      <c r="UOD111" s="2"/>
      <c r="UOE111" s="2"/>
      <c r="UOF111" s="2"/>
      <c r="UOG111" s="2"/>
      <c r="UOH111" s="2"/>
      <c r="UOI111" s="2"/>
      <c r="UOJ111" s="2"/>
      <c r="UOK111" s="2"/>
      <c r="UOL111" s="2"/>
      <c r="UOM111" s="2"/>
      <c r="UON111" s="2"/>
      <c r="UOO111" s="2"/>
      <c r="UOP111" s="2"/>
      <c r="UOQ111" s="2"/>
      <c r="UOR111" s="2"/>
      <c r="UOS111" s="2"/>
      <c r="UOT111" s="2"/>
      <c r="UOU111" s="2"/>
      <c r="UOV111" s="2"/>
      <c r="UOW111" s="2"/>
      <c r="UOX111" s="2"/>
      <c r="UOY111" s="2"/>
      <c r="UOZ111" s="2"/>
      <c r="UPA111" s="2"/>
      <c r="UPB111" s="2"/>
      <c r="UPC111" s="2"/>
      <c r="UPD111" s="2"/>
      <c r="UPE111" s="2"/>
      <c r="UPF111" s="2"/>
      <c r="UPG111" s="2"/>
      <c r="UPH111" s="2"/>
      <c r="UPI111" s="2"/>
      <c r="UPJ111" s="2"/>
      <c r="UPK111" s="2"/>
      <c r="UPL111" s="2"/>
      <c r="UPM111" s="2"/>
      <c r="UPN111" s="2"/>
      <c r="UPO111" s="2"/>
      <c r="UPP111" s="2"/>
      <c r="UPQ111" s="2"/>
      <c r="UPR111" s="2"/>
      <c r="UPS111" s="2"/>
      <c r="UPT111" s="2"/>
      <c r="UPU111" s="2"/>
      <c r="UPV111" s="2"/>
      <c r="UPW111" s="2"/>
      <c r="UPX111" s="2"/>
      <c r="UPY111" s="2"/>
      <c r="UPZ111" s="2"/>
      <c r="UQA111" s="2"/>
      <c r="UQB111" s="2"/>
      <c r="UQC111" s="2"/>
      <c r="UQD111" s="2"/>
      <c r="UQE111" s="2"/>
      <c r="UQF111" s="2"/>
      <c r="UQG111" s="2"/>
      <c r="UQH111" s="2"/>
      <c r="UQI111" s="2"/>
      <c r="UQJ111" s="2"/>
      <c r="UQK111" s="2"/>
      <c r="UQL111" s="2"/>
      <c r="UQM111" s="2"/>
      <c r="UQN111" s="2"/>
      <c r="UQO111" s="2"/>
      <c r="UQP111" s="2"/>
      <c r="UQQ111" s="2"/>
      <c r="UQR111" s="2"/>
      <c r="UQS111" s="2"/>
      <c r="UQT111" s="2"/>
      <c r="UQU111" s="2"/>
      <c r="UQV111" s="2"/>
      <c r="UQW111" s="2"/>
      <c r="UQX111" s="2"/>
      <c r="UQY111" s="2"/>
      <c r="UQZ111" s="2"/>
      <c r="URA111" s="2"/>
      <c r="URB111" s="2"/>
      <c r="URC111" s="2"/>
      <c r="URD111" s="2"/>
      <c r="URE111" s="2"/>
      <c r="URF111" s="2"/>
      <c r="URG111" s="2"/>
      <c r="URH111" s="2"/>
      <c r="URI111" s="2"/>
      <c r="URJ111" s="2"/>
      <c r="URK111" s="2"/>
      <c r="URL111" s="2"/>
      <c r="URM111" s="2"/>
      <c r="URN111" s="2"/>
      <c r="URO111" s="2"/>
      <c r="URP111" s="2"/>
      <c r="URQ111" s="2"/>
      <c r="URR111" s="2"/>
      <c r="URS111" s="2"/>
      <c r="URT111" s="2"/>
      <c r="URU111" s="2"/>
      <c r="URV111" s="2"/>
      <c r="URW111" s="2"/>
      <c r="URX111" s="2"/>
      <c r="URY111" s="2"/>
      <c r="URZ111" s="2"/>
      <c r="USA111" s="2"/>
      <c r="USB111" s="2"/>
      <c r="USC111" s="2"/>
      <c r="USD111" s="2"/>
      <c r="USE111" s="2"/>
      <c r="USF111" s="2"/>
      <c r="USG111" s="2"/>
      <c r="USH111" s="2"/>
      <c r="USI111" s="2"/>
      <c r="USJ111" s="2"/>
      <c r="USK111" s="2"/>
      <c r="USL111" s="2"/>
      <c r="USM111" s="2"/>
      <c r="USN111" s="2"/>
      <c r="USO111" s="2"/>
      <c r="USP111" s="2"/>
      <c r="USQ111" s="2"/>
      <c r="USR111" s="2"/>
      <c r="USS111" s="2"/>
      <c r="UST111" s="2"/>
      <c r="USU111" s="2"/>
      <c r="USV111" s="2"/>
      <c r="USW111" s="2"/>
      <c r="USX111" s="2"/>
      <c r="USY111" s="2"/>
      <c r="USZ111" s="2"/>
      <c r="UTA111" s="2"/>
      <c r="UTB111" s="2"/>
      <c r="UTC111" s="2"/>
      <c r="UTD111" s="2"/>
      <c r="UTE111" s="2"/>
      <c r="UTF111" s="2"/>
      <c r="UTG111" s="2"/>
      <c r="UTH111" s="2"/>
      <c r="UTI111" s="2"/>
      <c r="UTJ111" s="2"/>
      <c r="UTK111" s="2"/>
      <c r="UTL111" s="2"/>
      <c r="UTM111" s="2"/>
      <c r="UTN111" s="2"/>
      <c r="UTO111" s="2"/>
      <c r="UTP111" s="2"/>
      <c r="UTQ111" s="2"/>
      <c r="UTR111" s="2"/>
      <c r="UTS111" s="2"/>
      <c r="UTT111" s="2"/>
      <c r="UTU111" s="2"/>
      <c r="UTV111" s="2"/>
      <c r="UTW111" s="2"/>
      <c r="UTX111" s="2"/>
      <c r="UTY111" s="2"/>
      <c r="UTZ111" s="2"/>
      <c r="UUA111" s="2"/>
      <c r="UUB111" s="2"/>
      <c r="UUC111" s="2"/>
      <c r="UUD111" s="2"/>
      <c r="UUE111" s="2"/>
      <c r="UUF111" s="2"/>
      <c r="UUG111" s="2"/>
      <c r="UUH111" s="2"/>
      <c r="UUI111" s="2"/>
      <c r="UUJ111" s="2"/>
      <c r="UUK111" s="2"/>
      <c r="UUL111" s="2"/>
      <c r="UUM111" s="2"/>
      <c r="UUN111" s="2"/>
      <c r="UUO111" s="2"/>
      <c r="UUP111" s="2"/>
      <c r="UUQ111" s="2"/>
      <c r="UUR111" s="2"/>
      <c r="UUS111" s="2"/>
      <c r="UUT111" s="2"/>
      <c r="UUU111" s="2"/>
      <c r="UUV111" s="2"/>
      <c r="UUW111" s="2"/>
      <c r="UUX111" s="2"/>
      <c r="UUY111" s="2"/>
      <c r="UUZ111" s="2"/>
      <c r="UVA111" s="2"/>
      <c r="UVB111" s="2"/>
      <c r="UVC111" s="2"/>
      <c r="UVD111" s="2"/>
      <c r="UVE111" s="2"/>
      <c r="UVF111" s="2"/>
      <c r="UVG111" s="2"/>
      <c r="UVH111" s="2"/>
      <c r="UVI111" s="2"/>
      <c r="UVJ111" s="2"/>
      <c r="UVK111" s="2"/>
      <c r="UVL111" s="2"/>
      <c r="UVM111" s="2"/>
      <c r="UVN111" s="2"/>
      <c r="UVO111" s="2"/>
      <c r="UVP111" s="2"/>
      <c r="UVQ111" s="2"/>
      <c r="UVR111" s="2"/>
      <c r="UVS111" s="2"/>
      <c r="UVT111" s="2"/>
      <c r="UVU111" s="2"/>
      <c r="UVV111" s="2"/>
      <c r="UVW111" s="2"/>
      <c r="UVX111" s="2"/>
      <c r="UVY111" s="2"/>
      <c r="UVZ111" s="2"/>
      <c r="UWA111" s="2"/>
      <c r="UWB111" s="2"/>
      <c r="UWC111" s="2"/>
      <c r="UWD111" s="2"/>
      <c r="UWE111" s="2"/>
      <c r="UWF111" s="2"/>
      <c r="UWG111" s="2"/>
      <c r="UWH111" s="2"/>
      <c r="UWI111" s="2"/>
      <c r="UWJ111" s="2"/>
      <c r="UWK111" s="2"/>
      <c r="UWL111" s="2"/>
      <c r="UWM111" s="2"/>
      <c r="UWN111" s="2"/>
      <c r="UWO111" s="2"/>
      <c r="UWP111" s="2"/>
      <c r="UWQ111" s="2"/>
      <c r="UWR111" s="2"/>
      <c r="UWS111" s="2"/>
      <c r="UWT111" s="2"/>
      <c r="UWU111" s="2"/>
      <c r="UWV111" s="2"/>
      <c r="UWW111" s="2"/>
      <c r="UWX111" s="2"/>
      <c r="UWY111" s="2"/>
      <c r="UWZ111" s="2"/>
      <c r="UXA111" s="2"/>
      <c r="UXB111" s="2"/>
      <c r="UXC111" s="2"/>
      <c r="UXD111" s="2"/>
      <c r="UXE111" s="2"/>
      <c r="UXF111" s="2"/>
      <c r="UXG111" s="2"/>
      <c r="UXH111" s="2"/>
      <c r="UXI111" s="2"/>
      <c r="UXJ111" s="2"/>
      <c r="UXK111" s="2"/>
      <c r="UXL111" s="2"/>
      <c r="UXM111" s="2"/>
      <c r="UXN111" s="2"/>
      <c r="UXO111" s="2"/>
      <c r="UXP111" s="2"/>
      <c r="UXQ111" s="2"/>
      <c r="UXR111" s="2"/>
      <c r="UXS111" s="2"/>
      <c r="UXT111" s="2"/>
      <c r="UXU111" s="2"/>
      <c r="UXV111" s="2"/>
      <c r="UXW111" s="2"/>
      <c r="UXX111" s="2"/>
      <c r="UXY111" s="2"/>
      <c r="UXZ111" s="2"/>
      <c r="UYA111" s="2"/>
      <c r="UYB111" s="2"/>
      <c r="UYC111" s="2"/>
      <c r="UYD111" s="2"/>
      <c r="UYE111" s="2"/>
      <c r="UYF111" s="2"/>
      <c r="UYG111" s="2"/>
      <c r="UYH111" s="2"/>
      <c r="UYI111" s="2"/>
      <c r="UYJ111" s="2"/>
      <c r="UYK111" s="2"/>
      <c r="UYL111" s="2"/>
      <c r="UYM111" s="2"/>
      <c r="UYN111" s="2"/>
      <c r="UYO111" s="2"/>
      <c r="UYP111" s="2"/>
      <c r="UYQ111" s="2"/>
      <c r="UYR111" s="2"/>
      <c r="UYS111" s="2"/>
      <c r="UYT111" s="2"/>
      <c r="UYU111" s="2"/>
      <c r="UYV111" s="2"/>
      <c r="UYW111" s="2"/>
      <c r="UYX111" s="2"/>
      <c r="UYY111" s="2"/>
      <c r="UYZ111" s="2"/>
      <c r="UZA111" s="2"/>
      <c r="UZB111" s="2"/>
      <c r="UZC111" s="2"/>
      <c r="UZD111" s="2"/>
      <c r="UZE111" s="2"/>
      <c r="UZF111" s="2"/>
      <c r="UZG111" s="2"/>
      <c r="UZH111" s="2"/>
      <c r="UZI111" s="2"/>
      <c r="UZJ111" s="2"/>
      <c r="UZK111" s="2"/>
      <c r="UZL111" s="2"/>
      <c r="UZM111" s="2"/>
      <c r="UZN111" s="2"/>
      <c r="UZO111" s="2"/>
      <c r="UZP111" s="2"/>
      <c r="UZQ111" s="2"/>
      <c r="UZR111" s="2"/>
      <c r="UZS111" s="2"/>
      <c r="UZT111" s="2"/>
      <c r="UZU111" s="2"/>
      <c r="UZV111" s="2"/>
      <c r="UZW111" s="2"/>
      <c r="UZX111" s="2"/>
      <c r="UZY111" s="2"/>
      <c r="UZZ111" s="2"/>
      <c r="VAA111" s="2"/>
      <c r="VAB111" s="2"/>
      <c r="VAC111" s="2"/>
      <c r="VAD111" s="2"/>
      <c r="VAE111" s="2"/>
      <c r="VAF111" s="2"/>
      <c r="VAG111" s="2"/>
      <c r="VAH111" s="2"/>
      <c r="VAI111" s="2"/>
      <c r="VAJ111" s="2"/>
      <c r="VAK111" s="2"/>
      <c r="VAL111" s="2"/>
      <c r="VAM111" s="2"/>
      <c r="VAN111" s="2"/>
      <c r="VAO111" s="2"/>
      <c r="VAP111" s="2"/>
      <c r="VAQ111" s="2"/>
      <c r="VAR111" s="2"/>
      <c r="VAS111" s="2"/>
      <c r="VAT111" s="2"/>
      <c r="VAU111" s="2"/>
      <c r="VAV111" s="2"/>
      <c r="VAW111" s="2"/>
      <c r="VAX111" s="2"/>
      <c r="VAY111" s="2"/>
      <c r="VAZ111" s="2"/>
      <c r="VBA111" s="2"/>
      <c r="VBB111" s="2"/>
      <c r="VBC111" s="2"/>
      <c r="VBD111" s="2"/>
      <c r="VBE111" s="2"/>
      <c r="VBF111" s="2"/>
      <c r="VBG111" s="2"/>
      <c r="VBH111" s="2"/>
      <c r="VBI111" s="2"/>
      <c r="VBJ111" s="2"/>
      <c r="VBK111" s="2"/>
      <c r="VBL111" s="2"/>
      <c r="VBM111" s="2"/>
      <c r="VBN111" s="2"/>
      <c r="VBO111" s="2"/>
      <c r="VBP111" s="2"/>
      <c r="VBQ111" s="2"/>
      <c r="VBR111" s="2"/>
      <c r="VBS111" s="2"/>
      <c r="VBT111" s="2"/>
      <c r="VBU111" s="2"/>
      <c r="VBV111" s="2"/>
      <c r="VBW111" s="2"/>
      <c r="VBX111" s="2"/>
      <c r="VBY111" s="2"/>
      <c r="VBZ111" s="2"/>
      <c r="VCA111" s="2"/>
      <c r="VCB111" s="2"/>
      <c r="VCC111" s="2"/>
      <c r="VCD111" s="2"/>
      <c r="VCE111" s="2"/>
      <c r="VCF111" s="2"/>
      <c r="VCG111" s="2"/>
      <c r="VCH111" s="2"/>
      <c r="VCI111" s="2"/>
      <c r="VCJ111" s="2"/>
      <c r="VCK111" s="2"/>
      <c r="VCL111" s="2"/>
      <c r="VCM111" s="2"/>
      <c r="VCN111" s="2"/>
      <c r="VCO111" s="2"/>
      <c r="VCP111" s="2"/>
      <c r="VCQ111" s="2"/>
      <c r="VCR111" s="2"/>
      <c r="VCS111" s="2"/>
      <c r="VCT111" s="2"/>
      <c r="VCU111" s="2"/>
      <c r="VCV111" s="2"/>
      <c r="VCW111" s="2"/>
      <c r="VCX111" s="2"/>
      <c r="VCY111" s="2"/>
      <c r="VCZ111" s="2"/>
      <c r="VDA111" s="2"/>
      <c r="VDB111" s="2"/>
      <c r="VDC111" s="2"/>
      <c r="VDD111" s="2"/>
      <c r="VDE111" s="2"/>
      <c r="VDF111" s="2"/>
      <c r="VDG111" s="2"/>
      <c r="VDH111" s="2"/>
      <c r="VDI111" s="2"/>
      <c r="VDJ111" s="2"/>
      <c r="VDK111" s="2"/>
      <c r="VDL111" s="2"/>
      <c r="VDM111" s="2"/>
      <c r="VDN111" s="2"/>
      <c r="VDO111" s="2"/>
      <c r="VDP111" s="2"/>
      <c r="VDQ111" s="2"/>
      <c r="VDR111" s="2"/>
      <c r="VDS111" s="2"/>
      <c r="VDT111" s="2"/>
      <c r="VDU111" s="2"/>
      <c r="VDV111" s="2"/>
      <c r="VDW111" s="2"/>
      <c r="VDX111" s="2"/>
      <c r="VDY111" s="2"/>
      <c r="VDZ111" s="2"/>
      <c r="VEA111" s="2"/>
      <c r="VEB111" s="2"/>
      <c r="VEC111" s="2"/>
      <c r="VED111" s="2"/>
      <c r="VEE111" s="2"/>
      <c r="VEF111" s="2"/>
      <c r="VEG111" s="2"/>
      <c r="VEH111" s="2"/>
      <c r="VEI111" s="2"/>
      <c r="VEJ111" s="2"/>
      <c r="VEK111" s="2"/>
      <c r="VEL111" s="2"/>
      <c r="VEM111" s="2"/>
      <c r="VEN111" s="2"/>
      <c r="VEO111" s="2"/>
      <c r="VEP111" s="2"/>
      <c r="VEQ111" s="2"/>
      <c r="VER111" s="2"/>
      <c r="VES111" s="2"/>
      <c r="VET111" s="2"/>
      <c r="VEU111" s="2"/>
      <c r="VEV111" s="2"/>
      <c r="VEW111" s="2"/>
      <c r="VEX111" s="2"/>
      <c r="VEY111" s="2"/>
      <c r="VEZ111" s="2"/>
      <c r="VFA111" s="2"/>
      <c r="VFB111" s="2"/>
      <c r="VFC111" s="2"/>
      <c r="VFD111" s="2"/>
      <c r="VFE111" s="2"/>
      <c r="VFF111" s="2"/>
      <c r="VFG111" s="2"/>
      <c r="VFH111" s="2"/>
      <c r="VFI111" s="2"/>
      <c r="VFJ111" s="2"/>
      <c r="VFK111" s="2"/>
      <c r="VFL111" s="2"/>
      <c r="VFM111" s="2"/>
      <c r="VFN111" s="2"/>
      <c r="VFO111" s="2"/>
      <c r="VFP111" s="2"/>
      <c r="VFQ111" s="2"/>
      <c r="VFR111" s="2"/>
      <c r="VFS111" s="2"/>
      <c r="VFT111" s="2"/>
      <c r="VFU111" s="2"/>
      <c r="VFV111" s="2"/>
      <c r="VFW111" s="2"/>
      <c r="VFX111" s="2"/>
      <c r="VFY111" s="2"/>
      <c r="VFZ111" s="2"/>
      <c r="VGA111" s="2"/>
      <c r="VGB111" s="2"/>
      <c r="VGC111" s="2"/>
      <c r="VGD111" s="2"/>
      <c r="VGE111" s="2"/>
      <c r="VGF111" s="2"/>
      <c r="VGG111" s="2"/>
      <c r="VGH111" s="2"/>
      <c r="VGI111" s="2"/>
      <c r="VGJ111" s="2"/>
      <c r="VGK111" s="2"/>
      <c r="VGL111" s="2"/>
      <c r="VGM111" s="2"/>
      <c r="VGN111" s="2"/>
      <c r="VGO111" s="2"/>
      <c r="VGP111" s="2"/>
      <c r="VGQ111" s="2"/>
      <c r="VGR111" s="2"/>
      <c r="VGS111" s="2"/>
      <c r="VGT111" s="2"/>
      <c r="VGU111" s="2"/>
      <c r="VGV111" s="2"/>
      <c r="VGW111" s="2"/>
      <c r="VGX111" s="2"/>
      <c r="VGY111" s="2"/>
      <c r="VGZ111" s="2"/>
      <c r="VHA111" s="2"/>
      <c r="VHB111" s="2"/>
      <c r="VHC111" s="2"/>
      <c r="VHD111" s="2"/>
      <c r="VHE111" s="2"/>
      <c r="VHF111" s="2"/>
      <c r="VHG111" s="2"/>
      <c r="VHH111" s="2"/>
      <c r="VHI111" s="2"/>
      <c r="VHJ111" s="2"/>
      <c r="VHK111" s="2"/>
      <c r="VHL111" s="2"/>
      <c r="VHM111" s="2"/>
      <c r="VHN111" s="2"/>
      <c r="VHO111" s="2"/>
      <c r="VHP111" s="2"/>
      <c r="VHQ111" s="2"/>
      <c r="VHR111" s="2"/>
      <c r="VHS111" s="2"/>
      <c r="VHT111" s="2"/>
      <c r="VHU111" s="2"/>
      <c r="VHV111" s="2"/>
      <c r="VHW111" s="2"/>
      <c r="VHX111" s="2"/>
      <c r="VHY111" s="2"/>
      <c r="VHZ111" s="2"/>
      <c r="VIA111" s="2"/>
      <c r="VIB111" s="2"/>
      <c r="VIC111" s="2"/>
      <c r="VID111" s="2"/>
      <c r="VIE111" s="2"/>
      <c r="VIF111" s="2"/>
      <c r="VIG111" s="2"/>
      <c r="VIH111" s="2"/>
      <c r="VII111" s="2"/>
      <c r="VIJ111" s="2"/>
      <c r="VIK111" s="2"/>
      <c r="VIL111" s="2"/>
      <c r="VIM111" s="2"/>
      <c r="VIN111" s="2"/>
      <c r="VIO111" s="2"/>
      <c r="VIP111" s="2"/>
      <c r="VIQ111" s="2"/>
      <c r="VIR111" s="2"/>
      <c r="VIS111" s="2"/>
      <c r="VIT111" s="2"/>
      <c r="VIU111" s="2"/>
      <c r="VIV111" s="2"/>
      <c r="VIW111" s="2"/>
      <c r="VIX111" s="2"/>
      <c r="VIY111" s="2"/>
      <c r="VIZ111" s="2"/>
      <c r="VJA111" s="2"/>
      <c r="VJB111" s="2"/>
      <c r="VJC111" s="2"/>
      <c r="VJD111" s="2"/>
      <c r="VJE111" s="2"/>
      <c r="VJF111" s="2"/>
      <c r="VJG111" s="2"/>
      <c r="VJH111" s="2"/>
      <c r="VJI111" s="2"/>
      <c r="VJJ111" s="2"/>
      <c r="VJK111" s="2"/>
      <c r="VJL111" s="2"/>
      <c r="VJM111" s="2"/>
      <c r="VJN111" s="2"/>
      <c r="VJO111" s="2"/>
      <c r="VJP111" s="2"/>
      <c r="VJQ111" s="2"/>
      <c r="VJR111" s="2"/>
      <c r="VJS111" s="2"/>
      <c r="VJT111" s="2"/>
      <c r="VJU111" s="2"/>
      <c r="VJV111" s="2"/>
      <c r="VJW111" s="2"/>
      <c r="VJX111" s="2"/>
      <c r="VJY111" s="2"/>
      <c r="VJZ111" s="2"/>
      <c r="VKA111" s="2"/>
      <c r="VKB111" s="2"/>
      <c r="VKC111" s="2"/>
      <c r="VKD111" s="2"/>
      <c r="VKE111" s="2"/>
      <c r="VKF111" s="2"/>
      <c r="VKG111" s="2"/>
      <c r="VKH111" s="2"/>
      <c r="VKI111" s="2"/>
      <c r="VKJ111" s="2"/>
      <c r="VKK111" s="2"/>
      <c r="VKL111" s="2"/>
      <c r="VKM111" s="2"/>
      <c r="VKN111" s="2"/>
      <c r="VKO111" s="2"/>
      <c r="VKP111" s="2"/>
      <c r="VKQ111" s="2"/>
      <c r="VKR111" s="2"/>
      <c r="VKS111" s="2"/>
      <c r="VKT111" s="2"/>
      <c r="VKU111" s="2"/>
      <c r="VKV111" s="2"/>
      <c r="VKW111" s="2"/>
      <c r="VKX111" s="2"/>
      <c r="VKY111" s="2"/>
      <c r="VKZ111" s="2"/>
      <c r="VLA111" s="2"/>
      <c r="VLB111" s="2"/>
      <c r="VLC111" s="2"/>
      <c r="VLD111" s="2"/>
      <c r="VLE111" s="2"/>
      <c r="VLF111" s="2"/>
      <c r="VLG111" s="2"/>
      <c r="VLH111" s="2"/>
      <c r="VLI111" s="2"/>
      <c r="VLJ111" s="2"/>
      <c r="VLK111" s="2"/>
      <c r="VLL111" s="2"/>
      <c r="VLM111" s="2"/>
      <c r="VLN111" s="2"/>
      <c r="VLO111" s="2"/>
      <c r="VLP111" s="2"/>
      <c r="VLQ111" s="2"/>
      <c r="VLR111" s="2"/>
      <c r="VLS111" s="2"/>
      <c r="VLT111" s="2"/>
      <c r="VLU111" s="2"/>
      <c r="VLV111" s="2"/>
      <c r="VLW111" s="2"/>
      <c r="VLX111" s="2"/>
      <c r="VLY111" s="2"/>
      <c r="VLZ111" s="2"/>
      <c r="VMA111" s="2"/>
      <c r="VMB111" s="2"/>
      <c r="VMC111" s="2"/>
      <c r="VMD111" s="2"/>
      <c r="VME111" s="2"/>
      <c r="VMF111" s="2"/>
      <c r="VMG111" s="2"/>
      <c r="VMH111" s="2"/>
      <c r="VMI111" s="2"/>
      <c r="VMJ111" s="2"/>
      <c r="VMK111" s="2"/>
      <c r="VML111" s="2"/>
      <c r="VMM111" s="2"/>
      <c r="VMN111" s="2"/>
      <c r="VMO111" s="2"/>
      <c r="VMP111" s="2"/>
      <c r="VMQ111" s="2"/>
      <c r="VMR111" s="2"/>
      <c r="VMS111" s="2"/>
      <c r="VMT111" s="2"/>
      <c r="VMU111" s="2"/>
      <c r="VMV111" s="2"/>
      <c r="VMW111" s="2"/>
      <c r="VMX111" s="2"/>
      <c r="VMY111" s="2"/>
      <c r="VMZ111" s="2"/>
      <c r="VNA111" s="2"/>
      <c r="VNB111" s="2"/>
      <c r="VNC111" s="2"/>
      <c r="VND111" s="2"/>
      <c r="VNE111" s="2"/>
      <c r="VNF111" s="2"/>
      <c r="VNG111" s="2"/>
      <c r="VNH111" s="2"/>
      <c r="VNI111" s="2"/>
      <c r="VNJ111" s="2"/>
      <c r="VNK111" s="2"/>
      <c r="VNL111" s="2"/>
      <c r="VNM111" s="2"/>
      <c r="VNN111" s="2"/>
      <c r="VNO111" s="2"/>
      <c r="VNP111" s="2"/>
      <c r="VNQ111" s="2"/>
      <c r="VNR111" s="2"/>
      <c r="VNS111" s="2"/>
      <c r="VNT111" s="2"/>
      <c r="VNU111" s="2"/>
      <c r="VNV111" s="2"/>
      <c r="VNW111" s="2"/>
      <c r="VNX111" s="2"/>
      <c r="VNY111" s="2"/>
      <c r="VNZ111" s="2"/>
      <c r="VOA111" s="2"/>
      <c r="VOB111" s="2"/>
      <c r="VOC111" s="2"/>
      <c r="VOD111" s="2"/>
      <c r="VOE111" s="2"/>
      <c r="VOF111" s="2"/>
      <c r="VOG111" s="2"/>
      <c r="VOH111" s="2"/>
      <c r="VOI111" s="2"/>
      <c r="VOJ111" s="2"/>
      <c r="VOK111" s="2"/>
      <c r="VOL111" s="2"/>
      <c r="VOM111" s="2"/>
      <c r="VON111" s="2"/>
      <c r="VOO111" s="2"/>
      <c r="VOP111" s="2"/>
      <c r="VOQ111" s="2"/>
      <c r="VOR111" s="2"/>
      <c r="VOS111" s="2"/>
      <c r="VOT111" s="2"/>
      <c r="VOU111" s="2"/>
      <c r="VOV111" s="2"/>
      <c r="VOW111" s="2"/>
      <c r="VOX111" s="2"/>
      <c r="VOY111" s="2"/>
      <c r="VOZ111" s="2"/>
      <c r="VPA111" s="2"/>
      <c r="VPB111" s="2"/>
      <c r="VPC111" s="2"/>
      <c r="VPD111" s="2"/>
      <c r="VPE111" s="2"/>
      <c r="VPF111" s="2"/>
      <c r="VPG111" s="2"/>
      <c r="VPH111" s="2"/>
      <c r="VPI111" s="2"/>
      <c r="VPJ111" s="2"/>
      <c r="VPK111" s="2"/>
      <c r="VPL111" s="2"/>
      <c r="VPM111" s="2"/>
      <c r="VPN111" s="2"/>
      <c r="VPO111" s="2"/>
      <c r="VPP111" s="2"/>
      <c r="VPQ111" s="2"/>
      <c r="VPR111" s="2"/>
      <c r="VPS111" s="2"/>
      <c r="VPT111" s="2"/>
      <c r="VPU111" s="2"/>
      <c r="VPV111" s="2"/>
      <c r="VPW111" s="2"/>
      <c r="VPX111" s="2"/>
      <c r="VPY111" s="2"/>
      <c r="VPZ111" s="2"/>
      <c r="VQA111" s="2"/>
      <c r="VQB111" s="2"/>
      <c r="VQC111" s="2"/>
      <c r="VQD111" s="2"/>
      <c r="VQE111" s="2"/>
      <c r="VQF111" s="2"/>
      <c r="VQG111" s="2"/>
      <c r="VQH111" s="2"/>
      <c r="VQI111" s="2"/>
      <c r="VQJ111" s="2"/>
      <c r="VQK111" s="2"/>
      <c r="VQL111" s="2"/>
      <c r="VQM111" s="2"/>
      <c r="VQN111" s="2"/>
      <c r="VQO111" s="2"/>
      <c r="VQP111" s="2"/>
      <c r="VQQ111" s="2"/>
      <c r="VQR111" s="2"/>
      <c r="VQS111" s="2"/>
      <c r="VQT111" s="2"/>
      <c r="VQU111" s="2"/>
      <c r="VQV111" s="2"/>
      <c r="VQW111" s="2"/>
      <c r="VQX111" s="2"/>
      <c r="VQY111" s="2"/>
      <c r="VQZ111" s="2"/>
      <c r="VRA111" s="2"/>
      <c r="VRB111" s="2"/>
      <c r="VRC111" s="2"/>
      <c r="VRD111" s="2"/>
      <c r="VRE111" s="2"/>
      <c r="VRF111" s="2"/>
      <c r="VRG111" s="2"/>
      <c r="VRH111" s="2"/>
      <c r="VRI111" s="2"/>
      <c r="VRJ111" s="2"/>
      <c r="VRK111" s="2"/>
      <c r="VRL111" s="2"/>
      <c r="VRM111" s="2"/>
      <c r="VRN111" s="2"/>
      <c r="VRO111" s="2"/>
      <c r="VRP111" s="2"/>
      <c r="VRQ111" s="2"/>
      <c r="VRR111" s="2"/>
      <c r="VRS111" s="2"/>
      <c r="VRT111" s="2"/>
      <c r="VRU111" s="2"/>
      <c r="VRV111" s="2"/>
      <c r="VRW111" s="2"/>
      <c r="VRX111" s="2"/>
      <c r="VRY111" s="2"/>
      <c r="VRZ111" s="2"/>
      <c r="VSA111" s="2"/>
      <c r="VSB111" s="2"/>
      <c r="VSC111" s="2"/>
      <c r="VSD111" s="2"/>
      <c r="VSE111" s="2"/>
      <c r="VSF111" s="2"/>
      <c r="VSG111" s="2"/>
      <c r="VSH111" s="2"/>
      <c r="VSI111" s="2"/>
      <c r="VSJ111" s="2"/>
      <c r="VSK111" s="2"/>
      <c r="VSL111" s="2"/>
      <c r="VSM111" s="2"/>
      <c r="VSN111" s="2"/>
      <c r="VSO111" s="2"/>
      <c r="VSP111" s="2"/>
      <c r="VSQ111" s="2"/>
      <c r="VSR111" s="2"/>
      <c r="VSS111" s="2"/>
      <c r="VST111" s="2"/>
      <c r="VSU111" s="2"/>
      <c r="VSV111" s="2"/>
      <c r="VSW111" s="2"/>
      <c r="VSX111" s="2"/>
      <c r="VSY111" s="2"/>
      <c r="VSZ111" s="2"/>
      <c r="VTA111" s="2"/>
      <c r="VTB111" s="2"/>
      <c r="VTC111" s="2"/>
      <c r="VTD111" s="2"/>
      <c r="VTE111" s="2"/>
      <c r="VTF111" s="2"/>
      <c r="VTG111" s="2"/>
      <c r="VTH111" s="2"/>
      <c r="VTI111" s="2"/>
      <c r="VTJ111" s="2"/>
      <c r="VTK111" s="2"/>
      <c r="VTL111" s="2"/>
      <c r="VTM111" s="2"/>
      <c r="VTN111" s="2"/>
      <c r="VTO111" s="2"/>
      <c r="VTP111" s="2"/>
      <c r="VTQ111" s="2"/>
      <c r="VTR111" s="2"/>
      <c r="VTS111" s="2"/>
      <c r="VTT111" s="2"/>
      <c r="VTU111" s="2"/>
      <c r="VTV111" s="2"/>
      <c r="VTW111" s="2"/>
      <c r="VTX111" s="2"/>
      <c r="VTY111" s="2"/>
      <c r="VTZ111" s="2"/>
      <c r="VUA111" s="2"/>
      <c r="VUB111" s="2"/>
      <c r="VUC111" s="2"/>
      <c r="VUD111" s="2"/>
      <c r="VUE111" s="2"/>
      <c r="VUF111" s="2"/>
      <c r="VUG111" s="2"/>
      <c r="VUH111" s="2"/>
      <c r="VUI111" s="2"/>
      <c r="VUJ111" s="2"/>
      <c r="VUK111" s="2"/>
      <c r="VUL111" s="2"/>
      <c r="VUM111" s="2"/>
      <c r="VUN111" s="2"/>
      <c r="VUO111" s="2"/>
      <c r="VUP111" s="2"/>
      <c r="VUQ111" s="2"/>
      <c r="VUR111" s="2"/>
      <c r="VUS111" s="2"/>
      <c r="VUT111" s="2"/>
      <c r="VUU111" s="2"/>
      <c r="VUV111" s="2"/>
      <c r="VUW111" s="2"/>
      <c r="VUX111" s="2"/>
      <c r="VUY111" s="2"/>
      <c r="VUZ111" s="2"/>
      <c r="VVA111" s="2"/>
      <c r="VVB111" s="2"/>
      <c r="VVC111" s="2"/>
      <c r="VVD111" s="2"/>
      <c r="VVE111" s="2"/>
      <c r="VVF111" s="2"/>
      <c r="VVG111" s="2"/>
      <c r="VVH111" s="2"/>
      <c r="VVI111" s="2"/>
      <c r="VVJ111" s="2"/>
      <c r="VVK111" s="2"/>
      <c r="VVL111" s="2"/>
      <c r="VVM111" s="2"/>
      <c r="VVN111" s="2"/>
      <c r="VVO111" s="2"/>
      <c r="VVP111" s="2"/>
      <c r="VVQ111" s="2"/>
      <c r="VVR111" s="2"/>
      <c r="VVS111" s="2"/>
      <c r="VVT111" s="2"/>
      <c r="VVU111" s="2"/>
      <c r="VVV111" s="2"/>
      <c r="VVW111" s="2"/>
      <c r="VVX111" s="2"/>
      <c r="VVY111" s="2"/>
      <c r="VVZ111" s="2"/>
      <c r="VWA111" s="2"/>
      <c r="VWB111" s="2"/>
      <c r="VWC111" s="2"/>
      <c r="VWD111" s="2"/>
      <c r="VWE111" s="2"/>
      <c r="VWF111" s="2"/>
      <c r="VWG111" s="2"/>
      <c r="VWH111" s="2"/>
      <c r="VWI111" s="2"/>
      <c r="VWJ111" s="2"/>
      <c r="VWK111" s="2"/>
      <c r="VWL111" s="2"/>
      <c r="VWM111" s="2"/>
      <c r="VWN111" s="2"/>
      <c r="VWO111" s="2"/>
      <c r="VWP111" s="2"/>
      <c r="VWQ111" s="2"/>
      <c r="VWR111" s="2"/>
      <c r="VWS111" s="2"/>
      <c r="VWT111" s="2"/>
      <c r="VWU111" s="2"/>
      <c r="VWV111" s="2"/>
      <c r="VWW111" s="2"/>
      <c r="VWX111" s="2"/>
      <c r="VWY111" s="2"/>
      <c r="VWZ111" s="2"/>
      <c r="VXA111" s="2"/>
      <c r="VXB111" s="2"/>
      <c r="VXC111" s="2"/>
      <c r="VXD111" s="2"/>
      <c r="VXE111" s="2"/>
      <c r="VXF111" s="2"/>
      <c r="VXG111" s="2"/>
      <c r="VXH111" s="2"/>
      <c r="VXI111" s="2"/>
      <c r="VXJ111" s="2"/>
      <c r="VXK111" s="2"/>
      <c r="VXL111" s="2"/>
      <c r="VXM111" s="2"/>
      <c r="VXN111" s="2"/>
      <c r="VXO111" s="2"/>
      <c r="VXP111" s="2"/>
      <c r="VXQ111" s="2"/>
      <c r="VXR111" s="2"/>
      <c r="VXS111" s="2"/>
      <c r="VXT111" s="2"/>
      <c r="VXU111" s="2"/>
      <c r="VXV111" s="2"/>
      <c r="VXW111" s="2"/>
      <c r="VXX111" s="2"/>
      <c r="VXY111" s="2"/>
      <c r="VXZ111" s="2"/>
      <c r="VYA111" s="2"/>
      <c r="VYB111" s="2"/>
      <c r="VYC111" s="2"/>
      <c r="VYD111" s="2"/>
      <c r="VYE111" s="2"/>
      <c r="VYF111" s="2"/>
      <c r="VYG111" s="2"/>
      <c r="VYH111" s="2"/>
      <c r="VYI111" s="2"/>
      <c r="VYJ111" s="2"/>
      <c r="VYK111" s="2"/>
      <c r="VYL111" s="2"/>
      <c r="VYM111" s="2"/>
      <c r="VYN111" s="2"/>
      <c r="VYO111" s="2"/>
      <c r="VYP111" s="2"/>
      <c r="VYQ111" s="2"/>
      <c r="VYR111" s="2"/>
      <c r="VYS111" s="2"/>
      <c r="VYT111" s="2"/>
      <c r="VYU111" s="2"/>
      <c r="VYV111" s="2"/>
      <c r="VYW111" s="2"/>
      <c r="VYX111" s="2"/>
      <c r="VYY111" s="2"/>
      <c r="VYZ111" s="2"/>
      <c r="VZA111" s="2"/>
      <c r="VZB111" s="2"/>
      <c r="VZC111" s="2"/>
      <c r="VZD111" s="2"/>
      <c r="VZE111" s="2"/>
      <c r="VZF111" s="2"/>
      <c r="VZG111" s="2"/>
      <c r="VZH111" s="2"/>
      <c r="VZI111" s="2"/>
      <c r="VZJ111" s="2"/>
      <c r="VZK111" s="2"/>
      <c r="VZL111" s="2"/>
      <c r="VZM111" s="2"/>
      <c r="VZN111" s="2"/>
      <c r="VZO111" s="2"/>
      <c r="VZP111" s="2"/>
      <c r="VZQ111" s="2"/>
      <c r="VZR111" s="2"/>
      <c r="VZS111" s="2"/>
      <c r="VZT111" s="2"/>
      <c r="VZU111" s="2"/>
      <c r="VZV111" s="2"/>
      <c r="VZW111" s="2"/>
      <c r="VZX111" s="2"/>
      <c r="VZY111" s="2"/>
      <c r="VZZ111" s="2"/>
      <c r="WAA111" s="2"/>
      <c r="WAB111" s="2"/>
      <c r="WAC111" s="2"/>
      <c r="WAD111" s="2"/>
      <c r="WAE111" s="2"/>
      <c r="WAF111" s="2"/>
      <c r="WAG111" s="2"/>
      <c r="WAH111" s="2"/>
      <c r="WAI111" s="2"/>
      <c r="WAJ111" s="2"/>
      <c r="WAK111" s="2"/>
      <c r="WAL111" s="2"/>
      <c r="WAM111" s="2"/>
      <c r="WAN111" s="2"/>
      <c r="WAO111" s="2"/>
      <c r="WAP111" s="2"/>
      <c r="WAQ111" s="2"/>
      <c r="WAR111" s="2"/>
      <c r="WAS111" s="2"/>
      <c r="WAT111" s="2"/>
      <c r="WAU111" s="2"/>
      <c r="WAV111" s="2"/>
      <c r="WAW111" s="2"/>
      <c r="WAX111" s="2"/>
      <c r="WAY111" s="2"/>
      <c r="WAZ111" s="2"/>
      <c r="WBA111" s="2"/>
      <c r="WBB111" s="2"/>
      <c r="WBC111" s="2"/>
      <c r="WBD111" s="2"/>
      <c r="WBE111" s="2"/>
      <c r="WBF111" s="2"/>
      <c r="WBG111" s="2"/>
      <c r="WBH111" s="2"/>
      <c r="WBI111" s="2"/>
      <c r="WBJ111" s="2"/>
      <c r="WBK111" s="2"/>
      <c r="WBL111" s="2"/>
      <c r="WBM111" s="2"/>
      <c r="WBN111" s="2"/>
      <c r="WBO111" s="2"/>
      <c r="WBP111" s="2"/>
      <c r="WBQ111" s="2"/>
      <c r="WBR111" s="2"/>
      <c r="WBS111" s="2"/>
      <c r="WBT111" s="2"/>
      <c r="WBU111" s="2"/>
      <c r="WBV111" s="2"/>
      <c r="WBW111" s="2"/>
      <c r="WBX111" s="2"/>
      <c r="WBY111" s="2"/>
      <c r="WBZ111" s="2"/>
      <c r="WCA111" s="2"/>
      <c r="WCB111" s="2"/>
      <c r="WCC111" s="2"/>
      <c r="WCD111" s="2"/>
      <c r="WCE111" s="2"/>
      <c r="WCF111" s="2"/>
      <c r="WCG111" s="2"/>
      <c r="WCH111" s="2"/>
      <c r="WCI111" s="2"/>
      <c r="WCJ111" s="2"/>
      <c r="WCK111" s="2"/>
      <c r="WCL111" s="2"/>
      <c r="WCM111" s="2"/>
      <c r="WCN111" s="2"/>
      <c r="WCO111" s="2"/>
      <c r="WCP111" s="2"/>
      <c r="WCQ111" s="2"/>
      <c r="WCR111" s="2"/>
      <c r="WCS111" s="2"/>
      <c r="WCT111" s="2"/>
      <c r="WCU111" s="2"/>
      <c r="WCV111" s="2"/>
      <c r="WCW111" s="2"/>
      <c r="WCX111" s="2"/>
      <c r="WCY111" s="2"/>
      <c r="WCZ111" s="2"/>
      <c r="WDA111" s="2"/>
      <c r="WDB111" s="2"/>
      <c r="WDC111" s="2"/>
      <c r="WDD111" s="2"/>
      <c r="WDE111" s="2"/>
      <c r="WDF111" s="2"/>
      <c r="WDG111" s="2"/>
      <c r="WDH111" s="2"/>
      <c r="WDI111" s="2"/>
      <c r="WDJ111" s="2"/>
      <c r="WDK111" s="2"/>
      <c r="WDL111" s="2"/>
      <c r="WDM111" s="2"/>
      <c r="WDN111" s="2"/>
      <c r="WDO111" s="2"/>
      <c r="WDP111" s="2"/>
      <c r="WDQ111" s="2"/>
      <c r="WDR111" s="2"/>
      <c r="WDS111" s="2"/>
      <c r="WDT111" s="2"/>
      <c r="WDU111" s="2"/>
      <c r="WDV111" s="2"/>
      <c r="WDW111" s="2"/>
      <c r="WDX111" s="2"/>
      <c r="WDY111" s="2"/>
      <c r="WDZ111" s="2"/>
      <c r="WEA111" s="2"/>
      <c r="WEB111" s="2"/>
      <c r="WEC111" s="2"/>
      <c r="WED111" s="2"/>
      <c r="WEE111" s="2"/>
      <c r="WEF111" s="2"/>
      <c r="WEG111" s="2"/>
      <c r="WEH111" s="2"/>
      <c r="WEI111" s="2"/>
      <c r="WEJ111" s="2"/>
      <c r="WEK111" s="2"/>
      <c r="WEL111" s="2"/>
      <c r="WEM111" s="2"/>
      <c r="WEN111" s="2"/>
      <c r="WEO111" s="2"/>
      <c r="WEP111" s="2"/>
      <c r="WEQ111" s="2"/>
      <c r="WER111" s="2"/>
      <c r="WES111" s="2"/>
      <c r="WET111" s="2"/>
      <c r="WEU111" s="2"/>
      <c r="WEV111" s="2"/>
      <c r="WEW111" s="2"/>
      <c r="WEX111" s="2"/>
      <c r="WEY111" s="2"/>
      <c r="WEZ111" s="2"/>
      <c r="WFA111" s="2"/>
      <c r="WFB111" s="2"/>
      <c r="WFC111" s="2"/>
      <c r="WFD111" s="2"/>
      <c r="WFE111" s="2"/>
      <c r="WFF111" s="2"/>
      <c r="WFG111" s="2"/>
      <c r="WFH111" s="2"/>
      <c r="WFI111" s="2"/>
      <c r="WFJ111" s="2"/>
      <c r="WFK111" s="2"/>
      <c r="WFL111" s="2"/>
      <c r="WFM111" s="2"/>
      <c r="WFN111" s="2"/>
      <c r="WFO111" s="2"/>
      <c r="WFP111" s="2"/>
      <c r="WFQ111" s="2"/>
      <c r="WFR111" s="2"/>
      <c r="WFS111" s="2"/>
      <c r="WFT111" s="2"/>
      <c r="WFU111" s="2"/>
      <c r="WFV111" s="2"/>
      <c r="WFW111" s="2"/>
      <c r="WFX111" s="2"/>
      <c r="WFY111" s="2"/>
      <c r="WFZ111" s="2"/>
      <c r="WGA111" s="2"/>
      <c r="WGB111" s="2"/>
      <c r="WGC111" s="2"/>
      <c r="WGD111" s="2"/>
      <c r="WGE111" s="2"/>
      <c r="WGF111" s="2"/>
      <c r="WGG111" s="2"/>
      <c r="WGH111" s="2"/>
      <c r="WGI111" s="2"/>
      <c r="WGJ111" s="2"/>
      <c r="WGK111" s="2"/>
      <c r="WGL111" s="2"/>
      <c r="WGM111" s="2"/>
      <c r="WGN111" s="2"/>
      <c r="WGO111" s="2"/>
      <c r="WGP111" s="2"/>
      <c r="WGQ111" s="2"/>
      <c r="WGR111" s="2"/>
      <c r="WGS111" s="2"/>
      <c r="WGT111" s="2"/>
      <c r="WGU111" s="2"/>
      <c r="WGV111" s="2"/>
      <c r="WGW111" s="2"/>
      <c r="WGX111" s="2"/>
      <c r="WGY111" s="2"/>
      <c r="WGZ111" s="2"/>
      <c r="WHA111" s="2"/>
      <c r="WHB111" s="2"/>
      <c r="WHC111" s="2"/>
      <c r="WHD111" s="2"/>
      <c r="WHE111" s="2"/>
      <c r="WHF111" s="2"/>
      <c r="WHG111" s="2"/>
      <c r="WHH111" s="2"/>
      <c r="WHI111" s="2"/>
      <c r="WHJ111" s="2"/>
      <c r="WHK111" s="2"/>
      <c r="WHL111" s="2"/>
      <c r="WHM111" s="2"/>
      <c r="WHN111" s="2"/>
      <c r="WHO111" s="2"/>
      <c r="WHP111" s="2"/>
      <c r="WHQ111" s="2"/>
      <c r="WHR111" s="2"/>
      <c r="WHS111" s="2"/>
      <c r="WHT111" s="2"/>
      <c r="WHU111" s="2"/>
      <c r="WHV111" s="2"/>
      <c r="WHW111" s="2"/>
      <c r="WHX111" s="2"/>
      <c r="WHY111" s="2"/>
      <c r="WHZ111" s="2"/>
      <c r="WIA111" s="2"/>
      <c r="WIB111" s="2"/>
      <c r="WIC111" s="2"/>
      <c r="WID111" s="2"/>
      <c r="WIE111" s="2"/>
      <c r="WIF111" s="2"/>
      <c r="WIG111" s="2"/>
      <c r="WIH111" s="2"/>
      <c r="WII111" s="2"/>
      <c r="WIJ111" s="2"/>
      <c r="WIK111" s="2"/>
      <c r="WIL111" s="2"/>
      <c r="WIM111" s="2"/>
      <c r="WIN111" s="2"/>
      <c r="WIO111" s="2"/>
      <c r="WIP111" s="2"/>
      <c r="WIQ111" s="2"/>
      <c r="WIR111" s="2"/>
      <c r="WIS111" s="2"/>
      <c r="WIT111" s="2"/>
      <c r="WIU111" s="2"/>
      <c r="WIV111" s="2"/>
      <c r="WIW111" s="2"/>
      <c r="WIX111" s="2"/>
      <c r="WIY111" s="2"/>
      <c r="WIZ111" s="2"/>
      <c r="WJA111" s="2"/>
      <c r="WJB111" s="2"/>
      <c r="WJC111" s="2"/>
      <c r="WJD111" s="2"/>
      <c r="WJE111" s="2"/>
      <c r="WJF111" s="2"/>
      <c r="WJG111" s="2"/>
      <c r="WJH111" s="2"/>
      <c r="WJI111" s="2"/>
      <c r="WJJ111" s="2"/>
      <c r="WJK111" s="2"/>
      <c r="WJL111" s="2"/>
      <c r="WJM111" s="2"/>
      <c r="WJN111" s="2"/>
      <c r="WJO111" s="2"/>
      <c r="WJP111" s="2"/>
      <c r="WJQ111" s="2"/>
      <c r="WJR111" s="2"/>
      <c r="WJS111" s="2"/>
      <c r="WJT111" s="2"/>
      <c r="WJU111" s="2"/>
      <c r="WJV111" s="2"/>
      <c r="WJW111" s="2"/>
      <c r="WJX111" s="2"/>
      <c r="WJY111" s="2"/>
      <c r="WJZ111" s="2"/>
      <c r="WKA111" s="2"/>
      <c r="WKB111" s="2"/>
      <c r="WKC111" s="2"/>
      <c r="WKD111" s="2"/>
      <c r="WKE111" s="2"/>
      <c r="WKF111" s="2"/>
      <c r="WKG111" s="2"/>
      <c r="WKH111" s="2"/>
      <c r="WKI111" s="2"/>
      <c r="WKJ111" s="2"/>
      <c r="WKK111" s="2"/>
      <c r="WKL111" s="2"/>
      <c r="WKM111" s="2"/>
      <c r="WKN111" s="2"/>
      <c r="WKO111" s="2"/>
      <c r="WKP111" s="2"/>
      <c r="WKQ111" s="2"/>
      <c r="WKR111" s="2"/>
      <c r="WKS111" s="2"/>
      <c r="WKT111" s="2"/>
      <c r="WKU111" s="2"/>
      <c r="WKV111" s="2"/>
      <c r="WKW111" s="2"/>
      <c r="WKX111" s="2"/>
      <c r="WKY111" s="2"/>
      <c r="WKZ111" s="2"/>
      <c r="WLA111" s="2"/>
      <c r="WLB111" s="2"/>
      <c r="WLC111" s="2"/>
      <c r="WLD111" s="2"/>
      <c r="WLE111" s="2"/>
      <c r="WLF111" s="2"/>
      <c r="WLG111" s="2"/>
      <c r="WLH111" s="2"/>
      <c r="WLI111" s="2"/>
      <c r="WLJ111" s="2"/>
      <c r="WLK111" s="2"/>
      <c r="WLL111" s="2"/>
      <c r="WLM111" s="2"/>
      <c r="WLN111" s="2"/>
      <c r="WLO111" s="2"/>
      <c r="WLP111" s="2"/>
      <c r="WLQ111" s="2"/>
      <c r="WLR111" s="2"/>
      <c r="WLS111" s="2"/>
      <c r="WLT111" s="2"/>
      <c r="WLU111" s="2"/>
      <c r="WLV111" s="2"/>
      <c r="WLW111" s="2"/>
      <c r="WLX111" s="2"/>
      <c r="WLY111" s="2"/>
      <c r="WLZ111" s="2"/>
      <c r="WMA111" s="2"/>
      <c r="WMB111" s="2"/>
      <c r="WMC111" s="2"/>
      <c r="WMD111" s="2"/>
      <c r="WME111" s="2"/>
      <c r="WMF111" s="2"/>
      <c r="WMG111" s="2"/>
      <c r="WMH111" s="2"/>
      <c r="WMI111" s="2"/>
      <c r="WMJ111" s="2"/>
      <c r="WMK111" s="2"/>
      <c r="WML111" s="2"/>
      <c r="WMM111" s="2"/>
      <c r="WMN111" s="2"/>
      <c r="WMO111" s="2"/>
      <c r="WMP111" s="2"/>
      <c r="WMQ111" s="2"/>
      <c r="WMR111" s="2"/>
      <c r="WMS111" s="2"/>
      <c r="WMT111" s="2"/>
      <c r="WMU111" s="2"/>
      <c r="WMV111" s="2"/>
      <c r="WMW111" s="2"/>
      <c r="WMX111" s="2"/>
      <c r="WMY111" s="2"/>
      <c r="WMZ111" s="2"/>
      <c r="WNA111" s="2"/>
      <c r="WNB111" s="2"/>
      <c r="WNC111" s="2"/>
      <c r="WND111" s="2"/>
      <c r="WNE111" s="2"/>
      <c r="WNF111" s="2"/>
      <c r="WNG111" s="2"/>
      <c r="WNH111" s="2"/>
      <c r="WNI111" s="2"/>
      <c r="WNJ111" s="2"/>
      <c r="WNK111" s="2"/>
      <c r="WNL111" s="2"/>
      <c r="WNM111" s="2"/>
      <c r="WNN111" s="2"/>
      <c r="WNO111" s="2"/>
      <c r="WNP111" s="2"/>
      <c r="WNQ111" s="2"/>
      <c r="WNR111" s="2"/>
      <c r="WNS111" s="2"/>
      <c r="WNT111" s="2"/>
      <c r="WNU111" s="2"/>
      <c r="WNV111" s="2"/>
      <c r="WNW111" s="2"/>
      <c r="WNX111" s="2"/>
      <c r="WNY111" s="2"/>
      <c r="WNZ111" s="2"/>
      <c r="WOA111" s="2"/>
      <c r="WOB111" s="2"/>
      <c r="WOC111" s="2"/>
      <c r="WOD111" s="2"/>
      <c r="WOE111" s="2"/>
      <c r="WOF111" s="2"/>
      <c r="WOG111" s="2"/>
      <c r="WOH111" s="2"/>
      <c r="WOI111" s="2"/>
      <c r="WOJ111" s="2"/>
      <c r="WOK111" s="2"/>
      <c r="WOL111" s="2"/>
      <c r="WOM111" s="2"/>
      <c r="WON111" s="2"/>
      <c r="WOO111" s="2"/>
      <c r="WOP111" s="2"/>
      <c r="WOQ111" s="2"/>
      <c r="WOR111" s="2"/>
      <c r="WOS111" s="2"/>
      <c r="WOT111" s="2"/>
      <c r="WOU111" s="2"/>
      <c r="WOV111" s="2"/>
      <c r="WOW111" s="2"/>
      <c r="WOX111" s="2"/>
      <c r="WOY111" s="2"/>
      <c r="WOZ111" s="2"/>
      <c r="WPA111" s="2"/>
      <c r="WPB111" s="2"/>
      <c r="WPC111" s="2"/>
      <c r="WPD111" s="2"/>
      <c r="WPE111" s="2"/>
      <c r="WPF111" s="2"/>
      <c r="WPG111" s="2"/>
      <c r="WPH111" s="2"/>
      <c r="WPI111" s="2"/>
      <c r="WPJ111" s="2"/>
      <c r="WPK111" s="2"/>
      <c r="WPL111" s="2"/>
      <c r="WPM111" s="2"/>
      <c r="WPN111" s="2"/>
      <c r="WPO111" s="2"/>
      <c r="WPP111" s="2"/>
      <c r="WPQ111" s="2"/>
      <c r="WPR111" s="2"/>
      <c r="WPS111" s="2"/>
      <c r="WPT111" s="2"/>
      <c r="WPU111" s="2"/>
      <c r="WPV111" s="2"/>
      <c r="WPW111" s="2"/>
      <c r="WPX111" s="2"/>
      <c r="WPY111" s="2"/>
      <c r="WPZ111" s="2"/>
      <c r="WQA111" s="2"/>
      <c r="WQB111" s="2"/>
      <c r="WQC111" s="2"/>
      <c r="WQD111" s="2"/>
      <c r="WQE111" s="2"/>
      <c r="WQF111" s="2"/>
      <c r="WQG111" s="2"/>
      <c r="WQH111" s="2"/>
      <c r="WQI111" s="2"/>
      <c r="WQJ111" s="2"/>
      <c r="WQK111" s="2"/>
      <c r="WQL111" s="2"/>
      <c r="WQM111" s="2"/>
      <c r="WQN111" s="2"/>
      <c r="WQO111" s="2"/>
      <c r="WQP111" s="2"/>
      <c r="WQQ111" s="2"/>
      <c r="WQR111" s="2"/>
      <c r="WQS111" s="2"/>
      <c r="WQT111" s="2"/>
      <c r="WQU111" s="2"/>
      <c r="WQV111" s="2"/>
      <c r="WQW111" s="2"/>
      <c r="WQX111" s="2"/>
      <c r="WQY111" s="2"/>
      <c r="WQZ111" s="2"/>
      <c r="WRA111" s="2"/>
      <c r="WRB111" s="2"/>
      <c r="WRC111" s="2"/>
      <c r="WRD111" s="2"/>
      <c r="WRE111" s="2"/>
      <c r="WRF111" s="2"/>
      <c r="WRG111" s="2"/>
      <c r="WRH111" s="2"/>
      <c r="WRI111" s="2"/>
      <c r="WRJ111" s="2"/>
      <c r="WRK111" s="2"/>
      <c r="WRL111" s="2"/>
      <c r="WRM111" s="2"/>
      <c r="WRN111" s="2"/>
      <c r="WRO111" s="2"/>
      <c r="WRP111" s="2"/>
      <c r="WRQ111" s="2"/>
      <c r="WRR111" s="2"/>
      <c r="WRS111" s="2"/>
      <c r="WRT111" s="2"/>
      <c r="WRU111" s="2"/>
      <c r="WRV111" s="2"/>
      <c r="WRW111" s="2"/>
      <c r="WRX111" s="2"/>
      <c r="WRY111" s="2"/>
      <c r="WRZ111" s="2"/>
      <c r="WSA111" s="2"/>
      <c r="WSB111" s="2"/>
      <c r="WSC111" s="2"/>
      <c r="WSD111" s="2"/>
      <c r="WSE111" s="2"/>
      <c r="WSF111" s="2"/>
      <c r="WSG111" s="2"/>
      <c r="WSH111" s="2"/>
      <c r="WSI111" s="2"/>
      <c r="WSJ111" s="2"/>
      <c r="WSK111" s="2"/>
      <c r="WSL111" s="2"/>
      <c r="WSM111" s="2"/>
      <c r="WSN111" s="2"/>
      <c r="WSO111" s="2"/>
      <c r="WSP111" s="2"/>
      <c r="WSQ111" s="2"/>
      <c r="WSR111" s="2"/>
      <c r="WSS111" s="2"/>
      <c r="WST111" s="2"/>
      <c r="WSU111" s="2"/>
      <c r="WSV111" s="2"/>
      <c r="WSW111" s="2"/>
      <c r="WSX111" s="2"/>
      <c r="WSY111" s="2"/>
      <c r="WSZ111" s="2"/>
      <c r="WTA111" s="2"/>
      <c r="WTB111" s="2"/>
      <c r="WTC111" s="2"/>
      <c r="WTD111" s="2"/>
      <c r="WTE111" s="2"/>
      <c r="WTF111" s="2"/>
      <c r="WTG111" s="2"/>
      <c r="WTH111" s="2"/>
      <c r="WTI111" s="2"/>
      <c r="WTJ111" s="2"/>
      <c r="WTK111" s="2"/>
      <c r="WTL111" s="2"/>
      <c r="WTM111" s="2"/>
      <c r="WTN111" s="2"/>
      <c r="WTO111" s="2"/>
      <c r="WTP111" s="2"/>
      <c r="WTQ111" s="2"/>
      <c r="WTR111" s="2"/>
      <c r="WTS111" s="2"/>
      <c r="WTT111" s="2"/>
      <c r="WTU111" s="2"/>
      <c r="WTV111" s="2"/>
      <c r="WTW111" s="2"/>
      <c r="WTX111" s="2"/>
      <c r="WTY111" s="2"/>
      <c r="WTZ111" s="2"/>
      <c r="WUA111" s="2"/>
      <c r="WUB111" s="2"/>
      <c r="WUC111" s="2"/>
      <c r="WUD111" s="2"/>
      <c r="WUE111" s="2"/>
      <c r="WUF111" s="2"/>
      <c r="WUG111" s="2"/>
      <c r="WUH111" s="2"/>
      <c r="WUI111" s="2"/>
      <c r="WUJ111" s="2"/>
      <c r="WUK111" s="2"/>
      <c r="WUL111" s="2"/>
      <c r="WUM111" s="2"/>
      <c r="WUN111" s="2"/>
      <c r="WUO111" s="2"/>
      <c r="WUP111" s="2"/>
      <c r="WUQ111" s="2"/>
      <c r="WUR111" s="2"/>
      <c r="WUS111" s="2"/>
      <c r="WUT111" s="2"/>
      <c r="WUU111" s="2"/>
      <c r="WUV111" s="2"/>
      <c r="WUW111" s="2"/>
      <c r="WUX111" s="2"/>
      <c r="WUY111" s="2"/>
      <c r="WUZ111" s="2"/>
      <c r="WVA111" s="2"/>
      <c r="WVB111" s="2"/>
      <c r="WVC111" s="2"/>
      <c r="WVD111" s="2"/>
      <c r="WVE111" s="2"/>
      <c r="WVF111" s="2"/>
      <c r="WVG111" s="2"/>
      <c r="WVH111" s="2"/>
      <c r="WVI111" s="2"/>
      <c r="WVJ111" s="2"/>
      <c r="WVK111" s="2"/>
      <c r="WVL111" s="2"/>
      <c r="WVM111" s="2"/>
      <c r="WVN111" s="2"/>
      <c r="WVO111" s="2"/>
      <c r="WVP111" s="2"/>
      <c r="WVQ111" s="2"/>
      <c r="WVR111" s="2"/>
      <c r="WVS111" s="2"/>
      <c r="WVT111" s="2"/>
      <c r="WVU111" s="2"/>
      <c r="WVV111" s="2"/>
      <c r="WVW111" s="2"/>
      <c r="WVX111" s="2"/>
      <c r="WVY111" s="2"/>
      <c r="WVZ111" s="2"/>
      <c r="WWA111" s="2"/>
      <c r="WWB111" s="2"/>
      <c r="WWC111" s="2"/>
      <c r="WWD111" s="2"/>
      <c r="WWE111" s="2"/>
      <c r="WWF111" s="2"/>
      <c r="WWG111" s="2"/>
      <c r="WWH111" s="2"/>
      <c r="WWI111" s="2"/>
      <c r="WWJ111" s="2"/>
      <c r="WWK111" s="2"/>
      <c r="WWL111" s="2"/>
      <c r="WWM111" s="2"/>
      <c r="WWN111" s="2"/>
      <c r="WWO111" s="2"/>
      <c r="WWP111" s="2"/>
      <c r="WWQ111" s="2"/>
      <c r="WWR111" s="2"/>
      <c r="WWS111" s="2"/>
      <c r="WWT111" s="2"/>
      <c r="WWU111" s="2"/>
      <c r="WWV111" s="2"/>
      <c r="WWW111" s="2"/>
      <c r="WWX111" s="2"/>
      <c r="WWY111" s="2"/>
      <c r="WWZ111" s="2"/>
      <c r="WXA111" s="2"/>
      <c r="WXB111" s="2"/>
      <c r="WXC111" s="2"/>
      <c r="WXD111" s="2"/>
      <c r="WXE111" s="2"/>
      <c r="WXF111" s="2"/>
      <c r="WXG111" s="2"/>
      <c r="WXH111" s="2"/>
      <c r="WXI111" s="2"/>
      <c r="WXJ111" s="2"/>
      <c r="WXK111" s="2"/>
      <c r="WXL111" s="2"/>
      <c r="WXM111" s="2"/>
      <c r="WXN111" s="2"/>
      <c r="WXO111" s="2"/>
      <c r="WXP111" s="2"/>
      <c r="WXQ111" s="2"/>
      <c r="WXR111" s="2"/>
      <c r="WXS111" s="2"/>
      <c r="WXT111" s="2"/>
      <c r="WXU111" s="2"/>
      <c r="WXV111" s="2"/>
      <c r="WXW111" s="2"/>
      <c r="WXX111" s="2"/>
      <c r="WXY111" s="2"/>
      <c r="WXZ111" s="2"/>
      <c r="WYA111" s="2"/>
      <c r="WYB111" s="2"/>
      <c r="WYC111" s="2"/>
      <c r="WYD111" s="2"/>
      <c r="WYE111" s="2"/>
      <c r="WYF111" s="2"/>
      <c r="WYG111" s="2"/>
      <c r="WYH111" s="2"/>
      <c r="WYI111" s="2"/>
      <c r="WYJ111" s="2"/>
      <c r="WYK111" s="2"/>
      <c r="WYL111" s="2"/>
      <c r="WYM111" s="2"/>
      <c r="WYN111" s="2"/>
      <c r="WYO111" s="2"/>
      <c r="WYP111" s="2"/>
      <c r="WYQ111" s="2"/>
      <c r="WYR111" s="2"/>
      <c r="WYS111" s="2"/>
      <c r="WYT111" s="2"/>
      <c r="WYU111" s="2"/>
      <c r="WYV111" s="2"/>
      <c r="WYW111" s="2"/>
      <c r="WYX111" s="2"/>
      <c r="WYY111" s="2"/>
      <c r="WYZ111" s="2"/>
      <c r="WZA111" s="2"/>
      <c r="WZB111" s="2"/>
      <c r="WZC111" s="2"/>
      <c r="WZD111" s="2"/>
      <c r="WZE111" s="2"/>
      <c r="WZF111" s="2"/>
      <c r="WZG111" s="2"/>
      <c r="WZH111" s="2"/>
      <c r="WZI111" s="2"/>
      <c r="WZJ111" s="2"/>
      <c r="WZK111" s="2"/>
      <c r="WZL111" s="2"/>
      <c r="WZM111" s="2"/>
      <c r="WZN111" s="2"/>
      <c r="WZO111" s="2"/>
      <c r="WZP111" s="2"/>
      <c r="WZQ111" s="2"/>
      <c r="WZR111" s="2"/>
      <c r="WZS111" s="2"/>
      <c r="WZT111" s="2"/>
      <c r="WZU111" s="2"/>
      <c r="WZV111" s="2"/>
      <c r="WZW111" s="2"/>
      <c r="WZX111" s="2"/>
      <c r="WZY111" s="2"/>
      <c r="WZZ111" s="2"/>
      <c r="XAA111" s="2"/>
      <c r="XAB111" s="2"/>
      <c r="XAC111" s="2"/>
      <c r="XAD111" s="2"/>
      <c r="XAE111" s="2"/>
      <c r="XAF111" s="2"/>
      <c r="XAG111" s="2"/>
      <c r="XAH111" s="2"/>
      <c r="XAI111" s="2"/>
      <c r="XAJ111" s="2"/>
      <c r="XAK111" s="2"/>
      <c r="XAL111" s="2"/>
      <c r="XAM111" s="2"/>
      <c r="XAN111" s="2"/>
      <c r="XAO111" s="2"/>
      <c r="XAP111" s="2"/>
      <c r="XAQ111" s="2"/>
      <c r="XAR111" s="2"/>
      <c r="XAS111" s="2"/>
      <c r="XAT111" s="2"/>
      <c r="XAU111" s="2"/>
      <c r="XAV111" s="2"/>
      <c r="XAW111" s="2"/>
      <c r="XAX111" s="2"/>
      <c r="XAY111" s="2"/>
      <c r="XAZ111" s="2"/>
      <c r="XBA111" s="2"/>
      <c r="XBB111" s="2"/>
      <c r="XBC111" s="2"/>
      <c r="XBD111" s="2"/>
      <c r="XBE111" s="2"/>
      <c r="XBF111" s="2"/>
      <c r="XBG111" s="2"/>
      <c r="XBH111" s="2"/>
      <c r="XBI111" s="2"/>
      <c r="XBJ111" s="2"/>
      <c r="XBK111" s="2"/>
      <c r="XBL111" s="2"/>
      <c r="XBM111" s="2"/>
      <c r="XBN111" s="2"/>
      <c r="XBO111" s="2"/>
      <c r="XBP111" s="2"/>
      <c r="XBQ111" s="2"/>
      <c r="XBR111" s="2"/>
      <c r="XBS111" s="2"/>
      <c r="XBT111" s="2"/>
      <c r="XBU111" s="2"/>
      <c r="XBV111" s="2"/>
      <c r="XBW111" s="2"/>
      <c r="XBX111" s="2"/>
      <c r="XBY111" s="2"/>
      <c r="XBZ111" s="2"/>
      <c r="XCA111" s="2"/>
      <c r="XCB111" s="2"/>
      <c r="XCC111" s="2"/>
      <c r="XCD111" s="2"/>
      <c r="XCE111" s="2"/>
      <c r="XCF111" s="2"/>
      <c r="XCG111" s="2"/>
      <c r="XCH111" s="2"/>
      <c r="XCI111" s="2"/>
      <c r="XCJ111" s="2"/>
      <c r="XCK111" s="2"/>
      <c r="XCL111" s="2"/>
      <c r="XCM111" s="2"/>
      <c r="XCN111" s="2"/>
      <c r="XCO111" s="2"/>
      <c r="XCP111" s="2"/>
      <c r="XCQ111" s="2"/>
      <c r="XCR111" s="2"/>
      <c r="XCS111" s="2"/>
      <c r="XCT111" s="2"/>
      <c r="XCU111" s="2"/>
      <c r="XCV111" s="2"/>
      <c r="XCW111" s="2"/>
      <c r="XCX111" s="2"/>
      <c r="XCY111" s="2"/>
      <c r="XCZ111" s="2"/>
      <c r="XDA111" s="2"/>
      <c r="XDB111" s="2"/>
      <c r="XDC111" s="2"/>
      <c r="XDD111" s="2"/>
      <c r="XDE111" s="2"/>
      <c r="XDF111" s="2"/>
      <c r="XDG111" s="2"/>
      <c r="XDH111" s="2"/>
      <c r="XDI111" s="2"/>
      <c r="XDJ111" s="2"/>
      <c r="XDK111" s="2"/>
      <c r="XDL111" s="2"/>
      <c r="XDM111" s="2"/>
      <c r="XDN111" s="2"/>
      <c r="XDO111" s="2"/>
      <c r="XDP111" s="2"/>
      <c r="XDQ111" s="2"/>
      <c r="XDR111" s="2"/>
      <c r="XDS111" s="2"/>
      <c r="XDT111" s="2"/>
      <c r="XDU111" s="2"/>
      <c r="XDV111" s="2"/>
      <c r="XDW111" s="2"/>
      <c r="XDX111" s="2"/>
      <c r="XDY111" s="2"/>
      <c r="XDZ111" s="2"/>
      <c r="XEA111" s="2"/>
      <c r="XEB111" s="2"/>
      <c r="XEC111" s="2"/>
      <c r="XED111" s="2"/>
      <c r="XEE111" s="2"/>
      <c r="XEF111" s="2"/>
      <c r="XEG111" s="2"/>
      <c r="XEH111" s="2"/>
      <c r="XEI111" s="2"/>
      <c r="XEJ111" s="2"/>
      <c r="XEK111" s="2"/>
      <c r="XEL111" s="2"/>
      <c r="XEM111" s="2"/>
      <c r="XEN111" s="2"/>
      <c r="XEO111" s="2"/>
      <c r="XEP111" s="2"/>
      <c r="XEQ111" s="2"/>
      <c r="XER111" s="2"/>
      <c r="XES111" s="2"/>
      <c r="XET111" s="2"/>
      <c r="XEU111" s="2"/>
      <c r="XEV111" s="2"/>
      <c r="XEW111" s="2"/>
      <c r="XEX111" s="2"/>
      <c r="XEY111" s="2"/>
      <c r="XEZ111" s="2"/>
      <c r="XFA111" s="2"/>
      <c r="XFB111" s="2"/>
      <c r="XFC111" s="2"/>
      <c r="XFD111" s="2"/>
    </row>
    <row r="112" spans="1:16384" ht="14.25" customHeight="1" x14ac:dyDescent="0.2">
      <c r="A112" s="1108" t="s">
        <v>78</v>
      </c>
      <c r="B112" s="1108"/>
      <c r="C112" s="1108"/>
    </row>
    <row r="113" spans="1:3" ht="36" customHeight="1" x14ac:dyDescent="0.2">
      <c r="A113" s="1108" t="s">
        <v>81</v>
      </c>
      <c r="B113" s="1108"/>
      <c r="C113" s="1108"/>
    </row>
    <row r="114" spans="1:3" ht="27.75" customHeight="1" x14ac:dyDescent="0.2">
      <c r="A114" s="1108" t="s">
        <v>79</v>
      </c>
      <c r="B114" s="1108"/>
      <c r="C114" s="1108"/>
    </row>
    <row r="115" spans="1:3" ht="15.75" customHeight="1" x14ac:dyDescent="0.2">
      <c r="A115" s="1109" t="s">
        <v>86</v>
      </c>
      <c r="B115" s="1109"/>
      <c r="C115" s="1109"/>
    </row>
    <row r="116" spans="1:3" ht="15.75" customHeight="1" x14ac:dyDescent="0.2">
      <c r="A116" s="1109" t="s">
        <v>87</v>
      </c>
      <c r="B116" s="1109"/>
      <c r="C116" s="1109"/>
    </row>
    <row r="117" spans="1:3" ht="15.75" customHeight="1" x14ac:dyDescent="0.2">
      <c r="A117" s="1109" t="s">
        <v>88</v>
      </c>
      <c r="B117" s="1109"/>
      <c r="C117" s="1109"/>
    </row>
    <row r="118" spans="1:3" ht="15.75" customHeight="1" x14ac:dyDescent="0.2">
      <c r="A118" s="1109" t="s">
        <v>89</v>
      </c>
      <c r="B118" s="1109"/>
      <c r="C118" s="1109"/>
    </row>
    <row r="119" spans="1:3" ht="15.75" customHeight="1" x14ac:dyDescent="0.2">
      <c r="A119" s="1108" t="s">
        <v>80</v>
      </c>
      <c r="B119" s="1108"/>
      <c r="C119" s="1108"/>
    </row>
  </sheetData>
  <mergeCells count="5539">
    <mergeCell ref="A119:C119"/>
    <mergeCell ref="A111:C111"/>
    <mergeCell ref="A112:C112"/>
    <mergeCell ref="A117:C117"/>
    <mergeCell ref="A115:C115"/>
    <mergeCell ref="A116:C116"/>
    <mergeCell ref="A113:C113"/>
    <mergeCell ref="XEX93:XEZ93"/>
    <mergeCell ref="XFA93:XFC93"/>
    <mergeCell ref="A94:C94"/>
    <mergeCell ref="A91:C91"/>
    <mergeCell ref="A95:C95"/>
    <mergeCell ref="XEI93:XEK93"/>
    <mergeCell ref="XEL93:XEN93"/>
    <mergeCell ref="XEO93:XEQ93"/>
    <mergeCell ref="XER93:XET93"/>
    <mergeCell ref="XEU93:XEW93"/>
    <mergeCell ref="XDT93:XDV93"/>
    <mergeCell ref="XDW93:XDY93"/>
    <mergeCell ref="XDZ93:XEB93"/>
    <mergeCell ref="XEC93:XEE93"/>
    <mergeCell ref="XEF93:XEH93"/>
    <mergeCell ref="XDE93:XDG93"/>
    <mergeCell ref="XDH93:XDJ93"/>
    <mergeCell ref="XDK93:XDM93"/>
    <mergeCell ref="XDN93:XDP93"/>
    <mergeCell ref="XDQ93:XDS93"/>
    <mergeCell ref="XCP93:XCR93"/>
    <mergeCell ref="XCS93:XCU93"/>
    <mergeCell ref="XCV93:XCX93"/>
    <mergeCell ref="XCY93:XDA93"/>
    <mergeCell ref="XDB93:XDD93"/>
    <mergeCell ref="XCA93:XCC93"/>
    <mergeCell ref="XCD93:XCF93"/>
    <mergeCell ref="XCG93:XCI93"/>
    <mergeCell ref="XCJ93:XCL93"/>
    <mergeCell ref="XCM93:XCO93"/>
    <mergeCell ref="XBL93:XBN93"/>
    <mergeCell ref="XBO93:XBQ93"/>
    <mergeCell ref="XBR93:XBT93"/>
    <mergeCell ref="XBU93:XBW93"/>
    <mergeCell ref="XBX93:XBZ93"/>
    <mergeCell ref="XAW93:XAY93"/>
    <mergeCell ref="XAZ93:XBB93"/>
    <mergeCell ref="XBC93:XBE93"/>
    <mergeCell ref="XBF93:XBH93"/>
    <mergeCell ref="XBI93:XBK93"/>
    <mergeCell ref="XAH93:XAJ93"/>
    <mergeCell ref="XAK93:XAM93"/>
    <mergeCell ref="XAN93:XAP93"/>
    <mergeCell ref="XAQ93:XAS93"/>
    <mergeCell ref="XAT93:XAV93"/>
    <mergeCell ref="WZS93:WZU93"/>
    <mergeCell ref="WZV93:WZX93"/>
    <mergeCell ref="WZY93:XAA93"/>
    <mergeCell ref="XAB93:XAD93"/>
    <mergeCell ref="XAE93:XAG93"/>
    <mergeCell ref="WZD93:WZF93"/>
    <mergeCell ref="WZG93:WZI93"/>
    <mergeCell ref="WZJ93:WZL93"/>
    <mergeCell ref="WZM93:WZO93"/>
    <mergeCell ref="WZP93:WZR93"/>
    <mergeCell ref="WYO93:WYQ93"/>
    <mergeCell ref="WYR93:WYT93"/>
    <mergeCell ref="WYU93:WYW93"/>
    <mergeCell ref="WYX93:WYZ93"/>
    <mergeCell ref="WZA93:WZC93"/>
    <mergeCell ref="WXZ93:WYB93"/>
    <mergeCell ref="WYC93:WYE93"/>
    <mergeCell ref="WYF93:WYH93"/>
    <mergeCell ref="WYI93:WYK93"/>
    <mergeCell ref="WYL93:WYN93"/>
    <mergeCell ref="WXK93:WXM93"/>
    <mergeCell ref="WXN93:WXP93"/>
    <mergeCell ref="WXQ93:WXS93"/>
    <mergeCell ref="WXT93:WXV93"/>
    <mergeCell ref="WXW93:WXY93"/>
    <mergeCell ref="WWV93:WWX93"/>
    <mergeCell ref="WWY93:WXA93"/>
    <mergeCell ref="WXB93:WXD93"/>
    <mergeCell ref="WXE93:WXG93"/>
    <mergeCell ref="WXH93:WXJ93"/>
    <mergeCell ref="WWG93:WWI93"/>
    <mergeCell ref="WWJ93:WWL93"/>
    <mergeCell ref="WWM93:WWO93"/>
    <mergeCell ref="WWP93:WWR93"/>
    <mergeCell ref="WWS93:WWU93"/>
    <mergeCell ref="WVR93:WVT93"/>
    <mergeCell ref="WVU93:WVW93"/>
    <mergeCell ref="WVX93:WVZ93"/>
    <mergeCell ref="WWA93:WWC93"/>
    <mergeCell ref="WWD93:WWF93"/>
    <mergeCell ref="WVC93:WVE93"/>
    <mergeCell ref="WVF93:WVH93"/>
    <mergeCell ref="WVI93:WVK93"/>
    <mergeCell ref="WVL93:WVN93"/>
    <mergeCell ref="WVO93:WVQ93"/>
    <mergeCell ref="WUN93:WUP93"/>
    <mergeCell ref="WUQ93:WUS93"/>
    <mergeCell ref="WUT93:WUV93"/>
    <mergeCell ref="WUW93:WUY93"/>
    <mergeCell ref="WUZ93:WVB93"/>
    <mergeCell ref="WTY93:WUA93"/>
    <mergeCell ref="WUB93:WUD93"/>
    <mergeCell ref="WUE93:WUG93"/>
    <mergeCell ref="WUH93:WUJ93"/>
    <mergeCell ref="WUK93:WUM93"/>
    <mergeCell ref="WTJ93:WTL93"/>
    <mergeCell ref="WTM93:WTO93"/>
    <mergeCell ref="WTP93:WTR93"/>
    <mergeCell ref="WTS93:WTU93"/>
    <mergeCell ref="WTV93:WTX93"/>
    <mergeCell ref="WSU93:WSW93"/>
    <mergeCell ref="WSX93:WSZ93"/>
    <mergeCell ref="WTA93:WTC93"/>
    <mergeCell ref="WTD93:WTF93"/>
    <mergeCell ref="WTG93:WTI93"/>
    <mergeCell ref="WSF93:WSH93"/>
    <mergeCell ref="WSI93:WSK93"/>
    <mergeCell ref="WSL93:WSN93"/>
    <mergeCell ref="WSO93:WSQ93"/>
    <mergeCell ref="WSR93:WST93"/>
    <mergeCell ref="WRQ93:WRS93"/>
    <mergeCell ref="WRT93:WRV93"/>
    <mergeCell ref="WRW93:WRY93"/>
    <mergeCell ref="WRZ93:WSB93"/>
    <mergeCell ref="WSC93:WSE93"/>
    <mergeCell ref="WRB93:WRD93"/>
    <mergeCell ref="WRE93:WRG93"/>
    <mergeCell ref="WRH93:WRJ93"/>
    <mergeCell ref="WRK93:WRM93"/>
    <mergeCell ref="WRN93:WRP93"/>
    <mergeCell ref="WQM93:WQO93"/>
    <mergeCell ref="WQP93:WQR93"/>
    <mergeCell ref="WQS93:WQU93"/>
    <mergeCell ref="WQV93:WQX93"/>
    <mergeCell ref="WQY93:WRA93"/>
    <mergeCell ref="WPX93:WPZ93"/>
    <mergeCell ref="WQA93:WQC93"/>
    <mergeCell ref="WQD93:WQF93"/>
    <mergeCell ref="WQG93:WQI93"/>
    <mergeCell ref="WQJ93:WQL93"/>
    <mergeCell ref="WPI93:WPK93"/>
    <mergeCell ref="WPL93:WPN93"/>
    <mergeCell ref="WPO93:WPQ93"/>
    <mergeCell ref="WPR93:WPT93"/>
    <mergeCell ref="WPU93:WPW93"/>
    <mergeCell ref="WOT93:WOV93"/>
    <mergeCell ref="WOW93:WOY93"/>
    <mergeCell ref="WOZ93:WPB93"/>
    <mergeCell ref="WPC93:WPE93"/>
    <mergeCell ref="WPF93:WPH93"/>
    <mergeCell ref="WOE93:WOG93"/>
    <mergeCell ref="WOH93:WOJ93"/>
    <mergeCell ref="WOK93:WOM93"/>
    <mergeCell ref="WON93:WOP93"/>
    <mergeCell ref="WOQ93:WOS93"/>
    <mergeCell ref="WNP93:WNR93"/>
    <mergeCell ref="WNS93:WNU93"/>
    <mergeCell ref="WNV93:WNX93"/>
    <mergeCell ref="WNY93:WOA93"/>
    <mergeCell ref="WOB93:WOD93"/>
    <mergeCell ref="WNA93:WNC93"/>
    <mergeCell ref="WND93:WNF93"/>
    <mergeCell ref="WNG93:WNI93"/>
    <mergeCell ref="WNJ93:WNL93"/>
    <mergeCell ref="WNM93:WNO93"/>
    <mergeCell ref="WML93:WMN93"/>
    <mergeCell ref="WMO93:WMQ93"/>
    <mergeCell ref="WMR93:WMT93"/>
    <mergeCell ref="WMU93:WMW93"/>
    <mergeCell ref="WMX93:WMZ93"/>
    <mergeCell ref="WLW93:WLY93"/>
    <mergeCell ref="WLZ93:WMB93"/>
    <mergeCell ref="WMC93:WME93"/>
    <mergeCell ref="WMF93:WMH93"/>
    <mergeCell ref="WMI93:WMK93"/>
    <mergeCell ref="WLH93:WLJ93"/>
    <mergeCell ref="WLK93:WLM93"/>
    <mergeCell ref="WLN93:WLP93"/>
    <mergeCell ref="WLQ93:WLS93"/>
    <mergeCell ref="WLT93:WLV93"/>
    <mergeCell ref="WKS93:WKU93"/>
    <mergeCell ref="WKV93:WKX93"/>
    <mergeCell ref="WKY93:WLA93"/>
    <mergeCell ref="WLB93:WLD93"/>
    <mergeCell ref="WLE93:WLG93"/>
    <mergeCell ref="WKD93:WKF93"/>
    <mergeCell ref="WKG93:WKI93"/>
    <mergeCell ref="WKJ93:WKL93"/>
    <mergeCell ref="WKM93:WKO93"/>
    <mergeCell ref="WKP93:WKR93"/>
    <mergeCell ref="WJO93:WJQ93"/>
    <mergeCell ref="WJR93:WJT93"/>
    <mergeCell ref="WJU93:WJW93"/>
    <mergeCell ref="WJX93:WJZ93"/>
    <mergeCell ref="WKA93:WKC93"/>
    <mergeCell ref="WIZ93:WJB93"/>
    <mergeCell ref="WJC93:WJE93"/>
    <mergeCell ref="WJF93:WJH93"/>
    <mergeCell ref="WJI93:WJK93"/>
    <mergeCell ref="WJL93:WJN93"/>
    <mergeCell ref="WIK93:WIM93"/>
    <mergeCell ref="WIN93:WIP93"/>
    <mergeCell ref="WIQ93:WIS93"/>
    <mergeCell ref="WIT93:WIV93"/>
    <mergeCell ref="WIW93:WIY93"/>
    <mergeCell ref="WHV93:WHX93"/>
    <mergeCell ref="WHY93:WIA93"/>
    <mergeCell ref="WIB93:WID93"/>
    <mergeCell ref="WIE93:WIG93"/>
    <mergeCell ref="WIH93:WIJ93"/>
    <mergeCell ref="WHG93:WHI93"/>
    <mergeCell ref="WHJ93:WHL93"/>
    <mergeCell ref="WHM93:WHO93"/>
    <mergeCell ref="WHP93:WHR93"/>
    <mergeCell ref="WHS93:WHU93"/>
    <mergeCell ref="WGR93:WGT93"/>
    <mergeCell ref="WGU93:WGW93"/>
    <mergeCell ref="WGX93:WGZ93"/>
    <mergeCell ref="WHA93:WHC93"/>
    <mergeCell ref="WHD93:WHF93"/>
    <mergeCell ref="WGC93:WGE93"/>
    <mergeCell ref="WGF93:WGH93"/>
    <mergeCell ref="WGI93:WGK93"/>
    <mergeCell ref="WGL93:WGN93"/>
    <mergeCell ref="WGO93:WGQ93"/>
    <mergeCell ref="WFN93:WFP93"/>
    <mergeCell ref="WFQ93:WFS93"/>
    <mergeCell ref="WFT93:WFV93"/>
    <mergeCell ref="WFW93:WFY93"/>
    <mergeCell ref="WFZ93:WGB93"/>
    <mergeCell ref="WEY93:WFA93"/>
    <mergeCell ref="WFB93:WFD93"/>
    <mergeCell ref="WFE93:WFG93"/>
    <mergeCell ref="WFH93:WFJ93"/>
    <mergeCell ref="WFK93:WFM93"/>
    <mergeCell ref="WEJ93:WEL93"/>
    <mergeCell ref="WEM93:WEO93"/>
    <mergeCell ref="WEP93:WER93"/>
    <mergeCell ref="WES93:WEU93"/>
    <mergeCell ref="WEV93:WEX93"/>
    <mergeCell ref="WDU93:WDW93"/>
    <mergeCell ref="WDX93:WDZ93"/>
    <mergeCell ref="WEA93:WEC93"/>
    <mergeCell ref="WED93:WEF93"/>
    <mergeCell ref="WEG93:WEI93"/>
    <mergeCell ref="WDF93:WDH93"/>
    <mergeCell ref="WDI93:WDK93"/>
    <mergeCell ref="WDL93:WDN93"/>
    <mergeCell ref="WDO93:WDQ93"/>
    <mergeCell ref="WDR93:WDT93"/>
    <mergeCell ref="WCQ93:WCS93"/>
    <mergeCell ref="WCT93:WCV93"/>
    <mergeCell ref="WCW93:WCY93"/>
    <mergeCell ref="WCZ93:WDB93"/>
    <mergeCell ref="WDC93:WDE93"/>
    <mergeCell ref="WCB93:WCD93"/>
    <mergeCell ref="WCE93:WCG93"/>
    <mergeCell ref="WCH93:WCJ93"/>
    <mergeCell ref="WCK93:WCM93"/>
    <mergeCell ref="WCN93:WCP93"/>
    <mergeCell ref="WBM93:WBO93"/>
    <mergeCell ref="WBP93:WBR93"/>
    <mergeCell ref="WBS93:WBU93"/>
    <mergeCell ref="WBV93:WBX93"/>
    <mergeCell ref="WBY93:WCA93"/>
    <mergeCell ref="WAX93:WAZ93"/>
    <mergeCell ref="WBA93:WBC93"/>
    <mergeCell ref="WBD93:WBF93"/>
    <mergeCell ref="WBG93:WBI93"/>
    <mergeCell ref="WBJ93:WBL93"/>
    <mergeCell ref="WAI93:WAK93"/>
    <mergeCell ref="WAL93:WAN93"/>
    <mergeCell ref="WAO93:WAQ93"/>
    <mergeCell ref="WAR93:WAT93"/>
    <mergeCell ref="WAU93:WAW93"/>
    <mergeCell ref="VZT93:VZV93"/>
    <mergeCell ref="VZW93:VZY93"/>
    <mergeCell ref="VZZ93:WAB93"/>
    <mergeCell ref="WAC93:WAE93"/>
    <mergeCell ref="WAF93:WAH93"/>
    <mergeCell ref="VZE93:VZG93"/>
    <mergeCell ref="VZH93:VZJ93"/>
    <mergeCell ref="VZK93:VZM93"/>
    <mergeCell ref="VZN93:VZP93"/>
    <mergeCell ref="VZQ93:VZS93"/>
    <mergeCell ref="VYP93:VYR93"/>
    <mergeCell ref="VYS93:VYU93"/>
    <mergeCell ref="VYV93:VYX93"/>
    <mergeCell ref="VYY93:VZA93"/>
    <mergeCell ref="VZB93:VZD93"/>
    <mergeCell ref="VYA93:VYC93"/>
    <mergeCell ref="VYD93:VYF93"/>
    <mergeCell ref="VYG93:VYI93"/>
    <mergeCell ref="VYJ93:VYL93"/>
    <mergeCell ref="VYM93:VYO93"/>
    <mergeCell ref="VXL93:VXN93"/>
    <mergeCell ref="VXO93:VXQ93"/>
    <mergeCell ref="VXR93:VXT93"/>
    <mergeCell ref="VXU93:VXW93"/>
    <mergeCell ref="VXX93:VXZ93"/>
    <mergeCell ref="VWW93:VWY93"/>
    <mergeCell ref="VWZ93:VXB93"/>
    <mergeCell ref="VXC93:VXE93"/>
    <mergeCell ref="VXF93:VXH93"/>
    <mergeCell ref="VXI93:VXK93"/>
    <mergeCell ref="VWH93:VWJ93"/>
    <mergeCell ref="VWK93:VWM93"/>
    <mergeCell ref="VWN93:VWP93"/>
    <mergeCell ref="VWQ93:VWS93"/>
    <mergeCell ref="VWT93:VWV93"/>
    <mergeCell ref="VVS93:VVU93"/>
    <mergeCell ref="VVV93:VVX93"/>
    <mergeCell ref="VVY93:VWA93"/>
    <mergeCell ref="VWB93:VWD93"/>
    <mergeCell ref="VWE93:VWG93"/>
    <mergeCell ref="VVD93:VVF93"/>
    <mergeCell ref="VVG93:VVI93"/>
    <mergeCell ref="VVJ93:VVL93"/>
    <mergeCell ref="VVM93:VVO93"/>
    <mergeCell ref="VVP93:VVR93"/>
    <mergeCell ref="VUO93:VUQ93"/>
    <mergeCell ref="VUR93:VUT93"/>
    <mergeCell ref="VUU93:VUW93"/>
    <mergeCell ref="VUX93:VUZ93"/>
    <mergeCell ref="VVA93:VVC93"/>
    <mergeCell ref="VTZ93:VUB93"/>
    <mergeCell ref="VUC93:VUE93"/>
    <mergeCell ref="VUF93:VUH93"/>
    <mergeCell ref="VUI93:VUK93"/>
    <mergeCell ref="VUL93:VUN93"/>
    <mergeCell ref="VTK93:VTM93"/>
    <mergeCell ref="VTN93:VTP93"/>
    <mergeCell ref="VTQ93:VTS93"/>
    <mergeCell ref="VTT93:VTV93"/>
    <mergeCell ref="VTW93:VTY93"/>
    <mergeCell ref="VSV93:VSX93"/>
    <mergeCell ref="VSY93:VTA93"/>
    <mergeCell ref="VTB93:VTD93"/>
    <mergeCell ref="VTE93:VTG93"/>
    <mergeCell ref="VTH93:VTJ93"/>
    <mergeCell ref="VSG93:VSI93"/>
    <mergeCell ref="VSJ93:VSL93"/>
    <mergeCell ref="VSM93:VSO93"/>
    <mergeCell ref="VSP93:VSR93"/>
    <mergeCell ref="VSS93:VSU93"/>
    <mergeCell ref="VRR93:VRT93"/>
    <mergeCell ref="VRU93:VRW93"/>
    <mergeCell ref="VRX93:VRZ93"/>
    <mergeCell ref="VSA93:VSC93"/>
    <mergeCell ref="VSD93:VSF93"/>
    <mergeCell ref="VRC93:VRE93"/>
    <mergeCell ref="VRF93:VRH93"/>
    <mergeCell ref="VRI93:VRK93"/>
    <mergeCell ref="VRL93:VRN93"/>
    <mergeCell ref="VRO93:VRQ93"/>
    <mergeCell ref="VQN93:VQP93"/>
    <mergeCell ref="VQQ93:VQS93"/>
    <mergeCell ref="VQT93:VQV93"/>
    <mergeCell ref="VQW93:VQY93"/>
    <mergeCell ref="VQZ93:VRB93"/>
    <mergeCell ref="VPY93:VQA93"/>
    <mergeCell ref="VQB93:VQD93"/>
    <mergeCell ref="VQE93:VQG93"/>
    <mergeCell ref="VQH93:VQJ93"/>
    <mergeCell ref="VQK93:VQM93"/>
    <mergeCell ref="VPJ93:VPL93"/>
    <mergeCell ref="VPM93:VPO93"/>
    <mergeCell ref="VPP93:VPR93"/>
    <mergeCell ref="VPS93:VPU93"/>
    <mergeCell ref="VPV93:VPX93"/>
    <mergeCell ref="VOU93:VOW93"/>
    <mergeCell ref="VOX93:VOZ93"/>
    <mergeCell ref="VPA93:VPC93"/>
    <mergeCell ref="VPD93:VPF93"/>
    <mergeCell ref="VPG93:VPI93"/>
    <mergeCell ref="VOF93:VOH93"/>
    <mergeCell ref="VOI93:VOK93"/>
    <mergeCell ref="VOL93:VON93"/>
    <mergeCell ref="VOO93:VOQ93"/>
    <mergeCell ref="VOR93:VOT93"/>
    <mergeCell ref="VNQ93:VNS93"/>
    <mergeCell ref="VNT93:VNV93"/>
    <mergeCell ref="VNW93:VNY93"/>
    <mergeCell ref="VNZ93:VOB93"/>
    <mergeCell ref="VOC93:VOE93"/>
    <mergeCell ref="VNB93:VND93"/>
    <mergeCell ref="VNE93:VNG93"/>
    <mergeCell ref="VNH93:VNJ93"/>
    <mergeCell ref="VNK93:VNM93"/>
    <mergeCell ref="VNN93:VNP93"/>
    <mergeCell ref="VMM93:VMO93"/>
    <mergeCell ref="VMP93:VMR93"/>
    <mergeCell ref="VMS93:VMU93"/>
    <mergeCell ref="VMV93:VMX93"/>
    <mergeCell ref="VMY93:VNA93"/>
    <mergeCell ref="VLX93:VLZ93"/>
    <mergeCell ref="VMA93:VMC93"/>
    <mergeCell ref="VMD93:VMF93"/>
    <mergeCell ref="VMG93:VMI93"/>
    <mergeCell ref="VMJ93:VML93"/>
    <mergeCell ref="VLI93:VLK93"/>
    <mergeCell ref="VLL93:VLN93"/>
    <mergeCell ref="VLO93:VLQ93"/>
    <mergeCell ref="VLR93:VLT93"/>
    <mergeCell ref="VLU93:VLW93"/>
    <mergeCell ref="VKT93:VKV93"/>
    <mergeCell ref="VKW93:VKY93"/>
    <mergeCell ref="VKZ93:VLB93"/>
    <mergeCell ref="VLC93:VLE93"/>
    <mergeCell ref="VLF93:VLH93"/>
    <mergeCell ref="VKE93:VKG93"/>
    <mergeCell ref="VKH93:VKJ93"/>
    <mergeCell ref="VKK93:VKM93"/>
    <mergeCell ref="VKN93:VKP93"/>
    <mergeCell ref="VKQ93:VKS93"/>
    <mergeCell ref="VJP93:VJR93"/>
    <mergeCell ref="VJS93:VJU93"/>
    <mergeCell ref="VJV93:VJX93"/>
    <mergeCell ref="VJY93:VKA93"/>
    <mergeCell ref="VKB93:VKD93"/>
    <mergeCell ref="VJA93:VJC93"/>
    <mergeCell ref="VJD93:VJF93"/>
    <mergeCell ref="VJG93:VJI93"/>
    <mergeCell ref="VJJ93:VJL93"/>
    <mergeCell ref="VJM93:VJO93"/>
    <mergeCell ref="VIL93:VIN93"/>
    <mergeCell ref="VIO93:VIQ93"/>
    <mergeCell ref="VIR93:VIT93"/>
    <mergeCell ref="VIU93:VIW93"/>
    <mergeCell ref="VIX93:VIZ93"/>
    <mergeCell ref="VHW93:VHY93"/>
    <mergeCell ref="VHZ93:VIB93"/>
    <mergeCell ref="VIC93:VIE93"/>
    <mergeCell ref="VIF93:VIH93"/>
    <mergeCell ref="VII93:VIK93"/>
    <mergeCell ref="VHH93:VHJ93"/>
    <mergeCell ref="VHK93:VHM93"/>
    <mergeCell ref="VHN93:VHP93"/>
    <mergeCell ref="VHQ93:VHS93"/>
    <mergeCell ref="VHT93:VHV93"/>
    <mergeCell ref="VGS93:VGU93"/>
    <mergeCell ref="VGV93:VGX93"/>
    <mergeCell ref="VGY93:VHA93"/>
    <mergeCell ref="VHB93:VHD93"/>
    <mergeCell ref="VHE93:VHG93"/>
    <mergeCell ref="VGD93:VGF93"/>
    <mergeCell ref="VGG93:VGI93"/>
    <mergeCell ref="VGJ93:VGL93"/>
    <mergeCell ref="VGM93:VGO93"/>
    <mergeCell ref="VGP93:VGR93"/>
    <mergeCell ref="VFO93:VFQ93"/>
    <mergeCell ref="VFR93:VFT93"/>
    <mergeCell ref="VFU93:VFW93"/>
    <mergeCell ref="VFX93:VFZ93"/>
    <mergeCell ref="VGA93:VGC93"/>
    <mergeCell ref="VEZ93:VFB93"/>
    <mergeCell ref="VFC93:VFE93"/>
    <mergeCell ref="VFF93:VFH93"/>
    <mergeCell ref="VFI93:VFK93"/>
    <mergeCell ref="VFL93:VFN93"/>
    <mergeCell ref="VEK93:VEM93"/>
    <mergeCell ref="VEN93:VEP93"/>
    <mergeCell ref="VEQ93:VES93"/>
    <mergeCell ref="VET93:VEV93"/>
    <mergeCell ref="VEW93:VEY93"/>
    <mergeCell ref="VDV93:VDX93"/>
    <mergeCell ref="VDY93:VEA93"/>
    <mergeCell ref="VEB93:VED93"/>
    <mergeCell ref="VEE93:VEG93"/>
    <mergeCell ref="VEH93:VEJ93"/>
    <mergeCell ref="VDG93:VDI93"/>
    <mergeCell ref="VDJ93:VDL93"/>
    <mergeCell ref="VDM93:VDO93"/>
    <mergeCell ref="VDP93:VDR93"/>
    <mergeCell ref="VDS93:VDU93"/>
    <mergeCell ref="VCR93:VCT93"/>
    <mergeCell ref="VCU93:VCW93"/>
    <mergeCell ref="VCX93:VCZ93"/>
    <mergeCell ref="VDA93:VDC93"/>
    <mergeCell ref="VDD93:VDF93"/>
    <mergeCell ref="VCC93:VCE93"/>
    <mergeCell ref="VCF93:VCH93"/>
    <mergeCell ref="VCI93:VCK93"/>
    <mergeCell ref="VCL93:VCN93"/>
    <mergeCell ref="VCO93:VCQ93"/>
    <mergeCell ref="VBN93:VBP93"/>
    <mergeCell ref="VBQ93:VBS93"/>
    <mergeCell ref="VBT93:VBV93"/>
    <mergeCell ref="VBW93:VBY93"/>
    <mergeCell ref="VBZ93:VCB93"/>
    <mergeCell ref="VAY93:VBA93"/>
    <mergeCell ref="VBB93:VBD93"/>
    <mergeCell ref="VBE93:VBG93"/>
    <mergeCell ref="VBH93:VBJ93"/>
    <mergeCell ref="VBK93:VBM93"/>
    <mergeCell ref="VAJ93:VAL93"/>
    <mergeCell ref="VAM93:VAO93"/>
    <mergeCell ref="VAP93:VAR93"/>
    <mergeCell ref="VAS93:VAU93"/>
    <mergeCell ref="VAV93:VAX93"/>
    <mergeCell ref="UZU93:UZW93"/>
    <mergeCell ref="UZX93:UZZ93"/>
    <mergeCell ref="VAA93:VAC93"/>
    <mergeCell ref="VAD93:VAF93"/>
    <mergeCell ref="VAG93:VAI93"/>
    <mergeCell ref="UZF93:UZH93"/>
    <mergeCell ref="UZI93:UZK93"/>
    <mergeCell ref="UZL93:UZN93"/>
    <mergeCell ref="UZO93:UZQ93"/>
    <mergeCell ref="UZR93:UZT93"/>
    <mergeCell ref="UYQ93:UYS93"/>
    <mergeCell ref="UYT93:UYV93"/>
    <mergeCell ref="UYW93:UYY93"/>
    <mergeCell ref="UYZ93:UZB93"/>
    <mergeCell ref="UZC93:UZE93"/>
    <mergeCell ref="UYB93:UYD93"/>
    <mergeCell ref="UYE93:UYG93"/>
    <mergeCell ref="UYH93:UYJ93"/>
    <mergeCell ref="UYK93:UYM93"/>
    <mergeCell ref="UYN93:UYP93"/>
    <mergeCell ref="UXM93:UXO93"/>
    <mergeCell ref="UXP93:UXR93"/>
    <mergeCell ref="UXS93:UXU93"/>
    <mergeCell ref="UXV93:UXX93"/>
    <mergeCell ref="UXY93:UYA93"/>
    <mergeCell ref="UWX93:UWZ93"/>
    <mergeCell ref="UXA93:UXC93"/>
    <mergeCell ref="UXD93:UXF93"/>
    <mergeCell ref="UXG93:UXI93"/>
    <mergeCell ref="UXJ93:UXL93"/>
    <mergeCell ref="UWI93:UWK93"/>
    <mergeCell ref="UWL93:UWN93"/>
    <mergeCell ref="UWO93:UWQ93"/>
    <mergeCell ref="UWR93:UWT93"/>
    <mergeCell ref="UWU93:UWW93"/>
    <mergeCell ref="UVT93:UVV93"/>
    <mergeCell ref="UVW93:UVY93"/>
    <mergeCell ref="UVZ93:UWB93"/>
    <mergeCell ref="UWC93:UWE93"/>
    <mergeCell ref="UWF93:UWH93"/>
    <mergeCell ref="UVE93:UVG93"/>
    <mergeCell ref="UVH93:UVJ93"/>
    <mergeCell ref="UVK93:UVM93"/>
    <mergeCell ref="UVN93:UVP93"/>
    <mergeCell ref="UVQ93:UVS93"/>
    <mergeCell ref="UUP93:UUR93"/>
    <mergeCell ref="UUS93:UUU93"/>
    <mergeCell ref="UUV93:UUX93"/>
    <mergeCell ref="UUY93:UVA93"/>
    <mergeCell ref="UVB93:UVD93"/>
    <mergeCell ref="UUA93:UUC93"/>
    <mergeCell ref="UUD93:UUF93"/>
    <mergeCell ref="UUG93:UUI93"/>
    <mergeCell ref="UUJ93:UUL93"/>
    <mergeCell ref="UUM93:UUO93"/>
    <mergeCell ref="UTL93:UTN93"/>
    <mergeCell ref="UTO93:UTQ93"/>
    <mergeCell ref="UTR93:UTT93"/>
    <mergeCell ref="UTU93:UTW93"/>
    <mergeCell ref="UTX93:UTZ93"/>
    <mergeCell ref="USW93:USY93"/>
    <mergeCell ref="USZ93:UTB93"/>
    <mergeCell ref="UTC93:UTE93"/>
    <mergeCell ref="UTF93:UTH93"/>
    <mergeCell ref="UTI93:UTK93"/>
    <mergeCell ref="USH93:USJ93"/>
    <mergeCell ref="USK93:USM93"/>
    <mergeCell ref="USN93:USP93"/>
    <mergeCell ref="USQ93:USS93"/>
    <mergeCell ref="UST93:USV93"/>
    <mergeCell ref="URS93:URU93"/>
    <mergeCell ref="URV93:URX93"/>
    <mergeCell ref="URY93:USA93"/>
    <mergeCell ref="USB93:USD93"/>
    <mergeCell ref="USE93:USG93"/>
    <mergeCell ref="URD93:URF93"/>
    <mergeCell ref="URG93:URI93"/>
    <mergeCell ref="URJ93:URL93"/>
    <mergeCell ref="URM93:URO93"/>
    <mergeCell ref="URP93:URR93"/>
    <mergeCell ref="UQO93:UQQ93"/>
    <mergeCell ref="UQR93:UQT93"/>
    <mergeCell ref="UQU93:UQW93"/>
    <mergeCell ref="UQX93:UQZ93"/>
    <mergeCell ref="URA93:URC93"/>
    <mergeCell ref="UPZ93:UQB93"/>
    <mergeCell ref="UQC93:UQE93"/>
    <mergeCell ref="UQF93:UQH93"/>
    <mergeCell ref="UQI93:UQK93"/>
    <mergeCell ref="UQL93:UQN93"/>
    <mergeCell ref="UPK93:UPM93"/>
    <mergeCell ref="UPN93:UPP93"/>
    <mergeCell ref="UPQ93:UPS93"/>
    <mergeCell ref="UPT93:UPV93"/>
    <mergeCell ref="UPW93:UPY93"/>
    <mergeCell ref="UOV93:UOX93"/>
    <mergeCell ref="UOY93:UPA93"/>
    <mergeCell ref="UPB93:UPD93"/>
    <mergeCell ref="UPE93:UPG93"/>
    <mergeCell ref="UPH93:UPJ93"/>
    <mergeCell ref="UOG93:UOI93"/>
    <mergeCell ref="UOJ93:UOL93"/>
    <mergeCell ref="UOM93:UOO93"/>
    <mergeCell ref="UOP93:UOR93"/>
    <mergeCell ref="UOS93:UOU93"/>
    <mergeCell ref="UNR93:UNT93"/>
    <mergeCell ref="UNU93:UNW93"/>
    <mergeCell ref="UNX93:UNZ93"/>
    <mergeCell ref="UOA93:UOC93"/>
    <mergeCell ref="UOD93:UOF93"/>
    <mergeCell ref="UNC93:UNE93"/>
    <mergeCell ref="UNF93:UNH93"/>
    <mergeCell ref="UNI93:UNK93"/>
    <mergeCell ref="UNL93:UNN93"/>
    <mergeCell ref="UNO93:UNQ93"/>
    <mergeCell ref="UMN93:UMP93"/>
    <mergeCell ref="UMQ93:UMS93"/>
    <mergeCell ref="UMT93:UMV93"/>
    <mergeCell ref="UMW93:UMY93"/>
    <mergeCell ref="UMZ93:UNB93"/>
    <mergeCell ref="ULY93:UMA93"/>
    <mergeCell ref="UMB93:UMD93"/>
    <mergeCell ref="UME93:UMG93"/>
    <mergeCell ref="UMH93:UMJ93"/>
    <mergeCell ref="UMK93:UMM93"/>
    <mergeCell ref="ULJ93:ULL93"/>
    <mergeCell ref="ULM93:ULO93"/>
    <mergeCell ref="ULP93:ULR93"/>
    <mergeCell ref="ULS93:ULU93"/>
    <mergeCell ref="ULV93:ULX93"/>
    <mergeCell ref="UKU93:UKW93"/>
    <mergeCell ref="UKX93:UKZ93"/>
    <mergeCell ref="ULA93:ULC93"/>
    <mergeCell ref="ULD93:ULF93"/>
    <mergeCell ref="ULG93:ULI93"/>
    <mergeCell ref="UKF93:UKH93"/>
    <mergeCell ref="UKI93:UKK93"/>
    <mergeCell ref="UKL93:UKN93"/>
    <mergeCell ref="UKO93:UKQ93"/>
    <mergeCell ref="UKR93:UKT93"/>
    <mergeCell ref="UJQ93:UJS93"/>
    <mergeCell ref="UJT93:UJV93"/>
    <mergeCell ref="UJW93:UJY93"/>
    <mergeCell ref="UJZ93:UKB93"/>
    <mergeCell ref="UKC93:UKE93"/>
    <mergeCell ref="UJB93:UJD93"/>
    <mergeCell ref="UJE93:UJG93"/>
    <mergeCell ref="UJH93:UJJ93"/>
    <mergeCell ref="UJK93:UJM93"/>
    <mergeCell ref="UJN93:UJP93"/>
    <mergeCell ref="UIM93:UIO93"/>
    <mergeCell ref="UIP93:UIR93"/>
    <mergeCell ref="UIS93:UIU93"/>
    <mergeCell ref="UIV93:UIX93"/>
    <mergeCell ref="UIY93:UJA93"/>
    <mergeCell ref="UHX93:UHZ93"/>
    <mergeCell ref="UIA93:UIC93"/>
    <mergeCell ref="UID93:UIF93"/>
    <mergeCell ref="UIG93:UII93"/>
    <mergeCell ref="UIJ93:UIL93"/>
    <mergeCell ref="UHI93:UHK93"/>
    <mergeCell ref="UHL93:UHN93"/>
    <mergeCell ref="UHO93:UHQ93"/>
    <mergeCell ref="UHR93:UHT93"/>
    <mergeCell ref="UHU93:UHW93"/>
    <mergeCell ref="UGT93:UGV93"/>
    <mergeCell ref="UGW93:UGY93"/>
    <mergeCell ref="UGZ93:UHB93"/>
    <mergeCell ref="UHC93:UHE93"/>
    <mergeCell ref="UHF93:UHH93"/>
    <mergeCell ref="UGE93:UGG93"/>
    <mergeCell ref="UGH93:UGJ93"/>
    <mergeCell ref="UGK93:UGM93"/>
    <mergeCell ref="UGN93:UGP93"/>
    <mergeCell ref="UGQ93:UGS93"/>
    <mergeCell ref="UFP93:UFR93"/>
    <mergeCell ref="UFS93:UFU93"/>
    <mergeCell ref="UFV93:UFX93"/>
    <mergeCell ref="UFY93:UGA93"/>
    <mergeCell ref="UGB93:UGD93"/>
    <mergeCell ref="UFA93:UFC93"/>
    <mergeCell ref="UFD93:UFF93"/>
    <mergeCell ref="UFG93:UFI93"/>
    <mergeCell ref="UFJ93:UFL93"/>
    <mergeCell ref="UFM93:UFO93"/>
    <mergeCell ref="UEL93:UEN93"/>
    <mergeCell ref="UEO93:UEQ93"/>
    <mergeCell ref="UER93:UET93"/>
    <mergeCell ref="UEU93:UEW93"/>
    <mergeCell ref="UEX93:UEZ93"/>
    <mergeCell ref="UDW93:UDY93"/>
    <mergeCell ref="UDZ93:UEB93"/>
    <mergeCell ref="UEC93:UEE93"/>
    <mergeCell ref="UEF93:UEH93"/>
    <mergeCell ref="UEI93:UEK93"/>
    <mergeCell ref="UDH93:UDJ93"/>
    <mergeCell ref="UDK93:UDM93"/>
    <mergeCell ref="UDN93:UDP93"/>
    <mergeCell ref="UDQ93:UDS93"/>
    <mergeCell ref="UDT93:UDV93"/>
    <mergeCell ref="UCS93:UCU93"/>
    <mergeCell ref="UCV93:UCX93"/>
    <mergeCell ref="UCY93:UDA93"/>
    <mergeCell ref="UDB93:UDD93"/>
    <mergeCell ref="UDE93:UDG93"/>
    <mergeCell ref="UCD93:UCF93"/>
    <mergeCell ref="UCG93:UCI93"/>
    <mergeCell ref="UCJ93:UCL93"/>
    <mergeCell ref="UCM93:UCO93"/>
    <mergeCell ref="UCP93:UCR93"/>
    <mergeCell ref="UBO93:UBQ93"/>
    <mergeCell ref="UBR93:UBT93"/>
    <mergeCell ref="UBU93:UBW93"/>
    <mergeCell ref="UBX93:UBZ93"/>
    <mergeCell ref="UCA93:UCC93"/>
    <mergeCell ref="UAZ93:UBB93"/>
    <mergeCell ref="UBC93:UBE93"/>
    <mergeCell ref="UBF93:UBH93"/>
    <mergeCell ref="UBI93:UBK93"/>
    <mergeCell ref="UBL93:UBN93"/>
    <mergeCell ref="UAK93:UAM93"/>
    <mergeCell ref="UAN93:UAP93"/>
    <mergeCell ref="UAQ93:UAS93"/>
    <mergeCell ref="UAT93:UAV93"/>
    <mergeCell ref="UAW93:UAY93"/>
    <mergeCell ref="TZV93:TZX93"/>
    <mergeCell ref="TZY93:UAA93"/>
    <mergeCell ref="UAB93:UAD93"/>
    <mergeCell ref="UAE93:UAG93"/>
    <mergeCell ref="UAH93:UAJ93"/>
    <mergeCell ref="TZG93:TZI93"/>
    <mergeCell ref="TZJ93:TZL93"/>
    <mergeCell ref="TZM93:TZO93"/>
    <mergeCell ref="TZP93:TZR93"/>
    <mergeCell ref="TZS93:TZU93"/>
    <mergeCell ref="TYR93:TYT93"/>
    <mergeCell ref="TYU93:TYW93"/>
    <mergeCell ref="TYX93:TYZ93"/>
    <mergeCell ref="TZA93:TZC93"/>
    <mergeCell ref="TZD93:TZF93"/>
    <mergeCell ref="TYC93:TYE93"/>
    <mergeCell ref="TYF93:TYH93"/>
    <mergeCell ref="TYI93:TYK93"/>
    <mergeCell ref="TYL93:TYN93"/>
    <mergeCell ref="TYO93:TYQ93"/>
    <mergeCell ref="TXN93:TXP93"/>
    <mergeCell ref="TXQ93:TXS93"/>
    <mergeCell ref="TXT93:TXV93"/>
    <mergeCell ref="TXW93:TXY93"/>
    <mergeCell ref="TXZ93:TYB93"/>
    <mergeCell ref="TWY93:TXA93"/>
    <mergeCell ref="TXB93:TXD93"/>
    <mergeCell ref="TXE93:TXG93"/>
    <mergeCell ref="TXH93:TXJ93"/>
    <mergeCell ref="TXK93:TXM93"/>
    <mergeCell ref="TWJ93:TWL93"/>
    <mergeCell ref="TWM93:TWO93"/>
    <mergeCell ref="TWP93:TWR93"/>
    <mergeCell ref="TWS93:TWU93"/>
    <mergeCell ref="TWV93:TWX93"/>
    <mergeCell ref="TVU93:TVW93"/>
    <mergeCell ref="TVX93:TVZ93"/>
    <mergeCell ref="TWA93:TWC93"/>
    <mergeCell ref="TWD93:TWF93"/>
    <mergeCell ref="TWG93:TWI93"/>
    <mergeCell ref="TVF93:TVH93"/>
    <mergeCell ref="TVI93:TVK93"/>
    <mergeCell ref="TVL93:TVN93"/>
    <mergeCell ref="TVO93:TVQ93"/>
    <mergeCell ref="TVR93:TVT93"/>
    <mergeCell ref="TUQ93:TUS93"/>
    <mergeCell ref="TUT93:TUV93"/>
    <mergeCell ref="TUW93:TUY93"/>
    <mergeCell ref="TUZ93:TVB93"/>
    <mergeCell ref="TVC93:TVE93"/>
    <mergeCell ref="TUB93:TUD93"/>
    <mergeCell ref="TUE93:TUG93"/>
    <mergeCell ref="TUH93:TUJ93"/>
    <mergeCell ref="TUK93:TUM93"/>
    <mergeCell ref="TUN93:TUP93"/>
    <mergeCell ref="TTM93:TTO93"/>
    <mergeCell ref="TTP93:TTR93"/>
    <mergeCell ref="TTS93:TTU93"/>
    <mergeCell ref="TTV93:TTX93"/>
    <mergeCell ref="TTY93:TUA93"/>
    <mergeCell ref="TSX93:TSZ93"/>
    <mergeCell ref="TTA93:TTC93"/>
    <mergeCell ref="TTD93:TTF93"/>
    <mergeCell ref="TTG93:TTI93"/>
    <mergeCell ref="TTJ93:TTL93"/>
    <mergeCell ref="TSI93:TSK93"/>
    <mergeCell ref="TSL93:TSN93"/>
    <mergeCell ref="TSO93:TSQ93"/>
    <mergeCell ref="TSR93:TST93"/>
    <mergeCell ref="TSU93:TSW93"/>
    <mergeCell ref="TRT93:TRV93"/>
    <mergeCell ref="TRW93:TRY93"/>
    <mergeCell ref="TRZ93:TSB93"/>
    <mergeCell ref="TSC93:TSE93"/>
    <mergeCell ref="TSF93:TSH93"/>
    <mergeCell ref="TRE93:TRG93"/>
    <mergeCell ref="TRH93:TRJ93"/>
    <mergeCell ref="TRK93:TRM93"/>
    <mergeCell ref="TRN93:TRP93"/>
    <mergeCell ref="TRQ93:TRS93"/>
    <mergeCell ref="TQP93:TQR93"/>
    <mergeCell ref="TQS93:TQU93"/>
    <mergeCell ref="TQV93:TQX93"/>
    <mergeCell ref="TQY93:TRA93"/>
    <mergeCell ref="TRB93:TRD93"/>
    <mergeCell ref="TQA93:TQC93"/>
    <mergeCell ref="TQD93:TQF93"/>
    <mergeCell ref="TQG93:TQI93"/>
    <mergeCell ref="TQJ93:TQL93"/>
    <mergeCell ref="TQM93:TQO93"/>
    <mergeCell ref="TPL93:TPN93"/>
    <mergeCell ref="TPO93:TPQ93"/>
    <mergeCell ref="TPR93:TPT93"/>
    <mergeCell ref="TPU93:TPW93"/>
    <mergeCell ref="TPX93:TPZ93"/>
    <mergeCell ref="TOW93:TOY93"/>
    <mergeCell ref="TOZ93:TPB93"/>
    <mergeCell ref="TPC93:TPE93"/>
    <mergeCell ref="TPF93:TPH93"/>
    <mergeCell ref="TPI93:TPK93"/>
    <mergeCell ref="TOH93:TOJ93"/>
    <mergeCell ref="TOK93:TOM93"/>
    <mergeCell ref="TON93:TOP93"/>
    <mergeCell ref="TOQ93:TOS93"/>
    <mergeCell ref="TOT93:TOV93"/>
    <mergeCell ref="TNS93:TNU93"/>
    <mergeCell ref="TNV93:TNX93"/>
    <mergeCell ref="TNY93:TOA93"/>
    <mergeCell ref="TOB93:TOD93"/>
    <mergeCell ref="TOE93:TOG93"/>
    <mergeCell ref="TND93:TNF93"/>
    <mergeCell ref="TNG93:TNI93"/>
    <mergeCell ref="TNJ93:TNL93"/>
    <mergeCell ref="TNM93:TNO93"/>
    <mergeCell ref="TNP93:TNR93"/>
    <mergeCell ref="TMO93:TMQ93"/>
    <mergeCell ref="TMR93:TMT93"/>
    <mergeCell ref="TMU93:TMW93"/>
    <mergeCell ref="TMX93:TMZ93"/>
    <mergeCell ref="TNA93:TNC93"/>
    <mergeCell ref="TLZ93:TMB93"/>
    <mergeCell ref="TMC93:TME93"/>
    <mergeCell ref="TMF93:TMH93"/>
    <mergeCell ref="TMI93:TMK93"/>
    <mergeCell ref="TML93:TMN93"/>
    <mergeCell ref="TLK93:TLM93"/>
    <mergeCell ref="TLN93:TLP93"/>
    <mergeCell ref="TLQ93:TLS93"/>
    <mergeCell ref="TLT93:TLV93"/>
    <mergeCell ref="TLW93:TLY93"/>
    <mergeCell ref="TKV93:TKX93"/>
    <mergeCell ref="TKY93:TLA93"/>
    <mergeCell ref="TLB93:TLD93"/>
    <mergeCell ref="TLE93:TLG93"/>
    <mergeCell ref="TLH93:TLJ93"/>
    <mergeCell ref="TKG93:TKI93"/>
    <mergeCell ref="TKJ93:TKL93"/>
    <mergeCell ref="TKM93:TKO93"/>
    <mergeCell ref="TKP93:TKR93"/>
    <mergeCell ref="TKS93:TKU93"/>
    <mergeCell ref="TJR93:TJT93"/>
    <mergeCell ref="TJU93:TJW93"/>
    <mergeCell ref="TJX93:TJZ93"/>
    <mergeCell ref="TKA93:TKC93"/>
    <mergeCell ref="TKD93:TKF93"/>
    <mergeCell ref="TJC93:TJE93"/>
    <mergeCell ref="TJF93:TJH93"/>
    <mergeCell ref="TJI93:TJK93"/>
    <mergeCell ref="TJL93:TJN93"/>
    <mergeCell ref="TJO93:TJQ93"/>
    <mergeCell ref="TIN93:TIP93"/>
    <mergeCell ref="TIQ93:TIS93"/>
    <mergeCell ref="TIT93:TIV93"/>
    <mergeCell ref="TIW93:TIY93"/>
    <mergeCell ref="TIZ93:TJB93"/>
    <mergeCell ref="THY93:TIA93"/>
    <mergeCell ref="TIB93:TID93"/>
    <mergeCell ref="TIE93:TIG93"/>
    <mergeCell ref="TIH93:TIJ93"/>
    <mergeCell ref="TIK93:TIM93"/>
    <mergeCell ref="THJ93:THL93"/>
    <mergeCell ref="THM93:THO93"/>
    <mergeCell ref="THP93:THR93"/>
    <mergeCell ref="THS93:THU93"/>
    <mergeCell ref="THV93:THX93"/>
    <mergeCell ref="TGU93:TGW93"/>
    <mergeCell ref="TGX93:TGZ93"/>
    <mergeCell ref="THA93:THC93"/>
    <mergeCell ref="THD93:THF93"/>
    <mergeCell ref="THG93:THI93"/>
    <mergeCell ref="TGF93:TGH93"/>
    <mergeCell ref="TGI93:TGK93"/>
    <mergeCell ref="TGL93:TGN93"/>
    <mergeCell ref="TGO93:TGQ93"/>
    <mergeCell ref="TGR93:TGT93"/>
    <mergeCell ref="TFQ93:TFS93"/>
    <mergeCell ref="TFT93:TFV93"/>
    <mergeCell ref="TFW93:TFY93"/>
    <mergeCell ref="TFZ93:TGB93"/>
    <mergeCell ref="TGC93:TGE93"/>
    <mergeCell ref="TFB93:TFD93"/>
    <mergeCell ref="TFE93:TFG93"/>
    <mergeCell ref="TFH93:TFJ93"/>
    <mergeCell ref="TFK93:TFM93"/>
    <mergeCell ref="TFN93:TFP93"/>
    <mergeCell ref="TEM93:TEO93"/>
    <mergeCell ref="TEP93:TER93"/>
    <mergeCell ref="TES93:TEU93"/>
    <mergeCell ref="TEV93:TEX93"/>
    <mergeCell ref="TEY93:TFA93"/>
    <mergeCell ref="TDX93:TDZ93"/>
    <mergeCell ref="TEA93:TEC93"/>
    <mergeCell ref="TED93:TEF93"/>
    <mergeCell ref="TEG93:TEI93"/>
    <mergeCell ref="TEJ93:TEL93"/>
    <mergeCell ref="TDI93:TDK93"/>
    <mergeCell ref="TDL93:TDN93"/>
    <mergeCell ref="TDO93:TDQ93"/>
    <mergeCell ref="TDR93:TDT93"/>
    <mergeCell ref="TDU93:TDW93"/>
    <mergeCell ref="TCT93:TCV93"/>
    <mergeCell ref="TCW93:TCY93"/>
    <mergeCell ref="TCZ93:TDB93"/>
    <mergeCell ref="TDC93:TDE93"/>
    <mergeCell ref="TDF93:TDH93"/>
    <mergeCell ref="TCE93:TCG93"/>
    <mergeCell ref="TCH93:TCJ93"/>
    <mergeCell ref="TCK93:TCM93"/>
    <mergeCell ref="TCN93:TCP93"/>
    <mergeCell ref="TCQ93:TCS93"/>
    <mergeCell ref="TBP93:TBR93"/>
    <mergeCell ref="TBS93:TBU93"/>
    <mergeCell ref="TBV93:TBX93"/>
    <mergeCell ref="TBY93:TCA93"/>
    <mergeCell ref="TCB93:TCD93"/>
    <mergeCell ref="TBA93:TBC93"/>
    <mergeCell ref="TBD93:TBF93"/>
    <mergeCell ref="TBG93:TBI93"/>
    <mergeCell ref="TBJ93:TBL93"/>
    <mergeCell ref="TBM93:TBO93"/>
    <mergeCell ref="TAL93:TAN93"/>
    <mergeCell ref="TAO93:TAQ93"/>
    <mergeCell ref="TAR93:TAT93"/>
    <mergeCell ref="TAU93:TAW93"/>
    <mergeCell ref="TAX93:TAZ93"/>
    <mergeCell ref="SZW93:SZY93"/>
    <mergeCell ref="SZZ93:TAB93"/>
    <mergeCell ref="TAC93:TAE93"/>
    <mergeCell ref="TAF93:TAH93"/>
    <mergeCell ref="TAI93:TAK93"/>
    <mergeCell ref="SZH93:SZJ93"/>
    <mergeCell ref="SZK93:SZM93"/>
    <mergeCell ref="SZN93:SZP93"/>
    <mergeCell ref="SZQ93:SZS93"/>
    <mergeCell ref="SZT93:SZV93"/>
    <mergeCell ref="SYS93:SYU93"/>
    <mergeCell ref="SYV93:SYX93"/>
    <mergeCell ref="SYY93:SZA93"/>
    <mergeCell ref="SZB93:SZD93"/>
    <mergeCell ref="SZE93:SZG93"/>
    <mergeCell ref="SYD93:SYF93"/>
    <mergeCell ref="SYG93:SYI93"/>
    <mergeCell ref="SYJ93:SYL93"/>
    <mergeCell ref="SYM93:SYO93"/>
    <mergeCell ref="SYP93:SYR93"/>
    <mergeCell ref="SXO93:SXQ93"/>
    <mergeCell ref="SXR93:SXT93"/>
    <mergeCell ref="SXU93:SXW93"/>
    <mergeCell ref="SXX93:SXZ93"/>
    <mergeCell ref="SYA93:SYC93"/>
    <mergeCell ref="SWZ93:SXB93"/>
    <mergeCell ref="SXC93:SXE93"/>
    <mergeCell ref="SXF93:SXH93"/>
    <mergeCell ref="SXI93:SXK93"/>
    <mergeCell ref="SXL93:SXN93"/>
    <mergeCell ref="SWK93:SWM93"/>
    <mergeCell ref="SWN93:SWP93"/>
    <mergeCell ref="SWQ93:SWS93"/>
    <mergeCell ref="SWT93:SWV93"/>
    <mergeCell ref="SWW93:SWY93"/>
    <mergeCell ref="SVV93:SVX93"/>
    <mergeCell ref="SVY93:SWA93"/>
    <mergeCell ref="SWB93:SWD93"/>
    <mergeCell ref="SWE93:SWG93"/>
    <mergeCell ref="SWH93:SWJ93"/>
    <mergeCell ref="SVG93:SVI93"/>
    <mergeCell ref="SVJ93:SVL93"/>
    <mergeCell ref="SVM93:SVO93"/>
    <mergeCell ref="SVP93:SVR93"/>
    <mergeCell ref="SVS93:SVU93"/>
    <mergeCell ref="SUR93:SUT93"/>
    <mergeCell ref="SUU93:SUW93"/>
    <mergeCell ref="SUX93:SUZ93"/>
    <mergeCell ref="SVA93:SVC93"/>
    <mergeCell ref="SVD93:SVF93"/>
    <mergeCell ref="SUC93:SUE93"/>
    <mergeCell ref="SUF93:SUH93"/>
    <mergeCell ref="SUI93:SUK93"/>
    <mergeCell ref="SUL93:SUN93"/>
    <mergeCell ref="SUO93:SUQ93"/>
    <mergeCell ref="STN93:STP93"/>
    <mergeCell ref="STQ93:STS93"/>
    <mergeCell ref="STT93:STV93"/>
    <mergeCell ref="STW93:STY93"/>
    <mergeCell ref="STZ93:SUB93"/>
    <mergeCell ref="SSY93:STA93"/>
    <mergeCell ref="STB93:STD93"/>
    <mergeCell ref="STE93:STG93"/>
    <mergeCell ref="STH93:STJ93"/>
    <mergeCell ref="STK93:STM93"/>
    <mergeCell ref="SSJ93:SSL93"/>
    <mergeCell ref="SSM93:SSO93"/>
    <mergeCell ref="SSP93:SSR93"/>
    <mergeCell ref="SSS93:SSU93"/>
    <mergeCell ref="SSV93:SSX93"/>
    <mergeCell ref="SRU93:SRW93"/>
    <mergeCell ref="SRX93:SRZ93"/>
    <mergeCell ref="SSA93:SSC93"/>
    <mergeCell ref="SSD93:SSF93"/>
    <mergeCell ref="SSG93:SSI93"/>
    <mergeCell ref="SRF93:SRH93"/>
    <mergeCell ref="SRI93:SRK93"/>
    <mergeCell ref="SRL93:SRN93"/>
    <mergeCell ref="SRO93:SRQ93"/>
    <mergeCell ref="SRR93:SRT93"/>
    <mergeCell ref="SQQ93:SQS93"/>
    <mergeCell ref="SQT93:SQV93"/>
    <mergeCell ref="SQW93:SQY93"/>
    <mergeCell ref="SQZ93:SRB93"/>
    <mergeCell ref="SRC93:SRE93"/>
    <mergeCell ref="SQB93:SQD93"/>
    <mergeCell ref="SQE93:SQG93"/>
    <mergeCell ref="SQH93:SQJ93"/>
    <mergeCell ref="SQK93:SQM93"/>
    <mergeCell ref="SQN93:SQP93"/>
    <mergeCell ref="SPM93:SPO93"/>
    <mergeCell ref="SPP93:SPR93"/>
    <mergeCell ref="SPS93:SPU93"/>
    <mergeCell ref="SPV93:SPX93"/>
    <mergeCell ref="SPY93:SQA93"/>
    <mergeCell ref="SOX93:SOZ93"/>
    <mergeCell ref="SPA93:SPC93"/>
    <mergeCell ref="SPD93:SPF93"/>
    <mergeCell ref="SPG93:SPI93"/>
    <mergeCell ref="SPJ93:SPL93"/>
    <mergeCell ref="SOI93:SOK93"/>
    <mergeCell ref="SOL93:SON93"/>
    <mergeCell ref="SOO93:SOQ93"/>
    <mergeCell ref="SOR93:SOT93"/>
    <mergeCell ref="SOU93:SOW93"/>
    <mergeCell ref="SNT93:SNV93"/>
    <mergeCell ref="SNW93:SNY93"/>
    <mergeCell ref="SNZ93:SOB93"/>
    <mergeCell ref="SOC93:SOE93"/>
    <mergeCell ref="SOF93:SOH93"/>
    <mergeCell ref="SNE93:SNG93"/>
    <mergeCell ref="SNH93:SNJ93"/>
    <mergeCell ref="SNK93:SNM93"/>
    <mergeCell ref="SNN93:SNP93"/>
    <mergeCell ref="SNQ93:SNS93"/>
    <mergeCell ref="SMP93:SMR93"/>
    <mergeCell ref="SMS93:SMU93"/>
    <mergeCell ref="SMV93:SMX93"/>
    <mergeCell ref="SMY93:SNA93"/>
    <mergeCell ref="SNB93:SND93"/>
    <mergeCell ref="SMA93:SMC93"/>
    <mergeCell ref="SMD93:SMF93"/>
    <mergeCell ref="SMG93:SMI93"/>
    <mergeCell ref="SMJ93:SML93"/>
    <mergeCell ref="SMM93:SMO93"/>
    <mergeCell ref="SLL93:SLN93"/>
    <mergeCell ref="SLO93:SLQ93"/>
    <mergeCell ref="SLR93:SLT93"/>
    <mergeCell ref="SLU93:SLW93"/>
    <mergeCell ref="SLX93:SLZ93"/>
    <mergeCell ref="SKW93:SKY93"/>
    <mergeCell ref="SKZ93:SLB93"/>
    <mergeCell ref="SLC93:SLE93"/>
    <mergeCell ref="SLF93:SLH93"/>
    <mergeCell ref="SLI93:SLK93"/>
    <mergeCell ref="SKH93:SKJ93"/>
    <mergeCell ref="SKK93:SKM93"/>
    <mergeCell ref="SKN93:SKP93"/>
    <mergeCell ref="SKQ93:SKS93"/>
    <mergeCell ref="SKT93:SKV93"/>
    <mergeCell ref="SJS93:SJU93"/>
    <mergeCell ref="SJV93:SJX93"/>
    <mergeCell ref="SJY93:SKA93"/>
    <mergeCell ref="SKB93:SKD93"/>
    <mergeCell ref="SKE93:SKG93"/>
    <mergeCell ref="SJD93:SJF93"/>
    <mergeCell ref="SJG93:SJI93"/>
    <mergeCell ref="SJJ93:SJL93"/>
    <mergeCell ref="SJM93:SJO93"/>
    <mergeCell ref="SJP93:SJR93"/>
    <mergeCell ref="SIO93:SIQ93"/>
    <mergeCell ref="SIR93:SIT93"/>
    <mergeCell ref="SIU93:SIW93"/>
    <mergeCell ref="SIX93:SIZ93"/>
    <mergeCell ref="SJA93:SJC93"/>
    <mergeCell ref="SHZ93:SIB93"/>
    <mergeCell ref="SIC93:SIE93"/>
    <mergeCell ref="SIF93:SIH93"/>
    <mergeCell ref="SII93:SIK93"/>
    <mergeCell ref="SIL93:SIN93"/>
    <mergeCell ref="SHK93:SHM93"/>
    <mergeCell ref="SHN93:SHP93"/>
    <mergeCell ref="SHQ93:SHS93"/>
    <mergeCell ref="SHT93:SHV93"/>
    <mergeCell ref="SHW93:SHY93"/>
    <mergeCell ref="SGV93:SGX93"/>
    <mergeCell ref="SGY93:SHA93"/>
    <mergeCell ref="SHB93:SHD93"/>
    <mergeCell ref="SHE93:SHG93"/>
    <mergeCell ref="SHH93:SHJ93"/>
    <mergeCell ref="SGG93:SGI93"/>
    <mergeCell ref="SGJ93:SGL93"/>
    <mergeCell ref="SGM93:SGO93"/>
    <mergeCell ref="SGP93:SGR93"/>
    <mergeCell ref="SGS93:SGU93"/>
    <mergeCell ref="SFR93:SFT93"/>
    <mergeCell ref="SFU93:SFW93"/>
    <mergeCell ref="SFX93:SFZ93"/>
    <mergeCell ref="SGA93:SGC93"/>
    <mergeCell ref="SGD93:SGF93"/>
    <mergeCell ref="SFC93:SFE93"/>
    <mergeCell ref="SFF93:SFH93"/>
    <mergeCell ref="SFI93:SFK93"/>
    <mergeCell ref="SFL93:SFN93"/>
    <mergeCell ref="SFO93:SFQ93"/>
    <mergeCell ref="SEN93:SEP93"/>
    <mergeCell ref="SEQ93:SES93"/>
    <mergeCell ref="SET93:SEV93"/>
    <mergeCell ref="SEW93:SEY93"/>
    <mergeCell ref="SEZ93:SFB93"/>
    <mergeCell ref="SDY93:SEA93"/>
    <mergeCell ref="SEB93:SED93"/>
    <mergeCell ref="SEE93:SEG93"/>
    <mergeCell ref="SEH93:SEJ93"/>
    <mergeCell ref="SEK93:SEM93"/>
    <mergeCell ref="SDJ93:SDL93"/>
    <mergeCell ref="SDM93:SDO93"/>
    <mergeCell ref="SDP93:SDR93"/>
    <mergeCell ref="SDS93:SDU93"/>
    <mergeCell ref="SDV93:SDX93"/>
    <mergeCell ref="SCU93:SCW93"/>
    <mergeCell ref="SCX93:SCZ93"/>
    <mergeCell ref="SDA93:SDC93"/>
    <mergeCell ref="SDD93:SDF93"/>
    <mergeCell ref="SDG93:SDI93"/>
    <mergeCell ref="SCF93:SCH93"/>
    <mergeCell ref="SCI93:SCK93"/>
    <mergeCell ref="SCL93:SCN93"/>
    <mergeCell ref="SCO93:SCQ93"/>
    <mergeCell ref="SCR93:SCT93"/>
    <mergeCell ref="SBQ93:SBS93"/>
    <mergeCell ref="SBT93:SBV93"/>
    <mergeCell ref="SBW93:SBY93"/>
    <mergeCell ref="SBZ93:SCB93"/>
    <mergeCell ref="SCC93:SCE93"/>
    <mergeCell ref="SBB93:SBD93"/>
    <mergeCell ref="SBE93:SBG93"/>
    <mergeCell ref="SBH93:SBJ93"/>
    <mergeCell ref="SBK93:SBM93"/>
    <mergeCell ref="SBN93:SBP93"/>
    <mergeCell ref="SAM93:SAO93"/>
    <mergeCell ref="SAP93:SAR93"/>
    <mergeCell ref="SAS93:SAU93"/>
    <mergeCell ref="SAV93:SAX93"/>
    <mergeCell ref="SAY93:SBA93"/>
    <mergeCell ref="RZX93:RZZ93"/>
    <mergeCell ref="SAA93:SAC93"/>
    <mergeCell ref="SAD93:SAF93"/>
    <mergeCell ref="SAG93:SAI93"/>
    <mergeCell ref="SAJ93:SAL93"/>
    <mergeCell ref="RZI93:RZK93"/>
    <mergeCell ref="RZL93:RZN93"/>
    <mergeCell ref="RZO93:RZQ93"/>
    <mergeCell ref="RZR93:RZT93"/>
    <mergeCell ref="RZU93:RZW93"/>
    <mergeCell ref="RYT93:RYV93"/>
    <mergeCell ref="RYW93:RYY93"/>
    <mergeCell ref="RYZ93:RZB93"/>
    <mergeCell ref="RZC93:RZE93"/>
    <mergeCell ref="RZF93:RZH93"/>
    <mergeCell ref="RYE93:RYG93"/>
    <mergeCell ref="RYH93:RYJ93"/>
    <mergeCell ref="RYK93:RYM93"/>
    <mergeCell ref="RYN93:RYP93"/>
    <mergeCell ref="RYQ93:RYS93"/>
    <mergeCell ref="RXP93:RXR93"/>
    <mergeCell ref="RXS93:RXU93"/>
    <mergeCell ref="RXV93:RXX93"/>
    <mergeCell ref="RXY93:RYA93"/>
    <mergeCell ref="RYB93:RYD93"/>
    <mergeCell ref="RXA93:RXC93"/>
    <mergeCell ref="RXD93:RXF93"/>
    <mergeCell ref="RXG93:RXI93"/>
    <mergeCell ref="RXJ93:RXL93"/>
    <mergeCell ref="RXM93:RXO93"/>
    <mergeCell ref="RWL93:RWN93"/>
    <mergeCell ref="RWO93:RWQ93"/>
    <mergeCell ref="RWR93:RWT93"/>
    <mergeCell ref="RWU93:RWW93"/>
    <mergeCell ref="RWX93:RWZ93"/>
    <mergeCell ref="RVW93:RVY93"/>
    <mergeCell ref="RVZ93:RWB93"/>
    <mergeCell ref="RWC93:RWE93"/>
    <mergeCell ref="RWF93:RWH93"/>
    <mergeCell ref="RWI93:RWK93"/>
    <mergeCell ref="RVH93:RVJ93"/>
    <mergeCell ref="RVK93:RVM93"/>
    <mergeCell ref="RVN93:RVP93"/>
    <mergeCell ref="RVQ93:RVS93"/>
    <mergeCell ref="RVT93:RVV93"/>
    <mergeCell ref="RUS93:RUU93"/>
    <mergeCell ref="RUV93:RUX93"/>
    <mergeCell ref="RUY93:RVA93"/>
    <mergeCell ref="RVB93:RVD93"/>
    <mergeCell ref="RVE93:RVG93"/>
    <mergeCell ref="RUD93:RUF93"/>
    <mergeCell ref="RUG93:RUI93"/>
    <mergeCell ref="RUJ93:RUL93"/>
    <mergeCell ref="RUM93:RUO93"/>
    <mergeCell ref="RUP93:RUR93"/>
    <mergeCell ref="RTO93:RTQ93"/>
    <mergeCell ref="RTR93:RTT93"/>
    <mergeCell ref="RTU93:RTW93"/>
    <mergeCell ref="RTX93:RTZ93"/>
    <mergeCell ref="RUA93:RUC93"/>
    <mergeCell ref="RSZ93:RTB93"/>
    <mergeCell ref="RTC93:RTE93"/>
    <mergeCell ref="RTF93:RTH93"/>
    <mergeCell ref="RTI93:RTK93"/>
    <mergeCell ref="RTL93:RTN93"/>
    <mergeCell ref="RSK93:RSM93"/>
    <mergeCell ref="RSN93:RSP93"/>
    <mergeCell ref="RSQ93:RSS93"/>
    <mergeCell ref="RST93:RSV93"/>
    <mergeCell ref="RSW93:RSY93"/>
    <mergeCell ref="RRV93:RRX93"/>
    <mergeCell ref="RRY93:RSA93"/>
    <mergeCell ref="RSB93:RSD93"/>
    <mergeCell ref="RSE93:RSG93"/>
    <mergeCell ref="RSH93:RSJ93"/>
    <mergeCell ref="RRG93:RRI93"/>
    <mergeCell ref="RRJ93:RRL93"/>
    <mergeCell ref="RRM93:RRO93"/>
    <mergeCell ref="RRP93:RRR93"/>
    <mergeCell ref="RRS93:RRU93"/>
    <mergeCell ref="RQR93:RQT93"/>
    <mergeCell ref="RQU93:RQW93"/>
    <mergeCell ref="RQX93:RQZ93"/>
    <mergeCell ref="RRA93:RRC93"/>
    <mergeCell ref="RRD93:RRF93"/>
    <mergeCell ref="RQC93:RQE93"/>
    <mergeCell ref="RQF93:RQH93"/>
    <mergeCell ref="RQI93:RQK93"/>
    <mergeCell ref="RQL93:RQN93"/>
    <mergeCell ref="RQO93:RQQ93"/>
    <mergeCell ref="RPN93:RPP93"/>
    <mergeCell ref="RPQ93:RPS93"/>
    <mergeCell ref="RPT93:RPV93"/>
    <mergeCell ref="RPW93:RPY93"/>
    <mergeCell ref="RPZ93:RQB93"/>
    <mergeCell ref="ROY93:RPA93"/>
    <mergeCell ref="RPB93:RPD93"/>
    <mergeCell ref="RPE93:RPG93"/>
    <mergeCell ref="RPH93:RPJ93"/>
    <mergeCell ref="RPK93:RPM93"/>
    <mergeCell ref="ROJ93:ROL93"/>
    <mergeCell ref="ROM93:ROO93"/>
    <mergeCell ref="ROP93:ROR93"/>
    <mergeCell ref="ROS93:ROU93"/>
    <mergeCell ref="ROV93:ROX93"/>
    <mergeCell ref="RNU93:RNW93"/>
    <mergeCell ref="RNX93:RNZ93"/>
    <mergeCell ref="ROA93:ROC93"/>
    <mergeCell ref="ROD93:ROF93"/>
    <mergeCell ref="ROG93:ROI93"/>
    <mergeCell ref="RNF93:RNH93"/>
    <mergeCell ref="RNI93:RNK93"/>
    <mergeCell ref="RNL93:RNN93"/>
    <mergeCell ref="RNO93:RNQ93"/>
    <mergeCell ref="RNR93:RNT93"/>
    <mergeCell ref="RMQ93:RMS93"/>
    <mergeCell ref="RMT93:RMV93"/>
    <mergeCell ref="RMW93:RMY93"/>
    <mergeCell ref="RMZ93:RNB93"/>
    <mergeCell ref="RNC93:RNE93"/>
    <mergeCell ref="RMB93:RMD93"/>
    <mergeCell ref="RME93:RMG93"/>
    <mergeCell ref="RMH93:RMJ93"/>
    <mergeCell ref="RMK93:RMM93"/>
    <mergeCell ref="RMN93:RMP93"/>
    <mergeCell ref="RLM93:RLO93"/>
    <mergeCell ref="RLP93:RLR93"/>
    <mergeCell ref="RLS93:RLU93"/>
    <mergeCell ref="RLV93:RLX93"/>
    <mergeCell ref="RLY93:RMA93"/>
    <mergeCell ref="RKX93:RKZ93"/>
    <mergeCell ref="RLA93:RLC93"/>
    <mergeCell ref="RLD93:RLF93"/>
    <mergeCell ref="RLG93:RLI93"/>
    <mergeCell ref="RLJ93:RLL93"/>
    <mergeCell ref="RKI93:RKK93"/>
    <mergeCell ref="RKL93:RKN93"/>
    <mergeCell ref="RKO93:RKQ93"/>
    <mergeCell ref="RKR93:RKT93"/>
    <mergeCell ref="RKU93:RKW93"/>
    <mergeCell ref="RJT93:RJV93"/>
    <mergeCell ref="RJW93:RJY93"/>
    <mergeCell ref="RJZ93:RKB93"/>
    <mergeCell ref="RKC93:RKE93"/>
    <mergeCell ref="RKF93:RKH93"/>
    <mergeCell ref="RJE93:RJG93"/>
    <mergeCell ref="RJH93:RJJ93"/>
    <mergeCell ref="RJK93:RJM93"/>
    <mergeCell ref="RJN93:RJP93"/>
    <mergeCell ref="RJQ93:RJS93"/>
    <mergeCell ref="RIP93:RIR93"/>
    <mergeCell ref="RIS93:RIU93"/>
    <mergeCell ref="RIV93:RIX93"/>
    <mergeCell ref="RIY93:RJA93"/>
    <mergeCell ref="RJB93:RJD93"/>
    <mergeCell ref="RIA93:RIC93"/>
    <mergeCell ref="RID93:RIF93"/>
    <mergeCell ref="RIG93:RII93"/>
    <mergeCell ref="RIJ93:RIL93"/>
    <mergeCell ref="RIM93:RIO93"/>
    <mergeCell ref="RHL93:RHN93"/>
    <mergeCell ref="RHO93:RHQ93"/>
    <mergeCell ref="RHR93:RHT93"/>
    <mergeCell ref="RHU93:RHW93"/>
    <mergeCell ref="RHX93:RHZ93"/>
    <mergeCell ref="RGW93:RGY93"/>
    <mergeCell ref="RGZ93:RHB93"/>
    <mergeCell ref="RHC93:RHE93"/>
    <mergeCell ref="RHF93:RHH93"/>
    <mergeCell ref="RHI93:RHK93"/>
    <mergeCell ref="RGH93:RGJ93"/>
    <mergeCell ref="RGK93:RGM93"/>
    <mergeCell ref="RGN93:RGP93"/>
    <mergeCell ref="RGQ93:RGS93"/>
    <mergeCell ref="RGT93:RGV93"/>
    <mergeCell ref="RFS93:RFU93"/>
    <mergeCell ref="RFV93:RFX93"/>
    <mergeCell ref="RFY93:RGA93"/>
    <mergeCell ref="RGB93:RGD93"/>
    <mergeCell ref="RGE93:RGG93"/>
    <mergeCell ref="RFD93:RFF93"/>
    <mergeCell ref="RFG93:RFI93"/>
    <mergeCell ref="RFJ93:RFL93"/>
    <mergeCell ref="RFM93:RFO93"/>
    <mergeCell ref="RFP93:RFR93"/>
    <mergeCell ref="REO93:REQ93"/>
    <mergeCell ref="RER93:RET93"/>
    <mergeCell ref="REU93:REW93"/>
    <mergeCell ref="REX93:REZ93"/>
    <mergeCell ref="RFA93:RFC93"/>
    <mergeCell ref="RDZ93:REB93"/>
    <mergeCell ref="REC93:REE93"/>
    <mergeCell ref="REF93:REH93"/>
    <mergeCell ref="REI93:REK93"/>
    <mergeCell ref="REL93:REN93"/>
    <mergeCell ref="RDK93:RDM93"/>
    <mergeCell ref="RDN93:RDP93"/>
    <mergeCell ref="RDQ93:RDS93"/>
    <mergeCell ref="RDT93:RDV93"/>
    <mergeCell ref="RDW93:RDY93"/>
    <mergeCell ref="RCV93:RCX93"/>
    <mergeCell ref="RCY93:RDA93"/>
    <mergeCell ref="RDB93:RDD93"/>
    <mergeCell ref="RDE93:RDG93"/>
    <mergeCell ref="RDH93:RDJ93"/>
    <mergeCell ref="RCG93:RCI93"/>
    <mergeCell ref="RCJ93:RCL93"/>
    <mergeCell ref="RCM93:RCO93"/>
    <mergeCell ref="RCP93:RCR93"/>
    <mergeCell ref="RCS93:RCU93"/>
    <mergeCell ref="RBR93:RBT93"/>
    <mergeCell ref="RBU93:RBW93"/>
    <mergeCell ref="RBX93:RBZ93"/>
    <mergeCell ref="RCA93:RCC93"/>
    <mergeCell ref="RCD93:RCF93"/>
    <mergeCell ref="RBC93:RBE93"/>
    <mergeCell ref="RBF93:RBH93"/>
    <mergeCell ref="RBI93:RBK93"/>
    <mergeCell ref="RBL93:RBN93"/>
    <mergeCell ref="RBO93:RBQ93"/>
    <mergeCell ref="RAN93:RAP93"/>
    <mergeCell ref="RAQ93:RAS93"/>
    <mergeCell ref="RAT93:RAV93"/>
    <mergeCell ref="RAW93:RAY93"/>
    <mergeCell ref="RAZ93:RBB93"/>
    <mergeCell ref="QZY93:RAA93"/>
    <mergeCell ref="RAB93:RAD93"/>
    <mergeCell ref="RAE93:RAG93"/>
    <mergeCell ref="RAH93:RAJ93"/>
    <mergeCell ref="RAK93:RAM93"/>
    <mergeCell ref="QZJ93:QZL93"/>
    <mergeCell ref="QZM93:QZO93"/>
    <mergeCell ref="QZP93:QZR93"/>
    <mergeCell ref="QZS93:QZU93"/>
    <mergeCell ref="QZV93:QZX93"/>
    <mergeCell ref="QYU93:QYW93"/>
    <mergeCell ref="QYX93:QYZ93"/>
    <mergeCell ref="QZA93:QZC93"/>
    <mergeCell ref="QZD93:QZF93"/>
    <mergeCell ref="QZG93:QZI93"/>
    <mergeCell ref="QYF93:QYH93"/>
    <mergeCell ref="QYI93:QYK93"/>
    <mergeCell ref="QYL93:QYN93"/>
    <mergeCell ref="QYO93:QYQ93"/>
    <mergeCell ref="QYR93:QYT93"/>
    <mergeCell ref="QXQ93:QXS93"/>
    <mergeCell ref="QXT93:QXV93"/>
    <mergeCell ref="QXW93:QXY93"/>
    <mergeCell ref="QXZ93:QYB93"/>
    <mergeCell ref="QYC93:QYE93"/>
    <mergeCell ref="QXB93:QXD93"/>
    <mergeCell ref="QXE93:QXG93"/>
    <mergeCell ref="QXH93:QXJ93"/>
    <mergeCell ref="QXK93:QXM93"/>
    <mergeCell ref="QXN93:QXP93"/>
    <mergeCell ref="QWM93:QWO93"/>
    <mergeCell ref="QWP93:QWR93"/>
    <mergeCell ref="QWS93:QWU93"/>
    <mergeCell ref="QWV93:QWX93"/>
    <mergeCell ref="QWY93:QXA93"/>
    <mergeCell ref="QVX93:QVZ93"/>
    <mergeCell ref="QWA93:QWC93"/>
    <mergeCell ref="QWD93:QWF93"/>
    <mergeCell ref="QWG93:QWI93"/>
    <mergeCell ref="QWJ93:QWL93"/>
    <mergeCell ref="QVI93:QVK93"/>
    <mergeCell ref="QVL93:QVN93"/>
    <mergeCell ref="QVO93:QVQ93"/>
    <mergeCell ref="QVR93:QVT93"/>
    <mergeCell ref="QVU93:QVW93"/>
    <mergeCell ref="QUT93:QUV93"/>
    <mergeCell ref="QUW93:QUY93"/>
    <mergeCell ref="QUZ93:QVB93"/>
    <mergeCell ref="QVC93:QVE93"/>
    <mergeCell ref="QVF93:QVH93"/>
    <mergeCell ref="QUE93:QUG93"/>
    <mergeCell ref="QUH93:QUJ93"/>
    <mergeCell ref="QUK93:QUM93"/>
    <mergeCell ref="QUN93:QUP93"/>
    <mergeCell ref="QUQ93:QUS93"/>
    <mergeCell ref="QTP93:QTR93"/>
    <mergeCell ref="QTS93:QTU93"/>
    <mergeCell ref="QTV93:QTX93"/>
    <mergeCell ref="QTY93:QUA93"/>
    <mergeCell ref="QUB93:QUD93"/>
    <mergeCell ref="QTA93:QTC93"/>
    <mergeCell ref="QTD93:QTF93"/>
    <mergeCell ref="QTG93:QTI93"/>
    <mergeCell ref="QTJ93:QTL93"/>
    <mergeCell ref="QTM93:QTO93"/>
    <mergeCell ref="QSL93:QSN93"/>
    <mergeCell ref="QSO93:QSQ93"/>
    <mergeCell ref="QSR93:QST93"/>
    <mergeCell ref="QSU93:QSW93"/>
    <mergeCell ref="QSX93:QSZ93"/>
    <mergeCell ref="QRW93:QRY93"/>
    <mergeCell ref="QRZ93:QSB93"/>
    <mergeCell ref="QSC93:QSE93"/>
    <mergeCell ref="QSF93:QSH93"/>
    <mergeCell ref="QSI93:QSK93"/>
    <mergeCell ref="QRH93:QRJ93"/>
    <mergeCell ref="QRK93:QRM93"/>
    <mergeCell ref="QRN93:QRP93"/>
    <mergeCell ref="QRQ93:QRS93"/>
    <mergeCell ref="QRT93:QRV93"/>
    <mergeCell ref="QQS93:QQU93"/>
    <mergeCell ref="QQV93:QQX93"/>
    <mergeCell ref="QQY93:QRA93"/>
    <mergeCell ref="QRB93:QRD93"/>
    <mergeCell ref="QRE93:QRG93"/>
    <mergeCell ref="QQD93:QQF93"/>
    <mergeCell ref="QQG93:QQI93"/>
    <mergeCell ref="QQJ93:QQL93"/>
    <mergeCell ref="QQM93:QQO93"/>
    <mergeCell ref="QQP93:QQR93"/>
    <mergeCell ref="QPO93:QPQ93"/>
    <mergeCell ref="QPR93:QPT93"/>
    <mergeCell ref="QPU93:QPW93"/>
    <mergeCell ref="QPX93:QPZ93"/>
    <mergeCell ref="QQA93:QQC93"/>
    <mergeCell ref="QOZ93:QPB93"/>
    <mergeCell ref="QPC93:QPE93"/>
    <mergeCell ref="QPF93:QPH93"/>
    <mergeCell ref="QPI93:QPK93"/>
    <mergeCell ref="QPL93:QPN93"/>
    <mergeCell ref="QOK93:QOM93"/>
    <mergeCell ref="QON93:QOP93"/>
    <mergeCell ref="QOQ93:QOS93"/>
    <mergeCell ref="QOT93:QOV93"/>
    <mergeCell ref="QOW93:QOY93"/>
    <mergeCell ref="QNV93:QNX93"/>
    <mergeCell ref="QNY93:QOA93"/>
    <mergeCell ref="QOB93:QOD93"/>
    <mergeCell ref="QOE93:QOG93"/>
    <mergeCell ref="QOH93:QOJ93"/>
    <mergeCell ref="QNG93:QNI93"/>
    <mergeCell ref="QNJ93:QNL93"/>
    <mergeCell ref="QNM93:QNO93"/>
    <mergeCell ref="QNP93:QNR93"/>
    <mergeCell ref="QNS93:QNU93"/>
    <mergeCell ref="QMR93:QMT93"/>
    <mergeCell ref="QMU93:QMW93"/>
    <mergeCell ref="QMX93:QMZ93"/>
    <mergeCell ref="QNA93:QNC93"/>
    <mergeCell ref="QND93:QNF93"/>
    <mergeCell ref="QMC93:QME93"/>
    <mergeCell ref="QMF93:QMH93"/>
    <mergeCell ref="QMI93:QMK93"/>
    <mergeCell ref="QML93:QMN93"/>
    <mergeCell ref="QMO93:QMQ93"/>
    <mergeCell ref="QLN93:QLP93"/>
    <mergeCell ref="QLQ93:QLS93"/>
    <mergeCell ref="QLT93:QLV93"/>
    <mergeCell ref="QLW93:QLY93"/>
    <mergeCell ref="QLZ93:QMB93"/>
    <mergeCell ref="QKY93:QLA93"/>
    <mergeCell ref="QLB93:QLD93"/>
    <mergeCell ref="QLE93:QLG93"/>
    <mergeCell ref="QLH93:QLJ93"/>
    <mergeCell ref="QLK93:QLM93"/>
    <mergeCell ref="QKJ93:QKL93"/>
    <mergeCell ref="QKM93:QKO93"/>
    <mergeCell ref="QKP93:QKR93"/>
    <mergeCell ref="QKS93:QKU93"/>
    <mergeCell ref="QKV93:QKX93"/>
    <mergeCell ref="QJU93:QJW93"/>
    <mergeCell ref="QJX93:QJZ93"/>
    <mergeCell ref="QKA93:QKC93"/>
    <mergeCell ref="QKD93:QKF93"/>
    <mergeCell ref="QKG93:QKI93"/>
    <mergeCell ref="QJF93:QJH93"/>
    <mergeCell ref="QJI93:QJK93"/>
    <mergeCell ref="QJL93:QJN93"/>
    <mergeCell ref="QJO93:QJQ93"/>
    <mergeCell ref="QJR93:QJT93"/>
    <mergeCell ref="QIQ93:QIS93"/>
    <mergeCell ref="QIT93:QIV93"/>
    <mergeCell ref="QIW93:QIY93"/>
    <mergeCell ref="QIZ93:QJB93"/>
    <mergeCell ref="QJC93:QJE93"/>
    <mergeCell ref="QIB93:QID93"/>
    <mergeCell ref="QIE93:QIG93"/>
    <mergeCell ref="QIH93:QIJ93"/>
    <mergeCell ref="QIK93:QIM93"/>
    <mergeCell ref="QIN93:QIP93"/>
    <mergeCell ref="QHM93:QHO93"/>
    <mergeCell ref="QHP93:QHR93"/>
    <mergeCell ref="QHS93:QHU93"/>
    <mergeCell ref="QHV93:QHX93"/>
    <mergeCell ref="QHY93:QIA93"/>
    <mergeCell ref="QGX93:QGZ93"/>
    <mergeCell ref="QHA93:QHC93"/>
    <mergeCell ref="QHD93:QHF93"/>
    <mergeCell ref="QHG93:QHI93"/>
    <mergeCell ref="QHJ93:QHL93"/>
    <mergeCell ref="QGI93:QGK93"/>
    <mergeCell ref="QGL93:QGN93"/>
    <mergeCell ref="QGO93:QGQ93"/>
    <mergeCell ref="QGR93:QGT93"/>
    <mergeCell ref="QGU93:QGW93"/>
    <mergeCell ref="QFT93:QFV93"/>
    <mergeCell ref="QFW93:QFY93"/>
    <mergeCell ref="QFZ93:QGB93"/>
    <mergeCell ref="QGC93:QGE93"/>
    <mergeCell ref="QGF93:QGH93"/>
    <mergeCell ref="QFE93:QFG93"/>
    <mergeCell ref="QFH93:QFJ93"/>
    <mergeCell ref="QFK93:QFM93"/>
    <mergeCell ref="QFN93:QFP93"/>
    <mergeCell ref="QFQ93:QFS93"/>
    <mergeCell ref="QEP93:QER93"/>
    <mergeCell ref="QES93:QEU93"/>
    <mergeCell ref="QEV93:QEX93"/>
    <mergeCell ref="QEY93:QFA93"/>
    <mergeCell ref="QFB93:QFD93"/>
    <mergeCell ref="QEA93:QEC93"/>
    <mergeCell ref="QED93:QEF93"/>
    <mergeCell ref="QEG93:QEI93"/>
    <mergeCell ref="QEJ93:QEL93"/>
    <mergeCell ref="QEM93:QEO93"/>
    <mergeCell ref="QDL93:QDN93"/>
    <mergeCell ref="QDO93:QDQ93"/>
    <mergeCell ref="QDR93:QDT93"/>
    <mergeCell ref="QDU93:QDW93"/>
    <mergeCell ref="QDX93:QDZ93"/>
    <mergeCell ref="QCW93:QCY93"/>
    <mergeCell ref="QCZ93:QDB93"/>
    <mergeCell ref="QDC93:QDE93"/>
    <mergeCell ref="QDF93:QDH93"/>
    <mergeCell ref="QDI93:QDK93"/>
    <mergeCell ref="QCH93:QCJ93"/>
    <mergeCell ref="QCK93:QCM93"/>
    <mergeCell ref="QCN93:QCP93"/>
    <mergeCell ref="QCQ93:QCS93"/>
    <mergeCell ref="QCT93:QCV93"/>
    <mergeCell ref="QBS93:QBU93"/>
    <mergeCell ref="QBV93:QBX93"/>
    <mergeCell ref="QBY93:QCA93"/>
    <mergeCell ref="QCB93:QCD93"/>
    <mergeCell ref="QCE93:QCG93"/>
    <mergeCell ref="QBD93:QBF93"/>
    <mergeCell ref="QBG93:QBI93"/>
    <mergeCell ref="QBJ93:QBL93"/>
    <mergeCell ref="QBM93:QBO93"/>
    <mergeCell ref="QBP93:QBR93"/>
    <mergeCell ref="QAO93:QAQ93"/>
    <mergeCell ref="QAR93:QAT93"/>
    <mergeCell ref="QAU93:QAW93"/>
    <mergeCell ref="QAX93:QAZ93"/>
    <mergeCell ref="QBA93:QBC93"/>
    <mergeCell ref="PZZ93:QAB93"/>
    <mergeCell ref="QAC93:QAE93"/>
    <mergeCell ref="QAF93:QAH93"/>
    <mergeCell ref="QAI93:QAK93"/>
    <mergeCell ref="QAL93:QAN93"/>
    <mergeCell ref="PZK93:PZM93"/>
    <mergeCell ref="PZN93:PZP93"/>
    <mergeCell ref="PZQ93:PZS93"/>
    <mergeCell ref="PZT93:PZV93"/>
    <mergeCell ref="PZW93:PZY93"/>
    <mergeCell ref="PYV93:PYX93"/>
    <mergeCell ref="PYY93:PZA93"/>
    <mergeCell ref="PZB93:PZD93"/>
    <mergeCell ref="PZE93:PZG93"/>
    <mergeCell ref="PZH93:PZJ93"/>
    <mergeCell ref="PYG93:PYI93"/>
    <mergeCell ref="PYJ93:PYL93"/>
    <mergeCell ref="PYM93:PYO93"/>
    <mergeCell ref="PYP93:PYR93"/>
    <mergeCell ref="PYS93:PYU93"/>
    <mergeCell ref="PXR93:PXT93"/>
    <mergeCell ref="PXU93:PXW93"/>
    <mergeCell ref="PXX93:PXZ93"/>
    <mergeCell ref="PYA93:PYC93"/>
    <mergeCell ref="PYD93:PYF93"/>
    <mergeCell ref="PXC93:PXE93"/>
    <mergeCell ref="PXF93:PXH93"/>
    <mergeCell ref="PXI93:PXK93"/>
    <mergeCell ref="PXL93:PXN93"/>
    <mergeCell ref="PXO93:PXQ93"/>
    <mergeCell ref="PWN93:PWP93"/>
    <mergeCell ref="PWQ93:PWS93"/>
    <mergeCell ref="PWT93:PWV93"/>
    <mergeCell ref="PWW93:PWY93"/>
    <mergeCell ref="PWZ93:PXB93"/>
    <mergeCell ref="PVY93:PWA93"/>
    <mergeCell ref="PWB93:PWD93"/>
    <mergeCell ref="PWE93:PWG93"/>
    <mergeCell ref="PWH93:PWJ93"/>
    <mergeCell ref="PWK93:PWM93"/>
    <mergeCell ref="PVJ93:PVL93"/>
    <mergeCell ref="PVM93:PVO93"/>
    <mergeCell ref="PVP93:PVR93"/>
    <mergeCell ref="PVS93:PVU93"/>
    <mergeCell ref="PVV93:PVX93"/>
    <mergeCell ref="PUU93:PUW93"/>
    <mergeCell ref="PUX93:PUZ93"/>
    <mergeCell ref="PVA93:PVC93"/>
    <mergeCell ref="PVD93:PVF93"/>
    <mergeCell ref="PVG93:PVI93"/>
    <mergeCell ref="PUF93:PUH93"/>
    <mergeCell ref="PUI93:PUK93"/>
    <mergeCell ref="PUL93:PUN93"/>
    <mergeCell ref="PUO93:PUQ93"/>
    <mergeCell ref="PUR93:PUT93"/>
    <mergeCell ref="PTQ93:PTS93"/>
    <mergeCell ref="PTT93:PTV93"/>
    <mergeCell ref="PTW93:PTY93"/>
    <mergeCell ref="PTZ93:PUB93"/>
    <mergeCell ref="PUC93:PUE93"/>
    <mergeCell ref="PTB93:PTD93"/>
    <mergeCell ref="PTE93:PTG93"/>
    <mergeCell ref="PTH93:PTJ93"/>
    <mergeCell ref="PTK93:PTM93"/>
    <mergeCell ref="PTN93:PTP93"/>
    <mergeCell ref="PSM93:PSO93"/>
    <mergeCell ref="PSP93:PSR93"/>
    <mergeCell ref="PSS93:PSU93"/>
    <mergeCell ref="PSV93:PSX93"/>
    <mergeCell ref="PSY93:PTA93"/>
    <mergeCell ref="PRX93:PRZ93"/>
    <mergeCell ref="PSA93:PSC93"/>
    <mergeCell ref="PSD93:PSF93"/>
    <mergeCell ref="PSG93:PSI93"/>
    <mergeCell ref="PSJ93:PSL93"/>
    <mergeCell ref="PRI93:PRK93"/>
    <mergeCell ref="PRL93:PRN93"/>
    <mergeCell ref="PRO93:PRQ93"/>
    <mergeCell ref="PRR93:PRT93"/>
    <mergeCell ref="PRU93:PRW93"/>
    <mergeCell ref="PQT93:PQV93"/>
    <mergeCell ref="PQW93:PQY93"/>
    <mergeCell ref="PQZ93:PRB93"/>
    <mergeCell ref="PRC93:PRE93"/>
    <mergeCell ref="PRF93:PRH93"/>
    <mergeCell ref="PQE93:PQG93"/>
    <mergeCell ref="PQH93:PQJ93"/>
    <mergeCell ref="PQK93:PQM93"/>
    <mergeCell ref="PQN93:PQP93"/>
    <mergeCell ref="PQQ93:PQS93"/>
    <mergeCell ref="PPP93:PPR93"/>
    <mergeCell ref="PPS93:PPU93"/>
    <mergeCell ref="PPV93:PPX93"/>
    <mergeCell ref="PPY93:PQA93"/>
    <mergeCell ref="PQB93:PQD93"/>
    <mergeCell ref="PPA93:PPC93"/>
    <mergeCell ref="PPD93:PPF93"/>
    <mergeCell ref="PPG93:PPI93"/>
    <mergeCell ref="PPJ93:PPL93"/>
    <mergeCell ref="PPM93:PPO93"/>
    <mergeCell ref="POL93:PON93"/>
    <mergeCell ref="POO93:POQ93"/>
    <mergeCell ref="POR93:POT93"/>
    <mergeCell ref="POU93:POW93"/>
    <mergeCell ref="POX93:POZ93"/>
    <mergeCell ref="PNW93:PNY93"/>
    <mergeCell ref="PNZ93:POB93"/>
    <mergeCell ref="POC93:POE93"/>
    <mergeCell ref="POF93:POH93"/>
    <mergeCell ref="POI93:POK93"/>
    <mergeCell ref="PNH93:PNJ93"/>
    <mergeCell ref="PNK93:PNM93"/>
    <mergeCell ref="PNN93:PNP93"/>
    <mergeCell ref="PNQ93:PNS93"/>
    <mergeCell ref="PNT93:PNV93"/>
    <mergeCell ref="PMS93:PMU93"/>
    <mergeCell ref="PMV93:PMX93"/>
    <mergeCell ref="PMY93:PNA93"/>
    <mergeCell ref="PNB93:PND93"/>
    <mergeCell ref="PNE93:PNG93"/>
    <mergeCell ref="PMD93:PMF93"/>
    <mergeCell ref="PMG93:PMI93"/>
    <mergeCell ref="PMJ93:PML93"/>
    <mergeCell ref="PMM93:PMO93"/>
    <mergeCell ref="PMP93:PMR93"/>
    <mergeCell ref="PLO93:PLQ93"/>
    <mergeCell ref="PLR93:PLT93"/>
    <mergeCell ref="PLU93:PLW93"/>
    <mergeCell ref="PLX93:PLZ93"/>
    <mergeCell ref="PMA93:PMC93"/>
    <mergeCell ref="PKZ93:PLB93"/>
    <mergeCell ref="PLC93:PLE93"/>
    <mergeCell ref="PLF93:PLH93"/>
    <mergeCell ref="PLI93:PLK93"/>
    <mergeCell ref="PLL93:PLN93"/>
    <mergeCell ref="PKK93:PKM93"/>
    <mergeCell ref="PKN93:PKP93"/>
    <mergeCell ref="PKQ93:PKS93"/>
    <mergeCell ref="PKT93:PKV93"/>
    <mergeCell ref="PKW93:PKY93"/>
    <mergeCell ref="PJV93:PJX93"/>
    <mergeCell ref="PJY93:PKA93"/>
    <mergeCell ref="PKB93:PKD93"/>
    <mergeCell ref="PKE93:PKG93"/>
    <mergeCell ref="PKH93:PKJ93"/>
    <mergeCell ref="PJG93:PJI93"/>
    <mergeCell ref="PJJ93:PJL93"/>
    <mergeCell ref="PJM93:PJO93"/>
    <mergeCell ref="PJP93:PJR93"/>
    <mergeCell ref="PJS93:PJU93"/>
    <mergeCell ref="PIR93:PIT93"/>
    <mergeCell ref="PIU93:PIW93"/>
    <mergeCell ref="PIX93:PIZ93"/>
    <mergeCell ref="PJA93:PJC93"/>
    <mergeCell ref="PJD93:PJF93"/>
    <mergeCell ref="PIC93:PIE93"/>
    <mergeCell ref="PIF93:PIH93"/>
    <mergeCell ref="PII93:PIK93"/>
    <mergeCell ref="PIL93:PIN93"/>
    <mergeCell ref="PIO93:PIQ93"/>
    <mergeCell ref="PHN93:PHP93"/>
    <mergeCell ref="PHQ93:PHS93"/>
    <mergeCell ref="PHT93:PHV93"/>
    <mergeCell ref="PHW93:PHY93"/>
    <mergeCell ref="PHZ93:PIB93"/>
    <mergeCell ref="PGY93:PHA93"/>
    <mergeCell ref="PHB93:PHD93"/>
    <mergeCell ref="PHE93:PHG93"/>
    <mergeCell ref="PHH93:PHJ93"/>
    <mergeCell ref="PHK93:PHM93"/>
    <mergeCell ref="PGJ93:PGL93"/>
    <mergeCell ref="PGM93:PGO93"/>
    <mergeCell ref="PGP93:PGR93"/>
    <mergeCell ref="PGS93:PGU93"/>
    <mergeCell ref="PGV93:PGX93"/>
    <mergeCell ref="PFU93:PFW93"/>
    <mergeCell ref="PFX93:PFZ93"/>
    <mergeCell ref="PGA93:PGC93"/>
    <mergeCell ref="PGD93:PGF93"/>
    <mergeCell ref="PGG93:PGI93"/>
    <mergeCell ref="PFF93:PFH93"/>
    <mergeCell ref="PFI93:PFK93"/>
    <mergeCell ref="PFL93:PFN93"/>
    <mergeCell ref="PFO93:PFQ93"/>
    <mergeCell ref="PFR93:PFT93"/>
    <mergeCell ref="PEQ93:PES93"/>
    <mergeCell ref="PET93:PEV93"/>
    <mergeCell ref="PEW93:PEY93"/>
    <mergeCell ref="PEZ93:PFB93"/>
    <mergeCell ref="PFC93:PFE93"/>
    <mergeCell ref="PEB93:PED93"/>
    <mergeCell ref="PEE93:PEG93"/>
    <mergeCell ref="PEH93:PEJ93"/>
    <mergeCell ref="PEK93:PEM93"/>
    <mergeCell ref="PEN93:PEP93"/>
    <mergeCell ref="PDM93:PDO93"/>
    <mergeCell ref="PDP93:PDR93"/>
    <mergeCell ref="PDS93:PDU93"/>
    <mergeCell ref="PDV93:PDX93"/>
    <mergeCell ref="PDY93:PEA93"/>
    <mergeCell ref="PCX93:PCZ93"/>
    <mergeCell ref="PDA93:PDC93"/>
    <mergeCell ref="PDD93:PDF93"/>
    <mergeCell ref="PDG93:PDI93"/>
    <mergeCell ref="PDJ93:PDL93"/>
    <mergeCell ref="PCI93:PCK93"/>
    <mergeCell ref="PCL93:PCN93"/>
    <mergeCell ref="PCO93:PCQ93"/>
    <mergeCell ref="PCR93:PCT93"/>
    <mergeCell ref="PCU93:PCW93"/>
    <mergeCell ref="PBT93:PBV93"/>
    <mergeCell ref="PBW93:PBY93"/>
    <mergeCell ref="PBZ93:PCB93"/>
    <mergeCell ref="PCC93:PCE93"/>
    <mergeCell ref="PCF93:PCH93"/>
    <mergeCell ref="PBE93:PBG93"/>
    <mergeCell ref="PBH93:PBJ93"/>
    <mergeCell ref="PBK93:PBM93"/>
    <mergeCell ref="PBN93:PBP93"/>
    <mergeCell ref="PBQ93:PBS93"/>
    <mergeCell ref="PAP93:PAR93"/>
    <mergeCell ref="PAS93:PAU93"/>
    <mergeCell ref="PAV93:PAX93"/>
    <mergeCell ref="PAY93:PBA93"/>
    <mergeCell ref="PBB93:PBD93"/>
    <mergeCell ref="PAA93:PAC93"/>
    <mergeCell ref="PAD93:PAF93"/>
    <mergeCell ref="PAG93:PAI93"/>
    <mergeCell ref="PAJ93:PAL93"/>
    <mergeCell ref="PAM93:PAO93"/>
    <mergeCell ref="OZL93:OZN93"/>
    <mergeCell ref="OZO93:OZQ93"/>
    <mergeCell ref="OZR93:OZT93"/>
    <mergeCell ref="OZU93:OZW93"/>
    <mergeCell ref="OZX93:OZZ93"/>
    <mergeCell ref="OYW93:OYY93"/>
    <mergeCell ref="OYZ93:OZB93"/>
    <mergeCell ref="OZC93:OZE93"/>
    <mergeCell ref="OZF93:OZH93"/>
    <mergeCell ref="OZI93:OZK93"/>
    <mergeCell ref="OYH93:OYJ93"/>
    <mergeCell ref="OYK93:OYM93"/>
    <mergeCell ref="OYN93:OYP93"/>
    <mergeCell ref="OYQ93:OYS93"/>
    <mergeCell ref="OYT93:OYV93"/>
    <mergeCell ref="OXS93:OXU93"/>
    <mergeCell ref="OXV93:OXX93"/>
    <mergeCell ref="OXY93:OYA93"/>
    <mergeCell ref="OYB93:OYD93"/>
    <mergeCell ref="OYE93:OYG93"/>
    <mergeCell ref="OXD93:OXF93"/>
    <mergeCell ref="OXG93:OXI93"/>
    <mergeCell ref="OXJ93:OXL93"/>
    <mergeCell ref="OXM93:OXO93"/>
    <mergeCell ref="OXP93:OXR93"/>
    <mergeCell ref="OWO93:OWQ93"/>
    <mergeCell ref="OWR93:OWT93"/>
    <mergeCell ref="OWU93:OWW93"/>
    <mergeCell ref="OWX93:OWZ93"/>
    <mergeCell ref="OXA93:OXC93"/>
    <mergeCell ref="OVZ93:OWB93"/>
    <mergeCell ref="OWC93:OWE93"/>
    <mergeCell ref="OWF93:OWH93"/>
    <mergeCell ref="OWI93:OWK93"/>
    <mergeCell ref="OWL93:OWN93"/>
    <mergeCell ref="OVK93:OVM93"/>
    <mergeCell ref="OVN93:OVP93"/>
    <mergeCell ref="OVQ93:OVS93"/>
    <mergeCell ref="OVT93:OVV93"/>
    <mergeCell ref="OVW93:OVY93"/>
    <mergeCell ref="OUV93:OUX93"/>
    <mergeCell ref="OUY93:OVA93"/>
    <mergeCell ref="OVB93:OVD93"/>
    <mergeCell ref="OVE93:OVG93"/>
    <mergeCell ref="OVH93:OVJ93"/>
    <mergeCell ref="OUG93:OUI93"/>
    <mergeCell ref="OUJ93:OUL93"/>
    <mergeCell ref="OUM93:OUO93"/>
    <mergeCell ref="OUP93:OUR93"/>
    <mergeCell ref="OUS93:OUU93"/>
    <mergeCell ref="OTR93:OTT93"/>
    <mergeCell ref="OTU93:OTW93"/>
    <mergeCell ref="OTX93:OTZ93"/>
    <mergeCell ref="OUA93:OUC93"/>
    <mergeCell ref="OUD93:OUF93"/>
    <mergeCell ref="OTC93:OTE93"/>
    <mergeCell ref="OTF93:OTH93"/>
    <mergeCell ref="OTI93:OTK93"/>
    <mergeCell ref="OTL93:OTN93"/>
    <mergeCell ref="OTO93:OTQ93"/>
    <mergeCell ref="OSN93:OSP93"/>
    <mergeCell ref="OSQ93:OSS93"/>
    <mergeCell ref="OST93:OSV93"/>
    <mergeCell ref="OSW93:OSY93"/>
    <mergeCell ref="OSZ93:OTB93"/>
    <mergeCell ref="ORY93:OSA93"/>
    <mergeCell ref="OSB93:OSD93"/>
    <mergeCell ref="OSE93:OSG93"/>
    <mergeCell ref="OSH93:OSJ93"/>
    <mergeCell ref="OSK93:OSM93"/>
    <mergeCell ref="ORJ93:ORL93"/>
    <mergeCell ref="ORM93:ORO93"/>
    <mergeCell ref="ORP93:ORR93"/>
    <mergeCell ref="ORS93:ORU93"/>
    <mergeCell ref="ORV93:ORX93"/>
    <mergeCell ref="OQU93:OQW93"/>
    <mergeCell ref="OQX93:OQZ93"/>
    <mergeCell ref="ORA93:ORC93"/>
    <mergeCell ref="ORD93:ORF93"/>
    <mergeCell ref="ORG93:ORI93"/>
    <mergeCell ref="OQF93:OQH93"/>
    <mergeCell ref="OQI93:OQK93"/>
    <mergeCell ref="OQL93:OQN93"/>
    <mergeCell ref="OQO93:OQQ93"/>
    <mergeCell ref="OQR93:OQT93"/>
    <mergeCell ref="OPQ93:OPS93"/>
    <mergeCell ref="OPT93:OPV93"/>
    <mergeCell ref="OPW93:OPY93"/>
    <mergeCell ref="OPZ93:OQB93"/>
    <mergeCell ref="OQC93:OQE93"/>
    <mergeCell ref="OPB93:OPD93"/>
    <mergeCell ref="OPE93:OPG93"/>
    <mergeCell ref="OPH93:OPJ93"/>
    <mergeCell ref="OPK93:OPM93"/>
    <mergeCell ref="OPN93:OPP93"/>
    <mergeCell ref="OOM93:OOO93"/>
    <mergeCell ref="OOP93:OOR93"/>
    <mergeCell ref="OOS93:OOU93"/>
    <mergeCell ref="OOV93:OOX93"/>
    <mergeCell ref="OOY93:OPA93"/>
    <mergeCell ref="ONX93:ONZ93"/>
    <mergeCell ref="OOA93:OOC93"/>
    <mergeCell ref="OOD93:OOF93"/>
    <mergeCell ref="OOG93:OOI93"/>
    <mergeCell ref="OOJ93:OOL93"/>
    <mergeCell ref="ONI93:ONK93"/>
    <mergeCell ref="ONL93:ONN93"/>
    <mergeCell ref="ONO93:ONQ93"/>
    <mergeCell ref="ONR93:ONT93"/>
    <mergeCell ref="ONU93:ONW93"/>
    <mergeCell ref="OMT93:OMV93"/>
    <mergeCell ref="OMW93:OMY93"/>
    <mergeCell ref="OMZ93:ONB93"/>
    <mergeCell ref="ONC93:ONE93"/>
    <mergeCell ref="ONF93:ONH93"/>
    <mergeCell ref="OME93:OMG93"/>
    <mergeCell ref="OMH93:OMJ93"/>
    <mergeCell ref="OMK93:OMM93"/>
    <mergeCell ref="OMN93:OMP93"/>
    <mergeCell ref="OMQ93:OMS93"/>
    <mergeCell ref="OLP93:OLR93"/>
    <mergeCell ref="OLS93:OLU93"/>
    <mergeCell ref="OLV93:OLX93"/>
    <mergeCell ref="OLY93:OMA93"/>
    <mergeCell ref="OMB93:OMD93"/>
    <mergeCell ref="OLA93:OLC93"/>
    <mergeCell ref="OLD93:OLF93"/>
    <mergeCell ref="OLG93:OLI93"/>
    <mergeCell ref="OLJ93:OLL93"/>
    <mergeCell ref="OLM93:OLO93"/>
    <mergeCell ref="OKL93:OKN93"/>
    <mergeCell ref="OKO93:OKQ93"/>
    <mergeCell ref="OKR93:OKT93"/>
    <mergeCell ref="OKU93:OKW93"/>
    <mergeCell ref="OKX93:OKZ93"/>
    <mergeCell ref="OJW93:OJY93"/>
    <mergeCell ref="OJZ93:OKB93"/>
    <mergeCell ref="OKC93:OKE93"/>
    <mergeCell ref="OKF93:OKH93"/>
    <mergeCell ref="OKI93:OKK93"/>
    <mergeCell ref="OJH93:OJJ93"/>
    <mergeCell ref="OJK93:OJM93"/>
    <mergeCell ref="OJN93:OJP93"/>
    <mergeCell ref="OJQ93:OJS93"/>
    <mergeCell ref="OJT93:OJV93"/>
    <mergeCell ref="OIS93:OIU93"/>
    <mergeCell ref="OIV93:OIX93"/>
    <mergeCell ref="OIY93:OJA93"/>
    <mergeCell ref="OJB93:OJD93"/>
    <mergeCell ref="OJE93:OJG93"/>
    <mergeCell ref="OID93:OIF93"/>
    <mergeCell ref="OIG93:OII93"/>
    <mergeCell ref="OIJ93:OIL93"/>
    <mergeCell ref="OIM93:OIO93"/>
    <mergeCell ref="OIP93:OIR93"/>
    <mergeCell ref="OHO93:OHQ93"/>
    <mergeCell ref="OHR93:OHT93"/>
    <mergeCell ref="OHU93:OHW93"/>
    <mergeCell ref="OHX93:OHZ93"/>
    <mergeCell ref="OIA93:OIC93"/>
    <mergeCell ref="OGZ93:OHB93"/>
    <mergeCell ref="OHC93:OHE93"/>
    <mergeCell ref="OHF93:OHH93"/>
    <mergeCell ref="OHI93:OHK93"/>
    <mergeCell ref="OHL93:OHN93"/>
    <mergeCell ref="OGK93:OGM93"/>
    <mergeCell ref="OGN93:OGP93"/>
    <mergeCell ref="OGQ93:OGS93"/>
    <mergeCell ref="OGT93:OGV93"/>
    <mergeCell ref="OGW93:OGY93"/>
    <mergeCell ref="OFV93:OFX93"/>
    <mergeCell ref="OFY93:OGA93"/>
    <mergeCell ref="OGB93:OGD93"/>
    <mergeCell ref="OGE93:OGG93"/>
    <mergeCell ref="OGH93:OGJ93"/>
    <mergeCell ref="OFG93:OFI93"/>
    <mergeCell ref="OFJ93:OFL93"/>
    <mergeCell ref="OFM93:OFO93"/>
    <mergeCell ref="OFP93:OFR93"/>
    <mergeCell ref="OFS93:OFU93"/>
    <mergeCell ref="OER93:OET93"/>
    <mergeCell ref="OEU93:OEW93"/>
    <mergeCell ref="OEX93:OEZ93"/>
    <mergeCell ref="OFA93:OFC93"/>
    <mergeCell ref="OFD93:OFF93"/>
    <mergeCell ref="OEC93:OEE93"/>
    <mergeCell ref="OEF93:OEH93"/>
    <mergeCell ref="OEI93:OEK93"/>
    <mergeCell ref="OEL93:OEN93"/>
    <mergeCell ref="OEO93:OEQ93"/>
    <mergeCell ref="ODN93:ODP93"/>
    <mergeCell ref="ODQ93:ODS93"/>
    <mergeCell ref="ODT93:ODV93"/>
    <mergeCell ref="ODW93:ODY93"/>
    <mergeCell ref="ODZ93:OEB93"/>
    <mergeCell ref="OCY93:ODA93"/>
    <mergeCell ref="ODB93:ODD93"/>
    <mergeCell ref="ODE93:ODG93"/>
    <mergeCell ref="ODH93:ODJ93"/>
    <mergeCell ref="ODK93:ODM93"/>
    <mergeCell ref="OCJ93:OCL93"/>
    <mergeCell ref="OCM93:OCO93"/>
    <mergeCell ref="OCP93:OCR93"/>
    <mergeCell ref="OCS93:OCU93"/>
    <mergeCell ref="OCV93:OCX93"/>
    <mergeCell ref="OBU93:OBW93"/>
    <mergeCell ref="OBX93:OBZ93"/>
    <mergeCell ref="OCA93:OCC93"/>
    <mergeCell ref="OCD93:OCF93"/>
    <mergeCell ref="OCG93:OCI93"/>
    <mergeCell ref="OBF93:OBH93"/>
    <mergeCell ref="OBI93:OBK93"/>
    <mergeCell ref="OBL93:OBN93"/>
    <mergeCell ref="OBO93:OBQ93"/>
    <mergeCell ref="OBR93:OBT93"/>
    <mergeCell ref="OAQ93:OAS93"/>
    <mergeCell ref="OAT93:OAV93"/>
    <mergeCell ref="OAW93:OAY93"/>
    <mergeCell ref="OAZ93:OBB93"/>
    <mergeCell ref="OBC93:OBE93"/>
    <mergeCell ref="OAB93:OAD93"/>
    <mergeCell ref="OAE93:OAG93"/>
    <mergeCell ref="OAH93:OAJ93"/>
    <mergeCell ref="OAK93:OAM93"/>
    <mergeCell ref="OAN93:OAP93"/>
    <mergeCell ref="NZM93:NZO93"/>
    <mergeCell ref="NZP93:NZR93"/>
    <mergeCell ref="NZS93:NZU93"/>
    <mergeCell ref="NZV93:NZX93"/>
    <mergeCell ref="NZY93:OAA93"/>
    <mergeCell ref="NYX93:NYZ93"/>
    <mergeCell ref="NZA93:NZC93"/>
    <mergeCell ref="NZD93:NZF93"/>
    <mergeCell ref="NZG93:NZI93"/>
    <mergeCell ref="NZJ93:NZL93"/>
    <mergeCell ref="NYI93:NYK93"/>
    <mergeCell ref="NYL93:NYN93"/>
    <mergeCell ref="NYO93:NYQ93"/>
    <mergeCell ref="NYR93:NYT93"/>
    <mergeCell ref="NYU93:NYW93"/>
    <mergeCell ref="NXT93:NXV93"/>
    <mergeCell ref="NXW93:NXY93"/>
    <mergeCell ref="NXZ93:NYB93"/>
    <mergeCell ref="NYC93:NYE93"/>
    <mergeCell ref="NYF93:NYH93"/>
    <mergeCell ref="NXE93:NXG93"/>
    <mergeCell ref="NXH93:NXJ93"/>
    <mergeCell ref="NXK93:NXM93"/>
    <mergeCell ref="NXN93:NXP93"/>
    <mergeCell ref="NXQ93:NXS93"/>
    <mergeCell ref="NWP93:NWR93"/>
    <mergeCell ref="NWS93:NWU93"/>
    <mergeCell ref="NWV93:NWX93"/>
    <mergeCell ref="NWY93:NXA93"/>
    <mergeCell ref="NXB93:NXD93"/>
    <mergeCell ref="NWA93:NWC93"/>
    <mergeCell ref="NWD93:NWF93"/>
    <mergeCell ref="NWG93:NWI93"/>
    <mergeCell ref="NWJ93:NWL93"/>
    <mergeCell ref="NWM93:NWO93"/>
    <mergeCell ref="NVL93:NVN93"/>
    <mergeCell ref="NVO93:NVQ93"/>
    <mergeCell ref="NVR93:NVT93"/>
    <mergeCell ref="NVU93:NVW93"/>
    <mergeCell ref="NVX93:NVZ93"/>
    <mergeCell ref="NUW93:NUY93"/>
    <mergeCell ref="NUZ93:NVB93"/>
    <mergeCell ref="NVC93:NVE93"/>
    <mergeCell ref="NVF93:NVH93"/>
    <mergeCell ref="NVI93:NVK93"/>
    <mergeCell ref="NUH93:NUJ93"/>
    <mergeCell ref="NUK93:NUM93"/>
    <mergeCell ref="NUN93:NUP93"/>
    <mergeCell ref="NUQ93:NUS93"/>
    <mergeCell ref="NUT93:NUV93"/>
    <mergeCell ref="NTS93:NTU93"/>
    <mergeCell ref="NTV93:NTX93"/>
    <mergeCell ref="NTY93:NUA93"/>
    <mergeCell ref="NUB93:NUD93"/>
    <mergeCell ref="NUE93:NUG93"/>
    <mergeCell ref="NTD93:NTF93"/>
    <mergeCell ref="NTG93:NTI93"/>
    <mergeCell ref="NTJ93:NTL93"/>
    <mergeCell ref="NTM93:NTO93"/>
    <mergeCell ref="NTP93:NTR93"/>
    <mergeCell ref="NSO93:NSQ93"/>
    <mergeCell ref="NSR93:NST93"/>
    <mergeCell ref="NSU93:NSW93"/>
    <mergeCell ref="NSX93:NSZ93"/>
    <mergeCell ref="NTA93:NTC93"/>
    <mergeCell ref="NRZ93:NSB93"/>
    <mergeCell ref="NSC93:NSE93"/>
    <mergeCell ref="NSF93:NSH93"/>
    <mergeCell ref="NSI93:NSK93"/>
    <mergeCell ref="NSL93:NSN93"/>
    <mergeCell ref="NRK93:NRM93"/>
    <mergeCell ref="NRN93:NRP93"/>
    <mergeCell ref="NRQ93:NRS93"/>
    <mergeCell ref="NRT93:NRV93"/>
    <mergeCell ref="NRW93:NRY93"/>
    <mergeCell ref="NQV93:NQX93"/>
    <mergeCell ref="NQY93:NRA93"/>
    <mergeCell ref="NRB93:NRD93"/>
    <mergeCell ref="NRE93:NRG93"/>
    <mergeCell ref="NRH93:NRJ93"/>
    <mergeCell ref="NQG93:NQI93"/>
    <mergeCell ref="NQJ93:NQL93"/>
    <mergeCell ref="NQM93:NQO93"/>
    <mergeCell ref="NQP93:NQR93"/>
    <mergeCell ref="NQS93:NQU93"/>
    <mergeCell ref="NPR93:NPT93"/>
    <mergeCell ref="NPU93:NPW93"/>
    <mergeCell ref="NPX93:NPZ93"/>
    <mergeCell ref="NQA93:NQC93"/>
    <mergeCell ref="NQD93:NQF93"/>
    <mergeCell ref="NPC93:NPE93"/>
    <mergeCell ref="NPF93:NPH93"/>
    <mergeCell ref="NPI93:NPK93"/>
    <mergeCell ref="NPL93:NPN93"/>
    <mergeCell ref="NPO93:NPQ93"/>
    <mergeCell ref="NON93:NOP93"/>
    <mergeCell ref="NOQ93:NOS93"/>
    <mergeCell ref="NOT93:NOV93"/>
    <mergeCell ref="NOW93:NOY93"/>
    <mergeCell ref="NOZ93:NPB93"/>
    <mergeCell ref="NNY93:NOA93"/>
    <mergeCell ref="NOB93:NOD93"/>
    <mergeCell ref="NOE93:NOG93"/>
    <mergeCell ref="NOH93:NOJ93"/>
    <mergeCell ref="NOK93:NOM93"/>
    <mergeCell ref="NNJ93:NNL93"/>
    <mergeCell ref="NNM93:NNO93"/>
    <mergeCell ref="NNP93:NNR93"/>
    <mergeCell ref="NNS93:NNU93"/>
    <mergeCell ref="NNV93:NNX93"/>
    <mergeCell ref="NMU93:NMW93"/>
    <mergeCell ref="NMX93:NMZ93"/>
    <mergeCell ref="NNA93:NNC93"/>
    <mergeCell ref="NND93:NNF93"/>
    <mergeCell ref="NNG93:NNI93"/>
    <mergeCell ref="NMF93:NMH93"/>
    <mergeCell ref="NMI93:NMK93"/>
    <mergeCell ref="NML93:NMN93"/>
    <mergeCell ref="NMO93:NMQ93"/>
    <mergeCell ref="NMR93:NMT93"/>
    <mergeCell ref="NLQ93:NLS93"/>
    <mergeCell ref="NLT93:NLV93"/>
    <mergeCell ref="NLW93:NLY93"/>
    <mergeCell ref="NLZ93:NMB93"/>
    <mergeCell ref="NMC93:NME93"/>
    <mergeCell ref="NLB93:NLD93"/>
    <mergeCell ref="NLE93:NLG93"/>
    <mergeCell ref="NLH93:NLJ93"/>
    <mergeCell ref="NLK93:NLM93"/>
    <mergeCell ref="NLN93:NLP93"/>
    <mergeCell ref="NKM93:NKO93"/>
    <mergeCell ref="NKP93:NKR93"/>
    <mergeCell ref="NKS93:NKU93"/>
    <mergeCell ref="NKV93:NKX93"/>
    <mergeCell ref="NKY93:NLA93"/>
    <mergeCell ref="NJX93:NJZ93"/>
    <mergeCell ref="NKA93:NKC93"/>
    <mergeCell ref="NKD93:NKF93"/>
    <mergeCell ref="NKG93:NKI93"/>
    <mergeCell ref="NKJ93:NKL93"/>
    <mergeCell ref="NJI93:NJK93"/>
    <mergeCell ref="NJL93:NJN93"/>
    <mergeCell ref="NJO93:NJQ93"/>
    <mergeCell ref="NJR93:NJT93"/>
    <mergeCell ref="NJU93:NJW93"/>
    <mergeCell ref="NIT93:NIV93"/>
    <mergeCell ref="NIW93:NIY93"/>
    <mergeCell ref="NIZ93:NJB93"/>
    <mergeCell ref="NJC93:NJE93"/>
    <mergeCell ref="NJF93:NJH93"/>
    <mergeCell ref="NIE93:NIG93"/>
    <mergeCell ref="NIH93:NIJ93"/>
    <mergeCell ref="NIK93:NIM93"/>
    <mergeCell ref="NIN93:NIP93"/>
    <mergeCell ref="NIQ93:NIS93"/>
    <mergeCell ref="NHP93:NHR93"/>
    <mergeCell ref="NHS93:NHU93"/>
    <mergeCell ref="NHV93:NHX93"/>
    <mergeCell ref="NHY93:NIA93"/>
    <mergeCell ref="NIB93:NID93"/>
    <mergeCell ref="NHA93:NHC93"/>
    <mergeCell ref="NHD93:NHF93"/>
    <mergeCell ref="NHG93:NHI93"/>
    <mergeCell ref="NHJ93:NHL93"/>
    <mergeCell ref="NHM93:NHO93"/>
    <mergeCell ref="NGL93:NGN93"/>
    <mergeCell ref="NGO93:NGQ93"/>
    <mergeCell ref="NGR93:NGT93"/>
    <mergeCell ref="NGU93:NGW93"/>
    <mergeCell ref="NGX93:NGZ93"/>
    <mergeCell ref="NFW93:NFY93"/>
    <mergeCell ref="NFZ93:NGB93"/>
    <mergeCell ref="NGC93:NGE93"/>
    <mergeCell ref="NGF93:NGH93"/>
    <mergeCell ref="NGI93:NGK93"/>
    <mergeCell ref="NFH93:NFJ93"/>
    <mergeCell ref="NFK93:NFM93"/>
    <mergeCell ref="NFN93:NFP93"/>
    <mergeCell ref="NFQ93:NFS93"/>
    <mergeCell ref="NFT93:NFV93"/>
    <mergeCell ref="NES93:NEU93"/>
    <mergeCell ref="NEV93:NEX93"/>
    <mergeCell ref="NEY93:NFA93"/>
    <mergeCell ref="NFB93:NFD93"/>
    <mergeCell ref="NFE93:NFG93"/>
    <mergeCell ref="NED93:NEF93"/>
    <mergeCell ref="NEG93:NEI93"/>
    <mergeCell ref="NEJ93:NEL93"/>
    <mergeCell ref="NEM93:NEO93"/>
    <mergeCell ref="NEP93:NER93"/>
    <mergeCell ref="NDO93:NDQ93"/>
    <mergeCell ref="NDR93:NDT93"/>
    <mergeCell ref="NDU93:NDW93"/>
    <mergeCell ref="NDX93:NDZ93"/>
    <mergeCell ref="NEA93:NEC93"/>
    <mergeCell ref="NCZ93:NDB93"/>
    <mergeCell ref="NDC93:NDE93"/>
    <mergeCell ref="NDF93:NDH93"/>
    <mergeCell ref="NDI93:NDK93"/>
    <mergeCell ref="NDL93:NDN93"/>
    <mergeCell ref="NCK93:NCM93"/>
    <mergeCell ref="NCN93:NCP93"/>
    <mergeCell ref="NCQ93:NCS93"/>
    <mergeCell ref="NCT93:NCV93"/>
    <mergeCell ref="NCW93:NCY93"/>
    <mergeCell ref="NBV93:NBX93"/>
    <mergeCell ref="NBY93:NCA93"/>
    <mergeCell ref="NCB93:NCD93"/>
    <mergeCell ref="NCE93:NCG93"/>
    <mergeCell ref="NCH93:NCJ93"/>
    <mergeCell ref="NBG93:NBI93"/>
    <mergeCell ref="NBJ93:NBL93"/>
    <mergeCell ref="NBM93:NBO93"/>
    <mergeCell ref="NBP93:NBR93"/>
    <mergeCell ref="NBS93:NBU93"/>
    <mergeCell ref="NAR93:NAT93"/>
    <mergeCell ref="NAU93:NAW93"/>
    <mergeCell ref="NAX93:NAZ93"/>
    <mergeCell ref="NBA93:NBC93"/>
    <mergeCell ref="NBD93:NBF93"/>
    <mergeCell ref="NAC93:NAE93"/>
    <mergeCell ref="NAF93:NAH93"/>
    <mergeCell ref="NAI93:NAK93"/>
    <mergeCell ref="NAL93:NAN93"/>
    <mergeCell ref="NAO93:NAQ93"/>
    <mergeCell ref="MZN93:MZP93"/>
    <mergeCell ref="MZQ93:MZS93"/>
    <mergeCell ref="MZT93:MZV93"/>
    <mergeCell ref="MZW93:MZY93"/>
    <mergeCell ref="MZZ93:NAB93"/>
    <mergeCell ref="MYY93:MZA93"/>
    <mergeCell ref="MZB93:MZD93"/>
    <mergeCell ref="MZE93:MZG93"/>
    <mergeCell ref="MZH93:MZJ93"/>
    <mergeCell ref="MZK93:MZM93"/>
    <mergeCell ref="MYJ93:MYL93"/>
    <mergeCell ref="MYM93:MYO93"/>
    <mergeCell ref="MYP93:MYR93"/>
    <mergeCell ref="MYS93:MYU93"/>
    <mergeCell ref="MYV93:MYX93"/>
    <mergeCell ref="MXU93:MXW93"/>
    <mergeCell ref="MXX93:MXZ93"/>
    <mergeCell ref="MYA93:MYC93"/>
    <mergeCell ref="MYD93:MYF93"/>
    <mergeCell ref="MYG93:MYI93"/>
    <mergeCell ref="MXF93:MXH93"/>
    <mergeCell ref="MXI93:MXK93"/>
    <mergeCell ref="MXL93:MXN93"/>
    <mergeCell ref="MXO93:MXQ93"/>
    <mergeCell ref="MXR93:MXT93"/>
    <mergeCell ref="MWQ93:MWS93"/>
    <mergeCell ref="MWT93:MWV93"/>
    <mergeCell ref="MWW93:MWY93"/>
    <mergeCell ref="MWZ93:MXB93"/>
    <mergeCell ref="MXC93:MXE93"/>
    <mergeCell ref="MWB93:MWD93"/>
    <mergeCell ref="MWE93:MWG93"/>
    <mergeCell ref="MWH93:MWJ93"/>
    <mergeCell ref="MWK93:MWM93"/>
    <mergeCell ref="MWN93:MWP93"/>
    <mergeCell ref="MVM93:MVO93"/>
    <mergeCell ref="MVP93:MVR93"/>
    <mergeCell ref="MVS93:MVU93"/>
    <mergeCell ref="MVV93:MVX93"/>
    <mergeCell ref="MVY93:MWA93"/>
    <mergeCell ref="MUX93:MUZ93"/>
    <mergeCell ref="MVA93:MVC93"/>
    <mergeCell ref="MVD93:MVF93"/>
    <mergeCell ref="MVG93:MVI93"/>
    <mergeCell ref="MVJ93:MVL93"/>
    <mergeCell ref="MUI93:MUK93"/>
    <mergeCell ref="MUL93:MUN93"/>
    <mergeCell ref="MUO93:MUQ93"/>
    <mergeCell ref="MUR93:MUT93"/>
    <mergeCell ref="MUU93:MUW93"/>
    <mergeCell ref="MTT93:MTV93"/>
    <mergeCell ref="MTW93:MTY93"/>
    <mergeCell ref="MTZ93:MUB93"/>
    <mergeCell ref="MUC93:MUE93"/>
    <mergeCell ref="MUF93:MUH93"/>
    <mergeCell ref="MTE93:MTG93"/>
    <mergeCell ref="MTH93:MTJ93"/>
    <mergeCell ref="MTK93:MTM93"/>
    <mergeCell ref="MTN93:MTP93"/>
    <mergeCell ref="MTQ93:MTS93"/>
    <mergeCell ref="MSP93:MSR93"/>
    <mergeCell ref="MSS93:MSU93"/>
    <mergeCell ref="MSV93:MSX93"/>
    <mergeCell ref="MSY93:MTA93"/>
    <mergeCell ref="MTB93:MTD93"/>
    <mergeCell ref="MSA93:MSC93"/>
    <mergeCell ref="MSD93:MSF93"/>
    <mergeCell ref="MSG93:MSI93"/>
    <mergeCell ref="MSJ93:MSL93"/>
    <mergeCell ref="MSM93:MSO93"/>
    <mergeCell ref="MRL93:MRN93"/>
    <mergeCell ref="MRO93:MRQ93"/>
    <mergeCell ref="MRR93:MRT93"/>
    <mergeCell ref="MRU93:MRW93"/>
    <mergeCell ref="MRX93:MRZ93"/>
    <mergeCell ref="MQW93:MQY93"/>
    <mergeCell ref="MQZ93:MRB93"/>
    <mergeCell ref="MRC93:MRE93"/>
    <mergeCell ref="MRF93:MRH93"/>
    <mergeCell ref="MRI93:MRK93"/>
    <mergeCell ref="MQH93:MQJ93"/>
    <mergeCell ref="MQK93:MQM93"/>
    <mergeCell ref="MQN93:MQP93"/>
    <mergeCell ref="MQQ93:MQS93"/>
    <mergeCell ref="MQT93:MQV93"/>
    <mergeCell ref="MPS93:MPU93"/>
    <mergeCell ref="MPV93:MPX93"/>
    <mergeCell ref="MPY93:MQA93"/>
    <mergeCell ref="MQB93:MQD93"/>
    <mergeCell ref="MQE93:MQG93"/>
    <mergeCell ref="MPD93:MPF93"/>
    <mergeCell ref="MPG93:MPI93"/>
    <mergeCell ref="MPJ93:MPL93"/>
    <mergeCell ref="MPM93:MPO93"/>
    <mergeCell ref="MPP93:MPR93"/>
    <mergeCell ref="MOO93:MOQ93"/>
    <mergeCell ref="MOR93:MOT93"/>
    <mergeCell ref="MOU93:MOW93"/>
    <mergeCell ref="MOX93:MOZ93"/>
    <mergeCell ref="MPA93:MPC93"/>
    <mergeCell ref="MNZ93:MOB93"/>
    <mergeCell ref="MOC93:MOE93"/>
    <mergeCell ref="MOF93:MOH93"/>
    <mergeCell ref="MOI93:MOK93"/>
    <mergeCell ref="MOL93:MON93"/>
    <mergeCell ref="MNK93:MNM93"/>
    <mergeCell ref="MNN93:MNP93"/>
    <mergeCell ref="MNQ93:MNS93"/>
    <mergeCell ref="MNT93:MNV93"/>
    <mergeCell ref="MNW93:MNY93"/>
    <mergeCell ref="MMV93:MMX93"/>
    <mergeCell ref="MMY93:MNA93"/>
    <mergeCell ref="MNB93:MND93"/>
    <mergeCell ref="MNE93:MNG93"/>
    <mergeCell ref="MNH93:MNJ93"/>
    <mergeCell ref="MMG93:MMI93"/>
    <mergeCell ref="MMJ93:MML93"/>
    <mergeCell ref="MMM93:MMO93"/>
    <mergeCell ref="MMP93:MMR93"/>
    <mergeCell ref="MMS93:MMU93"/>
    <mergeCell ref="MLR93:MLT93"/>
    <mergeCell ref="MLU93:MLW93"/>
    <mergeCell ref="MLX93:MLZ93"/>
    <mergeCell ref="MMA93:MMC93"/>
    <mergeCell ref="MMD93:MMF93"/>
    <mergeCell ref="MLC93:MLE93"/>
    <mergeCell ref="MLF93:MLH93"/>
    <mergeCell ref="MLI93:MLK93"/>
    <mergeCell ref="MLL93:MLN93"/>
    <mergeCell ref="MLO93:MLQ93"/>
    <mergeCell ref="MKN93:MKP93"/>
    <mergeCell ref="MKQ93:MKS93"/>
    <mergeCell ref="MKT93:MKV93"/>
    <mergeCell ref="MKW93:MKY93"/>
    <mergeCell ref="MKZ93:MLB93"/>
    <mergeCell ref="MJY93:MKA93"/>
    <mergeCell ref="MKB93:MKD93"/>
    <mergeCell ref="MKE93:MKG93"/>
    <mergeCell ref="MKH93:MKJ93"/>
    <mergeCell ref="MKK93:MKM93"/>
    <mergeCell ref="MJJ93:MJL93"/>
    <mergeCell ref="MJM93:MJO93"/>
    <mergeCell ref="MJP93:MJR93"/>
    <mergeCell ref="MJS93:MJU93"/>
    <mergeCell ref="MJV93:MJX93"/>
    <mergeCell ref="MIU93:MIW93"/>
    <mergeCell ref="MIX93:MIZ93"/>
    <mergeCell ref="MJA93:MJC93"/>
    <mergeCell ref="MJD93:MJF93"/>
    <mergeCell ref="MJG93:MJI93"/>
    <mergeCell ref="MIF93:MIH93"/>
    <mergeCell ref="MII93:MIK93"/>
    <mergeCell ref="MIL93:MIN93"/>
    <mergeCell ref="MIO93:MIQ93"/>
    <mergeCell ref="MIR93:MIT93"/>
    <mergeCell ref="MHQ93:MHS93"/>
    <mergeCell ref="MHT93:MHV93"/>
    <mergeCell ref="MHW93:MHY93"/>
    <mergeCell ref="MHZ93:MIB93"/>
    <mergeCell ref="MIC93:MIE93"/>
    <mergeCell ref="MHB93:MHD93"/>
    <mergeCell ref="MHE93:MHG93"/>
    <mergeCell ref="MHH93:MHJ93"/>
    <mergeCell ref="MHK93:MHM93"/>
    <mergeCell ref="MHN93:MHP93"/>
    <mergeCell ref="MGM93:MGO93"/>
    <mergeCell ref="MGP93:MGR93"/>
    <mergeCell ref="MGS93:MGU93"/>
    <mergeCell ref="MGV93:MGX93"/>
    <mergeCell ref="MGY93:MHA93"/>
    <mergeCell ref="MFX93:MFZ93"/>
    <mergeCell ref="MGA93:MGC93"/>
    <mergeCell ref="MGD93:MGF93"/>
    <mergeCell ref="MGG93:MGI93"/>
    <mergeCell ref="MGJ93:MGL93"/>
    <mergeCell ref="MFI93:MFK93"/>
    <mergeCell ref="MFL93:MFN93"/>
    <mergeCell ref="MFO93:MFQ93"/>
    <mergeCell ref="MFR93:MFT93"/>
    <mergeCell ref="MFU93:MFW93"/>
    <mergeCell ref="MET93:MEV93"/>
    <mergeCell ref="MEW93:MEY93"/>
    <mergeCell ref="MEZ93:MFB93"/>
    <mergeCell ref="MFC93:MFE93"/>
    <mergeCell ref="MFF93:MFH93"/>
    <mergeCell ref="MEE93:MEG93"/>
    <mergeCell ref="MEH93:MEJ93"/>
    <mergeCell ref="MEK93:MEM93"/>
    <mergeCell ref="MEN93:MEP93"/>
    <mergeCell ref="MEQ93:MES93"/>
    <mergeCell ref="MDP93:MDR93"/>
    <mergeCell ref="MDS93:MDU93"/>
    <mergeCell ref="MDV93:MDX93"/>
    <mergeCell ref="MDY93:MEA93"/>
    <mergeCell ref="MEB93:MED93"/>
    <mergeCell ref="MDA93:MDC93"/>
    <mergeCell ref="MDD93:MDF93"/>
    <mergeCell ref="MDG93:MDI93"/>
    <mergeCell ref="MDJ93:MDL93"/>
    <mergeCell ref="MDM93:MDO93"/>
    <mergeCell ref="MCL93:MCN93"/>
    <mergeCell ref="MCO93:MCQ93"/>
    <mergeCell ref="MCR93:MCT93"/>
    <mergeCell ref="MCU93:MCW93"/>
    <mergeCell ref="MCX93:MCZ93"/>
    <mergeCell ref="MBW93:MBY93"/>
    <mergeCell ref="MBZ93:MCB93"/>
    <mergeCell ref="MCC93:MCE93"/>
    <mergeCell ref="MCF93:MCH93"/>
    <mergeCell ref="MCI93:MCK93"/>
    <mergeCell ref="MBH93:MBJ93"/>
    <mergeCell ref="MBK93:MBM93"/>
    <mergeCell ref="MBN93:MBP93"/>
    <mergeCell ref="MBQ93:MBS93"/>
    <mergeCell ref="MBT93:MBV93"/>
    <mergeCell ref="MAS93:MAU93"/>
    <mergeCell ref="MAV93:MAX93"/>
    <mergeCell ref="MAY93:MBA93"/>
    <mergeCell ref="MBB93:MBD93"/>
    <mergeCell ref="MBE93:MBG93"/>
    <mergeCell ref="MAD93:MAF93"/>
    <mergeCell ref="MAG93:MAI93"/>
    <mergeCell ref="MAJ93:MAL93"/>
    <mergeCell ref="MAM93:MAO93"/>
    <mergeCell ref="MAP93:MAR93"/>
    <mergeCell ref="LZO93:LZQ93"/>
    <mergeCell ref="LZR93:LZT93"/>
    <mergeCell ref="LZU93:LZW93"/>
    <mergeCell ref="LZX93:LZZ93"/>
    <mergeCell ref="MAA93:MAC93"/>
    <mergeCell ref="LYZ93:LZB93"/>
    <mergeCell ref="LZC93:LZE93"/>
    <mergeCell ref="LZF93:LZH93"/>
    <mergeCell ref="LZI93:LZK93"/>
    <mergeCell ref="LZL93:LZN93"/>
    <mergeCell ref="LYK93:LYM93"/>
    <mergeCell ref="LYN93:LYP93"/>
    <mergeCell ref="LYQ93:LYS93"/>
    <mergeCell ref="LYT93:LYV93"/>
    <mergeCell ref="LYW93:LYY93"/>
    <mergeCell ref="LXV93:LXX93"/>
    <mergeCell ref="LXY93:LYA93"/>
    <mergeCell ref="LYB93:LYD93"/>
    <mergeCell ref="LYE93:LYG93"/>
    <mergeCell ref="LYH93:LYJ93"/>
    <mergeCell ref="LXG93:LXI93"/>
    <mergeCell ref="LXJ93:LXL93"/>
    <mergeCell ref="LXM93:LXO93"/>
    <mergeCell ref="LXP93:LXR93"/>
    <mergeCell ref="LXS93:LXU93"/>
    <mergeCell ref="LWR93:LWT93"/>
    <mergeCell ref="LWU93:LWW93"/>
    <mergeCell ref="LWX93:LWZ93"/>
    <mergeCell ref="LXA93:LXC93"/>
    <mergeCell ref="LXD93:LXF93"/>
    <mergeCell ref="LWC93:LWE93"/>
    <mergeCell ref="LWF93:LWH93"/>
    <mergeCell ref="LWI93:LWK93"/>
    <mergeCell ref="LWL93:LWN93"/>
    <mergeCell ref="LWO93:LWQ93"/>
    <mergeCell ref="LVN93:LVP93"/>
    <mergeCell ref="LVQ93:LVS93"/>
    <mergeCell ref="LVT93:LVV93"/>
    <mergeCell ref="LVW93:LVY93"/>
    <mergeCell ref="LVZ93:LWB93"/>
    <mergeCell ref="LUY93:LVA93"/>
    <mergeCell ref="LVB93:LVD93"/>
    <mergeCell ref="LVE93:LVG93"/>
    <mergeCell ref="LVH93:LVJ93"/>
    <mergeCell ref="LVK93:LVM93"/>
    <mergeCell ref="LUJ93:LUL93"/>
    <mergeCell ref="LUM93:LUO93"/>
    <mergeCell ref="LUP93:LUR93"/>
    <mergeCell ref="LUS93:LUU93"/>
    <mergeCell ref="LUV93:LUX93"/>
    <mergeCell ref="LTU93:LTW93"/>
    <mergeCell ref="LTX93:LTZ93"/>
    <mergeCell ref="LUA93:LUC93"/>
    <mergeCell ref="LUD93:LUF93"/>
    <mergeCell ref="LUG93:LUI93"/>
    <mergeCell ref="LTF93:LTH93"/>
    <mergeCell ref="LTI93:LTK93"/>
    <mergeCell ref="LTL93:LTN93"/>
    <mergeCell ref="LTO93:LTQ93"/>
    <mergeCell ref="LTR93:LTT93"/>
    <mergeCell ref="LSQ93:LSS93"/>
    <mergeCell ref="LST93:LSV93"/>
    <mergeCell ref="LSW93:LSY93"/>
    <mergeCell ref="LSZ93:LTB93"/>
    <mergeCell ref="LTC93:LTE93"/>
    <mergeCell ref="LSB93:LSD93"/>
    <mergeCell ref="LSE93:LSG93"/>
    <mergeCell ref="LSH93:LSJ93"/>
    <mergeCell ref="LSK93:LSM93"/>
    <mergeCell ref="LSN93:LSP93"/>
    <mergeCell ref="LRM93:LRO93"/>
    <mergeCell ref="LRP93:LRR93"/>
    <mergeCell ref="LRS93:LRU93"/>
    <mergeCell ref="LRV93:LRX93"/>
    <mergeCell ref="LRY93:LSA93"/>
    <mergeCell ref="LQX93:LQZ93"/>
    <mergeCell ref="LRA93:LRC93"/>
    <mergeCell ref="LRD93:LRF93"/>
    <mergeCell ref="LRG93:LRI93"/>
    <mergeCell ref="LRJ93:LRL93"/>
    <mergeCell ref="LQI93:LQK93"/>
    <mergeCell ref="LQL93:LQN93"/>
    <mergeCell ref="LQO93:LQQ93"/>
    <mergeCell ref="LQR93:LQT93"/>
    <mergeCell ref="LQU93:LQW93"/>
    <mergeCell ref="LPT93:LPV93"/>
    <mergeCell ref="LPW93:LPY93"/>
    <mergeCell ref="LPZ93:LQB93"/>
    <mergeCell ref="LQC93:LQE93"/>
    <mergeCell ref="LQF93:LQH93"/>
    <mergeCell ref="LPE93:LPG93"/>
    <mergeCell ref="LPH93:LPJ93"/>
    <mergeCell ref="LPK93:LPM93"/>
    <mergeCell ref="LPN93:LPP93"/>
    <mergeCell ref="LPQ93:LPS93"/>
    <mergeCell ref="LOP93:LOR93"/>
    <mergeCell ref="LOS93:LOU93"/>
    <mergeCell ref="LOV93:LOX93"/>
    <mergeCell ref="LOY93:LPA93"/>
    <mergeCell ref="LPB93:LPD93"/>
    <mergeCell ref="LOA93:LOC93"/>
    <mergeCell ref="LOD93:LOF93"/>
    <mergeCell ref="LOG93:LOI93"/>
    <mergeCell ref="LOJ93:LOL93"/>
    <mergeCell ref="LOM93:LOO93"/>
    <mergeCell ref="LNL93:LNN93"/>
    <mergeCell ref="LNO93:LNQ93"/>
    <mergeCell ref="LNR93:LNT93"/>
    <mergeCell ref="LNU93:LNW93"/>
    <mergeCell ref="LNX93:LNZ93"/>
    <mergeCell ref="LMW93:LMY93"/>
    <mergeCell ref="LMZ93:LNB93"/>
    <mergeCell ref="LNC93:LNE93"/>
    <mergeCell ref="LNF93:LNH93"/>
    <mergeCell ref="LNI93:LNK93"/>
    <mergeCell ref="LMH93:LMJ93"/>
    <mergeCell ref="LMK93:LMM93"/>
    <mergeCell ref="LMN93:LMP93"/>
    <mergeCell ref="LMQ93:LMS93"/>
    <mergeCell ref="LMT93:LMV93"/>
    <mergeCell ref="LLS93:LLU93"/>
    <mergeCell ref="LLV93:LLX93"/>
    <mergeCell ref="LLY93:LMA93"/>
    <mergeCell ref="LMB93:LMD93"/>
    <mergeCell ref="LME93:LMG93"/>
    <mergeCell ref="LLD93:LLF93"/>
    <mergeCell ref="LLG93:LLI93"/>
    <mergeCell ref="LLJ93:LLL93"/>
    <mergeCell ref="LLM93:LLO93"/>
    <mergeCell ref="LLP93:LLR93"/>
    <mergeCell ref="LKO93:LKQ93"/>
    <mergeCell ref="LKR93:LKT93"/>
    <mergeCell ref="LKU93:LKW93"/>
    <mergeCell ref="LKX93:LKZ93"/>
    <mergeCell ref="LLA93:LLC93"/>
    <mergeCell ref="LJZ93:LKB93"/>
    <mergeCell ref="LKC93:LKE93"/>
    <mergeCell ref="LKF93:LKH93"/>
    <mergeCell ref="LKI93:LKK93"/>
    <mergeCell ref="LKL93:LKN93"/>
    <mergeCell ref="LJK93:LJM93"/>
    <mergeCell ref="LJN93:LJP93"/>
    <mergeCell ref="LJQ93:LJS93"/>
    <mergeCell ref="LJT93:LJV93"/>
    <mergeCell ref="LJW93:LJY93"/>
    <mergeCell ref="LIV93:LIX93"/>
    <mergeCell ref="LIY93:LJA93"/>
    <mergeCell ref="LJB93:LJD93"/>
    <mergeCell ref="LJE93:LJG93"/>
    <mergeCell ref="LJH93:LJJ93"/>
    <mergeCell ref="LIG93:LII93"/>
    <mergeCell ref="LIJ93:LIL93"/>
    <mergeCell ref="LIM93:LIO93"/>
    <mergeCell ref="LIP93:LIR93"/>
    <mergeCell ref="LIS93:LIU93"/>
    <mergeCell ref="LHR93:LHT93"/>
    <mergeCell ref="LHU93:LHW93"/>
    <mergeCell ref="LHX93:LHZ93"/>
    <mergeCell ref="LIA93:LIC93"/>
    <mergeCell ref="LID93:LIF93"/>
    <mergeCell ref="LHC93:LHE93"/>
    <mergeCell ref="LHF93:LHH93"/>
    <mergeCell ref="LHI93:LHK93"/>
    <mergeCell ref="LHL93:LHN93"/>
    <mergeCell ref="LHO93:LHQ93"/>
    <mergeCell ref="LGN93:LGP93"/>
    <mergeCell ref="LGQ93:LGS93"/>
    <mergeCell ref="LGT93:LGV93"/>
    <mergeCell ref="LGW93:LGY93"/>
    <mergeCell ref="LGZ93:LHB93"/>
    <mergeCell ref="LFY93:LGA93"/>
    <mergeCell ref="LGB93:LGD93"/>
    <mergeCell ref="LGE93:LGG93"/>
    <mergeCell ref="LGH93:LGJ93"/>
    <mergeCell ref="LGK93:LGM93"/>
    <mergeCell ref="LFJ93:LFL93"/>
    <mergeCell ref="LFM93:LFO93"/>
    <mergeCell ref="LFP93:LFR93"/>
    <mergeCell ref="LFS93:LFU93"/>
    <mergeCell ref="LFV93:LFX93"/>
    <mergeCell ref="LEU93:LEW93"/>
    <mergeCell ref="LEX93:LEZ93"/>
    <mergeCell ref="LFA93:LFC93"/>
    <mergeCell ref="LFD93:LFF93"/>
    <mergeCell ref="LFG93:LFI93"/>
    <mergeCell ref="LEF93:LEH93"/>
    <mergeCell ref="LEI93:LEK93"/>
    <mergeCell ref="LEL93:LEN93"/>
    <mergeCell ref="LEO93:LEQ93"/>
    <mergeCell ref="LER93:LET93"/>
    <mergeCell ref="LDQ93:LDS93"/>
    <mergeCell ref="LDT93:LDV93"/>
    <mergeCell ref="LDW93:LDY93"/>
    <mergeCell ref="LDZ93:LEB93"/>
    <mergeCell ref="LEC93:LEE93"/>
    <mergeCell ref="LDB93:LDD93"/>
    <mergeCell ref="LDE93:LDG93"/>
    <mergeCell ref="LDH93:LDJ93"/>
    <mergeCell ref="LDK93:LDM93"/>
    <mergeCell ref="LDN93:LDP93"/>
    <mergeCell ref="LCM93:LCO93"/>
    <mergeCell ref="LCP93:LCR93"/>
    <mergeCell ref="LCS93:LCU93"/>
    <mergeCell ref="LCV93:LCX93"/>
    <mergeCell ref="LCY93:LDA93"/>
    <mergeCell ref="LBX93:LBZ93"/>
    <mergeCell ref="LCA93:LCC93"/>
    <mergeCell ref="LCD93:LCF93"/>
    <mergeCell ref="LCG93:LCI93"/>
    <mergeCell ref="LCJ93:LCL93"/>
    <mergeCell ref="LBI93:LBK93"/>
    <mergeCell ref="LBL93:LBN93"/>
    <mergeCell ref="LBO93:LBQ93"/>
    <mergeCell ref="LBR93:LBT93"/>
    <mergeCell ref="LBU93:LBW93"/>
    <mergeCell ref="LAT93:LAV93"/>
    <mergeCell ref="LAW93:LAY93"/>
    <mergeCell ref="LAZ93:LBB93"/>
    <mergeCell ref="LBC93:LBE93"/>
    <mergeCell ref="LBF93:LBH93"/>
    <mergeCell ref="LAE93:LAG93"/>
    <mergeCell ref="LAH93:LAJ93"/>
    <mergeCell ref="LAK93:LAM93"/>
    <mergeCell ref="LAN93:LAP93"/>
    <mergeCell ref="LAQ93:LAS93"/>
    <mergeCell ref="KZP93:KZR93"/>
    <mergeCell ref="KZS93:KZU93"/>
    <mergeCell ref="KZV93:KZX93"/>
    <mergeCell ref="KZY93:LAA93"/>
    <mergeCell ref="LAB93:LAD93"/>
    <mergeCell ref="KZA93:KZC93"/>
    <mergeCell ref="KZD93:KZF93"/>
    <mergeCell ref="KZG93:KZI93"/>
    <mergeCell ref="KZJ93:KZL93"/>
    <mergeCell ref="KZM93:KZO93"/>
    <mergeCell ref="KYL93:KYN93"/>
    <mergeCell ref="KYO93:KYQ93"/>
    <mergeCell ref="KYR93:KYT93"/>
    <mergeCell ref="KYU93:KYW93"/>
    <mergeCell ref="KYX93:KYZ93"/>
    <mergeCell ref="KXW93:KXY93"/>
    <mergeCell ref="KXZ93:KYB93"/>
    <mergeCell ref="KYC93:KYE93"/>
    <mergeCell ref="KYF93:KYH93"/>
    <mergeCell ref="KYI93:KYK93"/>
    <mergeCell ref="KXH93:KXJ93"/>
    <mergeCell ref="KXK93:KXM93"/>
    <mergeCell ref="KXN93:KXP93"/>
    <mergeCell ref="KXQ93:KXS93"/>
    <mergeCell ref="KXT93:KXV93"/>
    <mergeCell ref="KWS93:KWU93"/>
    <mergeCell ref="KWV93:KWX93"/>
    <mergeCell ref="KWY93:KXA93"/>
    <mergeCell ref="KXB93:KXD93"/>
    <mergeCell ref="KXE93:KXG93"/>
    <mergeCell ref="KWD93:KWF93"/>
    <mergeCell ref="KWG93:KWI93"/>
    <mergeCell ref="KWJ93:KWL93"/>
    <mergeCell ref="KWM93:KWO93"/>
    <mergeCell ref="KWP93:KWR93"/>
    <mergeCell ref="KVO93:KVQ93"/>
    <mergeCell ref="KVR93:KVT93"/>
    <mergeCell ref="KVU93:KVW93"/>
    <mergeCell ref="KVX93:KVZ93"/>
    <mergeCell ref="KWA93:KWC93"/>
    <mergeCell ref="KUZ93:KVB93"/>
    <mergeCell ref="KVC93:KVE93"/>
    <mergeCell ref="KVF93:KVH93"/>
    <mergeCell ref="KVI93:KVK93"/>
    <mergeCell ref="KVL93:KVN93"/>
    <mergeCell ref="KUK93:KUM93"/>
    <mergeCell ref="KUN93:KUP93"/>
    <mergeCell ref="KUQ93:KUS93"/>
    <mergeCell ref="KUT93:KUV93"/>
    <mergeCell ref="KUW93:KUY93"/>
    <mergeCell ref="KTV93:KTX93"/>
    <mergeCell ref="KTY93:KUA93"/>
    <mergeCell ref="KUB93:KUD93"/>
    <mergeCell ref="KUE93:KUG93"/>
    <mergeCell ref="KUH93:KUJ93"/>
    <mergeCell ref="KTG93:KTI93"/>
    <mergeCell ref="KTJ93:KTL93"/>
    <mergeCell ref="KTM93:KTO93"/>
    <mergeCell ref="KTP93:KTR93"/>
    <mergeCell ref="KTS93:KTU93"/>
    <mergeCell ref="KSR93:KST93"/>
    <mergeCell ref="KSU93:KSW93"/>
    <mergeCell ref="KSX93:KSZ93"/>
    <mergeCell ref="KTA93:KTC93"/>
    <mergeCell ref="KTD93:KTF93"/>
    <mergeCell ref="KSC93:KSE93"/>
    <mergeCell ref="KSF93:KSH93"/>
    <mergeCell ref="KSI93:KSK93"/>
    <mergeCell ref="KSL93:KSN93"/>
    <mergeCell ref="KSO93:KSQ93"/>
    <mergeCell ref="KRN93:KRP93"/>
    <mergeCell ref="KRQ93:KRS93"/>
    <mergeCell ref="KRT93:KRV93"/>
    <mergeCell ref="KRW93:KRY93"/>
    <mergeCell ref="KRZ93:KSB93"/>
    <mergeCell ref="KQY93:KRA93"/>
    <mergeCell ref="KRB93:KRD93"/>
    <mergeCell ref="KRE93:KRG93"/>
    <mergeCell ref="KRH93:KRJ93"/>
    <mergeCell ref="KRK93:KRM93"/>
    <mergeCell ref="KQJ93:KQL93"/>
    <mergeCell ref="KQM93:KQO93"/>
    <mergeCell ref="KQP93:KQR93"/>
    <mergeCell ref="KQS93:KQU93"/>
    <mergeCell ref="KQV93:KQX93"/>
    <mergeCell ref="KPU93:KPW93"/>
    <mergeCell ref="KPX93:KPZ93"/>
    <mergeCell ref="KQA93:KQC93"/>
    <mergeCell ref="KQD93:KQF93"/>
    <mergeCell ref="KQG93:KQI93"/>
    <mergeCell ref="KPF93:KPH93"/>
    <mergeCell ref="KPI93:KPK93"/>
    <mergeCell ref="KPL93:KPN93"/>
    <mergeCell ref="KPO93:KPQ93"/>
    <mergeCell ref="KPR93:KPT93"/>
    <mergeCell ref="KOQ93:KOS93"/>
    <mergeCell ref="KOT93:KOV93"/>
    <mergeCell ref="KOW93:KOY93"/>
    <mergeCell ref="KOZ93:KPB93"/>
    <mergeCell ref="KPC93:KPE93"/>
    <mergeCell ref="KOB93:KOD93"/>
    <mergeCell ref="KOE93:KOG93"/>
    <mergeCell ref="KOH93:KOJ93"/>
    <mergeCell ref="KOK93:KOM93"/>
    <mergeCell ref="KON93:KOP93"/>
    <mergeCell ref="KNM93:KNO93"/>
    <mergeCell ref="KNP93:KNR93"/>
    <mergeCell ref="KNS93:KNU93"/>
    <mergeCell ref="KNV93:KNX93"/>
    <mergeCell ref="KNY93:KOA93"/>
    <mergeCell ref="KMX93:KMZ93"/>
    <mergeCell ref="KNA93:KNC93"/>
    <mergeCell ref="KND93:KNF93"/>
    <mergeCell ref="KNG93:KNI93"/>
    <mergeCell ref="KNJ93:KNL93"/>
    <mergeCell ref="KMI93:KMK93"/>
    <mergeCell ref="KML93:KMN93"/>
    <mergeCell ref="KMO93:KMQ93"/>
    <mergeCell ref="KMR93:KMT93"/>
    <mergeCell ref="KMU93:KMW93"/>
    <mergeCell ref="KLT93:KLV93"/>
    <mergeCell ref="KLW93:KLY93"/>
    <mergeCell ref="KLZ93:KMB93"/>
    <mergeCell ref="KMC93:KME93"/>
    <mergeCell ref="KMF93:KMH93"/>
    <mergeCell ref="KLE93:KLG93"/>
    <mergeCell ref="KLH93:KLJ93"/>
    <mergeCell ref="KLK93:KLM93"/>
    <mergeCell ref="KLN93:KLP93"/>
    <mergeCell ref="KLQ93:KLS93"/>
    <mergeCell ref="KKP93:KKR93"/>
    <mergeCell ref="KKS93:KKU93"/>
    <mergeCell ref="KKV93:KKX93"/>
    <mergeCell ref="KKY93:KLA93"/>
    <mergeCell ref="KLB93:KLD93"/>
    <mergeCell ref="KKA93:KKC93"/>
    <mergeCell ref="KKD93:KKF93"/>
    <mergeCell ref="KKG93:KKI93"/>
    <mergeCell ref="KKJ93:KKL93"/>
    <mergeCell ref="KKM93:KKO93"/>
    <mergeCell ref="KJL93:KJN93"/>
    <mergeCell ref="KJO93:KJQ93"/>
    <mergeCell ref="KJR93:KJT93"/>
    <mergeCell ref="KJU93:KJW93"/>
    <mergeCell ref="KJX93:KJZ93"/>
    <mergeCell ref="KIW93:KIY93"/>
    <mergeCell ref="KIZ93:KJB93"/>
    <mergeCell ref="KJC93:KJE93"/>
    <mergeCell ref="KJF93:KJH93"/>
    <mergeCell ref="KJI93:KJK93"/>
    <mergeCell ref="KIH93:KIJ93"/>
    <mergeCell ref="KIK93:KIM93"/>
    <mergeCell ref="KIN93:KIP93"/>
    <mergeCell ref="KIQ93:KIS93"/>
    <mergeCell ref="KIT93:KIV93"/>
    <mergeCell ref="KHS93:KHU93"/>
    <mergeCell ref="KHV93:KHX93"/>
    <mergeCell ref="KHY93:KIA93"/>
    <mergeCell ref="KIB93:KID93"/>
    <mergeCell ref="KIE93:KIG93"/>
    <mergeCell ref="KHD93:KHF93"/>
    <mergeCell ref="KHG93:KHI93"/>
    <mergeCell ref="KHJ93:KHL93"/>
    <mergeCell ref="KHM93:KHO93"/>
    <mergeCell ref="KHP93:KHR93"/>
    <mergeCell ref="KGO93:KGQ93"/>
    <mergeCell ref="KGR93:KGT93"/>
    <mergeCell ref="KGU93:KGW93"/>
    <mergeCell ref="KGX93:KGZ93"/>
    <mergeCell ref="KHA93:KHC93"/>
    <mergeCell ref="KFZ93:KGB93"/>
    <mergeCell ref="KGC93:KGE93"/>
    <mergeCell ref="KGF93:KGH93"/>
    <mergeCell ref="KGI93:KGK93"/>
    <mergeCell ref="KGL93:KGN93"/>
    <mergeCell ref="KFK93:KFM93"/>
    <mergeCell ref="KFN93:KFP93"/>
    <mergeCell ref="KFQ93:KFS93"/>
    <mergeCell ref="KFT93:KFV93"/>
    <mergeCell ref="KFW93:KFY93"/>
    <mergeCell ref="KEV93:KEX93"/>
    <mergeCell ref="KEY93:KFA93"/>
    <mergeCell ref="KFB93:KFD93"/>
    <mergeCell ref="KFE93:KFG93"/>
    <mergeCell ref="KFH93:KFJ93"/>
    <mergeCell ref="KEG93:KEI93"/>
    <mergeCell ref="KEJ93:KEL93"/>
    <mergeCell ref="KEM93:KEO93"/>
    <mergeCell ref="KEP93:KER93"/>
    <mergeCell ref="KES93:KEU93"/>
    <mergeCell ref="KDR93:KDT93"/>
    <mergeCell ref="KDU93:KDW93"/>
    <mergeCell ref="KDX93:KDZ93"/>
    <mergeCell ref="KEA93:KEC93"/>
    <mergeCell ref="KED93:KEF93"/>
    <mergeCell ref="KDC93:KDE93"/>
    <mergeCell ref="KDF93:KDH93"/>
    <mergeCell ref="KDI93:KDK93"/>
    <mergeCell ref="KDL93:KDN93"/>
    <mergeCell ref="KDO93:KDQ93"/>
    <mergeCell ref="KCN93:KCP93"/>
    <mergeCell ref="KCQ93:KCS93"/>
    <mergeCell ref="KCT93:KCV93"/>
    <mergeCell ref="KCW93:KCY93"/>
    <mergeCell ref="KCZ93:KDB93"/>
    <mergeCell ref="KBY93:KCA93"/>
    <mergeCell ref="KCB93:KCD93"/>
    <mergeCell ref="KCE93:KCG93"/>
    <mergeCell ref="KCH93:KCJ93"/>
    <mergeCell ref="KCK93:KCM93"/>
    <mergeCell ref="KBJ93:KBL93"/>
    <mergeCell ref="KBM93:KBO93"/>
    <mergeCell ref="KBP93:KBR93"/>
    <mergeCell ref="KBS93:KBU93"/>
    <mergeCell ref="KBV93:KBX93"/>
    <mergeCell ref="KAU93:KAW93"/>
    <mergeCell ref="KAX93:KAZ93"/>
    <mergeCell ref="KBA93:KBC93"/>
    <mergeCell ref="KBD93:KBF93"/>
    <mergeCell ref="KBG93:KBI93"/>
    <mergeCell ref="KAF93:KAH93"/>
    <mergeCell ref="KAI93:KAK93"/>
    <mergeCell ref="KAL93:KAN93"/>
    <mergeCell ref="KAO93:KAQ93"/>
    <mergeCell ref="KAR93:KAT93"/>
    <mergeCell ref="JZQ93:JZS93"/>
    <mergeCell ref="JZT93:JZV93"/>
    <mergeCell ref="JZW93:JZY93"/>
    <mergeCell ref="JZZ93:KAB93"/>
    <mergeCell ref="KAC93:KAE93"/>
    <mergeCell ref="JZB93:JZD93"/>
    <mergeCell ref="JZE93:JZG93"/>
    <mergeCell ref="JZH93:JZJ93"/>
    <mergeCell ref="JZK93:JZM93"/>
    <mergeCell ref="JZN93:JZP93"/>
    <mergeCell ref="JYM93:JYO93"/>
    <mergeCell ref="JYP93:JYR93"/>
    <mergeCell ref="JYS93:JYU93"/>
    <mergeCell ref="JYV93:JYX93"/>
    <mergeCell ref="JYY93:JZA93"/>
    <mergeCell ref="JXX93:JXZ93"/>
    <mergeCell ref="JYA93:JYC93"/>
    <mergeCell ref="JYD93:JYF93"/>
    <mergeCell ref="JYG93:JYI93"/>
    <mergeCell ref="JYJ93:JYL93"/>
    <mergeCell ref="JXI93:JXK93"/>
    <mergeCell ref="JXL93:JXN93"/>
    <mergeCell ref="JXO93:JXQ93"/>
    <mergeCell ref="JXR93:JXT93"/>
    <mergeCell ref="JXU93:JXW93"/>
    <mergeCell ref="JWT93:JWV93"/>
    <mergeCell ref="JWW93:JWY93"/>
    <mergeCell ref="JWZ93:JXB93"/>
    <mergeCell ref="JXC93:JXE93"/>
    <mergeCell ref="JXF93:JXH93"/>
    <mergeCell ref="JWE93:JWG93"/>
    <mergeCell ref="JWH93:JWJ93"/>
    <mergeCell ref="JWK93:JWM93"/>
    <mergeCell ref="JWN93:JWP93"/>
    <mergeCell ref="JWQ93:JWS93"/>
    <mergeCell ref="JVP93:JVR93"/>
    <mergeCell ref="JVS93:JVU93"/>
    <mergeCell ref="JVV93:JVX93"/>
    <mergeCell ref="JVY93:JWA93"/>
    <mergeCell ref="JWB93:JWD93"/>
    <mergeCell ref="JVA93:JVC93"/>
    <mergeCell ref="JVD93:JVF93"/>
    <mergeCell ref="JVG93:JVI93"/>
    <mergeCell ref="JVJ93:JVL93"/>
    <mergeCell ref="JVM93:JVO93"/>
    <mergeCell ref="JUL93:JUN93"/>
    <mergeCell ref="JUO93:JUQ93"/>
    <mergeCell ref="JUR93:JUT93"/>
    <mergeCell ref="JUU93:JUW93"/>
    <mergeCell ref="JUX93:JUZ93"/>
    <mergeCell ref="JTW93:JTY93"/>
    <mergeCell ref="JTZ93:JUB93"/>
    <mergeCell ref="JUC93:JUE93"/>
    <mergeCell ref="JUF93:JUH93"/>
    <mergeCell ref="JUI93:JUK93"/>
    <mergeCell ref="JTH93:JTJ93"/>
    <mergeCell ref="JTK93:JTM93"/>
    <mergeCell ref="JTN93:JTP93"/>
    <mergeCell ref="JTQ93:JTS93"/>
    <mergeCell ref="JTT93:JTV93"/>
    <mergeCell ref="JSS93:JSU93"/>
    <mergeCell ref="JSV93:JSX93"/>
    <mergeCell ref="JSY93:JTA93"/>
    <mergeCell ref="JTB93:JTD93"/>
    <mergeCell ref="JTE93:JTG93"/>
    <mergeCell ref="JSD93:JSF93"/>
    <mergeCell ref="JSG93:JSI93"/>
    <mergeCell ref="JSJ93:JSL93"/>
    <mergeCell ref="JSM93:JSO93"/>
    <mergeCell ref="JSP93:JSR93"/>
    <mergeCell ref="JRO93:JRQ93"/>
    <mergeCell ref="JRR93:JRT93"/>
    <mergeCell ref="JRU93:JRW93"/>
    <mergeCell ref="JRX93:JRZ93"/>
    <mergeCell ref="JSA93:JSC93"/>
    <mergeCell ref="JQZ93:JRB93"/>
    <mergeCell ref="JRC93:JRE93"/>
    <mergeCell ref="JRF93:JRH93"/>
    <mergeCell ref="JRI93:JRK93"/>
    <mergeCell ref="JRL93:JRN93"/>
    <mergeCell ref="JQK93:JQM93"/>
    <mergeCell ref="JQN93:JQP93"/>
    <mergeCell ref="JQQ93:JQS93"/>
    <mergeCell ref="JQT93:JQV93"/>
    <mergeCell ref="JQW93:JQY93"/>
    <mergeCell ref="JPV93:JPX93"/>
    <mergeCell ref="JPY93:JQA93"/>
    <mergeCell ref="JQB93:JQD93"/>
    <mergeCell ref="JQE93:JQG93"/>
    <mergeCell ref="JQH93:JQJ93"/>
    <mergeCell ref="JPG93:JPI93"/>
    <mergeCell ref="JPJ93:JPL93"/>
    <mergeCell ref="JPM93:JPO93"/>
    <mergeCell ref="JPP93:JPR93"/>
    <mergeCell ref="JPS93:JPU93"/>
    <mergeCell ref="JOR93:JOT93"/>
    <mergeCell ref="JOU93:JOW93"/>
    <mergeCell ref="JOX93:JOZ93"/>
    <mergeCell ref="JPA93:JPC93"/>
    <mergeCell ref="JPD93:JPF93"/>
    <mergeCell ref="JOC93:JOE93"/>
    <mergeCell ref="JOF93:JOH93"/>
    <mergeCell ref="JOI93:JOK93"/>
    <mergeCell ref="JOL93:JON93"/>
    <mergeCell ref="JOO93:JOQ93"/>
    <mergeCell ref="JNN93:JNP93"/>
    <mergeCell ref="JNQ93:JNS93"/>
    <mergeCell ref="JNT93:JNV93"/>
    <mergeCell ref="JNW93:JNY93"/>
    <mergeCell ref="JNZ93:JOB93"/>
    <mergeCell ref="JMY93:JNA93"/>
    <mergeCell ref="JNB93:JND93"/>
    <mergeCell ref="JNE93:JNG93"/>
    <mergeCell ref="JNH93:JNJ93"/>
    <mergeCell ref="JNK93:JNM93"/>
    <mergeCell ref="JMJ93:JML93"/>
    <mergeCell ref="JMM93:JMO93"/>
    <mergeCell ref="JMP93:JMR93"/>
    <mergeCell ref="JMS93:JMU93"/>
    <mergeCell ref="JMV93:JMX93"/>
    <mergeCell ref="JLU93:JLW93"/>
    <mergeCell ref="JLX93:JLZ93"/>
    <mergeCell ref="JMA93:JMC93"/>
    <mergeCell ref="JMD93:JMF93"/>
    <mergeCell ref="JMG93:JMI93"/>
    <mergeCell ref="JLF93:JLH93"/>
    <mergeCell ref="JLI93:JLK93"/>
    <mergeCell ref="JLL93:JLN93"/>
    <mergeCell ref="JLO93:JLQ93"/>
    <mergeCell ref="JLR93:JLT93"/>
    <mergeCell ref="JKQ93:JKS93"/>
    <mergeCell ref="JKT93:JKV93"/>
    <mergeCell ref="JKW93:JKY93"/>
    <mergeCell ref="JKZ93:JLB93"/>
    <mergeCell ref="JLC93:JLE93"/>
    <mergeCell ref="JKB93:JKD93"/>
    <mergeCell ref="JKE93:JKG93"/>
    <mergeCell ref="JKH93:JKJ93"/>
    <mergeCell ref="JKK93:JKM93"/>
    <mergeCell ref="JKN93:JKP93"/>
    <mergeCell ref="JJM93:JJO93"/>
    <mergeCell ref="JJP93:JJR93"/>
    <mergeCell ref="JJS93:JJU93"/>
    <mergeCell ref="JJV93:JJX93"/>
    <mergeCell ref="JJY93:JKA93"/>
    <mergeCell ref="JIX93:JIZ93"/>
    <mergeCell ref="JJA93:JJC93"/>
    <mergeCell ref="JJD93:JJF93"/>
    <mergeCell ref="JJG93:JJI93"/>
    <mergeCell ref="JJJ93:JJL93"/>
    <mergeCell ref="JII93:JIK93"/>
    <mergeCell ref="JIL93:JIN93"/>
    <mergeCell ref="JIO93:JIQ93"/>
    <mergeCell ref="JIR93:JIT93"/>
    <mergeCell ref="JIU93:JIW93"/>
    <mergeCell ref="JHT93:JHV93"/>
    <mergeCell ref="JHW93:JHY93"/>
    <mergeCell ref="JHZ93:JIB93"/>
    <mergeCell ref="JIC93:JIE93"/>
    <mergeCell ref="JIF93:JIH93"/>
    <mergeCell ref="JHE93:JHG93"/>
    <mergeCell ref="JHH93:JHJ93"/>
    <mergeCell ref="JHK93:JHM93"/>
    <mergeCell ref="JHN93:JHP93"/>
    <mergeCell ref="JHQ93:JHS93"/>
    <mergeCell ref="JGP93:JGR93"/>
    <mergeCell ref="JGS93:JGU93"/>
    <mergeCell ref="JGV93:JGX93"/>
    <mergeCell ref="JGY93:JHA93"/>
    <mergeCell ref="JHB93:JHD93"/>
    <mergeCell ref="JGA93:JGC93"/>
    <mergeCell ref="JGD93:JGF93"/>
    <mergeCell ref="JGG93:JGI93"/>
    <mergeCell ref="JGJ93:JGL93"/>
    <mergeCell ref="JGM93:JGO93"/>
    <mergeCell ref="JFL93:JFN93"/>
    <mergeCell ref="JFO93:JFQ93"/>
    <mergeCell ref="JFR93:JFT93"/>
    <mergeCell ref="JFU93:JFW93"/>
    <mergeCell ref="JFX93:JFZ93"/>
    <mergeCell ref="JEW93:JEY93"/>
    <mergeCell ref="JEZ93:JFB93"/>
    <mergeCell ref="JFC93:JFE93"/>
    <mergeCell ref="JFF93:JFH93"/>
    <mergeCell ref="JFI93:JFK93"/>
    <mergeCell ref="JEH93:JEJ93"/>
    <mergeCell ref="JEK93:JEM93"/>
    <mergeCell ref="JEN93:JEP93"/>
    <mergeCell ref="JEQ93:JES93"/>
    <mergeCell ref="JET93:JEV93"/>
    <mergeCell ref="JDS93:JDU93"/>
    <mergeCell ref="JDV93:JDX93"/>
    <mergeCell ref="JDY93:JEA93"/>
    <mergeCell ref="JEB93:JED93"/>
    <mergeCell ref="JEE93:JEG93"/>
    <mergeCell ref="JDD93:JDF93"/>
    <mergeCell ref="JDG93:JDI93"/>
    <mergeCell ref="JDJ93:JDL93"/>
    <mergeCell ref="JDM93:JDO93"/>
    <mergeCell ref="JDP93:JDR93"/>
    <mergeCell ref="JCO93:JCQ93"/>
    <mergeCell ref="JCR93:JCT93"/>
    <mergeCell ref="JCU93:JCW93"/>
    <mergeCell ref="JCX93:JCZ93"/>
    <mergeCell ref="JDA93:JDC93"/>
    <mergeCell ref="JBZ93:JCB93"/>
    <mergeCell ref="JCC93:JCE93"/>
    <mergeCell ref="JCF93:JCH93"/>
    <mergeCell ref="JCI93:JCK93"/>
    <mergeCell ref="JCL93:JCN93"/>
    <mergeCell ref="JBK93:JBM93"/>
    <mergeCell ref="JBN93:JBP93"/>
    <mergeCell ref="JBQ93:JBS93"/>
    <mergeCell ref="JBT93:JBV93"/>
    <mergeCell ref="JBW93:JBY93"/>
    <mergeCell ref="JAV93:JAX93"/>
    <mergeCell ref="JAY93:JBA93"/>
    <mergeCell ref="JBB93:JBD93"/>
    <mergeCell ref="JBE93:JBG93"/>
    <mergeCell ref="JBH93:JBJ93"/>
    <mergeCell ref="JAG93:JAI93"/>
    <mergeCell ref="JAJ93:JAL93"/>
    <mergeCell ref="JAM93:JAO93"/>
    <mergeCell ref="JAP93:JAR93"/>
    <mergeCell ref="JAS93:JAU93"/>
    <mergeCell ref="IZR93:IZT93"/>
    <mergeCell ref="IZU93:IZW93"/>
    <mergeCell ref="IZX93:IZZ93"/>
    <mergeCell ref="JAA93:JAC93"/>
    <mergeCell ref="JAD93:JAF93"/>
    <mergeCell ref="IZC93:IZE93"/>
    <mergeCell ref="IZF93:IZH93"/>
    <mergeCell ref="IZI93:IZK93"/>
    <mergeCell ref="IZL93:IZN93"/>
    <mergeCell ref="IZO93:IZQ93"/>
    <mergeCell ref="IYN93:IYP93"/>
    <mergeCell ref="IYQ93:IYS93"/>
    <mergeCell ref="IYT93:IYV93"/>
    <mergeCell ref="IYW93:IYY93"/>
    <mergeCell ref="IYZ93:IZB93"/>
    <mergeCell ref="IXY93:IYA93"/>
    <mergeCell ref="IYB93:IYD93"/>
    <mergeCell ref="IYE93:IYG93"/>
    <mergeCell ref="IYH93:IYJ93"/>
    <mergeCell ref="IYK93:IYM93"/>
    <mergeCell ref="IXJ93:IXL93"/>
    <mergeCell ref="IXM93:IXO93"/>
    <mergeCell ref="IXP93:IXR93"/>
    <mergeCell ref="IXS93:IXU93"/>
    <mergeCell ref="IXV93:IXX93"/>
    <mergeCell ref="IWU93:IWW93"/>
    <mergeCell ref="IWX93:IWZ93"/>
    <mergeCell ref="IXA93:IXC93"/>
    <mergeCell ref="IXD93:IXF93"/>
    <mergeCell ref="IXG93:IXI93"/>
    <mergeCell ref="IWF93:IWH93"/>
    <mergeCell ref="IWI93:IWK93"/>
    <mergeCell ref="IWL93:IWN93"/>
    <mergeCell ref="IWO93:IWQ93"/>
    <mergeCell ref="IWR93:IWT93"/>
    <mergeCell ref="IVQ93:IVS93"/>
    <mergeCell ref="IVT93:IVV93"/>
    <mergeCell ref="IVW93:IVY93"/>
    <mergeCell ref="IVZ93:IWB93"/>
    <mergeCell ref="IWC93:IWE93"/>
    <mergeCell ref="IVB93:IVD93"/>
    <mergeCell ref="IVE93:IVG93"/>
    <mergeCell ref="IVH93:IVJ93"/>
    <mergeCell ref="IVK93:IVM93"/>
    <mergeCell ref="IVN93:IVP93"/>
    <mergeCell ref="IUM93:IUO93"/>
    <mergeCell ref="IUP93:IUR93"/>
    <mergeCell ref="IUS93:IUU93"/>
    <mergeCell ref="IUV93:IUX93"/>
    <mergeCell ref="IUY93:IVA93"/>
    <mergeCell ref="ITX93:ITZ93"/>
    <mergeCell ref="IUA93:IUC93"/>
    <mergeCell ref="IUD93:IUF93"/>
    <mergeCell ref="IUG93:IUI93"/>
    <mergeCell ref="IUJ93:IUL93"/>
    <mergeCell ref="ITI93:ITK93"/>
    <mergeCell ref="ITL93:ITN93"/>
    <mergeCell ref="ITO93:ITQ93"/>
    <mergeCell ref="ITR93:ITT93"/>
    <mergeCell ref="ITU93:ITW93"/>
    <mergeCell ref="IST93:ISV93"/>
    <mergeCell ref="ISW93:ISY93"/>
    <mergeCell ref="ISZ93:ITB93"/>
    <mergeCell ref="ITC93:ITE93"/>
    <mergeCell ref="ITF93:ITH93"/>
    <mergeCell ref="ISE93:ISG93"/>
    <mergeCell ref="ISH93:ISJ93"/>
    <mergeCell ref="ISK93:ISM93"/>
    <mergeCell ref="ISN93:ISP93"/>
    <mergeCell ref="ISQ93:ISS93"/>
    <mergeCell ref="IRP93:IRR93"/>
    <mergeCell ref="IRS93:IRU93"/>
    <mergeCell ref="IRV93:IRX93"/>
    <mergeCell ref="IRY93:ISA93"/>
    <mergeCell ref="ISB93:ISD93"/>
    <mergeCell ref="IRA93:IRC93"/>
    <mergeCell ref="IRD93:IRF93"/>
    <mergeCell ref="IRG93:IRI93"/>
    <mergeCell ref="IRJ93:IRL93"/>
    <mergeCell ref="IRM93:IRO93"/>
    <mergeCell ref="IQL93:IQN93"/>
    <mergeCell ref="IQO93:IQQ93"/>
    <mergeCell ref="IQR93:IQT93"/>
    <mergeCell ref="IQU93:IQW93"/>
    <mergeCell ref="IQX93:IQZ93"/>
    <mergeCell ref="IPW93:IPY93"/>
    <mergeCell ref="IPZ93:IQB93"/>
    <mergeCell ref="IQC93:IQE93"/>
    <mergeCell ref="IQF93:IQH93"/>
    <mergeCell ref="IQI93:IQK93"/>
    <mergeCell ref="IPH93:IPJ93"/>
    <mergeCell ref="IPK93:IPM93"/>
    <mergeCell ref="IPN93:IPP93"/>
    <mergeCell ref="IPQ93:IPS93"/>
    <mergeCell ref="IPT93:IPV93"/>
    <mergeCell ref="IOS93:IOU93"/>
    <mergeCell ref="IOV93:IOX93"/>
    <mergeCell ref="IOY93:IPA93"/>
    <mergeCell ref="IPB93:IPD93"/>
    <mergeCell ref="IPE93:IPG93"/>
    <mergeCell ref="IOD93:IOF93"/>
    <mergeCell ref="IOG93:IOI93"/>
    <mergeCell ref="IOJ93:IOL93"/>
    <mergeCell ref="IOM93:IOO93"/>
    <mergeCell ref="IOP93:IOR93"/>
    <mergeCell ref="INO93:INQ93"/>
    <mergeCell ref="INR93:INT93"/>
    <mergeCell ref="INU93:INW93"/>
    <mergeCell ref="INX93:INZ93"/>
    <mergeCell ref="IOA93:IOC93"/>
    <mergeCell ref="IMZ93:INB93"/>
    <mergeCell ref="INC93:INE93"/>
    <mergeCell ref="INF93:INH93"/>
    <mergeCell ref="INI93:INK93"/>
    <mergeCell ref="INL93:INN93"/>
    <mergeCell ref="IMK93:IMM93"/>
    <mergeCell ref="IMN93:IMP93"/>
    <mergeCell ref="IMQ93:IMS93"/>
    <mergeCell ref="IMT93:IMV93"/>
    <mergeCell ref="IMW93:IMY93"/>
    <mergeCell ref="ILV93:ILX93"/>
    <mergeCell ref="ILY93:IMA93"/>
    <mergeCell ref="IMB93:IMD93"/>
    <mergeCell ref="IME93:IMG93"/>
    <mergeCell ref="IMH93:IMJ93"/>
    <mergeCell ref="ILG93:ILI93"/>
    <mergeCell ref="ILJ93:ILL93"/>
    <mergeCell ref="ILM93:ILO93"/>
    <mergeCell ref="ILP93:ILR93"/>
    <mergeCell ref="ILS93:ILU93"/>
    <mergeCell ref="IKR93:IKT93"/>
    <mergeCell ref="IKU93:IKW93"/>
    <mergeCell ref="IKX93:IKZ93"/>
    <mergeCell ref="ILA93:ILC93"/>
    <mergeCell ref="ILD93:ILF93"/>
    <mergeCell ref="IKC93:IKE93"/>
    <mergeCell ref="IKF93:IKH93"/>
    <mergeCell ref="IKI93:IKK93"/>
    <mergeCell ref="IKL93:IKN93"/>
    <mergeCell ref="IKO93:IKQ93"/>
    <mergeCell ref="IJN93:IJP93"/>
    <mergeCell ref="IJQ93:IJS93"/>
    <mergeCell ref="IJT93:IJV93"/>
    <mergeCell ref="IJW93:IJY93"/>
    <mergeCell ref="IJZ93:IKB93"/>
    <mergeCell ref="IIY93:IJA93"/>
    <mergeCell ref="IJB93:IJD93"/>
    <mergeCell ref="IJE93:IJG93"/>
    <mergeCell ref="IJH93:IJJ93"/>
    <mergeCell ref="IJK93:IJM93"/>
    <mergeCell ref="IIJ93:IIL93"/>
    <mergeCell ref="IIM93:IIO93"/>
    <mergeCell ref="IIP93:IIR93"/>
    <mergeCell ref="IIS93:IIU93"/>
    <mergeCell ref="IIV93:IIX93"/>
    <mergeCell ref="IHU93:IHW93"/>
    <mergeCell ref="IHX93:IHZ93"/>
    <mergeCell ref="IIA93:IIC93"/>
    <mergeCell ref="IID93:IIF93"/>
    <mergeCell ref="IIG93:III93"/>
    <mergeCell ref="IHF93:IHH93"/>
    <mergeCell ref="IHI93:IHK93"/>
    <mergeCell ref="IHL93:IHN93"/>
    <mergeCell ref="IHO93:IHQ93"/>
    <mergeCell ref="IHR93:IHT93"/>
    <mergeCell ref="IGQ93:IGS93"/>
    <mergeCell ref="IGT93:IGV93"/>
    <mergeCell ref="IGW93:IGY93"/>
    <mergeCell ref="IGZ93:IHB93"/>
    <mergeCell ref="IHC93:IHE93"/>
    <mergeCell ref="IGB93:IGD93"/>
    <mergeCell ref="IGE93:IGG93"/>
    <mergeCell ref="IGH93:IGJ93"/>
    <mergeCell ref="IGK93:IGM93"/>
    <mergeCell ref="IGN93:IGP93"/>
    <mergeCell ref="IFM93:IFO93"/>
    <mergeCell ref="IFP93:IFR93"/>
    <mergeCell ref="IFS93:IFU93"/>
    <mergeCell ref="IFV93:IFX93"/>
    <mergeCell ref="IFY93:IGA93"/>
    <mergeCell ref="IEX93:IEZ93"/>
    <mergeCell ref="IFA93:IFC93"/>
    <mergeCell ref="IFD93:IFF93"/>
    <mergeCell ref="IFG93:IFI93"/>
    <mergeCell ref="IFJ93:IFL93"/>
    <mergeCell ref="IEI93:IEK93"/>
    <mergeCell ref="IEL93:IEN93"/>
    <mergeCell ref="IEO93:IEQ93"/>
    <mergeCell ref="IER93:IET93"/>
    <mergeCell ref="IEU93:IEW93"/>
    <mergeCell ref="IDT93:IDV93"/>
    <mergeCell ref="IDW93:IDY93"/>
    <mergeCell ref="IDZ93:IEB93"/>
    <mergeCell ref="IEC93:IEE93"/>
    <mergeCell ref="IEF93:IEH93"/>
    <mergeCell ref="IDE93:IDG93"/>
    <mergeCell ref="IDH93:IDJ93"/>
    <mergeCell ref="IDK93:IDM93"/>
    <mergeCell ref="IDN93:IDP93"/>
    <mergeCell ref="IDQ93:IDS93"/>
    <mergeCell ref="ICP93:ICR93"/>
    <mergeCell ref="ICS93:ICU93"/>
    <mergeCell ref="ICV93:ICX93"/>
    <mergeCell ref="ICY93:IDA93"/>
    <mergeCell ref="IDB93:IDD93"/>
    <mergeCell ref="ICA93:ICC93"/>
    <mergeCell ref="ICD93:ICF93"/>
    <mergeCell ref="ICG93:ICI93"/>
    <mergeCell ref="ICJ93:ICL93"/>
    <mergeCell ref="ICM93:ICO93"/>
    <mergeCell ref="IBL93:IBN93"/>
    <mergeCell ref="IBO93:IBQ93"/>
    <mergeCell ref="IBR93:IBT93"/>
    <mergeCell ref="IBU93:IBW93"/>
    <mergeCell ref="IBX93:IBZ93"/>
    <mergeCell ref="IAW93:IAY93"/>
    <mergeCell ref="IAZ93:IBB93"/>
    <mergeCell ref="IBC93:IBE93"/>
    <mergeCell ref="IBF93:IBH93"/>
    <mergeCell ref="IBI93:IBK93"/>
    <mergeCell ref="IAH93:IAJ93"/>
    <mergeCell ref="IAK93:IAM93"/>
    <mergeCell ref="IAN93:IAP93"/>
    <mergeCell ref="IAQ93:IAS93"/>
    <mergeCell ref="IAT93:IAV93"/>
    <mergeCell ref="HZS93:HZU93"/>
    <mergeCell ref="HZV93:HZX93"/>
    <mergeCell ref="HZY93:IAA93"/>
    <mergeCell ref="IAB93:IAD93"/>
    <mergeCell ref="IAE93:IAG93"/>
    <mergeCell ref="HZD93:HZF93"/>
    <mergeCell ref="HZG93:HZI93"/>
    <mergeCell ref="HZJ93:HZL93"/>
    <mergeCell ref="HZM93:HZO93"/>
    <mergeCell ref="HZP93:HZR93"/>
    <mergeCell ref="HYO93:HYQ93"/>
    <mergeCell ref="HYR93:HYT93"/>
    <mergeCell ref="HYU93:HYW93"/>
    <mergeCell ref="HYX93:HYZ93"/>
    <mergeCell ref="HZA93:HZC93"/>
    <mergeCell ref="HXZ93:HYB93"/>
    <mergeCell ref="HYC93:HYE93"/>
    <mergeCell ref="HYF93:HYH93"/>
    <mergeCell ref="HYI93:HYK93"/>
    <mergeCell ref="HYL93:HYN93"/>
    <mergeCell ref="HXK93:HXM93"/>
    <mergeCell ref="HXN93:HXP93"/>
    <mergeCell ref="HXQ93:HXS93"/>
    <mergeCell ref="HXT93:HXV93"/>
    <mergeCell ref="HXW93:HXY93"/>
    <mergeCell ref="HWV93:HWX93"/>
    <mergeCell ref="HWY93:HXA93"/>
    <mergeCell ref="HXB93:HXD93"/>
    <mergeCell ref="HXE93:HXG93"/>
    <mergeCell ref="HXH93:HXJ93"/>
    <mergeCell ref="HWG93:HWI93"/>
    <mergeCell ref="HWJ93:HWL93"/>
    <mergeCell ref="HWM93:HWO93"/>
    <mergeCell ref="HWP93:HWR93"/>
    <mergeCell ref="HWS93:HWU93"/>
    <mergeCell ref="HVR93:HVT93"/>
    <mergeCell ref="HVU93:HVW93"/>
    <mergeCell ref="HVX93:HVZ93"/>
    <mergeCell ref="HWA93:HWC93"/>
    <mergeCell ref="HWD93:HWF93"/>
    <mergeCell ref="HVC93:HVE93"/>
    <mergeCell ref="HVF93:HVH93"/>
    <mergeCell ref="HVI93:HVK93"/>
    <mergeCell ref="HVL93:HVN93"/>
    <mergeCell ref="HVO93:HVQ93"/>
    <mergeCell ref="HUN93:HUP93"/>
    <mergeCell ref="HUQ93:HUS93"/>
    <mergeCell ref="HUT93:HUV93"/>
    <mergeCell ref="HUW93:HUY93"/>
    <mergeCell ref="HUZ93:HVB93"/>
    <mergeCell ref="HTY93:HUA93"/>
    <mergeCell ref="HUB93:HUD93"/>
    <mergeCell ref="HUE93:HUG93"/>
    <mergeCell ref="HUH93:HUJ93"/>
    <mergeCell ref="HUK93:HUM93"/>
    <mergeCell ref="HTJ93:HTL93"/>
    <mergeCell ref="HTM93:HTO93"/>
    <mergeCell ref="HTP93:HTR93"/>
    <mergeCell ref="HTS93:HTU93"/>
    <mergeCell ref="HTV93:HTX93"/>
    <mergeCell ref="HSU93:HSW93"/>
    <mergeCell ref="HSX93:HSZ93"/>
    <mergeCell ref="HTA93:HTC93"/>
    <mergeCell ref="HTD93:HTF93"/>
    <mergeCell ref="HTG93:HTI93"/>
    <mergeCell ref="HSF93:HSH93"/>
    <mergeCell ref="HSI93:HSK93"/>
    <mergeCell ref="HSL93:HSN93"/>
    <mergeCell ref="HSO93:HSQ93"/>
    <mergeCell ref="HSR93:HST93"/>
    <mergeCell ref="HRQ93:HRS93"/>
    <mergeCell ref="HRT93:HRV93"/>
    <mergeCell ref="HRW93:HRY93"/>
    <mergeCell ref="HRZ93:HSB93"/>
    <mergeCell ref="HSC93:HSE93"/>
    <mergeCell ref="HRB93:HRD93"/>
    <mergeCell ref="HRE93:HRG93"/>
    <mergeCell ref="HRH93:HRJ93"/>
    <mergeCell ref="HRK93:HRM93"/>
    <mergeCell ref="HRN93:HRP93"/>
    <mergeCell ref="HQM93:HQO93"/>
    <mergeCell ref="HQP93:HQR93"/>
    <mergeCell ref="HQS93:HQU93"/>
    <mergeCell ref="HQV93:HQX93"/>
    <mergeCell ref="HQY93:HRA93"/>
    <mergeCell ref="HPX93:HPZ93"/>
    <mergeCell ref="HQA93:HQC93"/>
    <mergeCell ref="HQD93:HQF93"/>
    <mergeCell ref="HQG93:HQI93"/>
    <mergeCell ref="HQJ93:HQL93"/>
    <mergeCell ref="HPI93:HPK93"/>
    <mergeCell ref="HPL93:HPN93"/>
    <mergeCell ref="HPO93:HPQ93"/>
    <mergeCell ref="HPR93:HPT93"/>
    <mergeCell ref="HPU93:HPW93"/>
    <mergeCell ref="HOT93:HOV93"/>
    <mergeCell ref="HOW93:HOY93"/>
    <mergeCell ref="HOZ93:HPB93"/>
    <mergeCell ref="HPC93:HPE93"/>
    <mergeCell ref="HPF93:HPH93"/>
    <mergeCell ref="HOE93:HOG93"/>
    <mergeCell ref="HOH93:HOJ93"/>
    <mergeCell ref="HOK93:HOM93"/>
    <mergeCell ref="HON93:HOP93"/>
    <mergeCell ref="HOQ93:HOS93"/>
    <mergeCell ref="HNP93:HNR93"/>
    <mergeCell ref="HNS93:HNU93"/>
    <mergeCell ref="HNV93:HNX93"/>
    <mergeCell ref="HNY93:HOA93"/>
    <mergeCell ref="HOB93:HOD93"/>
    <mergeCell ref="HNA93:HNC93"/>
    <mergeCell ref="HND93:HNF93"/>
    <mergeCell ref="HNG93:HNI93"/>
    <mergeCell ref="HNJ93:HNL93"/>
    <mergeCell ref="HNM93:HNO93"/>
    <mergeCell ref="HML93:HMN93"/>
    <mergeCell ref="HMO93:HMQ93"/>
    <mergeCell ref="HMR93:HMT93"/>
    <mergeCell ref="HMU93:HMW93"/>
    <mergeCell ref="HMX93:HMZ93"/>
    <mergeCell ref="HLW93:HLY93"/>
    <mergeCell ref="HLZ93:HMB93"/>
    <mergeCell ref="HMC93:HME93"/>
    <mergeCell ref="HMF93:HMH93"/>
    <mergeCell ref="HMI93:HMK93"/>
    <mergeCell ref="HLH93:HLJ93"/>
    <mergeCell ref="HLK93:HLM93"/>
    <mergeCell ref="HLN93:HLP93"/>
    <mergeCell ref="HLQ93:HLS93"/>
    <mergeCell ref="HLT93:HLV93"/>
    <mergeCell ref="HKS93:HKU93"/>
    <mergeCell ref="HKV93:HKX93"/>
    <mergeCell ref="HKY93:HLA93"/>
    <mergeCell ref="HLB93:HLD93"/>
    <mergeCell ref="HLE93:HLG93"/>
    <mergeCell ref="HKD93:HKF93"/>
    <mergeCell ref="HKG93:HKI93"/>
    <mergeCell ref="HKJ93:HKL93"/>
    <mergeCell ref="HKM93:HKO93"/>
    <mergeCell ref="HKP93:HKR93"/>
    <mergeCell ref="HJO93:HJQ93"/>
    <mergeCell ref="HJR93:HJT93"/>
    <mergeCell ref="HJU93:HJW93"/>
    <mergeCell ref="HJX93:HJZ93"/>
    <mergeCell ref="HKA93:HKC93"/>
    <mergeCell ref="HIZ93:HJB93"/>
    <mergeCell ref="HJC93:HJE93"/>
    <mergeCell ref="HJF93:HJH93"/>
    <mergeCell ref="HJI93:HJK93"/>
    <mergeCell ref="HJL93:HJN93"/>
    <mergeCell ref="HIK93:HIM93"/>
    <mergeCell ref="HIN93:HIP93"/>
    <mergeCell ref="HIQ93:HIS93"/>
    <mergeCell ref="HIT93:HIV93"/>
    <mergeCell ref="HIW93:HIY93"/>
    <mergeCell ref="HHV93:HHX93"/>
    <mergeCell ref="HHY93:HIA93"/>
    <mergeCell ref="HIB93:HID93"/>
    <mergeCell ref="HIE93:HIG93"/>
    <mergeCell ref="HIH93:HIJ93"/>
    <mergeCell ref="HHG93:HHI93"/>
    <mergeCell ref="HHJ93:HHL93"/>
    <mergeCell ref="HHM93:HHO93"/>
    <mergeCell ref="HHP93:HHR93"/>
    <mergeCell ref="HHS93:HHU93"/>
    <mergeCell ref="HGR93:HGT93"/>
    <mergeCell ref="HGU93:HGW93"/>
    <mergeCell ref="HGX93:HGZ93"/>
    <mergeCell ref="HHA93:HHC93"/>
    <mergeCell ref="HHD93:HHF93"/>
    <mergeCell ref="HGC93:HGE93"/>
    <mergeCell ref="HGF93:HGH93"/>
    <mergeCell ref="HGI93:HGK93"/>
    <mergeCell ref="HGL93:HGN93"/>
    <mergeCell ref="HGO93:HGQ93"/>
    <mergeCell ref="HFN93:HFP93"/>
    <mergeCell ref="HFQ93:HFS93"/>
    <mergeCell ref="HFT93:HFV93"/>
    <mergeCell ref="HFW93:HFY93"/>
    <mergeCell ref="HFZ93:HGB93"/>
    <mergeCell ref="HEY93:HFA93"/>
    <mergeCell ref="HFB93:HFD93"/>
    <mergeCell ref="HFE93:HFG93"/>
    <mergeCell ref="HFH93:HFJ93"/>
    <mergeCell ref="HFK93:HFM93"/>
    <mergeCell ref="HEJ93:HEL93"/>
    <mergeCell ref="HEM93:HEO93"/>
    <mergeCell ref="HEP93:HER93"/>
    <mergeCell ref="HES93:HEU93"/>
    <mergeCell ref="HEV93:HEX93"/>
    <mergeCell ref="HDU93:HDW93"/>
    <mergeCell ref="HDX93:HDZ93"/>
    <mergeCell ref="HEA93:HEC93"/>
    <mergeCell ref="HED93:HEF93"/>
    <mergeCell ref="HEG93:HEI93"/>
    <mergeCell ref="HDF93:HDH93"/>
    <mergeCell ref="HDI93:HDK93"/>
    <mergeCell ref="HDL93:HDN93"/>
    <mergeCell ref="HDO93:HDQ93"/>
    <mergeCell ref="HDR93:HDT93"/>
    <mergeCell ref="HCQ93:HCS93"/>
    <mergeCell ref="HCT93:HCV93"/>
    <mergeCell ref="HCW93:HCY93"/>
    <mergeCell ref="HCZ93:HDB93"/>
    <mergeCell ref="HDC93:HDE93"/>
    <mergeCell ref="HCB93:HCD93"/>
    <mergeCell ref="HCE93:HCG93"/>
    <mergeCell ref="HCH93:HCJ93"/>
    <mergeCell ref="HCK93:HCM93"/>
    <mergeCell ref="HCN93:HCP93"/>
    <mergeCell ref="HBM93:HBO93"/>
    <mergeCell ref="HBP93:HBR93"/>
    <mergeCell ref="HBS93:HBU93"/>
    <mergeCell ref="HBV93:HBX93"/>
    <mergeCell ref="HBY93:HCA93"/>
    <mergeCell ref="HAX93:HAZ93"/>
    <mergeCell ref="HBA93:HBC93"/>
    <mergeCell ref="HBD93:HBF93"/>
    <mergeCell ref="HBG93:HBI93"/>
    <mergeCell ref="HBJ93:HBL93"/>
    <mergeCell ref="HAI93:HAK93"/>
    <mergeCell ref="HAL93:HAN93"/>
    <mergeCell ref="HAO93:HAQ93"/>
    <mergeCell ref="HAR93:HAT93"/>
    <mergeCell ref="HAU93:HAW93"/>
    <mergeCell ref="GZT93:GZV93"/>
    <mergeCell ref="GZW93:GZY93"/>
    <mergeCell ref="GZZ93:HAB93"/>
    <mergeCell ref="HAC93:HAE93"/>
    <mergeCell ref="HAF93:HAH93"/>
    <mergeCell ref="GZE93:GZG93"/>
    <mergeCell ref="GZH93:GZJ93"/>
    <mergeCell ref="GZK93:GZM93"/>
    <mergeCell ref="GZN93:GZP93"/>
    <mergeCell ref="GZQ93:GZS93"/>
    <mergeCell ref="GYP93:GYR93"/>
    <mergeCell ref="GYS93:GYU93"/>
    <mergeCell ref="GYV93:GYX93"/>
    <mergeCell ref="GYY93:GZA93"/>
    <mergeCell ref="GZB93:GZD93"/>
    <mergeCell ref="GYA93:GYC93"/>
    <mergeCell ref="GYD93:GYF93"/>
    <mergeCell ref="GYG93:GYI93"/>
    <mergeCell ref="GYJ93:GYL93"/>
    <mergeCell ref="GYM93:GYO93"/>
    <mergeCell ref="GXL93:GXN93"/>
    <mergeCell ref="GXO93:GXQ93"/>
    <mergeCell ref="GXR93:GXT93"/>
    <mergeCell ref="GXU93:GXW93"/>
    <mergeCell ref="GXX93:GXZ93"/>
    <mergeCell ref="GWW93:GWY93"/>
    <mergeCell ref="GWZ93:GXB93"/>
    <mergeCell ref="GXC93:GXE93"/>
    <mergeCell ref="GXF93:GXH93"/>
    <mergeCell ref="GXI93:GXK93"/>
    <mergeCell ref="GWH93:GWJ93"/>
    <mergeCell ref="GWK93:GWM93"/>
    <mergeCell ref="GWN93:GWP93"/>
    <mergeCell ref="GWQ93:GWS93"/>
    <mergeCell ref="GWT93:GWV93"/>
    <mergeCell ref="GVS93:GVU93"/>
    <mergeCell ref="GVV93:GVX93"/>
    <mergeCell ref="GVY93:GWA93"/>
    <mergeCell ref="GWB93:GWD93"/>
    <mergeCell ref="GWE93:GWG93"/>
    <mergeCell ref="GVD93:GVF93"/>
    <mergeCell ref="GVG93:GVI93"/>
    <mergeCell ref="GVJ93:GVL93"/>
    <mergeCell ref="GVM93:GVO93"/>
    <mergeCell ref="GVP93:GVR93"/>
    <mergeCell ref="GUO93:GUQ93"/>
    <mergeCell ref="GUR93:GUT93"/>
    <mergeCell ref="GUU93:GUW93"/>
    <mergeCell ref="GUX93:GUZ93"/>
    <mergeCell ref="GVA93:GVC93"/>
    <mergeCell ref="GTZ93:GUB93"/>
    <mergeCell ref="GUC93:GUE93"/>
    <mergeCell ref="GUF93:GUH93"/>
    <mergeCell ref="GUI93:GUK93"/>
    <mergeCell ref="GUL93:GUN93"/>
    <mergeCell ref="GTK93:GTM93"/>
    <mergeCell ref="GTN93:GTP93"/>
    <mergeCell ref="GTQ93:GTS93"/>
    <mergeCell ref="GTT93:GTV93"/>
    <mergeCell ref="GTW93:GTY93"/>
    <mergeCell ref="GSV93:GSX93"/>
    <mergeCell ref="GSY93:GTA93"/>
    <mergeCell ref="GTB93:GTD93"/>
    <mergeCell ref="GTE93:GTG93"/>
    <mergeCell ref="GTH93:GTJ93"/>
    <mergeCell ref="GSG93:GSI93"/>
    <mergeCell ref="GSJ93:GSL93"/>
    <mergeCell ref="GSM93:GSO93"/>
    <mergeCell ref="GSP93:GSR93"/>
    <mergeCell ref="GSS93:GSU93"/>
    <mergeCell ref="GRR93:GRT93"/>
    <mergeCell ref="GRU93:GRW93"/>
    <mergeCell ref="GRX93:GRZ93"/>
    <mergeCell ref="GSA93:GSC93"/>
    <mergeCell ref="GSD93:GSF93"/>
    <mergeCell ref="GRC93:GRE93"/>
    <mergeCell ref="GRF93:GRH93"/>
    <mergeCell ref="GRI93:GRK93"/>
    <mergeCell ref="GRL93:GRN93"/>
    <mergeCell ref="GRO93:GRQ93"/>
    <mergeCell ref="GQN93:GQP93"/>
    <mergeCell ref="GQQ93:GQS93"/>
    <mergeCell ref="GQT93:GQV93"/>
    <mergeCell ref="GQW93:GQY93"/>
    <mergeCell ref="GQZ93:GRB93"/>
    <mergeCell ref="GPY93:GQA93"/>
    <mergeCell ref="GQB93:GQD93"/>
    <mergeCell ref="GQE93:GQG93"/>
    <mergeCell ref="GQH93:GQJ93"/>
    <mergeCell ref="GQK93:GQM93"/>
    <mergeCell ref="GPJ93:GPL93"/>
    <mergeCell ref="GPM93:GPO93"/>
    <mergeCell ref="GPP93:GPR93"/>
    <mergeCell ref="GPS93:GPU93"/>
    <mergeCell ref="GPV93:GPX93"/>
    <mergeCell ref="GOU93:GOW93"/>
    <mergeCell ref="GOX93:GOZ93"/>
    <mergeCell ref="GPA93:GPC93"/>
    <mergeCell ref="GPD93:GPF93"/>
    <mergeCell ref="GPG93:GPI93"/>
    <mergeCell ref="GOF93:GOH93"/>
    <mergeCell ref="GOI93:GOK93"/>
    <mergeCell ref="GOL93:GON93"/>
    <mergeCell ref="GOO93:GOQ93"/>
    <mergeCell ref="GOR93:GOT93"/>
    <mergeCell ref="GNQ93:GNS93"/>
    <mergeCell ref="GNT93:GNV93"/>
    <mergeCell ref="GNW93:GNY93"/>
    <mergeCell ref="GNZ93:GOB93"/>
    <mergeCell ref="GOC93:GOE93"/>
    <mergeCell ref="GNB93:GND93"/>
    <mergeCell ref="GNE93:GNG93"/>
    <mergeCell ref="GNH93:GNJ93"/>
    <mergeCell ref="GNK93:GNM93"/>
    <mergeCell ref="GNN93:GNP93"/>
    <mergeCell ref="GMM93:GMO93"/>
    <mergeCell ref="GMP93:GMR93"/>
    <mergeCell ref="GMS93:GMU93"/>
    <mergeCell ref="GMV93:GMX93"/>
    <mergeCell ref="GMY93:GNA93"/>
    <mergeCell ref="GLX93:GLZ93"/>
    <mergeCell ref="GMA93:GMC93"/>
    <mergeCell ref="GMD93:GMF93"/>
    <mergeCell ref="GMG93:GMI93"/>
    <mergeCell ref="GMJ93:GML93"/>
    <mergeCell ref="GLI93:GLK93"/>
    <mergeCell ref="GLL93:GLN93"/>
    <mergeCell ref="GLO93:GLQ93"/>
    <mergeCell ref="GLR93:GLT93"/>
    <mergeCell ref="GLU93:GLW93"/>
    <mergeCell ref="GKT93:GKV93"/>
    <mergeCell ref="GKW93:GKY93"/>
    <mergeCell ref="GKZ93:GLB93"/>
    <mergeCell ref="GLC93:GLE93"/>
    <mergeCell ref="GLF93:GLH93"/>
    <mergeCell ref="GKE93:GKG93"/>
    <mergeCell ref="GKH93:GKJ93"/>
    <mergeCell ref="GKK93:GKM93"/>
    <mergeCell ref="GKN93:GKP93"/>
    <mergeCell ref="GKQ93:GKS93"/>
    <mergeCell ref="GJP93:GJR93"/>
    <mergeCell ref="GJS93:GJU93"/>
    <mergeCell ref="GJV93:GJX93"/>
    <mergeCell ref="GJY93:GKA93"/>
    <mergeCell ref="GKB93:GKD93"/>
    <mergeCell ref="GJA93:GJC93"/>
    <mergeCell ref="GJD93:GJF93"/>
    <mergeCell ref="GJG93:GJI93"/>
    <mergeCell ref="GJJ93:GJL93"/>
    <mergeCell ref="GJM93:GJO93"/>
    <mergeCell ref="GIL93:GIN93"/>
    <mergeCell ref="GIO93:GIQ93"/>
    <mergeCell ref="GIR93:GIT93"/>
    <mergeCell ref="GIU93:GIW93"/>
    <mergeCell ref="GIX93:GIZ93"/>
    <mergeCell ref="GHW93:GHY93"/>
    <mergeCell ref="GHZ93:GIB93"/>
    <mergeCell ref="GIC93:GIE93"/>
    <mergeCell ref="GIF93:GIH93"/>
    <mergeCell ref="GII93:GIK93"/>
    <mergeCell ref="GHH93:GHJ93"/>
    <mergeCell ref="GHK93:GHM93"/>
    <mergeCell ref="GHN93:GHP93"/>
    <mergeCell ref="GHQ93:GHS93"/>
    <mergeCell ref="GHT93:GHV93"/>
    <mergeCell ref="GGS93:GGU93"/>
    <mergeCell ref="GGV93:GGX93"/>
    <mergeCell ref="GGY93:GHA93"/>
    <mergeCell ref="GHB93:GHD93"/>
    <mergeCell ref="GHE93:GHG93"/>
    <mergeCell ref="GGD93:GGF93"/>
    <mergeCell ref="GGG93:GGI93"/>
    <mergeCell ref="GGJ93:GGL93"/>
    <mergeCell ref="GGM93:GGO93"/>
    <mergeCell ref="GGP93:GGR93"/>
    <mergeCell ref="GFO93:GFQ93"/>
    <mergeCell ref="GFR93:GFT93"/>
    <mergeCell ref="GFU93:GFW93"/>
    <mergeCell ref="GFX93:GFZ93"/>
    <mergeCell ref="GGA93:GGC93"/>
    <mergeCell ref="GEZ93:GFB93"/>
    <mergeCell ref="GFC93:GFE93"/>
    <mergeCell ref="GFF93:GFH93"/>
    <mergeCell ref="GFI93:GFK93"/>
    <mergeCell ref="GFL93:GFN93"/>
    <mergeCell ref="GEK93:GEM93"/>
    <mergeCell ref="GEN93:GEP93"/>
    <mergeCell ref="GEQ93:GES93"/>
    <mergeCell ref="GET93:GEV93"/>
    <mergeCell ref="GEW93:GEY93"/>
    <mergeCell ref="GDV93:GDX93"/>
    <mergeCell ref="GDY93:GEA93"/>
    <mergeCell ref="GEB93:GED93"/>
    <mergeCell ref="GEE93:GEG93"/>
    <mergeCell ref="GEH93:GEJ93"/>
    <mergeCell ref="GDG93:GDI93"/>
    <mergeCell ref="GDJ93:GDL93"/>
    <mergeCell ref="GDM93:GDO93"/>
    <mergeCell ref="GDP93:GDR93"/>
    <mergeCell ref="GDS93:GDU93"/>
    <mergeCell ref="GCR93:GCT93"/>
    <mergeCell ref="GCU93:GCW93"/>
    <mergeCell ref="GCX93:GCZ93"/>
    <mergeCell ref="GDA93:GDC93"/>
    <mergeCell ref="GDD93:GDF93"/>
    <mergeCell ref="GCC93:GCE93"/>
    <mergeCell ref="GCF93:GCH93"/>
    <mergeCell ref="GCI93:GCK93"/>
    <mergeCell ref="GCL93:GCN93"/>
    <mergeCell ref="GCO93:GCQ93"/>
    <mergeCell ref="GBN93:GBP93"/>
    <mergeCell ref="GBQ93:GBS93"/>
    <mergeCell ref="GBT93:GBV93"/>
    <mergeCell ref="GBW93:GBY93"/>
    <mergeCell ref="GBZ93:GCB93"/>
    <mergeCell ref="GAY93:GBA93"/>
    <mergeCell ref="GBB93:GBD93"/>
    <mergeCell ref="GBE93:GBG93"/>
    <mergeCell ref="GBH93:GBJ93"/>
    <mergeCell ref="GBK93:GBM93"/>
    <mergeCell ref="GAJ93:GAL93"/>
    <mergeCell ref="GAM93:GAO93"/>
    <mergeCell ref="GAP93:GAR93"/>
    <mergeCell ref="GAS93:GAU93"/>
    <mergeCell ref="GAV93:GAX93"/>
    <mergeCell ref="FZU93:FZW93"/>
    <mergeCell ref="FZX93:FZZ93"/>
    <mergeCell ref="GAA93:GAC93"/>
    <mergeCell ref="GAD93:GAF93"/>
    <mergeCell ref="GAG93:GAI93"/>
    <mergeCell ref="FZF93:FZH93"/>
    <mergeCell ref="FZI93:FZK93"/>
    <mergeCell ref="FZL93:FZN93"/>
    <mergeCell ref="FZO93:FZQ93"/>
    <mergeCell ref="FZR93:FZT93"/>
    <mergeCell ref="FYQ93:FYS93"/>
    <mergeCell ref="FYT93:FYV93"/>
    <mergeCell ref="FYW93:FYY93"/>
    <mergeCell ref="FYZ93:FZB93"/>
    <mergeCell ref="FZC93:FZE93"/>
    <mergeCell ref="FYB93:FYD93"/>
    <mergeCell ref="FYE93:FYG93"/>
    <mergeCell ref="FYH93:FYJ93"/>
    <mergeCell ref="FYK93:FYM93"/>
    <mergeCell ref="FYN93:FYP93"/>
    <mergeCell ref="FXM93:FXO93"/>
    <mergeCell ref="FXP93:FXR93"/>
    <mergeCell ref="FXS93:FXU93"/>
    <mergeCell ref="FXV93:FXX93"/>
    <mergeCell ref="FXY93:FYA93"/>
    <mergeCell ref="FWX93:FWZ93"/>
    <mergeCell ref="FXA93:FXC93"/>
    <mergeCell ref="FXD93:FXF93"/>
    <mergeCell ref="FXG93:FXI93"/>
    <mergeCell ref="FXJ93:FXL93"/>
    <mergeCell ref="FWI93:FWK93"/>
    <mergeCell ref="FWL93:FWN93"/>
    <mergeCell ref="FWO93:FWQ93"/>
    <mergeCell ref="FWR93:FWT93"/>
    <mergeCell ref="FWU93:FWW93"/>
    <mergeCell ref="FVT93:FVV93"/>
    <mergeCell ref="FVW93:FVY93"/>
    <mergeCell ref="FVZ93:FWB93"/>
    <mergeCell ref="FWC93:FWE93"/>
    <mergeCell ref="FWF93:FWH93"/>
    <mergeCell ref="FVE93:FVG93"/>
    <mergeCell ref="FVH93:FVJ93"/>
    <mergeCell ref="FVK93:FVM93"/>
    <mergeCell ref="FVN93:FVP93"/>
    <mergeCell ref="FVQ93:FVS93"/>
    <mergeCell ref="FUP93:FUR93"/>
    <mergeCell ref="FUS93:FUU93"/>
    <mergeCell ref="FUV93:FUX93"/>
    <mergeCell ref="FUY93:FVA93"/>
    <mergeCell ref="FVB93:FVD93"/>
    <mergeCell ref="FUA93:FUC93"/>
    <mergeCell ref="FUD93:FUF93"/>
    <mergeCell ref="FUG93:FUI93"/>
    <mergeCell ref="FUJ93:FUL93"/>
    <mergeCell ref="FUM93:FUO93"/>
    <mergeCell ref="FTL93:FTN93"/>
    <mergeCell ref="FTO93:FTQ93"/>
    <mergeCell ref="FTR93:FTT93"/>
    <mergeCell ref="FTU93:FTW93"/>
    <mergeCell ref="FTX93:FTZ93"/>
    <mergeCell ref="FSW93:FSY93"/>
    <mergeCell ref="FSZ93:FTB93"/>
    <mergeCell ref="FTC93:FTE93"/>
    <mergeCell ref="FTF93:FTH93"/>
    <mergeCell ref="FTI93:FTK93"/>
    <mergeCell ref="FSH93:FSJ93"/>
    <mergeCell ref="FSK93:FSM93"/>
    <mergeCell ref="FSN93:FSP93"/>
    <mergeCell ref="FSQ93:FSS93"/>
    <mergeCell ref="FST93:FSV93"/>
    <mergeCell ref="FRS93:FRU93"/>
    <mergeCell ref="FRV93:FRX93"/>
    <mergeCell ref="FRY93:FSA93"/>
    <mergeCell ref="FSB93:FSD93"/>
    <mergeCell ref="FSE93:FSG93"/>
    <mergeCell ref="FRD93:FRF93"/>
    <mergeCell ref="FRG93:FRI93"/>
    <mergeCell ref="FRJ93:FRL93"/>
    <mergeCell ref="FRM93:FRO93"/>
    <mergeCell ref="FRP93:FRR93"/>
    <mergeCell ref="FQO93:FQQ93"/>
    <mergeCell ref="FQR93:FQT93"/>
    <mergeCell ref="FQU93:FQW93"/>
    <mergeCell ref="FQX93:FQZ93"/>
    <mergeCell ref="FRA93:FRC93"/>
    <mergeCell ref="FPZ93:FQB93"/>
    <mergeCell ref="FQC93:FQE93"/>
    <mergeCell ref="FQF93:FQH93"/>
    <mergeCell ref="FQI93:FQK93"/>
    <mergeCell ref="FQL93:FQN93"/>
    <mergeCell ref="FPK93:FPM93"/>
    <mergeCell ref="FPN93:FPP93"/>
    <mergeCell ref="FPQ93:FPS93"/>
    <mergeCell ref="FPT93:FPV93"/>
    <mergeCell ref="FPW93:FPY93"/>
    <mergeCell ref="FOV93:FOX93"/>
    <mergeCell ref="FOY93:FPA93"/>
    <mergeCell ref="FPB93:FPD93"/>
    <mergeCell ref="FPE93:FPG93"/>
    <mergeCell ref="FPH93:FPJ93"/>
    <mergeCell ref="FOG93:FOI93"/>
    <mergeCell ref="FOJ93:FOL93"/>
    <mergeCell ref="FOM93:FOO93"/>
    <mergeCell ref="FOP93:FOR93"/>
    <mergeCell ref="FOS93:FOU93"/>
    <mergeCell ref="FNR93:FNT93"/>
    <mergeCell ref="FNU93:FNW93"/>
    <mergeCell ref="FNX93:FNZ93"/>
    <mergeCell ref="FOA93:FOC93"/>
    <mergeCell ref="FOD93:FOF93"/>
    <mergeCell ref="FNC93:FNE93"/>
    <mergeCell ref="FNF93:FNH93"/>
    <mergeCell ref="FNI93:FNK93"/>
    <mergeCell ref="FNL93:FNN93"/>
    <mergeCell ref="FNO93:FNQ93"/>
    <mergeCell ref="FMN93:FMP93"/>
    <mergeCell ref="FMQ93:FMS93"/>
    <mergeCell ref="FMT93:FMV93"/>
    <mergeCell ref="FMW93:FMY93"/>
    <mergeCell ref="FMZ93:FNB93"/>
    <mergeCell ref="FLY93:FMA93"/>
    <mergeCell ref="FMB93:FMD93"/>
    <mergeCell ref="FME93:FMG93"/>
    <mergeCell ref="FMH93:FMJ93"/>
    <mergeCell ref="FMK93:FMM93"/>
    <mergeCell ref="FLJ93:FLL93"/>
    <mergeCell ref="FLM93:FLO93"/>
    <mergeCell ref="FLP93:FLR93"/>
    <mergeCell ref="FLS93:FLU93"/>
    <mergeCell ref="FLV93:FLX93"/>
    <mergeCell ref="FKU93:FKW93"/>
    <mergeCell ref="FKX93:FKZ93"/>
    <mergeCell ref="FLA93:FLC93"/>
    <mergeCell ref="FLD93:FLF93"/>
    <mergeCell ref="FLG93:FLI93"/>
    <mergeCell ref="FKF93:FKH93"/>
    <mergeCell ref="FKI93:FKK93"/>
    <mergeCell ref="FKL93:FKN93"/>
    <mergeCell ref="FKO93:FKQ93"/>
    <mergeCell ref="FKR93:FKT93"/>
    <mergeCell ref="FJQ93:FJS93"/>
    <mergeCell ref="FJT93:FJV93"/>
    <mergeCell ref="FJW93:FJY93"/>
    <mergeCell ref="FJZ93:FKB93"/>
    <mergeCell ref="FKC93:FKE93"/>
    <mergeCell ref="FJB93:FJD93"/>
    <mergeCell ref="FJE93:FJG93"/>
    <mergeCell ref="FJH93:FJJ93"/>
    <mergeCell ref="FJK93:FJM93"/>
    <mergeCell ref="FJN93:FJP93"/>
    <mergeCell ref="FIM93:FIO93"/>
    <mergeCell ref="FIP93:FIR93"/>
    <mergeCell ref="FIS93:FIU93"/>
    <mergeCell ref="FIV93:FIX93"/>
    <mergeCell ref="FIY93:FJA93"/>
    <mergeCell ref="FHX93:FHZ93"/>
    <mergeCell ref="FIA93:FIC93"/>
    <mergeCell ref="FID93:FIF93"/>
    <mergeCell ref="FIG93:FII93"/>
    <mergeCell ref="FIJ93:FIL93"/>
    <mergeCell ref="FHI93:FHK93"/>
    <mergeCell ref="FHL93:FHN93"/>
    <mergeCell ref="FHO93:FHQ93"/>
    <mergeCell ref="FHR93:FHT93"/>
    <mergeCell ref="FHU93:FHW93"/>
    <mergeCell ref="FGT93:FGV93"/>
    <mergeCell ref="FGW93:FGY93"/>
    <mergeCell ref="FGZ93:FHB93"/>
    <mergeCell ref="FHC93:FHE93"/>
    <mergeCell ref="FHF93:FHH93"/>
    <mergeCell ref="FGE93:FGG93"/>
    <mergeCell ref="FGH93:FGJ93"/>
    <mergeCell ref="FGK93:FGM93"/>
    <mergeCell ref="FGN93:FGP93"/>
    <mergeCell ref="FGQ93:FGS93"/>
    <mergeCell ref="FFP93:FFR93"/>
    <mergeCell ref="FFS93:FFU93"/>
    <mergeCell ref="FFV93:FFX93"/>
    <mergeCell ref="FFY93:FGA93"/>
    <mergeCell ref="FGB93:FGD93"/>
    <mergeCell ref="FFA93:FFC93"/>
    <mergeCell ref="FFD93:FFF93"/>
    <mergeCell ref="FFG93:FFI93"/>
    <mergeCell ref="FFJ93:FFL93"/>
    <mergeCell ref="FFM93:FFO93"/>
    <mergeCell ref="FEL93:FEN93"/>
    <mergeCell ref="FEO93:FEQ93"/>
    <mergeCell ref="FER93:FET93"/>
    <mergeCell ref="FEU93:FEW93"/>
    <mergeCell ref="FEX93:FEZ93"/>
    <mergeCell ref="FDW93:FDY93"/>
    <mergeCell ref="FDZ93:FEB93"/>
    <mergeCell ref="FEC93:FEE93"/>
    <mergeCell ref="FEF93:FEH93"/>
    <mergeCell ref="FEI93:FEK93"/>
    <mergeCell ref="FDH93:FDJ93"/>
    <mergeCell ref="FDK93:FDM93"/>
    <mergeCell ref="FDN93:FDP93"/>
    <mergeCell ref="FDQ93:FDS93"/>
    <mergeCell ref="FDT93:FDV93"/>
    <mergeCell ref="FCS93:FCU93"/>
    <mergeCell ref="FCV93:FCX93"/>
    <mergeCell ref="FCY93:FDA93"/>
    <mergeCell ref="FDB93:FDD93"/>
    <mergeCell ref="FDE93:FDG93"/>
    <mergeCell ref="FCD93:FCF93"/>
    <mergeCell ref="FCG93:FCI93"/>
    <mergeCell ref="FCJ93:FCL93"/>
    <mergeCell ref="FCM93:FCO93"/>
    <mergeCell ref="FCP93:FCR93"/>
    <mergeCell ref="FBO93:FBQ93"/>
    <mergeCell ref="FBR93:FBT93"/>
    <mergeCell ref="FBU93:FBW93"/>
    <mergeCell ref="FBX93:FBZ93"/>
    <mergeCell ref="FCA93:FCC93"/>
    <mergeCell ref="FAZ93:FBB93"/>
    <mergeCell ref="FBC93:FBE93"/>
    <mergeCell ref="FBF93:FBH93"/>
    <mergeCell ref="FBI93:FBK93"/>
    <mergeCell ref="FBL93:FBN93"/>
    <mergeCell ref="FAK93:FAM93"/>
    <mergeCell ref="FAN93:FAP93"/>
    <mergeCell ref="FAQ93:FAS93"/>
    <mergeCell ref="FAT93:FAV93"/>
    <mergeCell ref="FAW93:FAY93"/>
    <mergeCell ref="EZV93:EZX93"/>
    <mergeCell ref="EZY93:FAA93"/>
    <mergeCell ref="FAB93:FAD93"/>
    <mergeCell ref="FAE93:FAG93"/>
    <mergeCell ref="FAH93:FAJ93"/>
    <mergeCell ref="EZG93:EZI93"/>
    <mergeCell ref="EZJ93:EZL93"/>
    <mergeCell ref="EZM93:EZO93"/>
    <mergeCell ref="EZP93:EZR93"/>
    <mergeCell ref="EZS93:EZU93"/>
    <mergeCell ref="EYR93:EYT93"/>
    <mergeCell ref="EYU93:EYW93"/>
    <mergeCell ref="EYX93:EYZ93"/>
    <mergeCell ref="EZA93:EZC93"/>
    <mergeCell ref="EZD93:EZF93"/>
    <mergeCell ref="EYC93:EYE93"/>
    <mergeCell ref="EYF93:EYH93"/>
    <mergeCell ref="EYI93:EYK93"/>
    <mergeCell ref="EYL93:EYN93"/>
    <mergeCell ref="EYO93:EYQ93"/>
    <mergeCell ref="EXN93:EXP93"/>
    <mergeCell ref="EXQ93:EXS93"/>
    <mergeCell ref="EXT93:EXV93"/>
    <mergeCell ref="EXW93:EXY93"/>
    <mergeCell ref="EXZ93:EYB93"/>
    <mergeCell ref="EWY93:EXA93"/>
    <mergeCell ref="EXB93:EXD93"/>
    <mergeCell ref="EXE93:EXG93"/>
    <mergeCell ref="EXH93:EXJ93"/>
    <mergeCell ref="EXK93:EXM93"/>
    <mergeCell ref="EWJ93:EWL93"/>
    <mergeCell ref="EWM93:EWO93"/>
    <mergeCell ref="EWP93:EWR93"/>
    <mergeCell ref="EWS93:EWU93"/>
    <mergeCell ref="EWV93:EWX93"/>
    <mergeCell ref="EVU93:EVW93"/>
    <mergeCell ref="EVX93:EVZ93"/>
    <mergeCell ref="EWA93:EWC93"/>
    <mergeCell ref="EWD93:EWF93"/>
    <mergeCell ref="EWG93:EWI93"/>
    <mergeCell ref="EVF93:EVH93"/>
    <mergeCell ref="EVI93:EVK93"/>
    <mergeCell ref="EVL93:EVN93"/>
    <mergeCell ref="EVO93:EVQ93"/>
    <mergeCell ref="EVR93:EVT93"/>
    <mergeCell ref="EUQ93:EUS93"/>
    <mergeCell ref="EUT93:EUV93"/>
    <mergeCell ref="EUW93:EUY93"/>
    <mergeCell ref="EUZ93:EVB93"/>
    <mergeCell ref="EVC93:EVE93"/>
    <mergeCell ref="EUB93:EUD93"/>
    <mergeCell ref="EUE93:EUG93"/>
    <mergeCell ref="EUH93:EUJ93"/>
    <mergeCell ref="EUK93:EUM93"/>
    <mergeCell ref="EUN93:EUP93"/>
    <mergeCell ref="ETM93:ETO93"/>
    <mergeCell ref="ETP93:ETR93"/>
    <mergeCell ref="ETS93:ETU93"/>
    <mergeCell ref="ETV93:ETX93"/>
    <mergeCell ref="ETY93:EUA93"/>
    <mergeCell ref="ESX93:ESZ93"/>
    <mergeCell ref="ETA93:ETC93"/>
    <mergeCell ref="ETD93:ETF93"/>
    <mergeCell ref="ETG93:ETI93"/>
    <mergeCell ref="ETJ93:ETL93"/>
    <mergeCell ref="ESI93:ESK93"/>
    <mergeCell ref="ESL93:ESN93"/>
    <mergeCell ref="ESO93:ESQ93"/>
    <mergeCell ref="ESR93:EST93"/>
    <mergeCell ref="ESU93:ESW93"/>
    <mergeCell ref="ERT93:ERV93"/>
    <mergeCell ref="ERW93:ERY93"/>
    <mergeCell ref="ERZ93:ESB93"/>
    <mergeCell ref="ESC93:ESE93"/>
    <mergeCell ref="ESF93:ESH93"/>
    <mergeCell ref="ERE93:ERG93"/>
    <mergeCell ref="ERH93:ERJ93"/>
    <mergeCell ref="ERK93:ERM93"/>
    <mergeCell ref="ERN93:ERP93"/>
    <mergeCell ref="ERQ93:ERS93"/>
    <mergeCell ref="EQP93:EQR93"/>
    <mergeCell ref="EQS93:EQU93"/>
    <mergeCell ref="EQV93:EQX93"/>
    <mergeCell ref="EQY93:ERA93"/>
    <mergeCell ref="ERB93:ERD93"/>
    <mergeCell ref="EQA93:EQC93"/>
    <mergeCell ref="EQD93:EQF93"/>
    <mergeCell ref="EQG93:EQI93"/>
    <mergeCell ref="EQJ93:EQL93"/>
    <mergeCell ref="EQM93:EQO93"/>
    <mergeCell ref="EPL93:EPN93"/>
    <mergeCell ref="EPO93:EPQ93"/>
    <mergeCell ref="EPR93:EPT93"/>
    <mergeCell ref="EPU93:EPW93"/>
    <mergeCell ref="EPX93:EPZ93"/>
    <mergeCell ref="EOW93:EOY93"/>
    <mergeCell ref="EOZ93:EPB93"/>
    <mergeCell ref="EPC93:EPE93"/>
    <mergeCell ref="EPF93:EPH93"/>
    <mergeCell ref="EPI93:EPK93"/>
    <mergeCell ref="EOH93:EOJ93"/>
    <mergeCell ref="EOK93:EOM93"/>
    <mergeCell ref="EON93:EOP93"/>
    <mergeCell ref="EOQ93:EOS93"/>
    <mergeCell ref="EOT93:EOV93"/>
    <mergeCell ref="ENS93:ENU93"/>
    <mergeCell ref="ENV93:ENX93"/>
    <mergeCell ref="ENY93:EOA93"/>
    <mergeCell ref="EOB93:EOD93"/>
    <mergeCell ref="EOE93:EOG93"/>
    <mergeCell ref="END93:ENF93"/>
    <mergeCell ref="ENG93:ENI93"/>
    <mergeCell ref="ENJ93:ENL93"/>
    <mergeCell ref="ENM93:ENO93"/>
    <mergeCell ref="ENP93:ENR93"/>
    <mergeCell ref="EMO93:EMQ93"/>
    <mergeCell ref="EMR93:EMT93"/>
    <mergeCell ref="EMU93:EMW93"/>
    <mergeCell ref="EMX93:EMZ93"/>
    <mergeCell ref="ENA93:ENC93"/>
    <mergeCell ref="ELZ93:EMB93"/>
    <mergeCell ref="EMC93:EME93"/>
    <mergeCell ref="EMF93:EMH93"/>
    <mergeCell ref="EMI93:EMK93"/>
    <mergeCell ref="EML93:EMN93"/>
    <mergeCell ref="ELK93:ELM93"/>
    <mergeCell ref="ELN93:ELP93"/>
    <mergeCell ref="ELQ93:ELS93"/>
    <mergeCell ref="ELT93:ELV93"/>
    <mergeCell ref="ELW93:ELY93"/>
    <mergeCell ref="EKV93:EKX93"/>
    <mergeCell ref="EKY93:ELA93"/>
    <mergeCell ref="ELB93:ELD93"/>
    <mergeCell ref="ELE93:ELG93"/>
    <mergeCell ref="ELH93:ELJ93"/>
    <mergeCell ref="EKG93:EKI93"/>
    <mergeCell ref="EKJ93:EKL93"/>
    <mergeCell ref="EKM93:EKO93"/>
    <mergeCell ref="EKP93:EKR93"/>
    <mergeCell ref="EKS93:EKU93"/>
    <mergeCell ref="EJR93:EJT93"/>
    <mergeCell ref="EJU93:EJW93"/>
    <mergeCell ref="EJX93:EJZ93"/>
    <mergeCell ref="EKA93:EKC93"/>
    <mergeCell ref="EKD93:EKF93"/>
    <mergeCell ref="EJC93:EJE93"/>
    <mergeCell ref="EJF93:EJH93"/>
    <mergeCell ref="EJI93:EJK93"/>
    <mergeCell ref="EJL93:EJN93"/>
    <mergeCell ref="EJO93:EJQ93"/>
    <mergeCell ref="EIN93:EIP93"/>
    <mergeCell ref="EIQ93:EIS93"/>
    <mergeCell ref="EIT93:EIV93"/>
    <mergeCell ref="EIW93:EIY93"/>
    <mergeCell ref="EIZ93:EJB93"/>
    <mergeCell ref="EHY93:EIA93"/>
    <mergeCell ref="EIB93:EID93"/>
    <mergeCell ref="EIE93:EIG93"/>
    <mergeCell ref="EIH93:EIJ93"/>
    <mergeCell ref="EIK93:EIM93"/>
    <mergeCell ref="EHJ93:EHL93"/>
    <mergeCell ref="EHM93:EHO93"/>
    <mergeCell ref="EHP93:EHR93"/>
    <mergeCell ref="EHS93:EHU93"/>
    <mergeCell ref="EHV93:EHX93"/>
    <mergeCell ref="EGU93:EGW93"/>
    <mergeCell ref="EGX93:EGZ93"/>
    <mergeCell ref="EHA93:EHC93"/>
    <mergeCell ref="EHD93:EHF93"/>
    <mergeCell ref="EHG93:EHI93"/>
    <mergeCell ref="EGF93:EGH93"/>
    <mergeCell ref="EGI93:EGK93"/>
    <mergeCell ref="EGL93:EGN93"/>
    <mergeCell ref="EGO93:EGQ93"/>
    <mergeCell ref="EGR93:EGT93"/>
    <mergeCell ref="EFQ93:EFS93"/>
    <mergeCell ref="EFT93:EFV93"/>
    <mergeCell ref="EFW93:EFY93"/>
    <mergeCell ref="EFZ93:EGB93"/>
    <mergeCell ref="EGC93:EGE93"/>
    <mergeCell ref="EFB93:EFD93"/>
    <mergeCell ref="EFE93:EFG93"/>
    <mergeCell ref="EFH93:EFJ93"/>
    <mergeCell ref="EFK93:EFM93"/>
    <mergeCell ref="EFN93:EFP93"/>
    <mergeCell ref="EEM93:EEO93"/>
    <mergeCell ref="EEP93:EER93"/>
    <mergeCell ref="EES93:EEU93"/>
    <mergeCell ref="EEV93:EEX93"/>
    <mergeCell ref="EEY93:EFA93"/>
    <mergeCell ref="EDX93:EDZ93"/>
    <mergeCell ref="EEA93:EEC93"/>
    <mergeCell ref="EED93:EEF93"/>
    <mergeCell ref="EEG93:EEI93"/>
    <mergeCell ref="EEJ93:EEL93"/>
    <mergeCell ref="EDI93:EDK93"/>
    <mergeCell ref="EDL93:EDN93"/>
    <mergeCell ref="EDO93:EDQ93"/>
    <mergeCell ref="EDR93:EDT93"/>
    <mergeCell ref="EDU93:EDW93"/>
    <mergeCell ref="ECT93:ECV93"/>
    <mergeCell ref="ECW93:ECY93"/>
    <mergeCell ref="ECZ93:EDB93"/>
    <mergeCell ref="EDC93:EDE93"/>
    <mergeCell ref="EDF93:EDH93"/>
    <mergeCell ref="ECE93:ECG93"/>
    <mergeCell ref="ECH93:ECJ93"/>
    <mergeCell ref="ECK93:ECM93"/>
    <mergeCell ref="ECN93:ECP93"/>
    <mergeCell ref="ECQ93:ECS93"/>
    <mergeCell ref="EBP93:EBR93"/>
    <mergeCell ref="EBS93:EBU93"/>
    <mergeCell ref="EBV93:EBX93"/>
    <mergeCell ref="EBY93:ECA93"/>
    <mergeCell ref="ECB93:ECD93"/>
    <mergeCell ref="EBA93:EBC93"/>
    <mergeCell ref="EBD93:EBF93"/>
    <mergeCell ref="EBG93:EBI93"/>
    <mergeCell ref="EBJ93:EBL93"/>
    <mergeCell ref="EBM93:EBO93"/>
    <mergeCell ref="EAL93:EAN93"/>
    <mergeCell ref="EAO93:EAQ93"/>
    <mergeCell ref="EAR93:EAT93"/>
    <mergeCell ref="EAU93:EAW93"/>
    <mergeCell ref="EAX93:EAZ93"/>
    <mergeCell ref="DZW93:DZY93"/>
    <mergeCell ref="DZZ93:EAB93"/>
    <mergeCell ref="EAC93:EAE93"/>
    <mergeCell ref="EAF93:EAH93"/>
    <mergeCell ref="EAI93:EAK93"/>
    <mergeCell ref="DZH93:DZJ93"/>
    <mergeCell ref="DZK93:DZM93"/>
    <mergeCell ref="DZN93:DZP93"/>
    <mergeCell ref="DZQ93:DZS93"/>
    <mergeCell ref="DZT93:DZV93"/>
    <mergeCell ref="DYS93:DYU93"/>
    <mergeCell ref="DYV93:DYX93"/>
    <mergeCell ref="DYY93:DZA93"/>
    <mergeCell ref="DZB93:DZD93"/>
    <mergeCell ref="DZE93:DZG93"/>
    <mergeCell ref="DYD93:DYF93"/>
    <mergeCell ref="DYG93:DYI93"/>
    <mergeCell ref="DYJ93:DYL93"/>
    <mergeCell ref="DYM93:DYO93"/>
    <mergeCell ref="DYP93:DYR93"/>
    <mergeCell ref="DXO93:DXQ93"/>
    <mergeCell ref="DXR93:DXT93"/>
    <mergeCell ref="DXU93:DXW93"/>
    <mergeCell ref="DXX93:DXZ93"/>
    <mergeCell ref="DYA93:DYC93"/>
    <mergeCell ref="DWZ93:DXB93"/>
    <mergeCell ref="DXC93:DXE93"/>
    <mergeCell ref="DXF93:DXH93"/>
    <mergeCell ref="DXI93:DXK93"/>
    <mergeCell ref="DXL93:DXN93"/>
    <mergeCell ref="DWK93:DWM93"/>
    <mergeCell ref="DWN93:DWP93"/>
    <mergeCell ref="DWQ93:DWS93"/>
    <mergeCell ref="DWT93:DWV93"/>
    <mergeCell ref="DWW93:DWY93"/>
    <mergeCell ref="DVV93:DVX93"/>
    <mergeCell ref="DVY93:DWA93"/>
    <mergeCell ref="DWB93:DWD93"/>
    <mergeCell ref="DWE93:DWG93"/>
    <mergeCell ref="DWH93:DWJ93"/>
    <mergeCell ref="DVG93:DVI93"/>
    <mergeCell ref="DVJ93:DVL93"/>
    <mergeCell ref="DVM93:DVO93"/>
    <mergeCell ref="DVP93:DVR93"/>
    <mergeCell ref="DVS93:DVU93"/>
    <mergeCell ref="DUR93:DUT93"/>
    <mergeCell ref="DUU93:DUW93"/>
    <mergeCell ref="DUX93:DUZ93"/>
    <mergeCell ref="DVA93:DVC93"/>
    <mergeCell ref="DVD93:DVF93"/>
    <mergeCell ref="DUC93:DUE93"/>
    <mergeCell ref="DUF93:DUH93"/>
    <mergeCell ref="DUI93:DUK93"/>
    <mergeCell ref="DUL93:DUN93"/>
    <mergeCell ref="DUO93:DUQ93"/>
    <mergeCell ref="DTN93:DTP93"/>
    <mergeCell ref="DTQ93:DTS93"/>
    <mergeCell ref="DTT93:DTV93"/>
    <mergeCell ref="DTW93:DTY93"/>
    <mergeCell ref="DTZ93:DUB93"/>
    <mergeCell ref="DSY93:DTA93"/>
    <mergeCell ref="DTB93:DTD93"/>
    <mergeCell ref="DTE93:DTG93"/>
    <mergeCell ref="DTH93:DTJ93"/>
    <mergeCell ref="DTK93:DTM93"/>
    <mergeCell ref="DSJ93:DSL93"/>
    <mergeCell ref="DSM93:DSO93"/>
    <mergeCell ref="DSP93:DSR93"/>
    <mergeCell ref="DSS93:DSU93"/>
    <mergeCell ref="DSV93:DSX93"/>
    <mergeCell ref="DRU93:DRW93"/>
    <mergeCell ref="DRX93:DRZ93"/>
    <mergeCell ref="DSA93:DSC93"/>
    <mergeCell ref="DSD93:DSF93"/>
    <mergeCell ref="DSG93:DSI93"/>
    <mergeCell ref="DRF93:DRH93"/>
    <mergeCell ref="DRI93:DRK93"/>
    <mergeCell ref="DRL93:DRN93"/>
    <mergeCell ref="DRO93:DRQ93"/>
    <mergeCell ref="DRR93:DRT93"/>
    <mergeCell ref="DQQ93:DQS93"/>
    <mergeCell ref="DQT93:DQV93"/>
    <mergeCell ref="DQW93:DQY93"/>
    <mergeCell ref="DQZ93:DRB93"/>
    <mergeCell ref="DRC93:DRE93"/>
    <mergeCell ref="DQB93:DQD93"/>
    <mergeCell ref="DQE93:DQG93"/>
    <mergeCell ref="DQH93:DQJ93"/>
    <mergeCell ref="DQK93:DQM93"/>
    <mergeCell ref="DQN93:DQP93"/>
    <mergeCell ref="DPM93:DPO93"/>
    <mergeCell ref="DPP93:DPR93"/>
    <mergeCell ref="DPS93:DPU93"/>
    <mergeCell ref="DPV93:DPX93"/>
    <mergeCell ref="DPY93:DQA93"/>
    <mergeCell ref="DOX93:DOZ93"/>
    <mergeCell ref="DPA93:DPC93"/>
    <mergeCell ref="DPD93:DPF93"/>
    <mergeCell ref="DPG93:DPI93"/>
    <mergeCell ref="DPJ93:DPL93"/>
    <mergeCell ref="DOI93:DOK93"/>
    <mergeCell ref="DOL93:DON93"/>
    <mergeCell ref="DOO93:DOQ93"/>
    <mergeCell ref="DOR93:DOT93"/>
    <mergeCell ref="DOU93:DOW93"/>
    <mergeCell ref="DNT93:DNV93"/>
    <mergeCell ref="DNW93:DNY93"/>
    <mergeCell ref="DNZ93:DOB93"/>
    <mergeCell ref="DOC93:DOE93"/>
    <mergeCell ref="DOF93:DOH93"/>
    <mergeCell ref="DNE93:DNG93"/>
    <mergeCell ref="DNH93:DNJ93"/>
    <mergeCell ref="DNK93:DNM93"/>
    <mergeCell ref="DNN93:DNP93"/>
    <mergeCell ref="DNQ93:DNS93"/>
    <mergeCell ref="DMP93:DMR93"/>
    <mergeCell ref="DMS93:DMU93"/>
    <mergeCell ref="DMV93:DMX93"/>
    <mergeCell ref="DMY93:DNA93"/>
    <mergeCell ref="DNB93:DND93"/>
    <mergeCell ref="DMA93:DMC93"/>
    <mergeCell ref="DMD93:DMF93"/>
    <mergeCell ref="DMG93:DMI93"/>
    <mergeCell ref="DMJ93:DML93"/>
    <mergeCell ref="DMM93:DMO93"/>
    <mergeCell ref="DLL93:DLN93"/>
    <mergeCell ref="DLO93:DLQ93"/>
    <mergeCell ref="DLR93:DLT93"/>
    <mergeCell ref="DLU93:DLW93"/>
    <mergeCell ref="DLX93:DLZ93"/>
    <mergeCell ref="DKW93:DKY93"/>
    <mergeCell ref="DKZ93:DLB93"/>
    <mergeCell ref="DLC93:DLE93"/>
    <mergeCell ref="DLF93:DLH93"/>
    <mergeCell ref="DLI93:DLK93"/>
    <mergeCell ref="DKH93:DKJ93"/>
    <mergeCell ref="DKK93:DKM93"/>
    <mergeCell ref="DKN93:DKP93"/>
    <mergeCell ref="DKQ93:DKS93"/>
    <mergeCell ref="DKT93:DKV93"/>
    <mergeCell ref="DJS93:DJU93"/>
    <mergeCell ref="DJV93:DJX93"/>
    <mergeCell ref="DJY93:DKA93"/>
    <mergeCell ref="DKB93:DKD93"/>
    <mergeCell ref="DKE93:DKG93"/>
    <mergeCell ref="DJD93:DJF93"/>
    <mergeCell ref="DJG93:DJI93"/>
    <mergeCell ref="DJJ93:DJL93"/>
    <mergeCell ref="DJM93:DJO93"/>
    <mergeCell ref="DJP93:DJR93"/>
    <mergeCell ref="DIO93:DIQ93"/>
    <mergeCell ref="DIR93:DIT93"/>
    <mergeCell ref="DIU93:DIW93"/>
    <mergeCell ref="DIX93:DIZ93"/>
    <mergeCell ref="DJA93:DJC93"/>
    <mergeCell ref="DHZ93:DIB93"/>
    <mergeCell ref="DIC93:DIE93"/>
    <mergeCell ref="DIF93:DIH93"/>
    <mergeCell ref="DII93:DIK93"/>
    <mergeCell ref="DIL93:DIN93"/>
    <mergeCell ref="DHK93:DHM93"/>
    <mergeCell ref="DHN93:DHP93"/>
    <mergeCell ref="DHQ93:DHS93"/>
    <mergeCell ref="DHT93:DHV93"/>
    <mergeCell ref="DHW93:DHY93"/>
    <mergeCell ref="DGV93:DGX93"/>
    <mergeCell ref="DGY93:DHA93"/>
    <mergeCell ref="DHB93:DHD93"/>
    <mergeCell ref="DHE93:DHG93"/>
    <mergeCell ref="DHH93:DHJ93"/>
    <mergeCell ref="DGG93:DGI93"/>
    <mergeCell ref="DGJ93:DGL93"/>
    <mergeCell ref="DGM93:DGO93"/>
    <mergeCell ref="DGP93:DGR93"/>
    <mergeCell ref="DGS93:DGU93"/>
    <mergeCell ref="DFR93:DFT93"/>
    <mergeCell ref="DFU93:DFW93"/>
    <mergeCell ref="DFX93:DFZ93"/>
    <mergeCell ref="DGA93:DGC93"/>
    <mergeCell ref="DGD93:DGF93"/>
    <mergeCell ref="DFC93:DFE93"/>
    <mergeCell ref="DFF93:DFH93"/>
    <mergeCell ref="DFI93:DFK93"/>
    <mergeCell ref="DFL93:DFN93"/>
    <mergeCell ref="DFO93:DFQ93"/>
    <mergeCell ref="DEN93:DEP93"/>
    <mergeCell ref="DEQ93:DES93"/>
    <mergeCell ref="DET93:DEV93"/>
    <mergeCell ref="DEW93:DEY93"/>
    <mergeCell ref="DEZ93:DFB93"/>
    <mergeCell ref="DDY93:DEA93"/>
    <mergeCell ref="DEB93:DED93"/>
    <mergeCell ref="DEE93:DEG93"/>
    <mergeCell ref="DEH93:DEJ93"/>
    <mergeCell ref="DEK93:DEM93"/>
    <mergeCell ref="DDJ93:DDL93"/>
    <mergeCell ref="DDM93:DDO93"/>
    <mergeCell ref="DDP93:DDR93"/>
    <mergeCell ref="DDS93:DDU93"/>
    <mergeCell ref="DDV93:DDX93"/>
    <mergeCell ref="DCU93:DCW93"/>
    <mergeCell ref="DCX93:DCZ93"/>
    <mergeCell ref="DDA93:DDC93"/>
    <mergeCell ref="DDD93:DDF93"/>
    <mergeCell ref="DDG93:DDI93"/>
    <mergeCell ref="DCF93:DCH93"/>
    <mergeCell ref="DCI93:DCK93"/>
    <mergeCell ref="DCL93:DCN93"/>
    <mergeCell ref="DCO93:DCQ93"/>
    <mergeCell ref="DCR93:DCT93"/>
    <mergeCell ref="DBQ93:DBS93"/>
    <mergeCell ref="DBT93:DBV93"/>
    <mergeCell ref="DBW93:DBY93"/>
    <mergeCell ref="DBZ93:DCB93"/>
    <mergeCell ref="DCC93:DCE93"/>
    <mergeCell ref="DBB93:DBD93"/>
    <mergeCell ref="DBE93:DBG93"/>
    <mergeCell ref="DBH93:DBJ93"/>
    <mergeCell ref="DBK93:DBM93"/>
    <mergeCell ref="DBN93:DBP93"/>
    <mergeCell ref="DAM93:DAO93"/>
    <mergeCell ref="DAP93:DAR93"/>
    <mergeCell ref="DAS93:DAU93"/>
    <mergeCell ref="DAV93:DAX93"/>
    <mergeCell ref="DAY93:DBA93"/>
    <mergeCell ref="CZX93:CZZ93"/>
    <mergeCell ref="DAA93:DAC93"/>
    <mergeCell ref="DAD93:DAF93"/>
    <mergeCell ref="DAG93:DAI93"/>
    <mergeCell ref="DAJ93:DAL93"/>
    <mergeCell ref="CZI93:CZK93"/>
    <mergeCell ref="CZL93:CZN93"/>
    <mergeCell ref="CZO93:CZQ93"/>
    <mergeCell ref="CZR93:CZT93"/>
    <mergeCell ref="CZU93:CZW93"/>
    <mergeCell ref="CYT93:CYV93"/>
    <mergeCell ref="CYW93:CYY93"/>
    <mergeCell ref="CYZ93:CZB93"/>
    <mergeCell ref="CZC93:CZE93"/>
    <mergeCell ref="CZF93:CZH93"/>
    <mergeCell ref="CYE93:CYG93"/>
    <mergeCell ref="CYH93:CYJ93"/>
    <mergeCell ref="CYK93:CYM93"/>
    <mergeCell ref="CYN93:CYP93"/>
    <mergeCell ref="CYQ93:CYS93"/>
    <mergeCell ref="CXP93:CXR93"/>
    <mergeCell ref="CXS93:CXU93"/>
    <mergeCell ref="CXV93:CXX93"/>
    <mergeCell ref="CXY93:CYA93"/>
    <mergeCell ref="CYB93:CYD93"/>
    <mergeCell ref="CXA93:CXC93"/>
    <mergeCell ref="CXD93:CXF93"/>
    <mergeCell ref="CXG93:CXI93"/>
    <mergeCell ref="CXJ93:CXL93"/>
    <mergeCell ref="CXM93:CXO93"/>
    <mergeCell ref="CWL93:CWN93"/>
    <mergeCell ref="CWO93:CWQ93"/>
    <mergeCell ref="CWR93:CWT93"/>
    <mergeCell ref="CWU93:CWW93"/>
    <mergeCell ref="CWX93:CWZ93"/>
    <mergeCell ref="CVW93:CVY93"/>
    <mergeCell ref="CVZ93:CWB93"/>
    <mergeCell ref="CWC93:CWE93"/>
    <mergeCell ref="CWF93:CWH93"/>
    <mergeCell ref="CWI93:CWK93"/>
    <mergeCell ref="CVH93:CVJ93"/>
    <mergeCell ref="CVK93:CVM93"/>
    <mergeCell ref="CVN93:CVP93"/>
    <mergeCell ref="CVQ93:CVS93"/>
    <mergeCell ref="CVT93:CVV93"/>
    <mergeCell ref="CUS93:CUU93"/>
    <mergeCell ref="CUV93:CUX93"/>
    <mergeCell ref="CUY93:CVA93"/>
    <mergeCell ref="CVB93:CVD93"/>
    <mergeCell ref="CVE93:CVG93"/>
    <mergeCell ref="CUD93:CUF93"/>
    <mergeCell ref="CUG93:CUI93"/>
    <mergeCell ref="CUJ93:CUL93"/>
    <mergeCell ref="CUM93:CUO93"/>
    <mergeCell ref="CUP93:CUR93"/>
    <mergeCell ref="CTO93:CTQ93"/>
    <mergeCell ref="CTR93:CTT93"/>
    <mergeCell ref="CTU93:CTW93"/>
    <mergeCell ref="CTX93:CTZ93"/>
    <mergeCell ref="CUA93:CUC93"/>
    <mergeCell ref="CSZ93:CTB93"/>
    <mergeCell ref="CTC93:CTE93"/>
    <mergeCell ref="CTF93:CTH93"/>
    <mergeCell ref="CTI93:CTK93"/>
    <mergeCell ref="CTL93:CTN93"/>
    <mergeCell ref="CSK93:CSM93"/>
    <mergeCell ref="CSN93:CSP93"/>
    <mergeCell ref="CSQ93:CSS93"/>
    <mergeCell ref="CST93:CSV93"/>
    <mergeCell ref="CSW93:CSY93"/>
    <mergeCell ref="CRV93:CRX93"/>
    <mergeCell ref="CRY93:CSA93"/>
    <mergeCell ref="CSB93:CSD93"/>
    <mergeCell ref="CSE93:CSG93"/>
    <mergeCell ref="CSH93:CSJ93"/>
    <mergeCell ref="CRG93:CRI93"/>
    <mergeCell ref="CRJ93:CRL93"/>
    <mergeCell ref="CRM93:CRO93"/>
    <mergeCell ref="CRP93:CRR93"/>
    <mergeCell ref="CRS93:CRU93"/>
    <mergeCell ref="CQR93:CQT93"/>
    <mergeCell ref="CQU93:CQW93"/>
    <mergeCell ref="CQX93:CQZ93"/>
    <mergeCell ref="CRA93:CRC93"/>
    <mergeCell ref="CRD93:CRF93"/>
    <mergeCell ref="CQC93:CQE93"/>
    <mergeCell ref="CQF93:CQH93"/>
    <mergeCell ref="CQI93:CQK93"/>
    <mergeCell ref="CQL93:CQN93"/>
    <mergeCell ref="CQO93:CQQ93"/>
    <mergeCell ref="CPN93:CPP93"/>
    <mergeCell ref="CPQ93:CPS93"/>
    <mergeCell ref="CPT93:CPV93"/>
    <mergeCell ref="CPW93:CPY93"/>
    <mergeCell ref="CPZ93:CQB93"/>
    <mergeCell ref="COY93:CPA93"/>
    <mergeCell ref="CPB93:CPD93"/>
    <mergeCell ref="CPE93:CPG93"/>
    <mergeCell ref="CPH93:CPJ93"/>
    <mergeCell ref="CPK93:CPM93"/>
    <mergeCell ref="COJ93:COL93"/>
    <mergeCell ref="COM93:COO93"/>
    <mergeCell ref="COP93:COR93"/>
    <mergeCell ref="COS93:COU93"/>
    <mergeCell ref="COV93:COX93"/>
    <mergeCell ref="CNU93:CNW93"/>
    <mergeCell ref="CNX93:CNZ93"/>
    <mergeCell ref="COA93:COC93"/>
    <mergeCell ref="COD93:COF93"/>
    <mergeCell ref="COG93:COI93"/>
    <mergeCell ref="CNF93:CNH93"/>
    <mergeCell ref="CNI93:CNK93"/>
    <mergeCell ref="CNL93:CNN93"/>
    <mergeCell ref="CNO93:CNQ93"/>
    <mergeCell ref="CNR93:CNT93"/>
    <mergeCell ref="CMQ93:CMS93"/>
    <mergeCell ref="CMT93:CMV93"/>
    <mergeCell ref="CMW93:CMY93"/>
    <mergeCell ref="CMZ93:CNB93"/>
    <mergeCell ref="CNC93:CNE93"/>
    <mergeCell ref="CMB93:CMD93"/>
    <mergeCell ref="CME93:CMG93"/>
    <mergeCell ref="CMH93:CMJ93"/>
    <mergeCell ref="CMK93:CMM93"/>
    <mergeCell ref="CMN93:CMP93"/>
    <mergeCell ref="CLM93:CLO93"/>
    <mergeCell ref="CLP93:CLR93"/>
    <mergeCell ref="CLS93:CLU93"/>
    <mergeCell ref="CLV93:CLX93"/>
    <mergeCell ref="CLY93:CMA93"/>
    <mergeCell ref="CKX93:CKZ93"/>
    <mergeCell ref="CLA93:CLC93"/>
    <mergeCell ref="CLD93:CLF93"/>
    <mergeCell ref="CLG93:CLI93"/>
    <mergeCell ref="CLJ93:CLL93"/>
    <mergeCell ref="CKI93:CKK93"/>
    <mergeCell ref="CKL93:CKN93"/>
    <mergeCell ref="CKO93:CKQ93"/>
    <mergeCell ref="CKR93:CKT93"/>
    <mergeCell ref="CKU93:CKW93"/>
    <mergeCell ref="CJT93:CJV93"/>
    <mergeCell ref="CJW93:CJY93"/>
    <mergeCell ref="CJZ93:CKB93"/>
    <mergeCell ref="CKC93:CKE93"/>
    <mergeCell ref="CKF93:CKH93"/>
    <mergeCell ref="CJE93:CJG93"/>
    <mergeCell ref="CJH93:CJJ93"/>
    <mergeCell ref="CJK93:CJM93"/>
    <mergeCell ref="CJN93:CJP93"/>
    <mergeCell ref="CJQ93:CJS93"/>
    <mergeCell ref="CIP93:CIR93"/>
    <mergeCell ref="CIS93:CIU93"/>
    <mergeCell ref="CIV93:CIX93"/>
    <mergeCell ref="CIY93:CJA93"/>
    <mergeCell ref="CJB93:CJD93"/>
    <mergeCell ref="CIA93:CIC93"/>
    <mergeCell ref="CID93:CIF93"/>
    <mergeCell ref="CIG93:CII93"/>
    <mergeCell ref="CIJ93:CIL93"/>
    <mergeCell ref="CIM93:CIO93"/>
    <mergeCell ref="CHL93:CHN93"/>
    <mergeCell ref="CHO93:CHQ93"/>
    <mergeCell ref="CHR93:CHT93"/>
    <mergeCell ref="CHU93:CHW93"/>
    <mergeCell ref="CHX93:CHZ93"/>
    <mergeCell ref="CGW93:CGY93"/>
    <mergeCell ref="CGZ93:CHB93"/>
    <mergeCell ref="CHC93:CHE93"/>
    <mergeCell ref="CHF93:CHH93"/>
    <mergeCell ref="CHI93:CHK93"/>
    <mergeCell ref="CGH93:CGJ93"/>
    <mergeCell ref="CGK93:CGM93"/>
    <mergeCell ref="CGN93:CGP93"/>
    <mergeCell ref="CGQ93:CGS93"/>
    <mergeCell ref="CGT93:CGV93"/>
    <mergeCell ref="CFS93:CFU93"/>
    <mergeCell ref="CFV93:CFX93"/>
    <mergeCell ref="CFY93:CGA93"/>
    <mergeCell ref="CGB93:CGD93"/>
    <mergeCell ref="CGE93:CGG93"/>
    <mergeCell ref="CFD93:CFF93"/>
    <mergeCell ref="CFG93:CFI93"/>
    <mergeCell ref="CFJ93:CFL93"/>
    <mergeCell ref="CFM93:CFO93"/>
    <mergeCell ref="CFP93:CFR93"/>
    <mergeCell ref="CEO93:CEQ93"/>
    <mergeCell ref="CER93:CET93"/>
    <mergeCell ref="CEU93:CEW93"/>
    <mergeCell ref="CEX93:CEZ93"/>
    <mergeCell ref="CFA93:CFC93"/>
    <mergeCell ref="CDZ93:CEB93"/>
    <mergeCell ref="CEC93:CEE93"/>
    <mergeCell ref="CEF93:CEH93"/>
    <mergeCell ref="CEI93:CEK93"/>
    <mergeCell ref="CEL93:CEN93"/>
    <mergeCell ref="CDK93:CDM93"/>
    <mergeCell ref="CDN93:CDP93"/>
    <mergeCell ref="CDQ93:CDS93"/>
    <mergeCell ref="CDT93:CDV93"/>
    <mergeCell ref="CDW93:CDY93"/>
    <mergeCell ref="CCV93:CCX93"/>
    <mergeCell ref="CCY93:CDA93"/>
    <mergeCell ref="CDB93:CDD93"/>
    <mergeCell ref="CDE93:CDG93"/>
    <mergeCell ref="CDH93:CDJ93"/>
    <mergeCell ref="CCG93:CCI93"/>
    <mergeCell ref="CCJ93:CCL93"/>
    <mergeCell ref="CCM93:CCO93"/>
    <mergeCell ref="CCP93:CCR93"/>
    <mergeCell ref="CCS93:CCU93"/>
    <mergeCell ref="CBR93:CBT93"/>
    <mergeCell ref="CBU93:CBW93"/>
    <mergeCell ref="CBX93:CBZ93"/>
    <mergeCell ref="CCA93:CCC93"/>
    <mergeCell ref="CCD93:CCF93"/>
    <mergeCell ref="CBC93:CBE93"/>
    <mergeCell ref="CBF93:CBH93"/>
    <mergeCell ref="CBI93:CBK93"/>
    <mergeCell ref="CBL93:CBN93"/>
    <mergeCell ref="CBO93:CBQ93"/>
    <mergeCell ref="CAN93:CAP93"/>
    <mergeCell ref="CAQ93:CAS93"/>
    <mergeCell ref="CAT93:CAV93"/>
    <mergeCell ref="CAW93:CAY93"/>
    <mergeCell ref="CAZ93:CBB93"/>
    <mergeCell ref="BZY93:CAA93"/>
    <mergeCell ref="CAB93:CAD93"/>
    <mergeCell ref="CAE93:CAG93"/>
    <mergeCell ref="CAH93:CAJ93"/>
    <mergeCell ref="CAK93:CAM93"/>
    <mergeCell ref="BZJ93:BZL93"/>
    <mergeCell ref="BZM93:BZO93"/>
    <mergeCell ref="BZP93:BZR93"/>
    <mergeCell ref="BZS93:BZU93"/>
    <mergeCell ref="BZV93:BZX93"/>
    <mergeCell ref="BYU93:BYW93"/>
    <mergeCell ref="BYX93:BYZ93"/>
    <mergeCell ref="BZA93:BZC93"/>
    <mergeCell ref="BZD93:BZF93"/>
    <mergeCell ref="BZG93:BZI93"/>
    <mergeCell ref="BYF93:BYH93"/>
    <mergeCell ref="BYI93:BYK93"/>
    <mergeCell ref="BYL93:BYN93"/>
    <mergeCell ref="BYO93:BYQ93"/>
    <mergeCell ref="BYR93:BYT93"/>
    <mergeCell ref="BXQ93:BXS93"/>
    <mergeCell ref="BXT93:BXV93"/>
    <mergeCell ref="BXW93:BXY93"/>
    <mergeCell ref="BXZ93:BYB93"/>
    <mergeCell ref="BYC93:BYE93"/>
    <mergeCell ref="BXB93:BXD93"/>
    <mergeCell ref="BXE93:BXG93"/>
    <mergeCell ref="BXH93:BXJ93"/>
    <mergeCell ref="BXK93:BXM93"/>
    <mergeCell ref="BXN93:BXP93"/>
    <mergeCell ref="BWM93:BWO93"/>
    <mergeCell ref="BWP93:BWR93"/>
    <mergeCell ref="BWS93:BWU93"/>
    <mergeCell ref="BWV93:BWX93"/>
    <mergeCell ref="BWY93:BXA93"/>
    <mergeCell ref="BVX93:BVZ93"/>
    <mergeCell ref="BWA93:BWC93"/>
    <mergeCell ref="BWD93:BWF93"/>
    <mergeCell ref="BWG93:BWI93"/>
    <mergeCell ref="BWJ93:BWL93"/>
    <mergeCell ref="BVI93:BVK93"/>
    <mergeCell ref="BVL93:BVN93"/>
    <mergeCell ref="BVO93:BVQ93"/>
    <mergeCell ref="BVR93:BVT93"/>
    <mergeCell ref="BVU93:BVW93"/>
    <mergeCell ref="BUT93:BUV93"/>
    <mergeCell ref="BUW93:BUY93"/>
    <mergeCell ref="BUZ93:BVB93"/>
    <mergeCell ref="BVC93:BVE93"/>
    <mergeCell ref="BVF93:BVH93"/>
    <mergeCell ref="BUE93:BUG93"/>
    <mergeCell ref="BUH93:BUJ93"/>
    <mergeCell ref="BUK93:BUM93"/>
    <mergeCell ref="BUN93:BUP93"/>
    <mergeCell ref="BUQ93:BUS93"/>
    <mergeCell ref="BTP93:BTR93"/>
    <mergeCell ref="BTS93:BTU93"/>
    <mergeCell ref="BTV93:BTX93"/>
    <mergeCell ref="BTY93:BUA93"/>
    <mergeCell ref="BUB93:BUD93"/>
    <mergeCell ref="BTA93:BTC93"/>
    <mergeCell ref="BTD93:BTF93"/>
    <mergeCell ref="BTG93:BTI93"/>
    <mergeCell ref="BTJ93:BTL93"/>
    <mergeCell ref="BTM93:BTO93"/>
    <mergeCell ref="BSL93:BSN93"/>
    <mergeCell ref="BSO93:BSQ93"/>
    <mergeCell ref="BSR93:BST93"/>
    <mergeCell ref="BSU93:BSW93"/>
    <mergeCell ref="BSX93:BSZ93"/>
    <mergeCell ref="BRW93:BRY93"/>
    <mergeCell ref="BRZ93:BSB93"/>
    <mergeCell ref="BSC93:BSE93"/>
    <mergeCell ref="BSF93:BSH93"/>
    <mergeCell ref="BSI93:BSK93"/>
    <mergeCell ref="BRH93:BRJ93"/>
    <mergeCell ref="BRK93:BRM93"/>
    <mergeCell ref="BRN93:BRP93"/>
    <mergeCell ref="BRQ93:BRS93"/>
    <mergeCell ref="BRT93:BRV93"/>
    <mergeCell ref="BQS93:BQU93"/>
    <mergeCell ref="BQV93:BQX93"/>
    <mergeCell ref="BQY93:BRA93"/>
    <mergeCell ref="BRB93:BRD93"/>
    <mergeCell ref="BRE93:BRG93"/>
    <mergeCell ref="BQD93:BQF93"/>
    <mergeCell ref="BQG93:BQI93"/>
    <mergeCell ref="BQJ93:BQL93"/>
    <mergeCell ref="BQM93:BQO93"/>
    <mergeCell ref="BQP93:BQR93"/>
    <mergeCell ref="BPO93:BPQ93"/>
    <mergeCell ref="BPR93:BPT93"/>
    <mergeCell ref="BPU93:BPW93"/>
    <mergeCell ref="BPX93:BPZ93"/>
    <mergeCell ref="BQA93:BQC93"/>
    <mergeCell ref="BOZ93:BPB93"/>
    <mergeCell ref="BPC93:BPE93"/>
    <mergeCell ref="BPF93:BPH93"/>
    <mergeCell ref="BPI93:BPK93"/>
    <mergeCell ref="BPL93:BPN93"/>
    <mergeCell ref="BOK93:BOM93"/>
    <mergeCell ref="BON93:BOP93"/>
    <mergeCell ref="BOQ93:BOS93"/>
    <mergeCell ref="BOT93:BOV93"/>
    <mergeCell ref="BOW93:BOY93"/>
    <mergeCell ref="BNV93:BNX93"/>
    <mergeCell ref="BNY93:BOA93"/>
    <mergeCell ref="BOB93:BOD93"/>
    <mergeCell ref="BOE93:BOG93"/>
    <mergeCell ref="BOH93:BOJ93"/>
    <mergeCell ref="BNG93:BNI93"/>
    <mergeCell ref="BNJ93:BNL93"/>
    <mergeCell ref="BNM93:BNO93"/>
    <mergeCell ref="BNP93:BNR93"/>
    <mergeCell ref="BNS93:BNU93"/>
    <mergeCell ref="BMR93:BMT93"/>
    <mergeCell ref="BMU93:BMW93"/>
    <mergeCell ref="BMX93:BMZ93"/>
    <mergeCell ref="BNA93:BNC93"/>
    <mergeCell ref="BND93:BNF93"/>
    <mergeCell ref="BMC93:BME93"/>
    <mergeCell ref="BMF93:BMH93"/>
    <mergeCell ref="BMI93:BMK93"/>
    <mergeCell ref="BML93:BMN93"/>
    <mergeCell ref="BMO93:BMQ93"/>
    <mergeCell ref="BLN93:BLP93"/>
    <mergeCell ref="BLQ93:BLS93"/>
    <mergeCell ref="BLT93:BLV93"/>
    <mergeCell ref="BLW93:BLY93"/>
    <mergeCell ref="BLZ93:BMB93"/>
    <mergeCell ref="BKY93:BLA93"/>
    <mergeCell ref="BLB93:BLD93"/>
    <mergeCell ref="BLE93:BLG93"/>
    <mergeCell ref="BLH93:BLJ93"/>
    <mergeCell ref="BLK93:BLM93"/>
    <mergeCell ref="BKJ93:BKL93"/>
    <mergeCell ref="BKM93:BKO93"/>
    <mergeCell ref="BKP93:BKR93"/>
    <mergeCell ref="BKS93:BKU93"/>
    <mergeCell ref="BKV93:BKX93"/>
    <mergeCell ref="BJU93:BJW93"/>
    <mergeCell ref="BJX93:BJZ93"/>
    <mergeCell ref="BKA93:BKC93"/>
    <mergeCell ref="BKD93:BKF93"/>
    <mergeCell ref="BKG93:BKI93"/>
    <mergeCell ref="BJF93:BJH93"/>
    <mergeCell ref="BJI93:BJK93"/>
    <mergeCell ref="BJL93:BJN93"/>
    <mergeCell ref="BJO93:BJQ93"/>
    <mergeCell ref="BJR93:BJT93"/>
    <mergeCell ref="BIQ93:BIS93"/>
    <mergeCell ref="BIT93:BIV93"/>
    <mergeCell ref="BIW93:BIY93"/>
    <mergeCell ref="BIZ93:BJB93"/>
    <mergeCell ref="BJC93:BJE93"/>
    <mergeCell ref="BIB93:BID93"/>
    <mergeCell ref="BIE93:BIG93"/>
    <mergeCell ref="BIH93:BIJ93"/>
    <mergeCell ref="BIK93:BIM93"/>
    <mergeCell ref="BIN93:BIP93"/>
    <mergeCell ref="BHM93:BHO93"/>
    <mergeCell ref="BHP93:BHR93"/>
    <mergeCell ref="BHS93:BHU93"/>
    <mergeCell ref="BHV93:BHX93"/>
    <mergeCell ref="BHY93:BIA93"/>
    <mergeCell ref="BGX93:BGZ93"/>
    <mergeCell ref="BHA93:BHC93"/>
    <mergeCell ref="BHD93:BHF93"/>
    <mergeCell ref="BHG93:BHI93"/>
    <mergeCell ref="BHJ93:BHL93"/>
    <mergeCell ref="BGI93:BGK93"/>
    <mergeCell ref="BGL93:BGN93"/>
    <mergeCell ref="BGO93:BGQ93"/>
    <mergeCell ref="BGR93:BGT93"/>
    <mergeCell ref="BGU93:BGW93"/>
    <mergeCell ref="BFT93:BFV93"/>
    <mergeCell ref="BFW93:BFY93"/>
    <mergeCell ref="BFZ93:BGB93"/>
    <mergeCell ref="BGC93:BGE93"/>
    <mergeCell ref="BGF93:BGH93"/>
    <mergeCell ref="BFE93:BFG93"/>
    <mergeCell ref="BFH93:BFJ93"/>
    <mergeCell ref="BFK93:BFM93"/>
    <mergeCell ref="BFN93:BFP93"/>
    <mergeCell ref="BFQ93:BFS93"/>
    <mergeCell ref="BEP93:BER93"/>
    <mergeCell ref="BES93:BEU93"/>
    <mergeCell ref="BEV93:BEX93"/>
    <mergeCell ref="BEY93:BFA93"/>
    <mergeCell ref="BFB93:BFD93"/>
    <mergeCell ref="BEA93:BEC93"/>
    <mergeCell ref="BED93:BEF93"/>
    <mergeCell ref="BEG93:BEI93"/>
    <mergeCell ref="BEJ93:BEL93"/>
    <mergeCell ref="BEM93:BEO93"/>
    <mergeCell ref="BDL93:BDN93"/>
    <mergeCell ref="BDO93:BDQ93"/>
    <mergeCell ref="BDR93:BDT93"/>
    <mergeCell ref="BDU93:BDW93"/>
    <mergeCell ref="BDX93:BDZ93"/>
    <mergeCell ref="BCW93:BCY93"/>
    <mergeCell ref="BCZ93:BDB93"/>
    <mergeCell ref="BDC93:BDE93"/>
    <mergeCell ref="BDF93:BDH93"/>
    <mergeCell ref="BDI93:BDK93"/>
    <mergeCell ref="BCH93:BCJ93"/>
    <mergeCell ref="BCK93:BCM93"/>
    <mergeCell ref="BCN93:BCP93"/>
    <mergeCell ref="BCQ93:BCS93"/>
    <mergeCell ref="BCT93:BCV93"/>
    <mergeCell ref="BBS93:BBU93"/>
    <mergeCell ref="BBV93:BBX93"/>
    <mergeCell ref="BBY93:BCA93"/>
    <mergeCell ref="BCB93:BCD93"/>
    <mergeCell ref="BCE93:BCG93"/>
    <mergeCell ref="BBD93:BBF93"/>
    <mergeCell ref="BBG93:BBI93"/>
    <mergeCell ref="BBJ93:BBL93"/>
    <mergeCell ref="BBM93:BBO93"/>
    <mergeCell ref="BBP93:BBR93"/>
    <mergeCell ref="BAO93:BAQ93"/>
    <mergeCell ref="BAR93:BAT93"/>
    <mergeCell ref="BAU93:BAW93"/>
    <mergeCell ref="BAX93:BAZ93"/>
    <mergeCell ref="BBA93:BBC93"/>
    <mergeCell ref="AZZ93:BAB93"/>
    <mergeCell ref="BAC93:BAE93"/>
    <mergeCell ref="BAF93:BAH93"/>
    <mergeCell ref="BAI93:BAK93"/>
    <mergeCell ref="BAL93:BAN93"/>
    <mergeCell ref="AZK93:AZM93"/>
    <mergeCell ref="AZN93:AZP93"/>
    <mergeCell ref="AZQ93:AZS93"/>
    <mergeCell ref="AZT93:AZV93"/>
    <mergeCell ref="AZW93:AZY93"/>
    <mergeCell ref="AYV93:AYX93"/>
    <mergeCell ref="AYY93:AZA93"/>
    <mergeCell ref="AZB93:AZD93"/>
    <mergeCell ref="AZE93:AZG93"/>
    <mergeCell ref="AZH93:AZJ93"/>
    <mergeCell ref="AYG93:AYI93"/>
    <mergeCell ref="AYJ93:AYL93"/>
    <mergeCell ref="AYM93:AYO93"/>
    <mergeCell ref="AYP93:AYR93"/>
    <mergeCell ref="AYS93:AYU93"/>
    <mergeCell ref="AXR93:AXT93"/>
    <mergeCell ref="AXU93:AXW93"/>
    <mergeCell ref="AXX93:AXZ93"/>
    <mergeCell ref="AYA93:AYC93"/>
    <mergeCell ref="AYD93:AYF93"/>
    <mergeCell ref="AXC93:AXE93"/>
    <mergeCell ref="AXF93:AXH93"/>
    <mergeCell ref="AXI93:AXK93"/>
    <mergeCell ref="AXL93:AXN93"/>
    <mergeCell ref="AXO93:AXQ93"/>
    <mergeCell ref="AWN93:AWP93"/>
    <mergeCell ref="AWQ93:AWS93"/>
    <mergeCell ref="AWT93:AWV93"/>
    <mergeCell ref="AWW93:AWY93"/>
    <mergeCell ref="AWZ93:AXB93"/>
    <mergeCell ref="AVY93:AWA93"/>
    <mergeCell ref="AWB93:AWD93"/>
    <mergeCell ref="AWE93:AWG93"/>
    <mergeCell ref="AWH93:AWJ93"/>
    <mergeCell ref="AWK93:AWM93"/>
    <mergeCell ref="AVJ93:AVL93"/>
    <mergeCell ref="AVM93:AVO93"/>
    <mergeCell ref="AVP93:AVR93"/>
    <mergeCell ref="AVS93:AVU93"/>
    <mergeCell ref="AVV93:AVX93"/>
    <mergeCell ref="AUU93:AUW93"/>
    <mergeCell ref="AUX93:AUZ93"/>
    <mergeCell ref="AVA93:AVC93"/>
    <mergeCell ref="AVD93:AVF93"/>
    <mergeCell ref="AVG93:AVI93"/>
    <mergeCell ref="AUF93:AUH93"/>
    <mergeCell ref="AUI93:AUK93"/>
    <mergeCell ref="AUL93:AUN93"/>
    <mergeCell ref="AUO93:AUQ93"/>
    <mergeCell ref="AUR93:AUT93"/>
    <mergeCell ref="ATQ93:ATS93"/>
    <mergeCell ref="ATT93:ATV93"/>
    <mergeCell ref="ATW93:ATY93"/>
    <mergeCell ref="ATZ93:AUB93"/>
    <mergeCell ref="AUC93:AUE93"/>
    <mergeCell ref="ATB93:ATD93"/>
    <mergeCell ref="ATE93:ATG93"/>
    <mergeCell ref="ATH93:ATJ93"/>
    <mergeCell ref="ATK93:ATM93"/>
    <mergeCell ref="ATN93:ATP93"/>
    <mergeCell ref="ASM93:ASO93"/>
    <mergeCell ref="ASP93:ASR93"/>
    <mergeCell ref="ASS93:ASU93"/>
    <mergeCell ref="ASV93:ASX93"/>
    <mergeCell ref="ASY93:ATA93"/>
    <mergeCell ref="ARX93:ARZ93"/>
    <mergeCell ref="ASA93:ASC93"/>
    <mergeCell ref="ASD93:ASF93"/>
    <mergeCell ref="ASG93:ASI93"/>
    <mergeCell ref="ASJ93:ASL93"/>
    <mergeCell ref="ARI93:ARK93"/>
    <mergeCell ref="ARL93:ARN93"/>
    <mergeCell ref="ARO93:ARQ93"/>
    <mergeCell ref="ARR93:ART93"/>
    <mergeCell ref="ARU93:ARW93"/>
    <mergeCell ref="AQT93:AQV93"/>
    <mergeCell ref="AQW93:AQY93"/>
    <mergeCell ref="AQZ93:ARB93"/>
    <mergeCell ref="ARC93:ARE93"/>
    <mergeCell ref="ARF93:ARH93"/>
    <mergeCell ref="AQE93:AQG93"/>
    <mergeCell ref="AQH93:AQJ93"/>
    <mergeCell ref="AQK93:AQM93"/>
    <mergeCell ref="AQN93:AQP93"/>
    <mergeCell ref="AQQ93:AQS93"/>
    <mergeCell ref="APP93:APR93"/>
    <mergeCell ref="APS93:APU93"/>
    <mergeCell ref="APV93:APX93"/>
    <mergeCell ref="APY93:AQA93"/>
    <mergeCell ref="AQB93:AQD93"/>
    <mergeCell ref="APA93:APC93"/>
    <mergeCell ref="APD93:APF93"/>
    <mergeCell ref="APG93:API93"/>
    <mergeCell ref="APJ93:APL93"/>
    <mergeCell ref="APM93:APO93"/>
    <mergeCell ref="AOL93:AON93"/>
    <mergeCell ref="AOO93:AOQ93"/>
    <mergeCell ref="AOR93:AOT93"/>
    <mergeCell ref="AOU93:AOW93"/>
    <mergeCell ref="AOX93:AOZ93"/>
    <mergeCell ref="ANW93:ANY93"/>
    <mergeCell ref="ANZ93:AOB93"/>
    <mergeCell ref="AOC93:AOE93"/>
    <mergeCell ref="AOF93:AOH93"/>
    <mergeCell ref="AOI93:AOK93"/>
    <mergeCell ref="ANH93:ANJ93"/>
    <mergeCell ref="ANK93:ANM93"/>
    <mergeCell ref="ANN93:ANP93"/>
    <mergeCell ref="ANQ93:ANS93"/>
    <mergeCell ref="ANT93:ANV93"/>
    <mergeCell ref="AMS93:AMU93"/>
    <mergeCell ref="AMV93:AMX93"/>
    <mergeCell ref="AMY93:ANA93"/>
    <mergeCell ref="ANB93:AND93"/>
    <mergeCell ref="ANE93:ANG93"/>
    <mergeCell ref="AMD93:AMF93"/>
    <mergeCell ref="AMG93:AMI93"/>
    <mergeCell ref="AMJ93:AML93"/>
    <mergeCell ref="AMM93:AMO93"/>
    <mergeCell ref="AMP93:AMR93"/>
    <mergeCell ref="ALO93:ALQ93"/>
    <mergeCell ref="ALR93:ALT93"/>
    <mergeCell ref="ALU93:ALW93"/>
    <mergeCell ref="ALX93:ALZ93"/>
    <mergeCell ref="AMA93:AMC93"/>
    <mergeCell ref="AKZ93:ALB93"/>
    <mergeCell ref="ALC93:ALE93"/>
    <mergeCell ref="ALF93:ALH93"/>
    <mergeCell ref="ALI93:ALK93"/>
    <mergeCell ref="ALL93:ALN93"/>
    <mergeCell ref="AKK93:AKM93"/>
    <mergeCell ref="AKN93:AKP93"/>
    <mergeCell ref="AKQ93:AKS93"/>
    <mergeCell ref="AKT93:AKV93"/>
    <mergeCell ref="AKW93:AKY93"/>
    <mergeCell ref="AJV93:AJX93"/>
    <mergeCell ref="AJY93:AKA93"/>
    <mergeCell ref="AKB93:AKD93"/>
    <mergeCell ref="AKE93:AKG93"/>
    <mergeCell ref="AKH93:AKJ93"/>
    <mergeCell ref="AJG93:AJI93"/>
    <mergeCell ref="AJJ93:AJL93"/>
    <mergeCell ref="AJM93:AJO93"/>
    <mergeCell ref="AJP93:AJR93"/>
    <mergeCell ref="AJS93:AJU93"/>
    <mergeCell ref="AIR93:AIT93"/>
    <mergeCell ref="AIU93:AIW93"/>
    <mergeCell ref="AIX93:AIZ93"/>
    <mergeCell ref="AJA93:AJC93"/>
    <mergeCell ref="AJD93:AJF93"/>
    <mergeCell ref="AIC93:AIE93"/>
    <mergeCell ref="AIF93:AIH93"/>
    <mergeCell ref="AII93:AIK93"/>
    <mergeCell ref="AIL93:AIN93"/>
    <mergeCell ref="AIO93:AIQ93"/>
    <mergeCell ref="AHN93:AHP93"/>
    <mergeCell ref="AHQ93:AHS93"/>
    <mergeCell ref="AHT93:AHV93"/>
    <mergeCell ref="AHW93:AHY93"/>
    <mergeCell ref="AHZ93:AIB93"/>
    <mergeCell ref="AGY93:AHA93"/>
    <mergeCell ref="AHB93:AHD93"/>
    <mergeCell ref="AHE93:AHG93"/>
    <mergeCell ref="AHH93:AHJ93"/>
    <mergeCell ref="AHK93:AHM93"/>
    <mergeCell ref="AGJ93:AGL93"/>
    <mergeCell ref="AGM93:AGO93"/>
    <mergeCell ref="AGP93:AGR93"/>
    <mergeCell ref="AGS93:AGU93"/>
    <mergeCell ref="AGV93:AGX93"/>
    <mergeCell ref="AFU93:AFW93"/>
    <mergeCell ref="AFX93:AFZ93"/>
    <mergeCell ref="AGA93:AGC93"/>
    <mergeCell ref="AGD93:AGF93"/>
    <mergeCell ref="AGG93:AGI93"/>
    <mergeCell ref="AFF93:AFH93"/>
    <mergeCell ref="AFI93:AFK93"/>
    <mergeCell ref="AFL93:AFN93"/>
    <mergeCell ref="AFO93:AFQ93"/>
    <mergeCell ref="AFR93:AFT93"/>
    <mergeCell ref="AEQ93:AES93"/>
    <mergeCell ref="AET93:AEV93"/>
    <mergeCell ref="AEW93:AEY93"/>
    <mergeCell ref="AEZ93:AFB93"/>
    <mergeCell ref="AFC93:AFE93"/>
    <mergeCell ref="AEB93:AED93"/>
    <mergeCell ref="AEE93:AEG93"/>
    <mergeCell ref="AEH93:AEJ93"/>
    <mergeCell ref="AEK93:AEM93"/>
    <mergeCell ref="AEN93:AEP93"/>
    <mergeCell ref="ADM93:ADO93"/>
    <mergeCell ref="ADP93:ADR93"/>
    <mergeCell ref="ADS93:ADU93"/>
    <mergeCell ref="ADV93:ADX93"/>
    <mergeCell ref="ADY93:AEA93"/>
    <mergeCell ref="ACX93:ACZ93"/>
    <mergeCell ref="ADA93:ADC93"/>
    <mergeCell ref="ADD93:ADF93"/>
    <mergeCell ref="ADG93:ADI93"/>
    <mergeCell ref="ADJ93:ADL93"/>
    <mergeCell ref="ACI93:ACK93"/>
    <mergeCell ref="ACL93:ACN93"/>
    <mergeCell ref="ACO93:ACQ93"/>
    <mergeCell ref="ACR93:ACT93"/>
    <mergeCell ref="ACU93:ACW93"/>
    <mergeCell ref="ABT93:ABV93"/>
    <mergeCell ref="ABW93:ABY93"/>
    <mergeCell ref="ABZ93:ACB93"/>
    <mergeCell ref="ACC93:ACE93"/>
    <mergeCell ref="ACF93:ACH93"/>
    <mergeCell ref="ABE93:ABG93"/>
    <mergeCell ref="ABH93:ABJ93"/>
    <mergeCell ref="ABK93:ABM93"/>
    <mergeCell ref="ABN93:ABP93"/>
    <mergeCell ref="ABQ93:ABS93"/>
    <mergeCell ref="AAP93:AAR93"/>
    <mergeCell ref="AAS93:AAU93"/>
    <mergeCell ref="AAV93:AAX93"/>
    <mergeCell ref="AAY93:ABA93"/>
    <mergeCell ref="ABB93:ABD93"/>
    <mergeCell ref="AAA93:AAC93"/>
    <mergeCell ref="AAD93:AAF93"/>
    <mergeCell ref="AAG93:AAI93"/>
    <mergeCell ref="AAJ93:AAL93"/>
    <mergeCell ref="AAM93:AAO93"/>
    <mergeCell ref="ZL93:ZN93"/>
    <mergeCell ref="ZO93:ZQ93"/>
    <mergeCell ref="ZR93:ZT93"/>
    <mergeCell ref="ZU93:ZW93"/>
    <mergeCell ref="ZX93:ZZ93"/>
    <mergeCell ref="YW93:YY93"/>
    <mergeCell ref="YZ93:ZB93"/>
    <mergeCell ref="ZC93:ZE93"/>
    <mergeCell ref="ZF93:ZH93"/>
    <mergeCell ref="ZI93:ZK93"/>
    <mergeCell ref="YH93:YJ93"/>
    <mergeCell ref="YK93:YM93"/>
    <mergeCell ref="YN93:YP93"/>
    <mergeCell ref="YQ93:YS93"/>
    <mergeCell ref="YT93:YV93"/>
    <mergeCell ref="XS93:XU93"/>
    <mergeCell ref="XV93:XX93"/>
    <mergeCell ref="XY93:YA93"/>
    <mergeCell ref="YB93:YD93"/>
    <mergeCell ref="YE93:YG93"/>
    <mergeCell ref="XD93:XF93"/>
    <mergeCell ref="XG93:XI93"/>
    <mergeCell ref="XJ93:XL93"/>
    <mergeCell ref="XM93:XO93"/>
    <mergeCell ref="XP93:XR93"/>
    <mergeCell ref="WO93:WQ93"/>
    <mergeCell ref="WR93:WT93"/>
    <mergeCell ref="WU93:WW93"/>
    <mergeCell ref="WX93:WZ93"/>
    <mergeCell ref="XA93:XC93"/>
    <mergeCell ref="VZ93:WB93"/>
    <mergeCell ref="WC93:WE93"/>
    <mergeCell ref="WF93:WH93"/>
    <mergeCell ref="WI93:WK93"/>
    <mergeCell ref="WL93:WN93"/>
    <mergeCell ref="VK93:VM93"/>
    <mergeCell ref="VN93:VP93"/>
    <mergeCell ref="VQ93:VS93"/>
    <mergeCell ref="VT93:VV93"/>
    <mergeCell ref="VW93:VY93"/>
    <mergeCell ref="UV93:UX93"/>
    <mergeCell ref="UY93:VA93"/>
    <mergeCell ref="VB93:VD93"/>
    <mergeCell ref="VE93:VG93"/>
    <mergeCell ref="VH93:VJ93"/>
    <mergeCell ref="UG93:UI93"/>
    <mergeCell ref="UJ93:UL93"/>
    <mergeCell ref="UM93:UO93"/>
    <mergeCell ref="UP93:UR93"/>
    <mergeCell ref="US93:UU93"/>
    <mergeCell ref="TR93:TT93"/>
    <mergeCell ref="TU93:TW93"/>
    <mergeCell ref="TX93:TZ93"/>
    <mergeCell ref="UA93:UC93"/>
    <mergeCell ref="UD93:UF93"/>
    <mergeCell ref="TC93:TE93"/>
    <mergeCell ref="TF93:TH93"/>
    <mergeCell ref="TI93:TK93"/>
    <mergeCell ref="TL93:TN93"/>
    <mergeCell ref="TO93:TQ93"/>
    <mergeCell ref="SN93:SP93"/>
    <mergeCell ref="SQ93:SS93"/>
    <mergeCell ref="ST93:SV93"/>
    <mergeCell ref="SW93:SY93"/>
    <mergeCell ref="SZ93:TB93"/>
    <mergeCell ref="RY93:SA93"/>
    <mergeCell ref="SB93:SD93"/>
    <mergeCell ref="SE93:SG93"/>
    <mergeCell ref="SH93:SJ93"/>
    <mergeCell ref="SK93:SM93"/>
    <mergeCell ref="RJ93:RL93"/>
    <mergeCell ref="RM93:RO93"/>
    <mergeCell ref="RP93:RR93"/>
    <mergeCell ref="RS93:RU93"/>
    <mergeCell ref="RV93:RX93"/>
    <mergeCell ref="QU93:QW93"/>
    <mergeCell ref="QX93:QZ93"/>
    <mergeCell ref="RA93:RC93"/>
    <mergeCell ref="RD93:RF93"/>
    <mergeCell ref="RG93:RI93"/>
    <mergeCell ref="QF93:QH93"/>
    <mergeCell ref="QI93:QK93"/>
    <mergeCell ref="QL93:QN93"/>
    <mergeCell ref="QO93:QQ93"/>
    <mergeCell ref="QR93:QT93"/>
    <mergeCell ref="PQ93:PS93"/>
    <mergeCell ref="PT93:PV93"/>
    <mergeCell ref="PW93:PY93"/>
    <mergeCell ref="PZ93:QB93"/>
    <mergeCell ref="QC93:QE93"/>
    <mergeCell ref="PB93:PD93"/>
    <mergeCell ref="PE93:PG93"/>
    <mergeCell ref="PH93:PJ93"/>
    <mergeCell ref="PK93:PM93"/>
    <mergeCell ref="PN93:PP93"/>
    <mergeCell ref="OM93:OO93"/>
    <mergeCell ref="OP93:OR93"/>
    <mergeCell ref="OS93:OU93"/>
    <mergeCell ref="OV93:OX93"/>
    <mergeCell ref="OY93:PA93"/>
    <mergeCell ref="NX93:NZ93"/>
    <mergeCell ref="OA93:OC93"/>
    <mergeCell ref="OD93:OF93"/>
    <mergeCell ref="OG93:OI93"/>
    <mergeCell ref="OJ93:OL93"/>
    <mergeCell ref="NI93:NK93"/>
    <mergeCell ref="NL93:NN93"/>
    <mergeCell ref="NO93:NQ93"/>
    <mergeCell ref="NR93:NT93"/>
    <mergeCell ref="NU93:NW93"/>
    <mergeCell ref="MT93:MV93"/>
    <mergeCell ref="MW93:MY93"/>
    <mergeCell ref="MZ93:NB93"/>
    <mergeCell ref="NC93:NE93"/>
    <mergeCell ref="NF93:NH93"/>
    <mergeCell ref="ME93:MG93"/>
    <mergeCell ref="MH93:MJ93"/>
    <mergeCell ref="MK93:MM93"/>
    <mergeCell ref="MN93:MP93"/>
    <mergeCell ref="MQ93:MS93"/>
    <mergeCell ref="LP93:LR93"/>
    <mergeCell ref="LS93:LU93"/>
    <mergeCell ref="LV93:LX93"/>
    <mergeCell ref="LY93:MA93"/>
    <mergeCell ref="MB93:MD93"/>
    <mergeCell ref="LA93:LC93"/>
    <mergeCell ref="LD93:LF93"/>
    <mergeCell ref="LG93:LI93"/>
    <mergeCell ref="LJ93:LL93"/>
    <mergeCell ref="LM93:LO93"/>
    <mergeCell ref="KL93:KN93"/>
    <mergeCell ref="KO93:KQ93"/>
    <mergeCell ref="KR93:KT93"/>
    <mergeCell ref="KU93:KW93"/>
    <mergeCell ref="KX93:KZ93"/>
    <mergeCell ref="JW93:JY93"/>
    <mergeCell ref="JZ93:KB93"/>
    <mergeCell ref="KC93:KE93"/>
    <mergeCell ref="KF93:KH93"/>
    <mergeCell ref="KI93:KK93"/>
    <mergeCell ref="JH93:JJ93"/>
    <mergeCell ref="JK93:JM93"/>
    <mergeCell ref="JN93:JP93"/>
    <mergeCell ref="JQ93:JS93"/>
    <mergeCell ref="JT93:JV93"/>
    <mergeCell ref="IS93:IU93"/>
    <mergeCell ref="IV93:IX93"/>
    <mergeCell ref="IY93:JA93"/>
    <mergeCell ref="JB93:JD93"/>
    <mergeCell ref="JE93:JG93"/>
    <mergeCell ref="ID93:IF93"/>
    <mergeCell ref="IG93:II93"/>
    <mergeCell ref="IJ93:IL93"/>
    <mergeCell ref="IM93:IO93"/>
    <mergeCell ref="IP93:IR93"/>
    <mergeCell ref="HO93:HQ93"/>
    <mergeCell ref="HR93:HT93"/>
    <mergeCell ref="HU93:HW93"/>
    <mergeCell ref="HX93:HZ93"/>
    <mergeCell ref="IA93:IC93"/>
    <mergeCell ref="GZ93:HB93"/>
    <mergeCell ref="HC93:HE93"/>
    <mergeCell ref="HF93:HH93"/>
    <mergeCell ref="HI93:HK93"/>
    <mergeCell ref="HL93:HN93"/>
    <mergeCell ref="GK93:GM93"/>
    <mergeCell ref="GN93:GP93"/>
    <mergeCell ref="GQ93:GS93"/>
    <mergeCell ref="GT93:GV93"/>
    <mergeCell ref="GW93:GY93"/>
    <mergeCell ref="FV93:FX93"/>
    <mergeCell ref="FY93:GA93"/>
    <mergeCell ref="GB93:GD93"/>
    <mergeCell ref="GE93:GG93"/>
    <mergeCell ref="GH93:GJ93"/>
    <mergeCell ref="FG93:FI93"/>
    <mergeCell ref="FJ93:FL93"/>
    <mergeCell ref="FM93:FO93"/>
    <mergeCell ref="FP93:FR93"/>
    <mergeCell ref="FS93:FU93"/>
    <mergeCell ref="ER93:ET93"/>
    <mergeCell ref="EU93:EW93"/>
    <mergeCell ref="EX93:EZ93"/>
    <mergeCell ref="FA93:FC93"/>
    <mergeCell ref="FD93:FF93"/>
    <mergeCell ref="EC93:EE93"/>
    <mergeCell ref="EF93:EH93"/>
    <mergeCell ref="EI93:EK93"/>
    <mergeCell ref="EL93:EN93"/>
    <mergeCell ref="EO93:EQ93"/>
    <mergeCell ref="DN93:DP93"/>
    <mergeCell ref="DQ93:DS93"/>
    <mergeCell ref="DT93:DV93"/>
    <mergeCell ref="DW93:DY93"/>
    <mergeCell ref="DZ93:EB93"/>
    <mergeCell ref="CY93:DA93"/>
    <mergeCell ref="DB93:DD93"/>
    <mergeCell ref="DE93:DG93"/>
    <mergeCell ref="DH93:DJ93"/>
    <mergeCell ref="DK93:DM93"/>
    <mergeCell ref="CJ93:CL93"/>
    <mergeCell ref="CM93:CO93"/>
    <mergeCell ref="CP93:CR93"/>
    <mergeCell ref="CS93:CU93"/>
    <mergeCell ref="CV93:CX93"/>
    <mergeCell ref="BU93:BW93"/>
    <mergeCell ref="BX93:BZ93"/>
    <mergeCell ref="CA93:CC93"/>
    <mergeCell ref="CD93:CF93"/>
    <mergeCell ref="CG93:CI93"/>
    <mergeCell ref="BF93:BH93"/>
    <mergeCell ref="BI93:BK93"/>
    <mergeCell ref="BL93:BN93"/>
    <mergeCell ref="BO93:BQ93"/>
    <mergeCell ref="BR93:BT93"/>
    <mergeCell ref="A45:C45"/>
    <mergeCell ref="AQ93:AS93"/>
    <mergeCell ref="AT93:AV93"/>
    <mergeCell ref="AW93:AY93"/>
    <mergeCell ref="AZ93:BB93"/>
    <mergeCell ref="BC93:BE93"/>
    <mergeCell ref="AB93:AD93"/>
    <mergeCell ref="AE93:AG93"/>
    <mergeCell ref="AH93:AJ93"/>
    <mergeCell ref="AK93:AM93"/>
    <mergeCell ref="AN93:AP93"/>
    <mergeCell ref="M93:O93"/>
    <mergeCell ref="P93:R93"/>
    <mergeCell ref="S93:U93"/>
    <mergeCell ref="V93:X93"/>
    <mergeCell ref="Y93:AA93"/>
    <mergeCell ref="A80:C80"/>
    <mergeCell ref="A81:C81"/>
    <mergeCell ref="D93:F93"/>
    <mergeCell ref="G93:I93"/>
    <mergeCell ref="J93:L93"/>
    <mergeCell ref="A87:C87"/>
    <mergeCell ref="A89:C89"/>
    <mergeCell ref="A101:C101"/>
    <mergeCell ref="A102:C102"/>
    <mergeCell ref="A103:C103"/>
    <mergeCell ref="A90:C90"/>
    <mergeCell ref="A106:C106"/>
    <mergeCell ref="A107:C107"/>
    <mergeCell ref="B41:C41"/>
    <mergeCell ref="A4:C4"/>
    <mergeCell ref="A5:C5"/>
    <mergeCell ref="A6:C6"/>
    <mergeCell ref="A7:C7"/>
    <mergeCell ref="B38:C38"/>
    <mergeCell ref="B39:C39"/>
    <mergeCell ref="B40:C40"/>
    <mergeCell ref="A44:C44"/>
    <mergeCell ref="A96:C96"/>
    <mergeCell ref="A9:C9"/>
    <mergeCell ref="A10:C10"/>
    <mergeCell ref="A84:C84"/>
    <mergeCell ref="A20:C20"/>
    <mergeCell ref="A19:C19"/>
    <mergeCell ref="B21:C21"/>
    <mergeCell ref="B22:C22"/>
    <mergeCell ref="A93:C93"/>
    <mergeCell ref="A92:C92"/>
    <mergeCell ref="A15:C15"/>
    <mergeCell ref="A11:C11"/>
    <mergeCell ref="B42:C42"/>
    <mergeCell ref="A13:C13"/>
    <mergeCell ref="A14:C14"/>
    <mergeCell ref="A17:C17"/>
    <mergeCell ref="A18:C18"/>
    <mergeCell ref="A114:C114"/>
    <mergeCell ref="A118:C118"/>
    <mergeCell ref="A77:C77"/>
    <mergeCell ref="A78:C78"/>
    <mergeCell ref="A79:C79"/>
    <mergeCell ref="A85:C85"/>
    <mergeCell ref="A32:C32"/>
    <mergeCell ref="A24:C24"/>
    <mergeCell ref="A25:C25"/>
    <mergeCell ref="A76:C76"/>
    <mergeCell ref="A109:C109"/>
    <mergeCell ref="A110:C110"/>
    <mergeCell ref="A26:C26"/>
    <mergeCell ref="A27:C27"/>
    <mergeCell ref="A28:C28"/>
    <mergeCell ref="A29:C29"/>
    <mergeCell ref="A98:C98"/>
    <mergeCell ref="A30:C30"/>
    <mergeCell ref="A43:C43"/>
    <mergeCell ref="A47:C47"/>
    <mergeCell ref="B33:C33"/>
    <mergeCell ref="B34:C34"/>
    <mergeCell ref="B35:C35"/>
    <mergeCell ref="B36:C36"/>
    <mergeCell ref="B37:C37"/>
    <mergeCell ref="A108:C108"/>
    <mergeCell ref="A83:C83"/>
    <mergeCell ref="A97:C97"/>
    <mergeCell ref="A86:C86"/>
    <mergeCell ref="A105:C105"/>
    <mergeCell ref="A99:C99"/>
    <mergeCell ref="A100:C100"/>
  </mergeCells>
  <pageMargins left="0.7" right="0.7" top="0.75" bottom="0.75" header="0.3" footer="0.3"/>
  <pageSetup paperSize="9" scale="73" orientation="portrait" r:id="rId1"/>
  <headerFooter>
    <oddHeader>&amp;L&amp;"Calibri"&amp;10&amp;K000000OFFICIAL&amp;1#</oddHeader>
  </headerFooter>
  <rowBreaks count="2" manualBreakCount="2">
    <brk id="28" max="2" man="1"/>
    <brk id="74" max="2" man="1"/>
  </rowBreaks>
  <colBreaks count="1" manualBreakCount="1">
    <brk id="3" max="1048575" man="1"/>
  </colBreaks>
  <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
  <sheetViews>
    <sheetView showGridLines="0" zoomScaleNormal="100" workbookViewId="0">
      <selection activeCell="L8" sqref="L8"/>
    </sheetView>
  </sheetViews>
  <sheetFormatPr defaultRowHeight="12.75" x14ac:dyDescent="0.2"/>
  <sheetData>
    <row r="1" spans="1:9" s="27" customFormat="1" ht="89.25" customHeight="1" x14ac:dyDescent="0.2">
      <c r="A1" s="1115" t="s">
        <v>183</v>
      </c>
      <c r="B1" s="1115"/>
      <c r="C1" s="1115"/>
      <c r="D1" s="1115"/>
      <c r="E1" s="1115"/>
      <c r="F1" s="1115"/>
      <c r="G1" s="1115"/>
      <c r="H1" s="1115"/>
      <c r="I1" s="1115"/>
    </row>
  </sheetData>
  <mergeCells count="1">
    <mergeCell ref="A1:I1"/>
  </mergeCells>
  <pageMargins left="0.7" right="0.7" top="0.75" bottom="0.75" header="0.3" footer="0.3"/>
  <pageSetup paperSize="9" orientation="portrait" r:id="rId1"/>
  <headerFooter>
    <oddHeader>&amp;L&amp;"Calibri"&amp;10&amp;K000000OFFICIAL&amp;1#</oddHeader>
  </headerFooter>
  <drawing r:id="rId2"/>
  <legacyDrawing r:id="rId3"/>
  <oleObjects>
    <mc:AlternateContent xmlns:mc="http://schemas.openxmlformats.org/markup-compatibility/2006">
      <mc:Choice Requires="x14">
        <oleObject progId="Acrobat Document" shapeId="2049" r:id="rId4">
          <objectPr defaultSize="0" r:id="rId5">
            <anchor moveWithCells="1">
              <from>
                <xdr:col>0</xdr:col>
                <xdr:colOff>0</xdr:colOff>
                <xdr:row>3</xdr:row>
                <xdr:rowOff>19050</xdr:rowOff>
              </from>
              <to>
                <xdr:col>9</xdr:col>
                <xdr:colOff>133350</xdr:colOff>
                <xdr:row>52</xdr:row>
                <xdr:rowOff>66675</xdr:rowOff>
              </to>
            </anchor>
          </objectPr>
        </oleObject>
      </mc:Choice>
      <mc:Fallback>
        <oleObject progId="Acrobat Document" shapeId="2049"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
  <sheetViews>
    <sheetView showGridLines="0" zoomScaleNormal="100" workbookViewId="0">
      <selection sqref="A1:I1"/>
    </sheetView>
  </sheetViews>
  <sheetFormatPr defaultRowHeight="12.75" x14ac:dyDescent="0.2"/>
  <sheetData>
    <row r="1" spans="1:9" x14ac:dyDescent="0.2">
      <c r="A1" s="1115" t="s">
        <v>186</v>
      </c>
      <c r="B1" s="1115"/>
      <c r="C1" s="1115"/>
      <c r="D1" s="1115"/>
      <c r="E1" s="1115"/>
      <c r="F1" s="1115"/>
      <c r="G1" s="1115"/>
      <c r="H1" s="1115"/>
      <c r="I1" s="1115"/>
    </row>
  </sheetData>
  <mergeCells count="1">
    <mergeCell ref="A1:I1"/>
  </mergeCells>
  <pageMargins left="0.7" right="0.7" top="0.75" bottom="0.75" header="0.3" footer="0.3"/>
  <pageSetup paperSize="9" orientation="portrait" r:id="rId1"/>
  <headerFooter>
    <oddHeader>&amp;L&amp;"Calibri"&amp;10&amp;K000000OFFICIAL&amp;1#</oddHeader>
  </headerFooter>
  <drawing r:id="rId2"/>
  <legacyDrawing r:id="rId3"/>
  <oleObjects>
    <mc:AlternateContent xmlns:mc="http://schemas.openxmlformats.org/markup-compatibility/2006">
      <mc:Choice Requires="x14">
        <oleObject progId="Acrobat Document" shapeId="3073" r:id="rId4">
          <objectPr defaultSize="0" r:id="rId5">
            <anchor moveWithCells="1">
              <from>
                <xdr:col>0</xdr:col>
                <xdr:colOff>180975</xdr:colOff>
                <xdr:row>0</xdr:row>
                <xdr:rowOff>0</xdr:rowOff>
              </from>
              <to>
                <xdr:col>11</xdr:col>
                <xdr:colOff>95250</xdr:colOff>
                <xdr:row>49</xdr:row>
                <xdr:rowOff>57150</xdr:rowOff>
              </to>
            </anchor>
          </objectPr>
        </oleObject>
      </mc:Choice>
      <mc:Fallback>
        <oleObject progId="Acrobat Document" shapeId="3073"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
  <sheetViews>
    <sheetView showGridLines="0" zoomScaleNormal="100" workbookViewId="0">
      <selection sqref="A1:I1"/>
    </sheetView>
  </sheetViews>
  <sheetFormatPr defaultRowHeight="12.75" x14ac:dyDescent="0.2"/>
  <sheetData>
    <row r="1" spans="1:9" x14ac:dyDescent="0.2">
      <c r="A1" s="1115" t="s">
        <v>187</v>
      </c>
      <c r="B1" s="1115"/>
      <c r="C1" s="1115"/>
      <c r="D1" s="1115"/>
      <c r="E1" s="1115"/>
      <c r="F1" s="1115"/>
      <c r="G1" s="1115"/>
      <c r="H1" s="1115"/>
      <c r="I1" s="1115"/>
    </row>
  </sheetData>
  <mergeCells count="1">
    <mergeCell ref="A1:I1"/>
  </mergeCells>
  <pageMargins left="0.7" right="0.7" top="0.75" bottom="0.75" header="0.3" footer="0.3"/>
  <pageSetup paperSize="9" orientation="portrait" r:id="rId1"/>
  <headerFooter>
    <oddHeader>&amp;L&amp;"Calibri"&amp;10&amp;K000000OFFICIAL&amp;1#</oddHeader>
  </headerFooter>
  <drawing r:id="rId2"/>
  <legacyDrawing r:id="rId3"/>
  <oleObjects>
    <mc:AlternateContent xmlns:mc="http://schemas.openxmlformats.org/markup-compatibility/2006">
      <mc:Choice Requires="x14">
        <oleObject progId="Acrobat Document" shapeId="4097" r:id="rId4">
          <objectPr defaultSize="0" r:id="rId5">
            <anchor moveWithCells="1">
              <from>
                <xdr:col>0</xdr:col>
                <xdr:colOff>0</xdr:colOff>
                <xdr:row>1</xdr:row>
                <xdr:rowOff>0</xdr:rowOff>
              </from>
              <to>
                <xdr:col>9</xdr:col>
                <xdr:colOff>133350</xdr:colOff>
                <xdr:row>50</xdr:row>
                <xdr:rowOff>57150</xdr:rowOff>
              </to>
            </anchor>
          </objectPr>
        </oleObject>
      </mc:Choice>
      <mc:Fallback>
        <oleObject progId="Acrobat Document" shapeId="4097"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
  <sheetViews>
    <sheetView showGridLines="0" zoomScaleNormal="100" workbookViewId="0">
      <selection sqref="A1:I1"/>
    </sheetView>
  </sheetViews>
  <sheetFormatPr defaultRowHeight="12.75" x14ac:dyDescent="0.2"/>
  <sheetData>
    <row r="1" spans="1:9" x14ac:dyDescent="0.2">
      <c r="A1" s="1115" t="s">
        <v>188</v>
      </c>
      <c r="B1" s="1115"/>
      <c r="C1" s="1115"/>
      <c r="D1" s="1115"/>
      <c r="E1" s="1115"/>
      <c r="F1" s="1115"/>
      <c r="G1" s="1115"/>
      <c r="H1" s="1115"/>
      <c r="I1" s="1115"/>
    </row>
  </sheetData>
  <mergeCells count="1">
    <mergeCell ref="A1:I1"/>
  </mergeCells>
  <pageMargins left="0.7" right="0.7" top="0.75" bottom="0.75" header="0.3" footer="0.3"/>
  <pageSetup paperSize="9" orientation="portrait" r:id="rId1"/>
  <headerFooter>
    <oddHeader>&amp;L&amp;"Calibri"&amp;10&amp;K000000OFFICIAL&amp;1#</oddHeader>
  </headerFooter>
  <drawing r:id="rId2"/>
  <legacyDrawing r:id="rId3"/>
  <oleObjects>
    <mc:AlternateContent xmlns:mc="http://schemas.openxmlformats.org/markup-compatibility/2006">
      <mc:Choice Requires="x14">
        <oleObject progId="Document" shapeId="5121" r:id="rId4">
          <objectPr defaultSize="0" r:id="rId5">
            <anchor moveWithCells="1">
              <from>
                <xdr:col>0</xdr:col>
                <xdr:colOff>0</xdr:colOff>
                <xdr:row>1</xdr:row>
                <xdr:rowOff>0</xdr:rowOff>
              </from>
              <to>
                <xdr:col>10</xdr:col>
                <xdr:colOff>19050</xdr:colOff>
                <xdr:row>55</xdr:row>
                <xdr:rowOff>95250</xdr:rowOff>
              </to>
            </anchor>
          </objectPr>
        </oleObject>
      </mc:Choice>
      <mc:Fallback>
        <oleObject progId="Document" shapeId="5121" r:id="rId4"/>
      </mc:Fallback>
    </mc:AlternateContent>
  </oleObjec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A50"/>
  <sheetViews>
    <sheetView workbookViewId="0">
      <selection sqref="A1:J1"/>
    </sheetView>
  </sheetViews>
  <sheetFormatPr defaultRowHeight="12.75" x14ac:dyDescent="0.2"/>
  <cols>
    <col min="1" max="1" width="14.7109375" customWidth="1"/>
    <col min="2" max="2" width="42.5703125" customWidth="1"/>
    <col min="3" max="3" width="32.28515625" customWidth="1"/>
    <col min="4" max="4" width="16.28515625" customWidth="1"/>
    <col min="5" max="5" width="17.28515625" customWidth="1"/>
    <col min="6" max="6" width="15.5703125" customWidth="1"/>
    <col min="7" max="7" width="16.28515625" customWidth="1"/>
    <col min="8" max="8" width="15.42578125" customWidth="1"/>
    <col min="9" max="9" width="14.28515625" customWidth="1"/>
    <col min="10" max="10" width="17.7109375" customWidth="1"/>
    <col min="12" max="12" width="11.7109375" customWidth="1"/>
  </cols>
  <sheetData>
    <row r="1" spans="1:10" ht="21" x14ac:dyDescent="0.35">
      <c r="A1" s="1116" t="s">
        <v>277</v>
      </c>
      <c r="B1" s="1116"/>
      <c r="C1" s="1116"/>
      <c r="D1" s="1116"/>
      <c r="E1" s="1116"/>
      <c r="F1" s="1116"/>
      <c r="G1" s="1116"/>
      <c r="H1" s="1116"/>
      <c r="I1" s="1116"/>
      <c r="J1" s="1116"/>
    </row>
    <row r="2" spans="1:10" s="28" customFormat="1" ht="30" x14ac:dyDescent="0.2">
      <c r="A2" s="36" t="s">
        <v>234</v>
      </c>
      <c r="B2" s="36" t="s">
        <v>201</v>
      </c>
      <c r="C2" s="36" t="s">
        <v>202</v>
      </c>
      <c r="D2" s="36" t="s">
        <v>235</v>
      </c>
      <c r="E2" s="36" t="s">
        <v>236</v>
      </c>
      <c r="F2" s="36" t="s">
        <v>237</v>
      </c>
      <c r="G2" s="36" t="s">
        <v>238</v>
      </c>
      <c r="H2" s="36" t="s">
        <v>239</v>
      </c>
      <c r="I2" s="36" t="s">
        <v>240</v>
      </c>
      <c r="J2" s="36" t="s">
        <v>241</v>
      </c>
    </row>
    <row r="3" spans="1:10" ht="27" customHeight="1" x14ac:dyDescent="0.2">
      <c r="A3" s="1117" t="s">
        <v>218</v>
      </c>
      <c r="B3" s="1120" t="s">
        <v>219</v>
      </c>
      <c r="C3" s="1123" t="s">
        <v>242</v>
      </c>
      <c r="D3" s="1117">
        <v>10300</v>
      </c>
      <c r="E3" s="1124">
        <f>293+9997</f>
        <v>10290</v>
      </c>
      <c r="F3" s="1124">
        <v>5500</v>
      </c>
      <c r="G3" s="1124">
        <v>9000</v>
      </c>
      <c r="H3" s="1124">
        <v>8200</v>
      </c>
      <c r="I3" s="1124">
        <v>2700</v>
      </c>
      <c r="J3" s="1124">
        <f>SUM(F3:I4)+D3</f>
        <v>35700</v>
      </c>
    </row>
    <row r="4" spans="1:10" ht="12.75" customHeight="1" x14ac:dyDescent="0.2">
      <c r="A4" s="1118"/>
      <c r="B4" s="1121"/>
      <c r="C4" s="1123"/>
      <c r="D4" s="1119"/>
      <c r="E4" s="1124"/>
      <c r="F4" s="1124"/>
      <c r="G4" s="1124"/>
      <c r="H4" s="1124"/>
      <c r="I4" s="1124"/>
      <c r="J4" s="1124"/>
    </row>
    <row r="5" spans="1:10" ht="12.75" customHeight="1" x14ac:dyDescent="0.2">
      <c r="A5" s="1118"/>
      <c r="B5" s="1121"/>
      <c r="C5" s="1125" t="s">
        <v>243</v>
      </c>
      <c r="D5" s="1117">
        <v>30</v>
      </c>
      <c r="E5" s="1124">
        <v>21</v>
      </c>
      <c r="F5" s="1124">
        <v>20</v>
      </c>
      <c r="G5" s="1124">
        <v>20</v>
      </c>
      <c r="H5" s="1124">
        <v>0</v>
      </c>
      <c r="I5" s="1124">
        <v>0</v>
      </c>
      <c r="J5" s="1124">
        <f>SUM(F5:I6)+D5</f>
        <v>70</v>
      </c>
    </row>
    <row r="6" spans="1:10" ht="25.5" customHeight="1" x14ac:dyDescent="0.2">
      <c r="A6" s="1118"/>
      <c r="B6" s="1121"/>
      <c r="C6" s="1125"/>
      <c r="D6" s="1119"/>
      <c r="E6" s="1124"/>
      <c r="F6" s="1124"/>
      <c r="G6" s="1124"/>
      <c r="H6" s="1124"/>
      <c r="I6" s="1124"/>
      <c r="J6" s="1124"/>
    </row>
    <row r="7" spans="1:10" ht="12.75" customHeight="1" x14ac:dyDescent="0.2">
      <c r="A7" s="1118"/>
      <c r="B7" s="1121"/>
      <c r="C7" s="1125" t="s">
        <v>244</v>
      </c>
      <c r="D7" s="1117">
        <v>24000</v>
      </c>
      <c r="E7" s="1117">
        <v>25573</v>
      </c>
      <c r="F7" s="1117">
        <v>12000</v>
      </c>
      <c r="G7" s="1117">
        <v>10000</v>
      </c>
      <c r="H7" s="1117">
        <v>5000</v>
      </c>
      <c r="I7" s="1117">
        <v>2000</v>
      </c>
      <c r="J7" s="1117">
        <f>SUM(F7:I17)+D7</f>
        <v>53000</v>
      </c>
    </row>
    <row r="8" spans="1:10" ht="12.75" customHeight="1" x14ac:dyDescent="0.2">
      <c r="A8" s="1118"/>
      <c r="B8" s="1121"/>
      <c r="C8" s="1125"/>
      <c r="D8" s="1118"/>
      <c r="E8" s="1118"/>
      <c r="F8" s="1118"/>
      <c r="G8" s="1118"/>
      <c r="H8" s="1118"/>
      <c r="I8" s="1118"/>
      <c r="J8" s="1118"/>
    </row>
    <row r="9" spans="1:10" ht="12.75" customHeight="1" x14ac:dyDescent="0.2">
      <c r="A9" s="1118"/>
      <c r="B9" s="1121"/>
      <c r="C9" s="1125"/>
      <c r="D9" s="1118"/>
      <c r="E9" s="1118"/>
      <c r="F9" s="1118"/>
      <c r="G9" s="1118"/>
      <c r="H9" s="1118"/>
      <c r="I9" s="1118"/>
      <c r="J9" s="1118"/>
    </row>
    <row r="10" spans="1:10" ht="12.75" customHeight="1" x14ac:dyDescent="0.2">
      <c r="A10" s="1118"/>
      <c r="B10" s="1121"/>
      <c r="C10" s="1125"/>
      <c r="D10" s="1118"/>
      <c r="E10" s="1118"/>
      <c r="F10" s="1118"/>
      <c r="G10" s="1118"/>
      <c r="H10" s="1118"/>
      <c r="I10" s="1118"/>
      <c r="J10" s="1118"/>
    </row>
    <row r="11" spans="1:10" ht="5.25" customHeight="1" x14ac:dyDescent="0.2">
      <c r="A11" s="1118"/>
      <c r="B11" s="1121"/>
      <c r="C11" s="1125"/>
      <c r="D11" s="1118"/>
      <c r="E11" s="1118"/>
      <c r="F11" s="1118"/>
      <c r="G11" s="1118"/>
      <c r="H11" s="1118"/>
      <c r="I11" s="1118"/>
      <c r="J11" s="1118"/>
    </row>
    <row r="12" spans="1:10" ht="12.75" hidden="1" customHeight="1" x14ac:dyDescent="0.2">
      <c r="A12" s="1118"/>
      <c r="B12" s="1121"/>
      <c r="C12" s="1125"/>
      <c r="D12" s="1118"/>
      <c r="E12" s="1118"/>
      <c r="F12" s="1118"/>
      <c r="G12" s="1118"/>
      <c r="H12" s="1118"/>
      <c r="I12" s="1118"/>
      <c r="J12" s="1118"/>
    </row>
    <row r="13" spans="1:10" ht="9" hidden="1" customHeight="1" x14ac:dyDescent="0.2">
      <c r="A13" s="1118"/>
      <c r="B13" s="1121"/>
      <c r="C13" s="1125"/>
      <c r="D13" s="1118"/>
      <c r="E13" s="1118"/>
      <c r="F13" s="1118"/>
      <c r="G13" s="1118"/>
      <c r="H13" s="1118"/>
      <c r="I13" s="1118"/>
      <c r="J13" s="1118"/>
    </row>
    <row r="14" spans="1:10" ht="12.75" hidden="1" customHeight="1" x14ac:dyDescent="0.2">
      <c r="A14" s="1118"/>
      <c r="B14" s="1121"/>
      <c r="C14" s="1125"/>
      <c r="D14" s="1118"/>
      <c r="E14" s="1118"/>
      <c r="F14" s="1118"/>
      <c r="G14" s="1118"/>
      <c r="H14" s="1118"/>
      <c r="I14" s="1118"/>
      <c r="J14" s="1118"/>
    </row>
    <row r="15" spans="1:10" ht="12.75" hidden="1" customHeight="1" x14ac:dyDescent="0.2">
      <c r="A15" s="1118"/>
      <c r="B15" s="1121"/>
      <c r="C15" s="1125"/>
      <c r="D15" s="1118"/>
      <c r="E15" s="1118"/>
      <c r="F15" s="1118"/>
      <c r="G15" s="1118"/>
      <c r="H15" s="1118"/>
      <c r="I15" s="1118"/>
      <c r="J15" s="1118"/>
    </row>
    <row r="16" spans="1:10" ht="12.75" hidden="1" customHeight="1" x14ac:dyDescent="0.2">
      <c r="A16" s="1118"/>
      <c r="B16" s="1121"/>
      <c r="C16" s="1125"/>
      <c r="D16" s="1118"/>
      <c r="E16" s="1118"/>
      <c r="F16" s="1118"/>
      <c r="G16" s="1118"/>
      <c r="H16" s="1118"/>
      <c r="I16" s="1118"/>
      <c r="J16" s="1118"/>
    </row>
    <row r="17" spans="1:27" ht="3.75" hidden="1" customHeight="1" x14ac:dyDescent="0.2">
      <c r="A17" s="1119"/>
      <c r="B17" s="1122"/>
      <c r="C17" s="1125"/>
      <c r="D17" s="1119"/>
      <c r="E17" s="1119"/>
      <c r="F17" s="1119"/>
      <c r="G17" s="1119"/>
      <c r="H17" s="1119"/>
      <c r="I17" s="1119"/>
      <c r="J17" s="1119"/>
    </row>
    <row r="18" spans="1:27" ht="28.5" customHeight="1" thickBot="1" x14ac:dyDescent="0.4">
      <c r="A18" s="1128" t="s">
        <v>245</v>
      </c>
      <c r="B18" s="1129"/>
      <c r="C18" s="1130"/>
      <c r="D18" s="37">
        <f>SUM(D3:D17)</f>
        <v>34330</v>
      </c>
      <c r="E18" s="37">
        <f t="shared" ref="E18:J18" si="0">SUM(E3:E17)</f>
        <v>35884</v>
      </c>
      <c r="F18" s="37">
        <f t="shared" si="0"/>
        <v>17520</v>
      </c>
      <c r="G18" s="37">
        <f t="shared" si="0"/>
        <v>19020</v>
      </c>
      <c r="H18" s="37">
        <f t="shared" si="0"/>
        <v>13200</v>
      </c>
      <c r="I18" s="37">
        <f t="shared" si="0"/>
        <v>4700</v>
      </c>
      <c r="J18" s="37">
        <f t="shared" si="0"/>
        <v>88770</v>
      </c>
    </row>
    <row r="19" spans="1:27" x14ac:dyDescent="0.2">
      <c r="A19" s="1131" t="s">
        <v>214</v>
      </c>
      <c r="B19" s="1132" t="s">
        <v>215</v>
      </c>
      <c r="C19" s="1134" t="s">
        <v>216</v>
      </c>
      <c r="D19" s="1134">
        <v>14000</v>
      </c>
      <c r="E19" s="1138">
        <v>14000</v>
      </c>
      <c r="F19" s="1126">
        <v>8000</v>
      </c>
      <c r="G19" s="1126">
        <v>22000</v>
      </c>
      <c r="H19" s="1126">
        <v>20000</v>
      </c>
      <c r="I19" s="1126">
        <v>22000</v>
      </c>
      <c r="J19" s="1126">
        <f>SUM(F19:I20)+D19</f>
        <v>86000</v>
      </c>
    </row>
    <row r="20" spans="1:27" ht="42.75" customHeight="1" x14ac:dyDescent="0.2">
      <c r="A20" s="1131"/>
      <c r="B20" s="1133"/>
      <c r="C20" s="1127"/>
      <c r="D20" s="1127"/>
      <c r="E20" s="1139"/>
      <c r="F20" s="1127"/>
      <c r="G20" s="1127"/>
      <c r="H20" s="1127"/>
      <c r="I20" s="1127"/>
      <c r="J20" s="1127"/>
    </row>
    <row r="21" spans="1:27" ht="68.25" customHeight="1" x14ac:dyDescent="0.2">
      <c r="A21" s="1131"/>
      <c r="B21" s="1133"/>
      <c r="C21" s="34" t="s">
        <v>217</v>
      </c>
      <c r="D21" s="34">
        <v>10000</v>
      </c>
      <c r="E21" s="30">
        <v>10000</v>
      </c>
      <c r="F21" s="31" t="s">
        <v>196</v>
      </c>
      <c r="G21" s="31" t="s">
        <v>196</v>
      </c>
      <c r="H21" s="31" t="s">
        <v>196</v>
      </c>
      <c r="I21" s="31" t="s">
        <v>196</v>
      </c>
      <c r="J21" s="31">
        <f>J19+D21</f>
        <v>96000</v>
      </c>
      <c r="L21" s="38"/>
      <c r="M21" s="1135" t="s">
        <v>252</v>
      </c>
      <c r="N21" s="1135"/>
      <c r="O21" s="1135"/>
      <c r="P21" s="1135"/>
      <c r="Q21" s="1135"/>
      <c r="R21" s="1135"/>
      <c r="S21" s="1135"/>
      <c r="T21" s="1135"/>
      <c r="U21" s="1135"/>
      <c r="V21" s="1135"/>
      <c r="W21" s="1135"/>
      <c r="X21" s="1135"/>
      <c r="Y21" s="1135"/>
      <c r="Z21" s="1135"/>
      <c r="AA21" s="1135"/>
    </row>
    <row r="22" spans="1:27" s="40" customFormat="1" ht="24.75" customHeight="1" thickBot="1" x14ac:dyDescent="0.4">
      <c r="A22" s="39"/>
      <c r="B22" s="1136" t="s">
        <v>246</v>
      </c>
      <c r="C22" s="1136"/>
      <c r="D22" s="37">
        <f>SUM(D19:D21)</f>
        <v>24000</v>
      </c>
      <c r="E22" s="37">
        <f>E21+E19</f>
        <v>24000</v>
      </c>
      <c r="F22" s="37">
        <v>8000</v>
      </c>
      <c r="G22" s="37">
        <v>22000</v>
      </c>
      <c r="H22" s="37">
        <v>20000</v>
      </c>
      <c r="I22" s="37">
        <v>22000</v>
      </c>
      <c r="J22" s="37">
        <f>SUM(F22:I22)+D22</f>
        <v>96000</v>
      </c>
      <c r="M22" s="1135"/>
      <c r="N22" s="1135"/>
      <c r="O22" s="1135"/>
      <c r="P22" s="1135"/>
      <c r="Q22" s="1135"/>
      <c r="R22" s="1135"/>
      <c r="S22" s="1135"/>
      <c r="T22" s="1135"/>
      <c r="U22" s="1135"/>
      <c r="V22" s="1135"/>
      <c r="W22" s="1135"/>
      <c r="X22" s="1135"/>
      <c r="Y22" s="1135"/>
      <c r="Z22" s="1135"/>
      <c r="AA22" s="1135"/>
    </row>
    <row r="23" spans="1:27" ht="27" customHeight="1" x14ac:dyDescent="0.2">
      <c r="A23" s="1134" t="s">
        <v>209</v>
      </c>
      <c r="B23" s="1132" t="s">
        <v>210</v>
      </c>
      <c r="C23" s="1134" t="s">
        <v>211</v>
      </c>
      <c r="D23" s="1117">
        <v>143775</v>
      </c>
      <c r="E23" s="1117">
        <v>147022</v>
      </c>
      <c r="F23" s="1117">
        <v>150225</v>
      </c>
      <c r="G23" s="1117">
        <v>150000</v>
      </c>
      <c r="H23" s="1117">
        <v>148000</v>
      </c>
      <c r="I23" s="1117">
        <v>148000</v>
      </c>
      <c r="J23" s="1117">
        <f>SUM(F23:I31)+D23</f>
        <v>740000</v>
      </c>
      <c r="M23" s="1135"/>
      <c r="N23" s="1135"/>
      <c r="O23" s="1135"/>
      <c r="P23" s="1135"/>
      <c r="Q23" s="1135"/>
      <c r="R23" s="1135"/>
      <c r="S23" s="1135"/>
      <c r="T23" s="1135"/>
      <c r="U23" s="1135"/>
      <c r="V23" s="1135"/>
      <c r="W23" s="1135"/>
      <c r="X23" s="1135"/>
      <c r="Y23" s="1135"/>
      <c r="Z23" s="1135"/>
      <c r="AA23" s="1135"/>
    </row>
    <row r="24" spans="1:27" x14ac:dyDescent="0.2">
      <c r="A24" s="1131"/>
      <c r="B24" s="1133"/>
      <c r="C24" s="1131"/>
      <c r="D24" s="1118"/>
      <c r="E24" s="1118"/>
      <c r="F24" s="1118"/>
      <c r="G24" s="1118"/>
      <c r="H24" s="1118"/>
      <c r="I24" s="1118"/>
      <c r="J24" s="1118"/>
    </row>
    <row r="25" spans="1:27" ht="0.75" customHeight="1" x14ac:dyDescent="0.2">
      <c r="A25" s="1131"/>
      <c r="B25" s="1133"/>
      <c r="C25" s="1131"/>
      <c r="D25" s="1118"/>
      <c r="E25" s="1118"/>
      <c r="F25" s="1118"/>
      <c r="G25" s="1118"/>
      <c r="H25" s="1118"/>
      <c r="I25" s="1118"/>
      <c r="J25" s="1118"/>
    </row>
    <row r="26" spans="1:27" ht="15" hidden="1" customHeight="1" x14ac:dyDescent="0.2">
      <c r="A26" s="1131"/>
      <c r="B26" s="1133"/>
      <c r="C26" s="1131"/>
      <c r="D26" s="1118"/>
      <c r="E26" s="1118"/>
      <c r="F26" s="1118"/>
      <c r="G26" s="1118"/>
      <c r="H26" s="1118"/>
      <c r="I26" s="1118"/>
      <c r="J26" s="1118"/>
    </row>
    <row r="27" spans="1:27" ht="7.5" hidden="1" customHeight="1" x14ac:dyDescent="0.2">
      <c r="A27" s="1131"/>
      <c r="B27" s="1133"/>
      <c r="C27" s="1131"/>
      <c r="D27" s="1118"/>
      <c r="E27" s="1118"/>
      <c r="F27" s="1118"/>
      <c r="G27" s="1118"/>
      <c r="H27" s="1118"/>
      <c r="I27" s="1118"/>
      <c r="J27" s="1118"/>
    </row>
    <row r="28" spans="1:27" ht="15" hidden="1" customHeight="1" x14ac:dyDescent="0.2">
      <c r="A28" s="1131"/>
      <c r="B28" s="1133"/>
      <c r="C28" s="1131"/>
      <c r="D28" s="1118"/>
      <c r="E28" s="1118"/>
      <c r="F28" s="1118"/>
      <c r="G28" s="1118"/>
      <c r="H28" s="1118"/>
      <c r="I28" s="1118"/>
      <c r="J28" s="1118"/>
    </row>
    <row r="29" spans="1:27" ht="15" hidden="1" customHeight="1" x14ac:dyDescent="0.2">
      <c r="A29" s="1131"/>
      <c r="B29" s="1133"/>
      <c r="C29" s="1131"/>
      <c r="D29" s="1118"/>
      <c r="E29" s="1118"/>
      <c r="F29" s="1118"/>
      <c r="G29" s="1118"/>
      <c r="H29" s="1118"/>
      <c r="I29" s="1118"/>
      <c r="J29" s="1118"/>
    </row>
    <row r="30" spans="1:27" ht="12" hidden="1" customHeight="1" x14ac:dyDescent="0.2">
      <c r="A30" s="1131"/>
      <c r="B30" s="1133"/>
      <c r="C30" s="1131"/>
      <c r="D30" s="1118"/>
      <c r="E30" s="1118"/>
      <c r="F30" s="1118"/>
      <c r="G30" s="1118"/>
      <c r="H30" s="1118"/>
      <c r="I30" s="1118"/>
      <c r="J30" s="1118"/>
    </row>
    <row r="31" spans="1:27" ht="15" hidden="1" customHeight="1" x14ac:dyDescent="0.2">
      <c r="A31" s="1131"/>
      <c r="B31" s="1137"/>
      <c r="C31" s="1127"/>
      <c r="D31" s="32"/>
      <c r="E31" s="1118"/>
      <c r="F31" s="1118"/>
      <c r="G31" s="1118"/>
      <c r="H31" s="1118"/>
      <c r="I31" s="1118"/>
      <c r="J31" s="1118"/>
    </row>
    <row r="32" spans="1:27" ht="15" customHeight="1" x14ac:dyDescent="0.2">
      <c r="A32" s="1131"/>
      <c r="B32" s="1132" t="s">
        <v>212</v>
      </c>
      <c r="C32" s="1134" t="s">
        <v>213</v>
      </c>
      <c r="D32" s="1118">
        <v>56250</v>
      </c>
      <c r="E32" s="1118">
        <v>56592</v>
      </c>
      <c r="F32" s="1118">
        <v>61000</v>
      </c>
      <c r="G32" s="1118">
        <v>61000</v>
      </c>
      <c r="H32" s="1118">
        <v>61000</v>
      </c>
      <c r="I32" s="1144">
        <v>60750</v>
      </c>
      <c r="J32" s="1140">
        <f>SUM(F32:I33)+D32</f>
        <v>300000</v>
      </c>
    </row>
    <row r="33" spans="1:10" x14ac:dyDescent="0.2">
      <c r="A33" s="1131"/>
      <c r="B33" s="1133"/>
      <c r="C33" s="1131"/>
      <c r="D33" s="1119"/>
      <c r="E33" s="1118"/>
      <c r="F33" s="1118"/>
      <c r="G33" s="1118"/>
      <c r="H33" s="1118"/>
      <c r="I33" s="1144"/>
      <c r="J33" s="1140"/>
    </row>
    <row r="34" spans="1:10" ht="21.75" thickBot="1" x14ac:dyDescent="0.4">
      <c r="A34" s="1128" t="s">
        <v>247</v>
      </c>
      <c r="B34" s="1129"/>
      <c r="C34" s="1130"/>
      <c r="D34" s="37">
        <f>SUM(D23:D33)</f>
        <v>200025</v>
      </c>
      <c r="E34" s="37">
        <f>SUM(E23:E33)</f>
        <v>203614</v>
      </c>
      <c r="F34" s="37">
        <f t="shared" ref="F34:J34" si="1">SUM(F23:F33)</f>
        <v>211225</v>
      </c>
      <c r="G34" s="37">
        <f t="shared" si="1"/>
        <v>211000</v>
      </c>
      <c r="H34" s="37">
        <f t="shared" si="1"/>
        <v>209000</v>
      </c>
      <c r="I34" s="37">
        <f t="shared" si="1"/>
        <v>208750</v>
      </c>
      <c r="J34" s="37">
        <f t="shared" si="1"/>
        <v>1040000</v>
      </c>
    </row>
    <row r="35" spans="1:10" ht="12.75" customHeight="1" x14ac:dyDescent="0.2">
      <c r="A35" s="1134" t="s">
        <v>203</v>
      </c>
      <c r="B35" s="1132" t="s">
        <v>204</v>
      </c>
      <c r="C35" s="1141" t="s">
        <v>205</v>
      </c>
      <c r="D35" s="1134">
        <v>950</v>
      </c>
      <c r="E35" s="1142">
        <v>100</v>
      </c>
      <c r="F35" s="1142">
        <v>100</v>
      </c>
      <c r="G35" s="1142">
        <v>100</v>
      </c>
      <c r="H35" s="1142">
        <v>100</v>
      </c>
      <c r="I35" s="1142">
        <v>100</v>
      </c>
      <c r="J35" s="1142">
        <f>D35+SUM(F35:I38)</f>
        <v>1350</v>
      </c>
    </row>
    <row r="36" spans="1:10" ht="12.75" customHeight="1" x14ac:dyDescent="0.2">
      <c r="A36" s="1131"/>
      <c r="B36" s="1133"/>
      <c r="C36" s="1141"/>
      <c r="D36" s="1131"/>
      <c r="E36" s="1143"/>
      <c r="F36" s="1145"/>
      <c r="G36" s="1145"/>
      <c r="H36" s="1145"/>
      <c r="I36" s="1145"/>
      <c r="J36" s="1145"/>
    </row>
    <row r="37" spans="1:10" ht="12.75" customHeight="1" x14ac:dyDescent="0.2">
      <c r="A37" s="1131"/>
      <c r="B37" s="1133"/>
      <c r="C37" s="1141" t="s">
        <v>206</v>
      </c>
      <c r="D37" s="1131"/>
      <c r="E37" s="1134">
        <v>14117</v>
      </c>
      <c r="F37" s="1145"/>
      <c r="G37" s="1145"/>
      <c r="H37" s="1145"/>
      <c r="I37" s="1145"/>
      <c r="J37" s="1145"/>
    </row>
    <row r="38" spans="1:10" ht="12.75" customHeight="1" x14ac:dyDescent="0.2">
      <c r="A38" s="1131"/>
      <c r="B38" s="1137"/>
      <c r="C38" s="1141"/>
      <c r="D38" s="1127"/>
      <c r="E38" s="1127"/>
      <c r="F38" s="1143"/>
      <c r="G38" s="1143"/>
      <c r="H38" s="1143"/>
      <c r="I38" s="1143"/>
      <c r="J38" s="1143"/>
    </row>
    <row r="39" spans="1:10" ht="25.5" x14ac:dyDescent="0.2">
      <c r="A39" s="1131"/>
      <c r="B39" s="41" t="s">
        <v>207</v>
      </c>
      <c r="C39" s="42" t="s">
        <v>208</v>
      </c>
      <c r="D39" s="33">
        <v>4000</v>
      </c>
      <c r="E39" s="35">
        <v>1700</v>
      </c>
      <c r="F39" s="35">
        <v>2350</v>
      </c>
      <c r="G39" s="29">
        <v>2325</v>
      </c>
      <c r="H39" s="29">
        <v>2300</v>
      </c>
      <c r="I39" s="29">
        <v>2300</v>
      </c>
      <c r="J39" s="43">
        <f>D39+SUM(F39:I39)</f>
        <v>13275</v>
      </c>
    </row>
    <row r="40" spans="1:10" ht="12.75" customHeight="1" x14ac:dyDescent="0.2">
      <c r="A40" s="1131"/>
      <c r="B40" s="1132" t="s">
        <v>248</v>
      </c>
      <c r="C40" s="1146"/>
      <c r="D40" s="1146">
        <v>54297</v>
      </c>
      <c r="E40" s="1138">
        <v>50639</v>
      </c>
      <c r="F40" s="1146">
        <v>4295</v>
      </c>
      <c r="G40" s="1146">
        <v>300</v>
      </c>
      <c r="H40" s="1146">
        <v>300</v>
      </c>
      <c r="I40" s="1146">
        <v>300</v>
      </c>
      <c r="J40" s="1146">
        <f>D40+SUM(F40:I41)</f>
        <v>59492</v>
      </c>
    </row>
    <row r="41" spans="1:10" x14ac:dyDescent="0.2">
      <c r="A41" s="1127"/>
      <c r="B41" s="1137"/>
      <c r="C41" s="1147"/>
      <c r="D41" s="1147"/>
      <c r="E41" s="1139"/>
      <c r="F41" s="1147"/>
      <c r="G41" s="1147"/>
      <c r="H41" s="1147"/>
      <c r="I41" s="1147"/>
      <c r="J41" s="1147"/>
    </row>
    <row r="42" spans="1:10" ht="21.75" thickBot="1" x14ac:dyDescent="0.4">
      <c r="A42" s="1128" t="s">
        <v>249</v>
      </c>
      <c r="B42" s="1129"/>
      <c r="C42" s="1130"/>
      <c r="D42" s="37">
        <f t="shared" ref="D42:I42" si="2">SUM(D35:D41)</f>
        <v>59247</v>
      </c>
      <c r="E42" s="37">
        <f t="shared" si="2"/>
        <v>66556</v>
      </c>
      <c r="F42" s="37">
        <f t="shared" si="2"/>
        <v>6745</v>
      </c>
      <c r="G42" s="37">
        <f t="shared" si="2"/>
        <v>2725</v>
      </c>
      <c r="H42" s="37">
        <f t="shared" si="2"/>
        <v>2700</v>
      </c>
      <c r="I42" s="37">
        <f t="shared" si="2"/>
        <v>2700</v>
      </c>
      <c r="J42" s="37">
        <f>SUM(J35:J41)</f>
        <v>74117</v>
      </c>
    </row>
    <row r="43" spans="1:10" x14ac:dyDescent="0.2">
      <c r="A43" s="44"/>
    </row>
    <row r="44" spans="1:10" x14ac:dyDescent="0.2">
      <c r="A44" s="44"/>
    </row>
    <row r="45" spans="1:10" ht="24" thickBot="1" x14ac:dyDescent="0.4">
      <c r="A45" s="1148" t="s">
        <v>250</v>
      </c>
      <c r="B45" s="1148"/>
      <c r="C45" s="1148"/>
      <c r="D45" s="45">
        <f t="shared" ref="D45:I45" si="3">D42+D34+D22+D18</f>
        <v>317602</v>
      </c>
      <c r="E45" s="45">
        <f t="shared" si="3"/>
        <v>330054</v>
      </c>
      <c r="F45" s="45">
        <f>F42+F34+F22+F18</f>
        <v>243490</v>
      </c>
      <c r="G45" s="45">
        <f t="shared" si="3"/>
        <v>254745</v>
      </c>
      <c r="H45" s="45">
        <f t="shared" si="3"/>
        <v>244900</v>
      </c>
      <c r="I45" s="45">
        <f t="shared" si="3"/>
        <v>238150</v>
      </c>
      <c r="J45" s="45">
        <f>SUM(F45:I45)+D45</f>
        <v>1298887</v>
      </c>
    </row>
    <row r="46" spans="1:10" ht="13.5" thickTop="1" x14ac:dyDescent="0.2">
      <c r="A46" s="44"/>
    </row>
    <row r="47" spans="1:10" x14ac:dyDescent="0.2">
      <c r="A47" s="44"/>
    </row>
    <row r="48" spans="1:10" x14ac:dyDescent="0.2">
      <c r="A48" s="44"/>
    </row>
    <row r="49" spans="1:1" x14ac:dyDescent="0.2">
      <c r="A49" s="44"/>
    </row>
    <row r="50" spans="1:1" x14ac:dyDescent="0.2">
      <c r="A50" s="44"/>
    </row>
  </sheetData>
  <mergeCells count="83">
    <mergeCell ref="A45:C45"/>
    <mergeCell ref="B40:B41"/>
    <mergeCell ref="C40:C41"/>
    <mergeCell ref="D40:D41"/>
    <mergeCell ref="E40:E41"/>
    <mergeCell ref="J35:J38"/>
    <mergeCell ref="H40:H41"/>
    <mergeCell ref="I40:I41"/>
    <mergeCell ref="J40:J41"/>
    <mergeCell ref="A42:C42"/>
    <mergeCell ref="F40:F41"/>
    <mergeCell ref="G40:G41"/>
    <mergeCell ref="H32:H33"/>
    <mergeCell ref="I32:I33"/>
    <mergeCell ref="F35:F38"/>
    <mergeCell ref="G35:G38"/>
    <mergeCell ref="H35:H38"/>
    <mergeCell ref="I35:I38"/>
    <mergeCell ref="J32:J33"/>
    <mergeCell ref="A34:C34"/>
    <mergeCell ref="A35:A41"/>
    <mergeCell ref="B35:B38"/>
    <mergeCell ref="C35:C36"/>
    <mergeCell ref="D35:D38"/>
    <mergeCell ref="E35:E36"/>
    <mergeCell ref="B32:B33"/>
    <mergeCell ref="C32:C33"/>
    <mergeCell ref="D32:D33"/>
    <mergeCell ref="E32:E33"/>
    <mergeCell ref="F32:F33"/>
    <mergeCell ref="A23:A33"/>
    <mergeCell ref="C37:C38"/>
    <mergeCell ref="E37:E38"/>
    <mergeCell ref="G32:G33"/>
    <mergeCell ref="H19:H20"/>
    <mergeCell ref="I19:I20"/>
    <mergeCell ref="J19:J20"/>
    <mergeCell ref="M21:AA23"/>
    <mergeCell ref="B22:C22"/>
    <mergeCell ref="B23:B31"/>
    <mergeCell ref="C23:C31"/>
    <mergeCell ref="D23:D30"/>
    <mergeCell ref="E23:E31"/>
    <mergeCell ref="F23:F31"/>
    <mergeCell ref="G23:G31"/>
    <mergeCell ref="H23:H31"/>
    <mergeCell ref="I23:I31"/>
    <mergeCell ref="J23:J31"/>
    <mergeCell ref="E19:E20"/>
    <mergeCell ref="F19:F20"/>
    <mergeCell ref="G19:G20"/>
    <mergeCell ref="C7:C17"/>
    <mergeCell ref="D7:D17"/>
    <mergeCell ref="E7:E17"/>
    <mergeCell ref="F7:F17"/>
    <mergeCell ref="G7:G17"/>
    <mergeCell ref="A18:C18"/>
    <mergeCell ref="A19:A21"/>
    <mergeCell ref="B19:B21"/>
    <mergeCell ref="C19:C20"/>
    <mergeCell ref="D19:D20"/>
    <mergeCell ref="H5:H6"/>
    <mergeCell ref="I5:I6"/>
    <mergeCell ref="J5:J6"/>
    <mergeCell ref="I7:I17"/>
    <mergeCell ref="J7:J17"/>
    <mergeCell ref="H7:H17"/>
    <mergeCell ref="A1:J1"/>
    <mergeCell ref="A3:A17"/>
    <mergeCell ref="B3:B17"/>
    <mergeCell ref="C3:C4"/>
    <mergeCell ref="D3:D4"/>
    <mergeCell ref="E3:E4"/>
    <mergeCell ref="F3:F4"/>
    <mergeCell ref="G3:G4"/>
    <mergeCell ref="H3:H4"/>
    <mergeCell ref="I3:I4"/>
    <mergeCell ref="J3:J4"/>
    <mergeCell ref="C5:C6"/>
    <mergeCell ref="D5:D6"/>
    <mergeCell ref="E5:E6"/>
    <mergeCell ref="F5:F6"/>
    <mergeCell ref="G5:G6"/>
  </mergeCells>
  <pageMargins left="0.7" right="0.7" top="0.75" bottom="0.75" header="0.3" footer="0.3"/>
  <pageSetup paperSize="9" scale="37" fitToHeight="0" orientation="landscape" r:id="rId1"/>
  <headerFooter>
    <oddHeader>&amp;L&amp;"Calibri"&amp;10&amp;K000000OFFICIAL&amp;1#</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2B0C16DA52CDE46840457B5F8FFFB2A" ma:contentTypeVersion="11" ma:contentTypeDescription="Create a new document." ma:contentTypeScope="" ma:versionID="45057e6bc2741d0f7187aed3f6ee5212">
  <xsd:schema xmlns:xsd="http://www.w3.org/2001/XMLSchema" xmlns:xs="http://www.w3.org/2001/XMLSchema" xmlns:p="http://schemas.microsoft.com/office/2006/metadata/properties" xmlns:ns3="ebdf1bf1-6875-4308-97db-ffe809b167c4" xmlns:ns4="7266be8d-a751-49a3-bd8d-4372db388d8e" targetNamespace="http://schemas.microsoft.com/office/2006/metadata/properties" ma:root="true" ma:fieldsID="924817c5bb1287b0c142c45d2828a31a" ns3:_="" ns4:_="">
    <xsd:import namespace="ebdf1bf1-6875-4308-97db-ffe809b167c4"/>
    <xsd:import namespace="7266be8d-a751-49a3-bd8d-4372db388d8e"/>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df1bf1-6875-4308-97db-ffe809b167c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266be8d-a751-49a3-bd8d-4372db388d8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819E9F9-3051-451F-B641-4EA611E15E77}">
  <ds:schemaRefs>
    <ds:schemaRef ds:uri="http://schemas.microsoft.com/sharepoint/v3/contenttype/forms"/>
  </ds:schemaRefs>
</ds:datastoreItem>
</file>

<file path=customXml/itemProps2.xml><?xml version="1.0" encoding="utf-8"?>
<ds:datastoreItem xmlns:ds="http://schemas.openxmlformats.org/officeDocument/2006/customXml" ds:itemID="{6822CF6B-7385-490C-9D71-2CF9837BD10D}">
  <ds:schemaRefs>
    <ds:schemaRef ds:uri="http://purl.org/dc/elements/1.1/"/>
    <ds:schemaRef ds:uri="http://schemas.microsoft.com/office/2006/metadata/properties"/>
    <ds:schemaRef ds:uri="http://schemas.openxmlformats.org/package/2006/metadata/core-properties"/>
    <ds:schemaRef ds:uri="ebdf1bf1-6875-4308-97db-ffe809b167c4"/>
    <ds:schemaRef ds:uri="http://purl.org/dc/terms/"/>
    <ds:schemaRef ds:uri="7266be8d-a751-49a3-bd8d-4372db388d8e"/>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1277A3D5-FD4D-495C-ABBB-5063F30918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df1bf1-6875-4308-97db-ffe809b167c4"/>
    <ds:schemaRef ds:uri="7266be8d-a751-49a3-bd8d-4372db388d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BRAC Response_Pilar1</vt:lpstr>
      <vt:lpstr>Framework</vt:lpstr>
      <vt:lpstr>M&amp;E Plan_Pillar1</vt:lpstr>
      <vt:lpstr>M&amp;E Plan_Pillar2</vt:lpstr>
      <vt:lpstr>M&amp;E Plan_Pillar3</vt:lpstr>
      <vt:lpstr>SectorTarget_CCindicators</vt:lpstr>
      <vt:lpstr>Plan_M&amp;E Strengthening</vt:lpstr>
      <vt:lpstr>Smart Guide</vt:lpstr>
      <vt:lpstr>DFID Methodology Note 1</vt:lpstr>
      <vt:lpstr>DFID Methodology Note 2</vt:lpstr>
      <vt:lpstr>DFID Methodology Note 3</vt:lpstr>
      <vt:lpstr>DFID Methodology Note 4</vt:lpstr>
      <vt:lpstr>ICF Milestone SPA RF</vt:lpstr>
      <vt:lpstr>'BRAC Response_Pilar1'!Print_Area</vt:lpstr>
      <vt:lpstr>Framework!Print_Area</vt:lpstr>
      <vt:lpstr>'M&amp;E Plan_Pillar1'!Print_Area</vt:lpstr>
      <vt:lpstr>'Smart Guide'!Print_Area</vt:lpstr>
    </vt:vector>
  </TitlesOfParts>
  <Company>DFID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Template_Logical Framework</dc:title>
  <dc:creator>Yousuf Rafique;Asif Kashem</dc:creator>
  <cp:lastModifiedBy>Mahbub</cp:lastModifiedBy>
  <cp:lastPrinted>2020-03-03T04:30:54Z</cp:lastPrinted>
  <dcterms:created xsi:type="dcterms:W3CDTF">2010-10-26T15:58:14Z</dcterms:created>
  <dcterms:modified xsi:type="dcterms:W3CDTF">2020-11-01T12:08:13Z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usiness Document Type">
    <vt:lpwstr>Logical framework</vt:lpwstr>
  </property>
  <property fmtid="{D5CDD505-2E9C-101B-9397-08002B2CF9AE}" pid="3" name="ContentTypeId">
    <vt:lpwstr>0x01010052B0C16DA52CDE46840457B5F8FFFB2A</vt:lpwstr>
  </property>
  <property fmtid="{D5CDD505-2E9C-101B-9397-08002B2CF9AE}" pid="4" name="TitusGUID">
    <vt:lpwstr>fc1d4bf3-b689-427d-b9b5-38d8c6708c78</vt:lpwstr>
  </property>
  <property fmtid="{D5CDD505-2E9C-101B-9397-08002B2CF9AE}" pid="5" name="DFATTrimExcelDocId">
    <vt:lpwstr>c58b08d2-9fd3-4e90-8a44-6b640b0b9a98</vt:lpwstr>
  </property>
  <property fmtid="{D5CDD505-2E9C-101B-9397-08002B2CF9AE}" pid="6" name="SEC">
    <vt:lpwstr>UNCLASSIFIED</vt:lpwstr>
  </property>
  <property fmtid="{D5CDD505-2E9C-101B-9397-08002B2CF9AE}" pid="7" name="DLM">
    <vt:lpwstr>No DLM</vt:lpwstr>
  </property>
  <property fmtid="{D5CDD505-2E9C-101B-9397-08002B2CF9AE}" pid="8" name="MSIP_Label_e4c996da-17fa-4fc5-8989-2758fb4cf86b_Enabled">
    <vt:lpwstr>true</vt:lpwstr>
  </property>
  <property fmtid="{D5CDD505-2E9C-101B-9397-08002B2CF9AE}" pid="9" name="MSIP_Label_e4c996da-17fa-4fc5-8989-2758fb4cf86b_SetDate">
    <vt:lpwstr>2020-09-27T09:15:31Z</vt:lpwstr>
  </property>
  <property fmtid="{D5CDD505-2E9C-101B-9397-08002B2CF9AE}" pid="10" name="MSIP_Label_e4c996da-17fa-4fc5-8989-2758fb4cf86b_Method">
    <vt:lpwstr>Privileged</vt:lpwstr>
  </property>
  <property fmtid="{D5CDD505-2E9C-101B-9397-08002B2CF9AE}" pid="11" name="MSIP_Label_e4c996da-17fa-4fc5-8989-2758fb4cf86b_Name">
    <vt:lpwstr>OFFICIAL</vt:lpwstr>
  </property>
  <property fmtid="{D5CDD505-2E9C-101B-9397-08002B2CF9AE}" pid="12" name="MSIP_Label_e4c996da-17fa-4fc5-8989-2758fb4cf86b_SiteId">
    <vt:lpwstr>cdf709af-1a18-4c74-bd93-6d14a64d73b3</vt:lpwstr>
  </property>
  <property fmtid="{D5CDD505-2E9C-101B-9397-08002B2CF9AE}" pid="13" name="MSIP_Label_e4c996da-17fa-4fc5-8989-2758fb4cf86b_ActionId">
    <vt:lpwstr>ebd5e561-d35e-4cf2-a911-00005ba0ce80</vt:lpwstr>
  </property>
  <property fmtid="{D5CDD505-2E9C-101B-9397-08002B2CF9AE}" pid="14" name="MSIP_Label_e4c996da-17fa-4fc5-8989-2758fb4cf86b_ContentBits">
    <vt:lpwstr>1</vt:lpwstr>
  </property>
</Properties>
</file>