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hys11\"/>
    </mc:Choice>
  </mc:AlternateContent>
  <xr:revisionPtr revIDLastSave="0" documentId="13_ncr:1_{56E1ADB4-0BC1-4092-8A16-038A1EFEBB00}" xr6:coauthVersionLast="44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externalReferences>
    <externalReference r:id="rId2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70" i="1" l="1"/>
  <c r="AI272" i="1"/>
  <c r="C271" i="1"/>
  <c r="AF271" i="1"/>
  <c r="AF270" i="1"/>
  <c r="AI271" i="1"/>
  <c r="AI270" i="1"/>
  <c r="B181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C301" i="1" l="1"/>
  <c r="V274" i="1" l="1"/>
  <c r="N180" i="1" l="1"/>
  <c r="B13" i="1"/>
  <c r="B12" i="1"/>
  <c r="C222" i="1" s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C223" i="1"/>
  <c r="AH178" i="1"/>
  <c r="AH177" i="1"/>
  <c r="AH176" i="1"/>
  <c r="AH175" i="1"/>
  <c r="AH174" i="1"/>
  <c r="AH173" i="1"/>
  <c r="AH172" i="1"/>
  <c r="AH171" i="1"/>
  <c r="AH170" i="1"/>
  <c r="AH169" i="1"/>
  <c r="AG181" i="1"/>
  <c r="AF181" i="1"/>
  <c r="AE181" i="1"/>
  <c r="AF234" i="1" s="1"/>
  <c r="AD181" i="1"/>
  <c r="AC181" i="1"/>
  <c r="AD234" i="1" s="1"/>
  <c r="AB181" i="1"/>
  <c r="AA181" i="1"/>
  <c r="Z181" i="1"/>
  <c r="Y181" i="1"/>
  <c r="X181" i="1"/>
  <c r="W181" i="1"/>
  <c r="V181" i="1"/>
  <c r="U181" i="1"/>
  <c r="V234" i="1" s="1"/>
  <c r="T181" i="1"/>
  <c r="S181" i="1"/>
  <c r="R181" i="1"/>
  <c r="Q181" i="1"/>
  <c r="P181" i="1"/>
  <c r="O181" i="1"/>
  <c r="P234" i="1" s="1"/>
  <c r="N181" i="1"/>
  <c r="M181" i="1"/>
  <c r="N234" i="1" s="1"/>
  <c r="L181" i="1"/>
  <c r="K181" i="1"/>
  <c r="J181" i="1"/>
  <c r="I181" i="1"/>
  <c r="H181" i="1"/>
  <c r="G181" i="1"/>
  <c r="H234" i="1" s="1"/>
  <c r="F181" i="1"/>
  <c r="E181" i="1"/>
  <c r="F234" i="1" s="1"/>
  <c r="D181" i="1"/>
  <c r="C181" i="1"/>
  <c r="AG180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B182" i="1" s="1"/>
  <c r="C182" i="1" s="1"/>
  <c r="D182" i="1" s="1"/>
  <c r="E182" i="1" s="1"/>
  <c r="F182" i="1" s="1"/>
  <c r="AH126" i="1"/>
  <c r="AH125" i="1"/>
  <c r="AH124" i="1"/>
  <c r="AH123" i="1"/>
  <c r="AH122" i="1"/>
  <c r="AH121" i="1"/>
  <c r="AH120" i="1"/>
  <c r="AH119" i="1"/>
  <c r="AH118" i="1"/>
  <c r="AH117" i="1"/>
  <c r="AG129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G128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B130" i="1" s="1"/>
  <c r="C130" i="1" s="1"/>
  <c r="D130" i="1" s="1"/>
  <c r="E130" i="1" s="1"/>
  <c r="F130" i="1" s="1"/>
  <c r="G130" i="1" s="1"/>
  <c r="H130" i="1" s="1"/>
  <c r="AH74" i="1"/>
  <c r="AH73" i="1"/>
  <c r="AH72" i="1"/>
  <c r="AH71" i="1"/>
  <c r="AH70" i="1"/>
  <c r="AH69" i="1"/>
  <c r="AH68" i="1"/>
  <c r="AH67" i="1"/>
  <c r="AH66" i="1"/>
  <c r="AH65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U234" i="1" s="1"/>
  <c r="S77" i="1"/>
  <c r="R77" i="1"/>
  <c r="Q77" i="1"/>
  <c r="P77" i="1"/>
  <c r="O77" i="1"/>
  <c r="N77" i="1"/>
  <c r="M77" i="1"/>
  <c r="L77" i="1"/>
  <c r="M234" i="1" s="1"/>
  <c r="K77" i="1"/>
  <c r="J77" i="1"/>
  <c r="I77" i="1"/>
  <c r="H77" i="1"/>
  <c r="G77" i="1"/>
  <c r="F77" i="1"/>
  <c r="E77" i="1"/>
  <c r="D77" i="1"/>
  <c r="C77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C24" i="1"/>
  <c r="B14" i="1"/>
  <c r="C224" i="1" s="1"/>
  <c r="B15" i="1"/>
  <c r="C225" i="1" s="1"/>
  <c r="B16" i="1"/>
  <c r="C226" i="1" s="1"/>
  <c r="B17" i="1"/>
  <c r="C227" i="1" s="1"/>
  <c r="B18" i="1"/>
  <c r="C228" i="1" s="1"/>
  <c r="B19" i="1"/>
  <c r="C229" i="1" s="1"/>
  <c r="B20" i="1"/>
  <c r="C230" i="1" s="1"/>
  <c r="B21" i="1"/>
  <c r="C231" i="1" s="1"/>
  <c r="H24" i="1"/>
  <c r="I24" i="1"/>
  <c r="J24" i="1"/>
  <c r="P24" i="1"/>
  <c r="Q24" i="1"/>
  <c r="R24" i="1"/>
  <c r="X24" i="1"/>
  <c r="Y23" i="1"/>
  <c r="Z23" i="1"/>
  <c r="AF24" i="1"/>
  <c r="AG24" i="1"/>
  <c r="K24" i="1"/>
  <c r="S24" i="1"/>
  <c r="AA24" i="1"/>
  <c r="D23" i="1"/>
  <c r="L23" i="1"/>
  <c r="T23" i="1"/>
  <c r="AB23" i="1"/>
  <c r="E24" i="1"/>
  <c r="M24" i="1"/>
  <c r="U24" i="1"/>
  <c r="AC24" i="1"/>
  <c r="F24" i="1"/>
  <c r="N23" i="1"/>
  <c r="V24" i="1"/>
  <c r="AD23" i="1"/>
  <c r="G24" i="1"/>
  <c r="O24" i="1"/>
  <c r="W23" i="1"/>
  <c r="AE24" i="1"/>
  <c r="E7" i="1"/>
  <c r="C23" i="1"/>
  <c r="K23" i="1"/>
  <c r="S23" i="1"/>
  <c r="AA23" i="1"/>
  <c r="D24" i="1"/>
  <c r="L24" i="1"/>
  <c r="T24" i="1"/>
  <c r="AB24" i="1"/>
  <c r="AC234" i="1" l="1"/>
  <c r="AH234" i="1"/>
  <c r="Q234" i="1"/>
  <c r="R234" i="1"/>
  <c r="K234" i="1"/>
  <c r="S234" i="1"/>
  <c r="I234" i="1"/>
  <c r="D234" i="1"/>
  <c r="L234" i="1"/>
  <c r="T234" i="1"/>
  <c r="AB234" i="1"/>
  <c r="AG234" i="1"/>
  <c r="Y234" i="1"/>
  <c r="J234" i="1"/>
  <c r="E234" i="1"/>
  <c r="G234" i="1"/>
  <c r="W234" i="1"/>
  <c r="I130" i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T130" i="1" s="1"/>
  <c r="U130" i="1" s="1"/>
  <c r="V130" i="1" s="1"/>
  <c r="W130" i="1" s="1"/>
  <c r="X130" i="1" s="1"/>
  <c r="Y130" i="1" s="1"/>
  <c r="Z130" i="1" s="1"/>
  <c r="AA130" i="1" s="1"/>
  <c r="AB130" i="1" s="1"/>
  <c r="AC130" i="1" s="1"/>
  <c r="AD130" i="1" s="1"/>
  <c r="AE130" i="1" s="1"/>
  <c r="AF130" i="1" s="1"/>
  <c r="AG130" i="1" s="1"/>
  <c r="G182" i="1"/>
  <c r="H182" i="1" s="1"/>
  <c r="I182" i="1" s="1"/>
  <c r="J182" i="1" s="1"/>
  <c r="K182" i="1" s="1"/>
  <c r="L182" i="1" s="1"/>
  <c r="M182" i="1" s="1"/>
  <c r="N182" i="1" s="1"/>
  <c r="O182" i="1" s="1"/>
  <c r="P182" i="1" s="1"/>
  <c r="Q182" i="1" s="1"/>
  <c r="R182" i="1" s="1"/>
  <c r="S182" i="1" s="1"/>
  <c r="T182" i="1" s="1"/>
  <c r="U182" i="1" s="1"/>
  <c r="V182" i="1" s="1"/>
  <c r="W182" i="1" s="1"/>
  <c r="X182" i="1" s="1"/>
  <c r="Y182" i="1" s="1"/>
  <c r="Z182" i="1" s="1"/>
  <c r="AA182" i="1" s="1"/>
  <c r="AB182" i="1" s="1"/>
  <c r="AC182" i="1" s="1"/>
  <c r="AD182" i="1" s="1"/>
  <c r="AE182" i="1" s="1"/>
  <c r="AF182" i="1" s="1"/>
  <c r="AG182" i="1" s="1"/>
  <c r="B195" i="1"/>
  <c r="B212" i="1" s="1"/>
  <c r="C274" i="1"/>
  <c r="C275" i="1" s="1"/>
  <c r="D274" i="1"/>
  <c r="B8" i="1"/>
  <c r="C8" i="1" s="1"/>
  <c r="D8" i="1" s="1"/>
  <c r="E8" i="1" s="1"/>
  <c r="F8" i="1" s="1"/>
  <c r="G8" i="1" s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C233" i="1"/>
  <c r="C235" i="1" s="1"/>
  <c r="J243" i="1"/>
  <c r="Q249" i="1"/>
  <c r="I249" i="1"/>
  <c r="Y247" i="1"/>
  <c r="I247" i="1"/>
  <c r="Q246" i="1"/>
  <c r="Q245" i="1"/>
  <c r="I244" i="1"/>
  <c r="AG243" i="1"/>
  <c r="Q243" i="1"/>
  <c r="I243" i="1"/>
  <c r="AF250" i="1"/>
  <c r="X250" i="1"/>
  <c r="AF248" i="1"/>
  <c r="H247" i="1"/>
  <c r="AF246" i="1"/>
  <c r="X246" i="1"/>
  <c r="AF245" i="1"/>
  <c r="P245" i="1"/>
  <c r="AF244" i="1"/>
  <c r="X244" i="1"/>
  <c r="P243" i="1"/>
  <c r="X242" i="1"/>
  <c r="R250" i="1"/>
  <c r="AH248" i="1"/>
  <c r="R244" i="1"/>
  <c r="AE250" i="1"/>
  <c r="O250" i="1"/>
  <c r="W249" i="1"/>
  <c r="O249" i="1"/>
  <c r="AE248" i="1"/>
  <c r="W248" i="1"/>
  <c r="O248" i="1"/>
  <c r="W246" i="1"/>
  <c r="O246" i="1"/>
  <c r="AE244" i="1"/>
  <c r="O244" i="1"/>
  <c r="W243" i="1"/>
  <c r="G243" i="1"/>
  <c r="AE242" i="1"/>
  <c r="W242" i="1"/>
  <c r="O242" i="1"/>
  <c r="R248" i="1"/>
  <c r="J247" i="1"/>
  <c r="AD249" i="1"/>
  <c r="AD247" i="1"/>
  <c r="AD245" i="1"/>
  <c r="AD243" i="1"/>
  <c r="J248" i="1"/>
  <c r="Z246" i="1"/>
  <c r="R245" i="1"/>
  <c r="R242" i="1"/>
  <c r="M250" i="1"/>
  <c r="M248" i="1"/>
  <c r="AC247" i="1"/>
  <c r="M246" i="1"/>
  <c r="AC245" i="1"/>
  <c r="M244" i="1"/>
  <c r="AC243" i="1"/>
  <c r="M242" i="1"/>
  <c r="J250" i="1"/>
  <c r="J245" i="1"/>
  <c r="AB249" i="1"/>
  <c r="L249" i="1"/>
  <c r="AB247" i="1"/>
  <c r="L247" i="1"/>
  <c r="AB245" i="1"/>
  <c r="L245" i="1"/>
  <c r="AB243" i="1"/>
  <c r="L243" i="1"/>
  <c r="S249" i="1"/>
  <c r="K249" i="1"/>
  <c r="S247" i="1"/>
  <c r="K247" i="1"/>
  <c r="S245" i="1"/>
  <c r="K245" i="1"/>
  <c r="S243" i="1"/>
  <c r="K243" i="1"/>
  <c r="O247" i="1"/>
  <c r="AG247" i="1"/>
  <c r="O243" i="1"/>
  <c r="X248" i="1"/>
  <c r="M134" i="1"/>
  <c r="AG249" i="1"/>
  <c r="O245" i="1"/>
  <c r="AG245" i="1"/>
  <c r="Y244" i="1"/>
  <c r="Y246" i="1"/>
  <c r="G250" i="1"/>
  <c r="D138" i="1"/>
  <c r="M189" i="1"/>
  <c r="Q241" i="1"/>
  <c r="H242" i="1"/>
  <c r="H244" i="1"/>
  <c r="H246" i="1"/>
  <c r="AE246" i="1"/>
  <c r="Q247" i="1"/>
  <c r="H248" i="1"/>
  <c r="H250" i="1"/>
  <c r="G242" i="1"/>
  <c r="Y242" i="1"/>
  <c r="G244" i="1"/>
  <c r="G246" i="1"/>
  <c r="P247" i="1"/>
  <c r="P249" i="1"/>
  <c r="P85" i="1"/>
  <c r="W241" i="1"/>
  <c r="I242" i="1"/>
  <c r="AF242" i="1"/>
  <c r="W245" i="1"/>
  <c r="I246" i="1"/>
  <c r="W247" i="1"/>
  <c r="I248" i="1"/>
  <c r="I250" i="1"/>
  <c r="AB137" i="1"/>
  <c r="G248" i="1"/>
  <c r="P86" i="1"/>
  <c r="I143" i="1"/>
  <c r="T194" i="1"/>
  <c r="AG242" i="1"/>
  <c r="X243" i="1"/>
  <c r="AG244" i="1"/>
  <c r="X245" i="1"/>
  <c r="AG246" i="1"/>
  <c r="X247" i="1"/>
  <c r="AG248" i="1"/>
  <c r="X249" i="1"/>
  <c r="AG250" i="1"/>
  <c r="Y248" i="1"/>
  <c r="P82" i="1"/>
  <c r="M30" i="1"/>
  <c r="Z139" i="1"/>
  <c r="Q143" i="1"/>
  <c r="G241" i="1"/>
  <c r="Y241" i="1"/>
  <c r="P242" i="1"/>
  <c r="Y243" i="1"/>
  <c r="P244" i="1"/>
  <c r="G245" i="1"/>
  <c r="Y245" i="1"/>
  <c r="P246" i="1"/>
  <c r="G247" i="1"/>
  <c r="P248" i="1"/>
  <c r="G249" i="1"/>
  <c r="Y249" i="1"/>
  <c r="P250" i="1"/>
  <c r="L189" i="1"/>
  <c r="Y250" i="1"/>
  <c r="R143" i="1"/>
  <c r="AE241" i="1"/>
  <c r="Q242" i="1"/>
  <c r="H243" i="1"/>
  <c r="AE243" i="1"/>
  <c r="Q244" i="1"/>
  <c r="H245" i="1"/>
  <c r="AE245" i="1"/>
  <c r="AE247" i="1"/>
  <c r="Q248" i="1"/>
  <c r="H249" i="1"/>
  <c r="AE249" i="1"/>
  <c r="Q250" i="1"/>
  <c r="Z189" i="1"/>
  <c r="F134" i="1"/>
  <c r="AF241" i="1"/>
  <c r="AF243" i="1"/>
  <c r="W244" i="1"/>
  <c r="I245" i="1"/>
  <c r="AF247" i="1"/>
  <c r="AF249" i="1"/>
  <c r="W250" i="1"/>
  <c r="Q86" i="1"/>
  <c r="N134" i="1"/>
  <c r="AB139" i="1"/>
  <c r="M191" i="1"/>
  <c r="R241" i="1"/>
  <c r="Z241" i="1"/>
  <c r="AH241" i="1"/>
  <c r="J242" i="1"/>
  <c r="Z242" i="1"/>
  <c r="AH242" i="1"/>
  <c r="R243" i="1"/>
  <c r="Z243" i="1"/>
  <c r="AH243" i="1"/>
  <c r="J244" i="1"/>
  <c r="Z244" i="1"/>
  <c r="AH244" i="1"/>
  <c r="Z245" i="1"/>
  <c r="AH245" i="1"/>
  <c r="J246" i="1"/>
  <c r="R246" i="1"/>
  <c r="AH246" i="1"/>
  <c r="R247" i="1"/>
  <c r="Z247" i="1"/>
  <c r="AH247" i="1"/>
  <c r="Z248" i="1"/>
  <c r="J249" i="1"/>
  <c r="R249" i="1"/>
  <c r="Z249" i="1"/>
  <c r="AH249" i="1"/>
  <c r="Z250" i="1"/>
  <c r="AH250" i="1"/>
  <c r="J90" i="1"/>
  <c r="Z135" i="1"/>
  <c r="D140" i="1"/>
  <c r="Z191" i="1"/>
  <c r="AA241" i="1"/>
  <c r="C242" i="1"/>
  <c r="K242" i="1"/>
  <c r="S242" i="1"/>
  <c r="AA242" i="1"/>
  <c r="C243" i="1"/>
  <c r="C260" i="1" s="1"/>
  <c r="AA243" i="1"/>
  <c r="C244" i="1"/>
  <c r="C261" i="1" s="1"/>
  <c r="K244" i="1"/>
  <c r="S244" i="1"/>
  <c r="AA244" i="1"/>
  <c r="C245" i="1"/>
  <c r="C262" i="1" s="1"/>
  <c r="AA245" i="1"/>
  <c r="C246" i="1"/>
  <c r="K246" i="1"/>
  <c r="S246" i="1"/>
  <c r="AA246" i="1"/>
  <c r="C247" i="1"/>
  <c r="AA247" i="1"/>
  <c r="C248" i="1"/>
  <c r="K248" i="1"/>
  <c r="S248" i="1"/>
  <c r="AA248" i="1"/>
  <c r="C249" i="1"/>
  <c r="C266" i="1" s="1"/>
  <c r="AA249" i="1"/>
  <c r="C250" i="1"/>
  <c r="K250" i="1"/>
  <c r="S250" i="1"/>
  <c r="AA250" i="1"/>
  <c r="X30" i="1"/>
  <c r="T90" i="1"/>
  <c r="M136" i="1"/>
  <c r="I141" i="1"/>
  <c r="S186" i="1"/>
  <c r="S192" i="1"/>
  <c r="D241" i="1"/>
  <c r="T241" i="1"/>
  <c r="D242" i="1"/>
  <c r="L242" i="1"/>
  <c r="T242" i="1"/>
  <c r="AB242" i="1"/>
  <c r="D243" i="1"/>
  <c r="T243" i="1"/>
  <c r="D244" i="1"/>
  <c r="L244" i="1"/>
  <c r="T244" i="1"/>
  <c r="AB244" i="1"/>
  <c r="D245" i="1"/>
  <c r="T245" i="1"/>
  <c r="D246" i="1"/>
  <c r="L246" i="1"/>
  <c r="T246" i="1"/>
  <c r="AB246" i="1"/>
  <c r="D247" i="1"/>
  <c r="T247" i="1"/>
  <c r="D248" i="1"/>
  <c r="L248" i="1"/>
  <c r="T248" i="1"/>
  <c r="AB248" i="1"/>
  <c r="D249" i="1"/>
  <c r="T249" i="1"/>
  <c r="D250" i="1"/>
  <c r="L250" i="1"/>
  <c r="T250" i="1"/>
  <c r="AB250" i="1"/>
  <c r="O30" i="1"/>
  <c r="U90" i="1"/>
  <c r="N136" i="1"/>
  <c r="Q141" i="1"/>
  <c r="T186" i="1"/>
  <c r="F194" i="1"/>
  <c r="E241" i="1"/>
  <c r="M241" i="1"/>
  <c r="U241" i="1"/>
  <c r="E242" i="1"/>
  <c r="U242" i="1"/>
  <c r="AC242" i="1"/>
  <c r="E243" i="1"/>
  <c r="M243" i="1"/>
  <c r="U243" i="1"/>
  <c r="E244" i="1"/>
  <c r="U244" i="1"/>
  <c r="AC244" i="1"/>
  <c r="E245" i="1"/>
  <c r="M245" i="1"/>
  <c r="U245" i="1"/>
  <c r="E246" i="1"/>
  <c r="U246" i="1"/>
  <c r="AC246" i="1"/>
  <c r="E247" i="1"/>
  <c r="M247" i="1"/>
  <c r="U247" i="1"/>
  <c r="E248" i="1"/>
  <c r="U248" i="1"/>
  <c r="AC248" i="1"/>
  <c r="E249" i="1"/>
  <c r="M249" i="1"/>
  <c r="U249" i="1"/>
  <c r="AC249" i="1"/>
  <c r="E250" i="1"/>
  <c r="U250" i="1"/>
  <c r="AC250" i="1"/>
  <c r="N30" i="1"/>
  <c r="O82" i="1"/>
  <c r="Z137" i="1"/>
  <c r="D142" i="1"/>
  <c r="AD186" i="1"/>
  <c r="S194" i="1"/>
  <c r="F241" i="1"/>
  <c r="N241" i="1"/>
  <c r="V241" i="1"/>
  <c r="F242" i="1"/>
  <c r="N242" i="1"/>
  <c r="V242" i="1"/>
  <c r="AD242" i="1"/>
  <c r="F243" i="1"/>
  <c r="N243" i="1"/>
  <c r="V243" i="1"/>
  <c r="F244" i="1"/>
  <c r="N244" i="1"/>
  <c r="V244" i="1"/>
  <c r="AD244" i="1"/>
  <c r="F245" i="1"/>
  <c r="N245" i="1"/>
  <c r="V245" i="1"/>
  <c r="F246" i="1"/>
  <c r="N246" i="1"/>
  <c r="V246" i="1"/>
  <c r="AD246" i="1"/>
  <c r="F247" i="1"/>
  <c r="N247" i="1"/>
  <c r="V247" i="1"/>
  <c r="F248" i="1"/>
  <c r="N248" i="1"/>
  <c r="V248" i="1"/>
  <c r="AD248" i="1"/>
  <c r="F249" i="1"/>
  <c r="N249" i="1"/>
  <c r="V249" i="1"/>
  <c r="F250" i="1"/>
  <c r="N250" i="1"/>
  <c r="V250" i="1"/>
  <c r="AD250" i="1"/>
  <c r="AH129" i="1"/>
  <c r="V91" i="1"/>
  <c r="V136" i="1"/>
  <c r="Z143" i="1"/>
  <c r="Z187" i="1"/>
  <c r="V83" i="1"/>
  <c r="AA91" i="1"/>
  <c r="H135" i="1"/>
  <c r="W136" i="1"/>
  <c r="W138" i="1"/>
  <c r="M140" i="1"/>
  <c r="M142" i="1"/>
  <c r="AA187" i="1"/>
  <c r="AA204" i="1" s="1"/>
  <c r="E190" i="1"/>
  <c r="AD192" i="1"/>
  <c r="Z195" i="1"/>
  <c r="Q83" i="1"/>
  <c r="V134" i="1"/>
  <c r="V138" i="1"/>
  <c r="E142" i="1"/>
  <c r="AA189" i="1"/>
  <c r="T192" i="1"/>
  <c r="AC30" i="1"/>
  <c r="P84" i="1"/>
  <c r="W87" i="1"/>
  <c r="I135" i="1"/>
  <c r="AE136" i="1"/>
  <c r="AE138" i="1"/>
  <c r="AE140" i="1"/>
  <c r="N142" i="1"/>
  <c r="E188" i="1"/>
  <c r="AD190" i="1"/>
  <c r="B193" i="1"/>
  <c r="B210" i="1" s="1"/>
  <c r="AA195" i="1"/>
  <c r="V86" i="1"/>
  <c r="E140" i="1"/>
  <c r="AD194" i="1"/>
  <c r="R87" i="1"/>
  <c r="Y30" i="1"/>
  <c r="Q84" i="1"/>
  <c r="AG87" i="1"/>
  <c r="Q135" i="1"/>
  <c r="Q137" i="1"/>
  <c r="AF138" i="1"/>
  <c r="AF155" i="1" s="1"/>
  <c r="AF140" i="1"/>
  <c r="AF157" i="1" s="1"/>
  <c r="V142" i="1"/>
  <c r="E186" i="1"/>
  <c r="F188" i="1"/>
  <c r="B191" i="1"/>
  <c r="B208" i="1" s="1"/>
  <c r="L193" i="1"/>
  <c r="V84" i="1"/>
  <c r="I89" i="1"/>
  <c r="E134" i="1"/>
  <c r="R135" i="1"/>
  <c r="R137" i="1"/>
  <c r="H139" i="1"/>
  <c r="H141" i="1"/>
  <c r="H143" i="1"/>
  <c r="F186" i="1"/>
  <c r="S188" i="1"/>
  <c r="L191" i="1"/>
  <c r="E194" i="1"/>
  <c r="W134" i="1"/>
  <c r="AB135" i="1"/>
  <c r="AF136" i="1"/>
  <c r="E138" i="1"/>
  <c r="I139" i="1"/>
  <c r="N140" i="1"/>
  <c r="R141" i="1"/>
  <c r="W142" i="1"/>
  <c r="AB143" i="1"/>
  <c r="B187" i="1"/>
  <c r="B204" i="1" s="1"/>
  <c r="T188" i="1"/>
  <c r="F190" i="1"/>
  <c r="AA191" i="1"/>
  <c r="M193" i="1"/>
  <c r="AD91" i="1"/>
  <c r="AG195" i="1"/>
  <c r="Y195" i="1"/>
  <c r="Q195" i="1"/>
  <c r="I195" i="1"/>
  <c r="AG194" i="1"/>
  <c r="Y194" i="1"/>
  <c r="Q194" i="1"/>
  <c r="I194" i="1"/>
  <c r="AG193" i="1"/>
  <c r="Y193" i="1"/>
  <c r="Q193" i="1"/>
  <c r="I193" i="1"/>
  <c r="AG192" i="1"/>
  <c r="Y192" i="1"/>
  <c r="Q192" i="1"/>
  <c r="I192" i="1"/>
  <c r="AG191" i="1"/>
  <c r="Y191" i="1"/>
  <c r="Q191" i="1"/>
  <c r="I191" i="1"/>
  <c r="AG190" i="1"/>
  <c r="Y190" i="1"/>
  <c r="Q190" i="1"/>
  <c r="I190" i="1"/>
  <c r="AG189" i="1"/>
  <c r="Y189" i="1"/>
  <c r="Q189" i="1"/>
  <c r="I189" i="1"/>
  <c r="AG188" i="1"/>
  <c r="Y188" i="1"/>
  <c r="Q188" i="1"/>
  <c r="I188" i="1"/>
  <c r="AG187" i="1"/>
  <c r="Y187" i="1"/>
  <c r="Q187" i="1"/>
  <c r="I187" i="1"/>
  <c r="AG186" i="1"/>
  <c r="Y186" i="1"/>
  <c r="Q186" i="1"/>
  <c r="I186" i="1"/>
  <c r="AF195" i="1"/>
  <c r="X195" i="1"/>
  <c r="P195" i="1"/>
  <c r="H195" i="1"/>
  <c r="AF194" i="1"/>
  <c r="X194" i="1"/>
  <c r="P194" i="1"/>
  <c r="H194" i="1"/>
  <c r="AF193" i="1"/>
  <c r="X193" i="1"/>
  <c r="P193" i="1"/>
  <c r="H193" i="1"/>
  <c r="AF192" i="1"/>
  <c r="X192" i="1"/>
  <c r="P192" i="1"/>
  <c r="H192" i="1"/>
  <c r="AF191" i="1"/>
  <c r="X191" i="1"/>
  <c r="Y208" i="1" s="1"/>
  <c r="P191" i="1"/>
  <c r="Q208" i="1" s="1"/>
  <c r="H191" i="1"/>
  <c r="AF190" i="1"/>
  <c r="X190" i="1"/>
  <c r="P190" i="1"/>
  <c r="H190" i="1"/>
  <c r="AF189" i="1"/>
  <c r="X189" i="1"/>
  <c r="P189" i="1"/>
  <c r="H189" i="1"/>
  <c r="AF188" i="1"/>
  <c r="X188" i="1"/>
  <c r="P188" i="1"/>
  <c r="H188" i="1"/>
  <c r="AF187" i="1"/>
  <c r="X187" i="1"/>
  <c r="P187" i="1"/>
  <c r="H187" i="1"/>
  <c r="AF186" i="1"/>
  <c r="X186" i="1"/>
  <c r="P186" i="1"/>
  <c r="H186" i="1"/>
  <c r="AA143" i="1"/>
  <c r="S143" i="1"/>
  <c r="K143" i="1"/>
  <c r="C143" i="1"/>
  <c r="AA142" i="1"/>
  <c r="S142" i="1"/>
  <c r="K142" i="1"/>
  <c r="C142" i="1"/>
  <c r="AA141" i="1"/>
  <c r="S141" i="1"/>
  <c r="K141" i="1"/>
  <c r="C141" i="1"/>
  <c r="AA140" i="1"/>
  <c r="S140" i="1"/>
  <c r="K140" i="1"/>
  <c r="C140" i="1"/>
  <c r="AA139" i="1"/>
  <c r="S139" i="1"/>
  <c r="K139" i="1"/>
  <c r="C139" i="1"/>
  <c r="AA138" i="1"/>
  <c r="S138" i="1"/>
  <c r="K138" i="1"/>
  <c r="C138" i="1"/>
  <c r="AA137" i="1"/>
  <c r="S137" i="1"/>
  <c r="K137" i="1"/>
  <c r="C137" i="1"/>
  <c r="AA136" i="1"/>
  <c r="S136" i="1"/>
  <c r="K136" i="1"/>
  <c r="C136" i="1"/>
  <c r="AA135" i="1"/>
  <c r="S135" i="1"/>
  <c r="K135" i="1"/>
  <c r="C135" i="1"/>
  <c r="AA134" i="1"/>
  <c r="S134" i="1"/>
  <c r="AE195" i="1"/>
  <c r="W195" i="1"/>
  <c r="O195" i="1"/>
  <c r="G195" i="1"/>
  <c r="AE194" i="1"/>
  <c r="W194" i="1"/>
  <c r="O194" i="1"/>
  <c r="G194" i="1"/>
  <c r="AE193" i="1"/>
  <c r="W193" i="1"/>
  <c r="O193" i="1"/>
  <c r="G193" i="1"/>
  <c r="AE192" i="1"/>
  <c r="W192" i="1"/>
  <c r="O192" i="1"/>
  <c r="G192" i="1"/>
  <c r="AE191" i="1"/>
  <c r="W191" i="1"/>
  <c r="O191" i="1"/>
  <c r="G191" i="1"/>
  <c r="AE190" i="1"/>
  <c r="W190" i="1"/>
  <c r="O190" i="1"/>
  <c r="G190" i="1"/>
  <c r="AE189" i="1"/>
  <c r="W189" i="1"/>
  <c r="O189" i="1"/>
  <c r="G189" i="1"/>
  <c r="AE188" i="1"/>
  <c r="W188" i="1"/>
  <c r="O188" i="1"/>
  <c r="G188" i="1"/>
  <c r="AE187" i="1"/>
  <c r="W187" i="1"/>
  <c r="O187" i="1"/>
  <c r="G187" i="1"/>
  <c r="AE186" i="1"/>
  <c r="W186" i="1"/>
  <c r="O186" i="1"/>
  <c r="G186" i="1"/>
  <c r="V195" i="1"/>
  <c r="K195" i="1"/>
  <c r="AC194" i="1"/>
  <c r="R194" i="1"/>
  <c r="D194" i="1"/>
  <c r="V193" i="1"/>
  <c r="K193" i="1"/>
  <c r="AC192" i="1"/>
  <c r="R192" i="1"/>
  <c r="D192" i="1"/>
  <c r="V191" i="1"/>
  <c r="K191" i="1"/>
  <c r="AC190" i="1"/>
  <c r="R190" i="1"/>
  <c r="D190" i="1"/>
  <c r="V189" i="1"/>
  <c r="K189" i="1"/>
  <c r="AC188" i="1"/>
  <c r="R188" i="1"/>
  <c r="D188" i="1"/>
  <c r="V187" i="1"/>
  <c r="K187" i="1"/>
  <c r="AC186" i="1"/>
  <c r="R186" i="1"/>
  <c r="D186" i="1"/>
  <c r="Y143" i="1"/>
  <c r="P143" i="1"/>
  <c r="G143" i="1"/>
  <c r="AD142" i="1"/>
  <c r="U142" i="1"/>
  <c r="L142" i="1"/>
  <c r="B142" i="1"/>
  <c r="B159" i="1" s="1"/>
  <c r="Y141" i="1"/>
  <c r="P141" i="1"/>
  <c r="G141" i="1"/>
  <c r="AD140" i="1"/>
  <c r="U140" i="1"/>
  <c r="L140" i="1"/>
  <c r="B140" i="1"/>
  <c r="B157" i="1" s="1"/>
  <c r="Y139" i="1"/>
  <c r="P139" i="1"/>
  <c r="G139" i="1"/>
  <c r="AD138" i="1"/>
  <c r="U138" i="1"/>
  <c r="L138" i="1"/>
  <c r="B138" i="1"/>
  <c r="B155" i="1" s="1"/>
  <c r="Y137" i="1"/>
  <c r="P137" i="1"/>
  <c r="G137" i="1"/>
  <c r="AD136" i="1"/>
  <c r="U136" i="1"/>
  <c r="L136" i="1"/>
  <c r="B136" i="1"/>
  <c r="B153" i="1" s="1"/>
  <c r="Y135" i="1"/>
  <c r="P135" i="1"/>
  <c r="G135" i="1"/>
  <c r="AD134" i="1"/>
  <c r="U134" i="1"/>
  <c r="L134" i="1"/>
  <c r="D134" i="1"/>
  <c r="U91" i="1"/>
  <c r="E90" i="1"/>
  <c r="X88" i="1"/>
  <c r="Q87" i="1"/>
  <c r="G86" i="1"/>
  <c r="G85" i="1"/>
  <c r="G84" i="1"/>
  <c r="G83" i="1"/>
  <c r="F82" i="1"/>
  <c r="E30" i="1"/>
  <c r="P30" i="1"/>
  <c r="AD30" i="1"/>
  <c r="V30" i="1"/>
  <c r="Z90" i="1"/>
  <c r="W86" i="1"/>
  <c r="V82" i="1"/>
  <c r="AC137" i="1"/>
  <c r="AC135" i="1"/>
  <c r="X134" i="1"/>
  <c r="U195" i="1"/>
  <c r="J195" i="1"/>
  <c r="AB194" i="1"/>
  <c r="N194" i="1"/>
  <c r="C194" i="1"/>
  <c r="U193" i="1"/>
  <c r="J193" i="1"/>
  <c r="AB192" i="1"/>
  <c r="N192" i="1"/>
  <c r="C192" i="1"/>
  <c r="U191" i="1"/>
  <c r="J191" i="1"/>
  <c r="AB190" i="1"/>
  <c r="N190" i="1"/>
  <c r="C190" i="1"/>
  <c r="U189" i="1"/>
  <c r="J189" i="1"/>
  <c r="AB188" i="1"/>
  <c r="N188" i="1"/>
  <c r="C188" i="1"/>
  <c r="U187" i="1"/>
  <c r="J187" i="1"/>
  <c r="AB186" i="1"/>
  <c r="N186" i="1"/>
  <c r="C186" i="1"/>
  <c r="AG143" i="1"/>
  <c r="X143" i="1"/>
  <c r="O143" i="1"/>
  <c r="F143" i="1"/>
  <c r="G160" i="1" s="1"/>
  <c r="AC142" i="1"/>
  <c r="T142" i="1"/>
  <c r="J142" i="1"/>
  <c r="AG141" i="1"/>
  <c r="X141" i="1"/>
  <c r="O141" i="1"/>
  <c r="F141" i="1"/>
  <c r="AC140" i="1"/>
  <c r="T140" i="1"/>
  <c r="U157" i="1" s="1"/>
  <c r="J140" i="1"/>
  <c r="AG139" i="1"/>
  <c r="X139" i="1"/>
  <c r="O139" i="1"/>
  <c r="F139" i="1"/>
  <c r="AC138" i="1"/>
  <c r="T138" i="1"/>
  <c r="J138" i="1"/>
  <c r="AG137" i="1"/>
  <c r="X137" i="1"/>
  <c r="O137" i="1"/>
  <c r="F137" i="1"/>
  <c r="AC136" i="1"/>
  <c r="AD153" i="1" s="1"/>
  <c r="T136" i="1"/>
  <c r="J136" i="1"/>
  <c r="AG135" i="1"/>
  <c r="X135" i="1"/>
  <c r="O135" i="1"/>
  <c r="F135" i="1"/>
  <c r="G152" i="1" s="1"/>
  <c r="AC134" i="1"/>
  <c r="T134" i="1"/>
  <c r="K134" i="1"/>
  <c r="C134" i="1"/>
  <c r="K91" i="1"/>
  <c r="D90" i="1"/>
  <c r="S88" i="1"/>
  <c r="G87" i="1"/>
  <c r="F86" i="1"/>
  <c r="G103" i="1" s="1"/>
  <c r="F85" i="1"/>
  <c r="F84" i="1"/>
  <c r="F83" i="1"/>
  <c r="E82" i="1"/>
  <c r="F99" i="1" s="1"/>
  <c r="F30" i="1"/>
  <c r="F47" i="1" s="1"/>
  <c r="Q30" i="1"/>
  <c r="Q47" i="1" s="1"/>
  <c r="AE30" i="1"/>
  <c r="AE47" i="1" s="1"/>
  <c r="I30" i="1"/>
  <c r="AG136" i="1"/>
  <c r="T195" i="1"/>
  <c r="F195" i="1"/>
  <c r="AA194" i="1"/>
  <c r="M194" i="1"/>
  <c r="B194" i="1"/>
  <c r="B211" i="1" s="1"/>
  <c r="T193" i="1"/>
  <c r="F193" i="1"/>
  <c r="AA192" i="1"/>
  <c r="M192" i="1"/>
  <c r="B192" i="1"/>
  <c r="B209" i="1" s="1"/>
  <c r="T191" i="1"/>
  <c r="F191" i="1"/>
  <c r="AA190" i="1"/>
  <c r="M190" i="1"/>
  <c r="B190" i="1"/>
  <c r="B207" i="1" s="1"/>
  <c r="T189" i="1"/>
  <c r="F189" i="1"/>
  <c r="AA188" i="1"/>
  <c r="M188" i="1"/>
  <c r="B188" i="1"/>
  <c r="B205" i="1" s="1"/>
  <c r="T187" i="1"/>
  <c r="F187" i="1"/>
  <c r="AA186" i="1"/>
  <c r="M186" i="1"/>
  <c r="B186" i="1"/>
  <c r="AF143" i="1"/>
  <c r="W143" i="1"/>
  <c r="N143" i="1"/>
  <c r="E143" i="1"/>
  <c r="AB142" i="1"/>
  <c r="R142" i="1"/>
  <c r="I142" i="1"/>
  <c r="AF141" i="1"/>
  <c r="W141" i="1"/>
  <c r="N141" i="1"/>
  <c r="E141" i="1"/>
  <c r="AB140" i="1"/>
  <c r="R140" i="1"/>
  <c r="S157" i="1" s="1"/>
  <c r="I140" i="1"/>
  <c r="AF139" i="1"/>
  <c r="W139" i="1"/>
  <c r="N139" i="1"/>
  <c r="E139" i="1"/>
  <c r="AB138" i="1"/>
  <c r="R138" i="1"/>
  <c r="I138" i="1"/>
  <c r="AF137" i="1"/>
  <c r="W137" i="1"/>
  <c r="N137" i="1"/>
  <c r="E137" i="1"/>
  <c r="AB136" i="1"/>
  <c r="R136" i="1"/>
  <c r="I136" i="1"/>
  <c r="AF135" i="1"/>
  <c r="W135" i="1"/>
  <c r="N135" i="1"/>
  <c r="E135" i="1"/>
  <c r="AB134" i="1"/>
  <c r="R134" i="1"/>
  <c r="J134" i="1"/>
  <c r="B134" i="1"/>
  <c r="B151" i="1" s="1"/>
  <c r="F91" i="1"/>
  <c r="Y89" i="1"/>
  <c r="R88" i="1"/>
  <c r="AG86" i="1"/>
  <c r="AG85" i="1"/>
  <c r="AG84" i="1"/>
  <c r="AG83" i="1"/>
  <c r="AF82" i="1"/>
  <c r="G30" i="1"/>
  <c r="U30" i="1"/>
  <c r="AG30" i="1"/>
  <c r="H30" i="1"/>
  <c r="C30" i="1"/>
  <c r="W84" i="1"/>
  <c r="W30" i="1"/>
  <c r="T137" i="1"/>
  <c r="AD195" i="1"/>
  <c r="S195" i="1"/>
  <c r="E195" i="1"/>
  <c r="Z194" i="1"/>
  <c r="L194" i="1"/>
  <c r="AD193" i="1"/>
  <c r="S193" i="1"/>
  <c r="E193" i="1"/>
  <c r="Z192" i="1"/>
  <c r="Z209" i="1" s="1"/>
  <c r="L192" i="1"/>
  <c r="AD191" i="1"/>
  <c r="S191" i="1"/>
  <c r="E191" i="1"/>
  <c r="Z190" i="1"/>
  <c r="L190" i="1"/>
  <c r="AD189" i="1"/>
  <c r="S189" i="1"/>
  <c r="E189" i="1"/>
  <c r="Z188" i="1"/>
  <c r="L188" i="1"/>
  <c r="AD187" i="1"/>
  <c r="S187" i="1"/>
  <c r="E187" i="1"/>
  <c r="Z186" i="1"/>
  <c r="L186" i="1"/>
  <c r="AE143" i="1"/>
  <c r="V143" i="1"/>
  <c r="M143" i="1"/>
  <c r="D143" i="1"/>
  <c r="Z142" i="1"/>
  <c r="Q142" i="1"/>
  <c r="H142" i="1"/>
  <c r="AE141" i="1"/>
  <c r="V141" i="1"/>
  <c r="M141" i="1"/>
  <c r="D141" i="1"/>
  <c r="Z140" i="1"/>
  <c r="Q140" i="1"/>
  <c r="H140" i="1"/>
  <c r="AE139" i="1"/>
  <c r="V139" i="1"/>
  <c r="M139" i="1"/>
  <c r="D139" i="1"/>
  <c r="Z138" i="1"/>
  <c r="Q138" i="1"/>
  <c r="H138" i="1"/>
  <c r="AE137" i="1"/>
  <c r="V137" i="1"/>
  <c r="M137" i="1"/>
  <c r="D137" i="1"/>
  <c r="Z136" i="1"/>
  <c r="Q136" i="1"/>
  <c r="H136" i="1"/>
  <c r="AE135" i="1"/>
  <c r="V135" i="1"/>
  <c r="M135" i="1"/>
  <c r="D135" i="1"/>
  <c r="Z134" i="1"/>
  <c r="Q134" i="1"/>
  <c r="I134" i="1"/>
  <c r="E91" i="1"/>
  <c r="T89" i="1"/>
  <c r="H88" i="1"/>
  <c r="AF86" i="1"/>
  <c r="AF85" i="1"/>
  <c r="AF84" i="1"/>
  <c r="AF83" i="1"/>
  <c r="AE82" i="1"/>
  <c r="C88" i="1"/>
  <c r="W83" i="1"/>
  <c r="O138" i="1"/>
  <c r="G134" i="1"/>
  <c r="AC195" i="1"/>
  <c r="R195" i="1"/>
  <c r="D195" i="1"/>
  <c r="V194" i="1"/>
  <c r="K194" i="1"/>
  <c r="AC193" i="1"/>
  <c r="R193" i="1"/>
  <c r="D193" i="1"/>
  <c r="V192" i="1"/>
  <c r="K192" i="1"/>
  <c r="L209" i="1" s="1"/>
  <c r="AC191" i="1"/>
  <c r="R191" i="1"/>
  <c r="D191" i="1"/>
  <c r="E208" i="1" s="1"/>
  <c r="V190" i="1"/>
  <c r="K190" i="1"/>
  <c r="AC189" i="1"/>
  <c r="R189" i="1"/>
  <c r="D189" i="1"/>
  <c r="V188" i="1"/>
  <c r="K188" i="1"/>
  <c r="AC187" i="1"/>
  <c r="R187" i="1"/>
  <c r="R204" i="1" s="1"/>
  <c r="D187" i="1"/>
  <c r="V186" i="1"/>
  <c r="K186" i="1"/>
  <c r="AD143" i="1"/>
  <c r="AE160" i="1" s="1"/>
  <c r="U143" i="1"/>
  <c r="L143" i="1"/>
  <c r="B143" i="1"/>
  <c r="B160" i="1" s="1"/>
  <c r="Y142" i="1"/>
  <c r="P142" i="1"/>
  <c r="G142" i="1"/>
  <c r="H159" i="1" s="1"/>
  <c r="AD141" i="1"/>
  <c r="U141" i="1"/>
  <c r="L141" i="1"/>
  <c r="B141" i="1"/>
  <c r="B158" i="1" s="1"/>
  <c r="Y140" i="1"/>
  <c r="Z157" i="1" s="1"/>
  <c r="P140" i="1"/>
  <c r="G140" i="1"/>
  <c r="AD139" i="1"/>
  <c r="U139" i="1"/>
  <c r="L139" i="1"/>
  <c r="M156" i="1" s="1"/>
  <c r="B139" i="1"/>
  <c r="B156" i="1" s="1"/>
  <c r="Y138" i="1"/>
  <c r="P138" i="1"/>
  <c r="G138" i="1"/>
  <c r="AD137" i="1"/>
  <c r="U137" i="1"/>
  <c r="L137" i="1"/>
  <c r="B137" i="1"/>
  <c r="B154" i="1" s="1"/>
  <c r="Y136" i="1"/>
  <c r="P136" i="1"/>
  <c r="G136" i="1"/>
  <c r="AD135" i="1"/>
  <c r="AE152" i="1" s="1"/>
  <c r="U135" i="1"/>
  <c r="L135" i="1"/>
  <c r="B135" i="1"/>
  <c r="B152" i="1" s="1"/>
  <c r="Y134" i="1"/>
  <c r="P134" i="1"/>
  <c r="H134" i="1"/>
  <c r="S89" i="1"/>
  <c r="W85" i="1"/>
  <c r="F138" i="1"/>
  <c r="T135" i="1"/>
  <c r="O134" i="1"/>
  <c r="AB195" i="1"/>
  <c r="N195" i="1"/>
  <c r="C195" i="1"/>
  <c r="U194" i="1"/>
  <c r="J194" i="1"/>
  <c r="AB193" i="1"/>
  <c r="N193" i="1"/>
  <c r="C193" i="1"/>
  <c r="U192" i="1"/>
  <c r="J192" i="1"/>
  <c r="J209" i="1" s="1"/>
  <c r="AB191" i="1"/>
  <c r="N191" i="1"/>
  <c r="C191" i="1"/>
  <c r="U190" i="1"/>
  <c r="J190" i="1"/>
  <c r="AB189" i="1"/>
  <c r="N189" i="1"/>
  <c r="C189" i="1"/>
  <c r="U188" i="1"/>
  <c r="J188" i="1"/>
  <c r="AB187" i="1"/>
  <c r="N187" i="1"/>
  <c r="C187" i="1"/>
  <c r="U186" i="1"/>
  <c r="U203" i="1" s="1"/>
  <c r="J186" i="1"/>
  <c r="AC143" i="1"/>
  <c r="T143" i="1"/>
  <c r="J143" i="1"/>
  <c r="AG142" i="1"/>
  <c r="X142" i="1"/>
  <c r="O142" i="1"/>
  <c r="F142" i="1"/>
  <c r="AC141" i="1"/>
  <c r="T141" i="1"/>
  <c r="J141" i="1"/>
  <c r="AG140" i="1"/>
  <c r="X140" i="1"/>
  <c r="O140" i="1"/>
  <c r="F140" i="1"/>
  <c r="AC139" i="1"/>
  <c r="T139" i="1"/>
  <c r="J139" i="1"/>
  <c r="AG138" i="1"/>
  <c r="X138" i="1"/>
  <c r="J137" i="1"/>
  <c r="X136" i="1"/>
  <c r="O136" i="1"/>
  <c r="F136" i="1"/>
  <c r="J135" i="1"/>
  <c r="AG134" i="1"/>
  <c r="U82" i="1"/>
  <c r="Q85" i="1"/>
  <c r="C89" i="1"/>
  <c r="AE134" i="1"/>
  <c r="D136" i="1"/>
  <c r="H137" i="1"/>
  <c r="M138" i="1"/>
  <c r="Q139" i="1"/>
  <c r="V140" i="1"/>
  <c r="Z141" i="1"/>
  <c r="AE142" i="1"/>
  <c r="L187" i="1"/>
  <c r="AD188" i="1"/>
  <c r="S190" i="1"/>
  <c r="E192" i="1"/>
  <c r="Z193" i="1"/>
  <c r="L195" i="1"/>
  <c r="P83" i="1"/>
  <c r="V85" i="1"/>
  <c r="D89" i="1"/>
  <c r="AF134" i="1"/>
  <c r="E136" i="1"/>
  <c r="F153" i="1" s="1"/>
  <c r="I137" i="1"/>
  <c r="N138" i="1"/>
  <c r="R139" i="1"/>
  <c r="W140" i="1"/>
  <c r="AB141" i="1"/>
  <c r="AF142" i="1"/>
  <c r="M187" i="1"/>
  <c r="B189" i="1"/>
  <c r="B206" i="1" s="1"/>
  <c r="T190" i="1"/>
  <c r="F192" i="1"/>
  <c r="AA193" i="1"/>
  <c r="M195" i="1"/>
  <c r="AH180" i="1"/>
  <c r="AH181" i="1"/>
  <c r="N151" i="1"/>
  <c r="AH128" i="1"/>
  <c r="G101" i="1"/>
  <c r="H87" i="1"/>
  <c r="X87" i="1"/>
  <c r="I88" i="1"/>
  <c r="Y88" i="1"/>
  <c r="J89" i="1"/>
  <c r="Z89" i="1"/>
  <c r="K90" i="1"/>
  <c r="AA90" i="1"/>
  <c r="L91" i="1"/>
  <c r="AB91" i="1"/>
  <c r="G82" i="1"/>
  <c r="W82" i="1"/>
  <c r="H83" i="1"/>
  <c r="X83" i="1"/>
  <c r="H84" i="1"/>
  <c r="X84" i="1"/>
  <c r="H85" i="1"/>
  <c r="X85" i="1"/>
  <c r="H86" i="1"/>
  <c r="X86" i="1"/>
  <c r="I87" i="1"/>
  <c r="Y87" i="1"/>
  <c r="J88" i="1"/>
  <c r="Z88" i="1"/>
  <c r="K89" i="1"/>
  <c r="AA89" i="1"/>
  <c r="L90" i="1"/>
  <c r="AB90" i="1"/>
  <c r="M91" i="1"/>
  <c r="AC91" i="1"/>
  <c r="B30" i="1"/>
  <c r="AB30" i="1"/>
  <c r="T30" i="1"/>
  <c r="L30" i="1"/>
  <c r="D30" i="1"/>
  <c r="H82" i="1"/>
  <c r="X82" i="1"/>
  <c r="I83" i="1"/>
  <c r="Y83" i="1"/>
  <c r="I84" i="1"/>
  <c r="Y84" i="1"/>
  <c r="I85" i="1"/>
  <c r="Y85" i="1"/>
  <c r="I86" i="1"/>
  <c r="Y86" i="1"/>
  <c r="J87" i="1"/>
  <c r="Z87" i="1"/>
  <c r="K88" i="1"/>
  <c r="AA88" i="1"/>
  <c r="L89" i="1"/>
  <c r="AB89" i="1"/>
  <c r="M90" i="1"/>
  <c r="AC90" i="1"/>
  <c r="N91" i="1"/>
  <c r="Z91" i="1"/>
  <c r="R91" i="1"/>
  <c r="J91" i="1"/>
  <c r="AG90" i="1"/>
  <c r="Y90" i="1"/>
  <c r="Q90" i="1"/>
  <c r="I90" i="1"/>
  <c r="AF89" i="1"/>
  <c r="X89" i="1"/>
  <c r="P89" i="1"/>
  <c r="H89" i="1"/>
  <c r="AE88" i="1"/>
  <c r="W88" i="1"/>
  <c r="O88" i="1"/>
  <c r="G88" i="1"/>
  <c r="AD87" i="1"/>
  <c r="V87" i="1"/>
  <c r="N87" i="1"/>
  <c r="F87" i="1"/>
  <c r="AC86" i="1"/>
  <c r="U86" i="1"/>
  <c r="M86" i="1"/>
  <c r="E86" i="1"/>
  <c r="AC85" i="1"/>
  <c r="U85" i="1"/>
  <c r="M85" i="1"/>
  <c r="E85" i="1"/>
  <c r="AC84" i="1"/>
  <c r="U84" i="1"/>
  <c r="M84" i="1"/>
  <c r="E84" i="1"/>
  <c r="AC83" i="1"/>
  <c r="U83" i="1"/>
  <c r="M83" i="1"/>
  <c r="E83" i="1"/>
  <c r="AB82" i="1"/>
  <c r="T82" i="1"/>
  <c r="L82" i="1"/>
  <c r="D82" i="1"/>
  <c r="B90" i="1"/>
  <c r="B107" i="1" s="1"/>
  <c r="AG91" i="1"/>
  <c r="Y91" i="1"/>
  <c r="Q91" i="1"/>
  <c r="I91" i="1"/>
  <c r="AF90" i="1"/>
  <c r="X90" i="1"/>
  <c r="P90" i="1"/>
  <c r="H90" i="1"/>
  <c r="AE89" i="1"/>
  <c r="W89" i="1"/>
  <c r="O89" i="1"/>
  <c r="G89" i="1"/>
  <c r="AD88" i="1"/>
  <c r="V88" i="1"/>
  <c r="N88" i="1"/>
  <c r="F88" i="1"/>
  <c r="AC87" i="1"/>
  <c r="U87" i="1"/>
  <c r="M87" i="1"/>
  <c r="E87" i="1"/>
  <c r="AB86" i="1"/>
  <c r="T86" i="1"/>
  <c r="L86" i="1"/>
  <c r="D86" i="1"/>
  <c r="AB85" i="1"/>
  <c r="T85" i="1"/>
  <c r="L85" i="1"/>
  <c r="D85" i="1"/>
  <c r="AB84" i="1"/>
  <c r="T84" i="1"/>
  <c r="L84" i="1"/>
  <c r="D84" i="1"/>
  <c r="AB83" i="1"/>
  <c r="T83" i="1"/>
  <c r="L83" i="1"/>
  <c r="D83" i="1"/>
  <c r="AA82" i="1"/>
  <c r="S82" i="1"/>
  <c r="K82" i="1"/>
  <c r="C82" i="1"/>
  <c r="AF30" i="1"/>
  <c r="AF91" i="1"/>
  <c r="X91" i="1"/>
  <c r="P91" i="1"/>
  <c r="H91" i="1"/>
  <c r="AE90" i="1"/>
  <c r="W90" i="1"/>
  <c r="O90" i="1"/>
  <c r="G90" i="1"/>
  <c r="AD89" i="1"/>
  <c r="V89" i="1"/>
  <c r="N89" i="1"/>
  <c r="F89" i="1"/>
  <c r="AC88" i="1"/>
  <c r="U88" i="1"/>
  <c r="M88" i="1"/>
  <c r="E88" i="1"/>
  <c r="AB87" i="1"/>
  <c r="T87" i="1"/>
  <c r="L87" i="1"/>
  <c r="D87" i="1"/>
  <c r="AA86" i="1"/>
  <c r="S86" i="1"/>
  <c r="K86" i="1"/>
  <c r="C86" i="1"/>
  <c r="AA85" i="1"/>
  <c r="S85" i="1"/>
  <c r="K85" i="1"/>
  <c r="C85" i="1"/>
  <c r="AA84" i="1"/>
  <c r="S84" i="1"/>
  <c r="K84" i="1"/>
  <c r="C84" i="1"/>
  <c r="AA83" i="1"/>
  <c r="S83" i="1"/>
  <c r="K83" i="1"/>
  <c r="C83" i="1"/>
  <c r="Z82" i="1"/>
  <c r="R82" i="1"/>
  <c r="J82" i="1"/>
  <c r="AE91" i="1"/>
  <c r="W91" i="1"/>
  <c r="O91" i="1"/>
  <c r="G91" i="1"/>
  <c r="AD90" i="1"/>
  <c r="V90" i="1"/>
  <c r="N90" i="1"/>
  <c r="F90" i="1"/>
  <c r="AC89" i="1"/>
  <c r="U89" i="1"/>
  <c r="M89" i="1"/>
  <c r="E89" i="1"/>
  <c r="AB88" i="1"/>
  <c r="T88" i="1"/>
  <c r="L88" i="1"/>
  <c r="D88" i="1"/>
  <c r="AA87" i="1"/>
  <c r="AA104" i="1" s="1"/>
  <c r="S87" i="1"/>
  <c r="K87" i="1"/>
  <c r="C87" i="1"/>
  <c r="Z86" i="1"/>
  <c r="R86" i="1"/>
  <c r="R103" i="1" s="1"/>
  <c r="J86" i="1"/>
  <c r="B86" i="1"/>
  <c r="Z85" i="1"/>
  <c r="R85" i="1"/>
  <c r="J85" i="1"/>
  <c r="B85" i="1"/>
  <c r="B102" i="1" s="1"/>
  <c r="Z84" i="1"/>
  <c r="R84" i="1"/>
  <c r="J84" i="1"/>
  <c r="B84" i="1"/>
  <c r="Z83" i="1"/>
  <c r="Z100" i="1" s="1"/>
  <c r="R83" i="1"/>
  <c r="J83" i="1"/>
  <c r="AG82" i="1"/>
  <c r="Y82" i="1"/>
  <c r="Q82" i="1"/>
  <c r="I82" i="1"/>
  <c r="AA30" i="1"/>
  <c r="S30" i="1"/>
  <c r="K30" i="1"/>
  <c r="M82" i="1"/>
  <c r="AC82" i="1"/>
  <c r="AC99" i="1" s="1"/>
  <c r="N83" i="1"/>
  <c r="AD83" i="1"/>
  <c r="N84" i="1"/>
  <c r="AD84" i="1"/>
  <c r="N85" i="1"/>
  <c r="AD85" i="1"/>
  <c r="N86" i="1"/>
  <c r="AD86" i="1"/>
  <c r="AD103" i="1" s="1"/>
  <c r="O87" i="1"/>
  <c r="AE87" i="1"/>
  <c r="P88" i="1"/>
  <c r="AF88" i="1"/>
  <c r="Q89" i="1"/>
  <c r="AG89" i="1"/>
  <c r="R90" i="1"/>
  <c r="C91" i="1"/>
  <c r="S91" i="1"/>
  <c r="Z30" i="1"/>
  <c r="R30" i="1"/>
  <c r="J30" i="1"/>
  <c r="N82" i="1"/>
  <c r="AD82" i="1"/>
  <c r="O83" i="1"/>
  <c r="AE83" i="1"/>
  <c r="O84" i="1"/>
  <c r="P101" i="1" s="1"/>
  <c r="AE84" i="1"/>
  <c r="O85" i="1"/>
  <c r="AE85" i="1"/>
  <c r="O86" i="1"/>
  <c r="AE86" i="1"/>
  <c r="P87" i="1"/>
  <c r="AF87" i="1"/>
  <c r="Q88" i="1"/>
  <c r="AG88" i="1"/>
  <c r="R89" i="1"/>
  <c r="C90" i="1"/>
  <c r="S90" i="1"/>
  <c r="D91" i="1"/>
  <c r="T91" i="1"/>
  <c r="Q101" i="1"/>
  <c r="Q103" i="1"/>
  <c r="B82" i="1"/>
  <c r="B77" i="1"/>
  <c r="C234" i="1" s="1"/>
  <c r="B76" i="1"/>
  <c r="B78" i="1" s="1"/>
  <c r="C78" i="1" s="1"/>
  <c r="D78" i="1" s="1"/>
  <c r="E78" i="1" s="1"/>
  <c r="F78" i="1" s="1"/>
  <c r="G78" i="1" s="1"/>
  <c r="H78" i="1" s="1"/>
  <c r="I78" i="1" s="1"/>
  <c r="J78" i="1" s="1"/>
  <c r="K78" i="1" s="1"/>
  <c r="L78" i="1" s="1"/>
  <c r="M78" i="1" s="1"/>
  <c r="N78" i="1" s="1"/>
  <c r="O78" i="1" s="1"/>
  <c r="P78" i="1" s="1"/>
  <c r="Q78" i="1" s="1"/>
  <c r="R78" i="1" s="1"/>
  <c r="S78" i="1" s="1"/>
  <c r="T78" i="1" s="1"/>
  <c r="U78" i="1" s="1"/>
  <c r="V78" i="1" s="1"/>
  <c r="W78" i="1" s="1"/>
  <c r="X78" i="1" s="1"/>
  <c r="Y78" i="1" s="1"/>
  <c r="Z78" i="1" s="1"/>
  <c r="AA78" i="1" s="1"/>
  <c r="AB78" i="1" s="1"/>
  <c r="AC78" i="1" s="1"/>
  <c r="AD78" i="1" s="1"/>
  <c r="AE78" i="1" s="1"/>
  <c r="AF78" i="1" s="1"/>
  <c r="AG78" i="1" s="1"/>
  <c r="B87" i="1"/>
  <c r="B83" i="1"/>
  <c r="B91" i="1"/>
  <c r="B88" i="1"/>
  <c r="B89" i="1"/>
  <c r="B32" i="1"/>
  <c r="D37" i="1"/>
  <c r="L38" i="1"/>
  <c r="AG35" i="1"/>
  <c r="Y34" i="1"/>
  <c r="W33" i="1"/>
  <c r="O32" i="1"/>
  <c r="F32" i="1"/>
  <c r="U39" i="1"/>
  <c r="M31" i="1"/>
  <c r="P33" i="1"/>
  <c r="AB37" i="1"/>
  <c r="AD31" i="1"/>
  <c r="AC38" i="1"/>
  <c r="S36" i="1"/>
  <c r="H34" i="1"/>
  <c r="AC31" i="1"/>
  <c r="M39" i="1"/>
  <c r="Z35" i="1"/>
  <c r="Y35" i="1"/>
  <c r="B36" i="1"/>
  <c r="R35" i="1"/>
  <c r="B35" i="1"/>
  <c r="AA37" i="1"/>
  <c r="Q35" i="1"/>
  <c r="AE32" i="1"/>
  <c r="AD39" i="1"/>
  <c r="AB38" i="1"/>
  <c r="T37" i="1"/>
  <c r="R36" i="1"/>
  <c r="I35" i="1"/>
  <c r="AF33" i="1"/>
  <c r="AD32" i="1"/>
  <c r="V31" i="1"/>
  <c r="C37" i="1"/>
  <c r="N32" i="1"/>
  <c r="B38" i="1"/>
  <c r="D38" i="1"/>
  <c r="Q34" i="1"/>
  <c r="O33" i="1"/>
  <c r="B37" i="1"/>
  <c r="Z36" i="1"/>
  <c r="P34" i="1"/>
  <c r="S37" i="1"/>
  <c r="AE33" i="1"/>
  <c r="W32" i="1"/>
  <c r="E38" i="1"/>
  <c r="X34" i="1"/>
  <c r="E31" i="1"/>
  <c r="F39" i="1"/>
  <c r="AA36" i="1"/>
  <c r="E39" i="1"/>
  <c r="G33" i="1"/>
  <c r="AC39" i="1"/>
  <c r="U38" i="1"/>
  <c r="J36" i="1"/>
  <c r="AG34" i="1"/>
  <c r="U31" i="1"/>
  <c r="B33" i="1"/>
  <c r="V39" i="1"/>
  <c r="T38" i="1"/>
  <c r="K37" i="1"/>
  <c r="C36" i="1"/>
  <c r="AF34" i="1"/>
  <c r="X33" i="1"/>
  <c r="V32" i="1"/>
  <c r="N31" i="1"/>
  <c r="B39" i="1"/>
  <c r="B31" i="1"/>
  <c r="N39" i="1"/>
  <c r="M38" i="1"/>
  <c r="L37" i="1"/>
  <c r="K36" i="1"/>
  <c r="J35" i="1"/>
  <c r="I34" i="1"/>
  <c r="H33" i="1"/>
  <c r="G32" i="1"/>
  <c r="F31" i="1"/>
  <c r="K38" i="1"/>
  <c r="AF35" i="1"/>
  <c r="AD33" i="1"/>
  <c r="E32" i="1"/>
  <c r="T39" i="1"/>
  <c r="S38" i="1"/>
  <c r="Z37" i="1"/>
  <c r="Y36" i="1"/>
  <c r="X35" i="1"/>
  <c r="AE34" i="1"/>
  <c r="G34" i="1"/>
  <c r="N33" i="1"/>
  <c r="AC32" i="1"/>
  <c r="M32" i="1"/>
  <c r="T31" i="1"/>
  <c r="AA39" i="1"/>
  <c r="S39" i="1"/>
  <c r="K39" i="1"/>
  <c r="C39" i="1"/>
  <c r="Z38" i="1"/>
  <c r="R38" i="1"/>
  <c r="J38" i="1"/>
  <c r="AG37" i="1"/>
  <c r="Y37" i="1"/>
  <c r="Q37" i="1"/>
  <c r="I37" i="1"/>
  <c r="AF36" i="1"/>
  <c r="X36" i="1"/>
  <c r="P36" i="1"/>
  <c r="H36" i="1"/>
  <c r="AE35" i="1"/>
  <c r="W35" i="1"/>
  <c r="O35" i="1"/>
  <c r="G35" i="1"/>
  <c r="AD34" i="1"/>
  <c r="V34" i="1"/>
  <c r="N34" i="1"/>
  <c r="F34" i="1"/>
  <c r="AC33" i="1"/>
  <c r="U33" i="1"/>
  <c r="M33" i="1"/>
  <c r="E33" i="1"/>
  <c r="AB32" i="1"/>
  <c r="T32" i="1"/>
  <c r="L32" i="1"/>
  <c r="D32" i="1"/>
  <c r="AA31" i="1"/>
  <c r="S31" i="1"/>
  <c r="K31" i="1"/>
  <c r="C31" i="1"/>
  <c r="B34" i="1"/>
  <c r="AA38" i="1"/>
  <c r="AA55" i="1" s="1"/>
  <c r="AG36" i="1"/>
  <c r="W34" i="1"/>
  <c r="L31" i="1"/>
  <c r="Z39" i="1"/>
  <c r="R39" i="1"/>
  <c r="J39" i="1"/>
  <c r="AG38" i="1"/>
  <c r="Y38" i="1"/>
  <c r="Q38" i="1"/>
  <c r="I38" i="1"/>
  <c r="AF37" i="1"/>
  <c r="X37" i="1"/>
  <c r="P37" i="1"/>
  <c r="H37" i="1"/>
  <c r="AE36" i="1"/>
  <c r="W36" i="1"/>
  <c r="O36" i="1"/>
  <c r="G36" i="1"/>
  <c r="AD35" i="1"/>
  <c r="V35" i="1"/>
  <c r="N35" i="1"/>
  <c r="F35" i="1"/>
  <c r="AC34" i="1"/>
  <c r="U34" i="1"/>
  <c r="M34" i="1"/>
  <c r="E34" i="1"/>
  <c r="AB33" i="1"/>
  <c r="T33" i="1"/>
  <c r="L33" i="1"/>
  <c r="D33" i="1"/>
  <c r="AA32" i="1"/>
  <c r="S32" i="1"/>
  <c r="K32" i="1"/>
  <c r="C32" i="1"/>
  <c r="Z31" i="1"/>
  <c r="R31" i="1"/>
  <c r="J31" i="1"/>
  <c r="AB39" i="1"/>
  <c r="Q36" i="1"/>
  <c r="AG39" i="1"/>
  <c r="Y39" i="1"/>
  <c r="Q39" i="1"/>
  <c r="I39" i="1"/>
  <c r="AF38" i="1"/>
  <c r="X38" i="1"/>
  <c r="P38" i="1"/>
  <c r="H38" i="1"/>
  <c r="AE37" i="1"/>
  <c r="W37" i="1"/>
  <c r="O37" i="1"/>
  <c r="G37" i="1"/>
  <c r="AD36" i="1"/>
  <c r="V36" i="1"/>
  <c r="N36" i="1"/>
  <c r="F36" i="1"/>
  <c r="AC35" i="1"/>
  <c r="U35" i="1"/>
  <c r="M35" i="1"/>
  <c r="E35" i="1"/>
  <c r="AB34" i="1"/>
  <c r="T34" i="1"/>
  <c r="L34" i="1"/>
  <c r="D34" i="1"/>
  <c r="AA33" i="1"/>
  <c r="S33" i="1"/>
  <c r="K33" i="1"/>
  <c r="C33" i="1"/>
  <c r="Z32" i="1"/>
  <c r="R32" i="1"/>
  <c r="J32" i="1"/>
  <c r="AG31" i="1"/>
  <c r="Y31" i="1"/>
  <c r="Q31" i="1"/>
  <c r="I31" i="1"/>
  <c r="D39" i="1"/>
  <c r="R37" i="1"/>
  <c r="H35" i="1"/>
  <c r="D31" i="1"/>
  <c r="AF39" i="1"/>
  <c r="H39" i="1"/>
  <c r="O38" i="1"/>
  <c r="AD37" i="1"/>
  <c r="F37" i="1"/>
  <c r="U36" i="1"/>
  <c r="M36" i="1"/>
  <c r="AB35" i="1"/>
  <c r="T35" i="1"/>
  <c r="L35" i="1"/>
  <c r="D35" i="1"/>
  <c r="AA34" i="1"/>
  <c r="S34" i="1"/>
  <c r="K34" i="1"/>
  <c r="Z33" i="1"/>
  <c r="R33" i="1"/>
  <c r="J33" i="1"/>
  <c r="AG32" i="1"/>
  <c r="Y32" i="1"/>
  <c r="Q32" i="1"/>
  <c r="I32" i="1"/>
  <c r="AF31" i="1"/>
  <c r="X31" i="1"/>
  <c r="P31" i="1"/>
  <c r="H31" i="1"/>
  <c r="L39" i="1"/>
  <c r="C38" i="1"/>
  <c r="J37" i="1"/>
  <c r="I36" i="1"/>
  <c r="P35" i="1"/>
  <c r="O34" i="1"/>
  <c r="V33" i="1"/>
  <c r="F33" i="1"/>
  <c r="U32" i="1"/>
  <c r="U49" i="1" s="1"/>
  <c r="AB31" i="1"/>
  <c r="X39" i="1"/>
  <c r="P39" i="1"/>
  <c r="AE38" i="1"/>
  <c r="W38" i="1"/>
  <c r="G38" i="1"/>
  <c r="V37" i="1"/>
  <c r="N37" i="1"/>
  <c r="AC36" i="1"/>
  <c r="E36" i="1"/>
  <c r="C34" i="1"/>
  <c r="AE39" i="1"/>
  <c r="W39" i="1"/>
  <c r="O39" i="1"/>
  <c r="G39" i="1"/>
  <c r="AD38" i="1"/>
  <c r="V38" i="1"/>
  <c r="N38" i="1"/>
  <c r="F38" i="1"/>
  <c r="AC37" i="1"/>
  <c r="U37" i="1"/>
  <c r="M37" i="1"/>
  <c r="M54" i="1" s="1"/>
  <c r="E37" i="1"/>
  <c r="AB36" i="1"/>
  <c r="T36" i="1"/>
  <c r="L36" i="1"/>
  <c r="D36" i="1"/>
  <c r="AA35" i="1"/>
  <c r="S35" i="1"/>
  <c r="K35" i="1"/>
  <c r="C35" i="1"/>
  <c r="Z34" i="1"/>
  <c r="R34" i="1"/>
  <c r="J34" i="1"/>
  <c r="AG33" i="1"/>
  <c r="Y33" i="1"/>
  <c r="Q33" i="1"/>
  <c r="I33" i="1"/>
  <c r="AF32" i="1"/>
  <c r="X32" i="1"/>
  <c r="P32" i="1"/>
  <c r="H32" i="1"/>
  <c r="AE31" i="1"/>
  <c r="AE48" i="1" s="1"/>
  <c r="W31" i="1"/>
  <c r="O31" i="1"/>
  <c r="G31" i="1"/>
  <c r="B24" i="1"/>
  <c r="B23" i="1"/>
  <c r="B25" i="1" s="1"/>
  <c r="C25" i="1" s="1"/>
  <c r="D25" i="1" s="1"/>
  <c r="R23" i="1"/>
  <c r="H23" i="1"/>
  <c r="AG23" i="1"/>
  <c r="Y24" i="1"/>
  <c r="Z234" i="1" s="1"/>
  <c r="X23" i="1"/>
  <c r="G23" i="1"/>
  <c r="J23" i="1"/>
  <c r="Z24" i="1"/>
  <c r="AA234" i="1" s="1"/>
  <c r="Q23" i="1"/>
  <c r="AF23" i="1"/>
  <c r="O23" i="1"/>
  <c r="W24" i="1"/>
  <c r="X234" i="1" s="1"/>
  <c r="V23" i="1"/>
  <c r="F23" i="1"/>
  <c r="AD24" i="1"/>
  <c r="AE234" i="1" s="1"/>
  <c r="N24" i="1"/>
  <c r="O234" i="1" s="1"/>
  <c r="AC23" i="1"/>
  <c r="U23" i="1"/>
  <c r="M23" i="1"/>
  <c r="E23" i="1"/>
  <c r="I23" i="1"/>
  <c r="P23" i="1"/>
  <c r="AE23" i="1"/>
  <c r="AH21" i="1"/>
  <c r="AH20" i="1"/>
  <c r="AH19" i="1"/>
  <c r="AH18" i="1"/>
  <c r="AH17" i="1"/>
  <c r="AH16" i="1"/>
  <c r="AH15" i="1"/>
  <c r="AH14" i="1"/>
  <c r="AH13" i="1"/>
  <c r="AH12" i="1"/>
  <c r="C236" i="1" l="1"/>
  <c r="D236" i="1" s="1"/>
  <c r="E236" i="1" s="1"/>
  <c r="F236" i="1" s="1"/>
  <c r="G236" i="1" s="1"/>
  <c r="H236" i="1" s="1"/>
  <c r="I236" i="1" s="1"/>
  <c r="J236" i="1" s="1"/>
  <c r="K236" i="1" s="1"/>
  <c r="L236" i="1" s="1"/>
  <c r="M236" i="1" s="1"/>
  <c r="N236" i="1" s="1"/>
  <c r="O236" i="1" s="1"/>
  <c r="P236" i="1" s="1"/>
  <c r="Q236" i="1" s="1"/>
  <c r="R236" i="1" s="1"/>
  <c r="S236" i="1" s="1"/>
  <c r="T236" i="1" s="1"/>
  <c r="U236" i="1" s="1"/>
  <c r="V236" i="1" s="1"/>
  <c r="W236" i="1" s="1"/>
  <c r="X236" i="1" s="1"/>
  <c r="Y236" i="1" s="1"/>
  <c r="Z236" i="1" s="1"/>
  <c r="AA236" i="1" s="1"/>
  <c r="AB236" i="1" s="1"/>
  <c r="AC236" i="1" s="1"/>
  <c r="AD236" i="1" s="1"/>
  <c r="AE236" i="1" s="1"/>
  <c r="AF236" i="1" s="1"/>
  <c r="AG236" i="1" s="1"/>
  <c r="AH236" i="1" s="1"/>
  <c r="C237" i="1"/>
  <c r="Y157" i="1"/>
  <c r="D208" i="1"/>
  <c r="C107" i="1"/>
  <c r="C26" i="1"/>
  <c r="B26" i="1"/>
  <c r="C212" i="1"/>
  <c r="J51" i="1"/>
  <c r="Z104" i="1"/>
  <c r="O151" i="1"/>
  <c r="I262" i="1"/>
  <c r="D26" i="1"/>
  <c r="E26" i="1" s="1"/>
  <c r="I207" i="1"/>
  <c r="AG208" i="1"/>
  <c r="T211" i="1"/>
  <c r="O153" i="1"/>
  <c r="AA260" i="1"/>
  <c r="R105" i="1"/>
  <c r="P104" i="1"/>
  <c r="Z107" i="1"/>
  <c r="AB158" i="1"/>
  <c r="E274" i="1"/>
  <c r="D275" i="1"/>
  <c r="AF260" i="1"/>
  <c r="Z265" i="1"/>
  <c r="H267" i="1"/>
  <c r="I158" i="1"/>
  <c r="U211" i="1"/>
  <c r="J158" i="1"/>
  <c r="Z206" i="1"/>
  <c r="H263" i="1"/>
  <c r="T107" i="1"/>
  <c r="O264" i="1"/>
  <c r="U107" i="1"/>
  <c r="AA258" i="1"/>
  <c r="Y261" i="1"/>
  <c r="AH259" i="1"/>
  <c r="Y262" i="1"/>
  <c r="I266" i="1"/>
  <c r="Z263" i="1"/>
  <c r="Z261" i="1"/>
  <c r="J260" i="1"/>
  <c r="AF259" i="1"/>
  <c r="X265" i="1"/>
  <c r="K233" i="1"/>
  <c r="L233" i="1"/>
  <c r="AC233" i="1"/>
  <c r="AD233" i="1"/>
  <c r="I233" i="1"/>
  <c r="J233" i="1"/>
  <c r="AC241" i="1"/>
  <c r="AC254" i="1" s="1"/>
  <c r="L241" i="1"/>
  <c r="L254" i="1" s="1"/>
  <c r="W261" i="1"/>
  <c r="Y259" i="1"/>
  <c r="S233" i="1"/>
  <c r="T233" i="1"/>
  <c r="Q233" i="1"/>
  <c r="AA233" i="1"/>
  <c r="AB233" i="1"/>
  <c r="H233" i="1"/>
  <c r="Z233" i="1"/>
  <c r="Y233" i="1"/>
  <c r="AD241" i="1"/>
  <c r="AE258" i="1" s="1"/>
  <c r="J241" i="1"/>
  <c r="J252" i="1" s="1"/>
  <c r="AI223" i="1"/>
  <c r="AI225" i="1"/>
  <c r="AI227" i="1"/>
  <c r="AI229" i="1"/>
  <c r="AI231" i="1"/>
  <c r="G233" i="1"/>
  <c r="R233" i="1"/>
  <c r="P233" i="1"/>
  <c r="AG233" i="1"/>
  <c r="X267" i="1"/>
  <c r="O233" i="1"/>
  <c r="X233" i="1"/>
  <c r="E233" i="1"/>
  <c r="F233" i="1"/>
  <c r="AH233" i="1"/>
  <c r="W233" i="1"/>
  <c r="AF233" i="1"/>
  <c r="S241" i="1"/>
  <c r="S258" i="1" s="1"/>
  <c r="R263" i="1"/>
  <c r="I241" i="1"/>
  <c r="I254" i="1" s="1"/>
  <c r="X241" i="1"/>
  <c r="X258" i="1" s="1"/>
  <c r="AG241" i="1"/>
  <c r="AG258" i="1" s="1"/>
  <c r="M233" i="1"/>
  <c r="N233" i="1"/>
  <c r="AE233" i="1"/>
  <c r="AB241" i="1"/>
  <c r="AB254" i="1" s="1"/>
  <c r="K241" i="1"/>
  <c r="H241" i="1"/>
  <c r="H258" i="1" s="1"/>
  <c r="P241" i="1"/>
  <c r="Q258" i="1" s="1"/>
  <c r="O241" i="1"/>
  <c r="O252" i="1" s="1"/>
  <c r="AI224" i="1"/>
  <c r="AI226" i="1"/>
  <c r="AI228" i="1"/>
  <c r="AI230" i="1"/>
  <c r="D233" i="1"/>
  <c r="D235" i="1" s="1"/>
  <c r="U233" i="1"/>
  <c r="V233" i="1"/>
  <c r="Y267" i="1"/>
  <c r="D266" i="1"/>
  <c r="J264" i="1"/>
  <c r="X259" i="1"/>
  <c r="F263" i="1"/>
  <c r="J261" i="1"/>
  <c r="P154" i="1"/>
  <c r="V263" i="1"/>
  <c r="I264" i="1"/>
  <c r="F159" i="1"/>
  <c r="D48" i="1"/>
  <c r="Q158" i="1"/>
  <c r="F211" i="1"/>
  <c r="Q266" i="1"/>
  <c r="G261" i="1"/>
  <c r="AA154" i="1"/>
  <c r="J107" i="1"/>
  <c r="V156" i="1"/>
  <c r="V107" i="1"/>
  <c r="M210" i="1"/>
  <c r="M266" i="1"/>
  <c r="M264" i="1"/>
  <c r="M262" i="1"/>
  <c r="M260" i="1"/>
  <c r="AJ30" i="1"/>
  <c r="J207" i="1"/>
  <c r="N210" i="1"/>
  <c r="I160" i="1"/>
  <c r="N157" i="1"/>
  <c r="T205" i="1"/>
  <c r="AD108" i="1"/>
  <c r="AB204" i="1"/>
  <c r="J211" i="1"/>
  <c r="T106" i="1"/>
  <c r="P264" i="1"/>
  <c r="H261" i="1"/>
  <c r="N107" i="1"/>
  <c r="T103" i="1"/>
  <c r="W107" i="1"/>
  <c r="AC107" i="1"/>
  <c r="Y103" i="1"/>
  <c r="X99" i="1"/>
  <c r="D205" i="1"/>
  <c r="X210" i="1"/>
  <c r="L266" i="1"/>
  <c r="X107" i="1"/>
  <c r="E264" i="1"/>
  <c r="V101" i="1"/>
  <c r="G264" i="1"/>
  <c r="AC267" i="1"/>
  <c r="AC263" i="1"/>
  <c r="AC261" i="1"/>
  <c r="AC259" i="1"/>
  <c r="AH261" i="1"/>
  <c r="V103" i="1"/>
  <c r="AG107" i="1"/>
  <c r="E106" i="1"/>
  <c r="D100" i="1"/>
  <c r="Q160" i="1"/>
  <c r="S266" i="1"/>
  <c r="AG264" i="1"/>
  <c r="I260" i="1"/>
  <c r="Y266" i="1"/>
  <c r="AF267" i="1"/>
  <c r="V105" i="1"/>
  <c r="G106" i="1"/>
  <c r="AF103" i="1"/>
  <c r="W108" i="1"/>
  <c r="O261" i="1"/>
  <c r="J265" i="1"/>
  <c r="P103" i="1"/>
  <c r="K107" i="1"/>
  <c r="L206" i="1"/>
  <c r="X261" i="1"/>
  <c r="G265" i="1"/>
  <c r="AH264" i="1"/>
  <c r="AH262" i="1"/>
  <c r="E152" i="1"/>
  <c r="G211" i="1"/>
  <c r="X207" i="1"/>
  <c r="E159" i="1"/>
  <c r="Z262" i="1"/>
  <c r="P263" i="1"/>
  <c r="AF265" i="1"/>
  <c r="H265" i="1"/>
  <c r="Q260" i="1"/>
  <c r="AG260" i="1"/>
  <c r="AH260" i="1"/>
  <c r="Z103" i="1"/>
  <c r="AE107" i="1"/>
  <c r="AE259" i="1"/>
  <c r="W101" i="1"/>
  <c r="N158" i="1"/>
  <c r="V204" i="1"/>
  <c r="D211" i="1"/>
  <c r="W153" i="1"/>
  <c r="N263" i="1"/>
  <c r="R264" i="1"/>
  <c r="P260" i="1"/>
  <c r="AF263" i="1"/>
  <c r="M206" i="1"/>
  <c r="W48" i="1"/>
  <c r="T108" i="1"/>
  <c r="S160" i="1"/>
  <c r="O263" i="1"/>
  <c r="P267" i="1"/>
  <c r="H262" i="1"/>
  <c r="Z156" i="1"/>
  <c r="AG265" i="1"/>
  <c r="Q262" i="1"/>
  <c r="K264" i="1"/>
  <c r="K262" i="1"/>
  <c r="K260" i="1"/>
  <c r="AH267" i="1"/>
  <c r="Q259" i="1"/>
  <c r="Q261" i="1"/>
  <c r="O265" i="1"/>
  <c r="X262" i="1"/>
  <c r="AE261" i="1"/>
  <c r="G267" i="1"/>
  <c r="S47" i="1"/>
  <c r="C101" i="1"/>
  <c r="C103" i="1"/>
  <c r="G107" i="1"/>
  <c r="D159" i="1"/>
  <c r="T264" i="1"/>
  <c r="T262" i="1"/>
  <c r="T260" i="1"/>
  <c r="Z267" i="1"/>
  <c r="Z259" i="1"/>
  <c r="X263" i="1"/>
  <c r="H264" i="1"/>
  <c r="AF258" i="1"/>
  <c r="H266" i="1"/>
  <c r="Z260" i="1"/>
  <c r="Y264" i="1"/>
  <c r="AG261" i="1"/>
  <c r="Q264" i="1"/>
  <c r="Y263" i="1"/>
  <c r="U158" i="1"/>
  <c r="Z106" i="1"/>
  <c r="AA206" i="1"/>
  <c r="W264" i="1"/>
  <c r="V254" i="1"/>
  <c r="N47" i="1"/>
  <c r="R261" i="1"/>
  <c r="AG262" i="1"/>
  <c r="Q263" i="1"/>
  <c r="P265" i="1"/>
  <c r="Y265" i="1"/>
  <c r="C108" i="1"/>
  <c r="Q104" i="1"/>
  <c r="S100" i="1"/>
  <c r="S102" i="1"/>
  <c r="V106" i="1"/>
  <c r="X108" i="1"/>
  <c r="G104" i="1"/>
  <c r="H104" i="1"/>
  <c r="F157" i="1"/>
  <c r="P159" i="1"/>
  <c r="L210" i="1"/>
  <c r="E266" i="1"/>
  <c r="E262" i="1"/>
  <c r="AH265" i="1"/>
  <c r="AH263" i="1"/>
  <c r="AF264" i="1"/>
  <c r="I263" i="1"/>
  <c r="G252" i="1"/>
  <c r="F282" i="1" s="1"/>
  <c r="W259" i="1"/>
  <c r="Y260" i="1"/>
  <c r="D106" i="1"/>
  <c r="AC154" i="1"/>
  <c r="H260" i="1"/>
  <c r="AG263" i="1"/>
  <c r="I267" i="1"/>
  <c r="AG159" i="1"/>
  <c r="R265" i="1"/>
  <c r="E25" i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Q102" i="1"/>
  <c r="V99" i="1"/>
  <c r="G100" i="1"/>
  <c r="Y212" i="1"/>
  <c r="I152" i="1"/>
  <c r="T267" i="1"/>
  <c r="U265" i="1"/>
  <c r="T263" i="1"/>
  <c r="T261" i="1"/>
  <c r="T259" i="1"/>
  <c r="T203" i="1"/>
  <c r="K267" i="1"/>
  <c r="K259" i="1"/>
  <c r="C155" i="1"/>
  <c r="AA209" i="1"/>
  <c r="H47" i="1"/>
  <c r="F152" i="1"/>
  <c r="N154" i="1"/>
  <c r="W156" i="1"/>
  <c r="AF158" i="1"/>
  <c r="T153" i="1"/>
  <c r="W103" i="1"/>
  <c r="M151" i="1"/>
  <c r="H158" i="1"/>
  <c r="AA152" i="1"/>
  <c r="AB156" i="1"/>
  <c r="AA160" i="1"/>
  <c r="Y47" i="1"/>
  <c r="L267" i="1"/>
  <c r="M265" i="1"/>
  <c r="L263" i="1"/>
  <c r="L261" i="1"/>
  <c r="L259" i="1"/>
  <c r="AH266" i="1"/>
  <c r="AG266" i="1"/>
  <c r="P262" i="1"/>
  <c r="U108" i="1"/>
  <c r="G48" i="1"/>
  <c r="O56" i="1"/>
  <c r="V50" i="1"/>
  <c r="N53" i="1"/>
  <c r="AB56" i="1"/>
  <c r="L54" i="1"/>
  <c r="Q99" i="1"/>
  <c r="E212" i="1"/>
  <c r="AE153" i="1"/>
  <c r="Z160" i="1"/>
  <c r="D155" i="1"/>
  <c r="H209" i="1"/>
  <c r="R158" i="1"/>
  <c r="V159" i="1"/>
  <c r="N159" i="1"/>
  <c r="T209" i="1"/>
  <c r="W262" i="1"/>
  <c r="G263" i="1"/>
  <c r="D267" i="1"/>
  <c r="D263" i="1"/>
  <c r="D261" i="1"/>
  <c r="Z264" i="1"/>
  <c r="I265" i="1"/>
  <c r="W252" i="1"/>
  <c r="C102" i="1"/>
  <c r="E104" i="1"/>
  <c r="F106" i="1"/>
  <c r="I108" i="1"/>
  <c r="AC101" i="1"/>
  <c r="AC103" i="1"/>
  <c r="AE105" i="1"/>
  <c r="L107" i="1"/>
  <c r="I105" i="1"/>
  <c r="I154" i="1"/>
  <c r="J152" i="1"/>
  <c r="N206" i="1"/>
  <c r="AB212" i="1"/>
  <c r="D154" i="1"/>
  <c r="H154" i="1"/>
  <c r="Q199" i="1"/>
  <c r="AF261" i="1"/>
  <c r="AE264" i="1"/>
  <c r="P99" i="1"/>
  <c r="U266" i="1"/>
  <c r="V264" i="1"/>
  <c r="U262" i="1"/>
  <c r="U260" i="1"/>
  <c r="O47" i="1"/>
  <c r="AB264" i="1"/>
  <c r="AB262" i="1"/>
  <c r="AB260" i="1"/>
  <c r="W265" i="1"/>
  <c r="X266" i="1"/>
  <c r="I259" i="1"/>
  <c r="AE254" i="1"/>
  <c r="Q252" i="1"/>
  <c r="K100" i="1"/>
  <c r="L104" i="1"/>
  <c r="L102" i="1"/>
  <c r="O106" i="1"/>
  <c r="F100" i="1"/>
  <c r="E102" i="1"/>
  <c r="J108" i="1"/>
  <c r="AB105" i="1"/>
  <c r="T160" i="1"/>
  <c r="U99" i="1"/>
  <c r="V211" i="1"/>
  <c r="K208" i="1"/>
  <c r="U264" i="1"/>
  <c r="G262" i="1"/>
  <c r="AI244" i="1"/>
  <c r="M252" i="1"/>
  <c r="L282" i="1" s="1"/>
  <c r="X260" i="1"/>
  <c r="H259" i="1"/>
  <c r="AG252" i="1"/>
  <c r="Q100" i="1"/>
  <c r="U254" i="1"/>
  <c r="O103" i="1"/>
  <c r="K102" i="1"/>
  <c r="P108" i="1"/>
  <c r="L100" i="1"/>
  <c r="M104" i="1"/>
  <c r="Q108" i="1"/>
  <c r="Z101" i="1"/>
  <c r="C100" i="1"/>
  <c r="AD107" i="1"/>
  <c r="E108" i="1"/>
  <c r="AE99" i="1"/>
  <c r="R102" i="1"/>
  <c r="U106" i="1"/>
  <c r="Z210" i="1"/>
  <c r="AC160" i="1"/>
  <c r="M158" i="1"/>
  <c r="X208" i="1"/>
  <c r="E211" i="1"/>
  <c r="E203" i="1"/>
  <c r="W254" i="1"/>
  <c r="AF252" i="1"/>
  <c r="AE252" i="1"/>
  <c r="Y254" i="1"/>
  <c r="F264" i="1"/>
  <c r="AA263" i="1"/>
  <c r="AA261" i="1"/>
  <c r="D157" i="1"/>
  <c r="AG259" i="1"/>
  <c r="J263" i="1"/>
  <c r="O259" i="1"/>
  <c r="AF254" i="1"/>
  <c r="P266" i="1"/>
  <c r="AF262" i="1"/>
  <c r="AA103" i="1"/>
  <c r="Z102" i="1"/>
  <c r="S212" i="1"/>
  <c r="O156" i="1"/>
  <c r="AB205" i="1"/>
  <c r="AE204" i="1"/>
  <c r="I50" i="1"/>
  <c r="K52" i="1"/>
  <c r="G55" i="1"/>
  <c r="P48" i="1"/>
  <c r="R50" i="1"/>
  <c r="AB52" i="1"/>
  <c r="J49" i="1"/>
  <c r="L51" i="1"/>
  <c r="P55" i="1"/>
  <c r="D50" i="1"/>
  <c r="F52" i="1"/>
  <c r="H54" i="1"/>
  <c r="J56" i="1"/>
  <c r="C48" i="1"/>
  <c r="AF52" i="1"/>
  <c r="J53" i="1"/>
  <c r="X51" i="1"/>
  <c r="O50" i="1"/>
  <c r="AF50" i="1"/>
  <c r="AA54" i="1"/>
  <c r="F49" i="1"/>
  <c r="O101" i="1"/>
  <c r="X100" i="1"/>
  <c r="AG102" i="1"/>
  <c r="F108" i="1"/>
  <c r="S147" i="1"/>
  <c r="T155" i="1"/>
  <c r="Y199" i="1"/>
  <c r="AD211" i="1"/>
  <c r="AE157" i="1"/>
  <c r="Z204" i="1"/>
  <c r="G254" i="1"/>
  <c r="AD263" i="1"/>
  <c r="P261" i="1"/>
  <c r="AE263" i="1"/>
  <c r="T254" i="1"/>
  <c r="X264" i="1"/>
  <c r="Q267" i="1"/>
  <c r="P259" i="1"/>
  <c r="I261" i="1"/>
  <c r="C209" i="1"/>
  <c r="Q50" i="1"/>
  <c r="W55" i="1"/>
  <c r="O51" i="1"/>
  <c r="M55" i="1"/>
  <c r="S106" i="1"/>
  <c r="S103" i="1"/>
  <c r="E99" i="1"/>
  <c r="H100" i="1"/>
  <c r="Y160" i="1"/>
  <c r="AG99" i="1"/>
  <c r="U258" i="1"/>
  <c r="W263" i="1"/>
  <c r="Z266" i="1"/>
  <c r="Y252" i="1"/>
  <c r="X282" i="1" s="1"/>
  <c r="AG267" i="1"/>
  <c r="AG104" i="1"/>
  <c r="AC106" i="1"/>
  <c r="AG101" i="1"/>
  <c r="V158" i="1"/>
  <c r="X158" i="1"/>
  <c r="AD151" i="1"/>
  <c r="Y158" i="1"/>
  <c r="O48" i="1"/>
  <c r="AA52" i="1"/>
  <c r="AE56" i="1"/>
  <c r="AE55" i="1"/>
  <c r="U53" i="1"/>
  <c r="Z49" i="1"/>
  <c r="AD53" i="1"/>
  <c r="R48" i="1"/>
  <c r="T50" i="1"/>
  <c r="V52" i="1"/>
  <c r="X54" i="1"/>
  <c r="Z56" i="1"/>
  <c r="Y53" i="1"/>
  <c r="N56" i="1"/>
  <c r="W49" i="1"/>
  <c r="X103" i="1"/>
  <c r="R101" i="1"/>
  <c r="F208" i="1"/>
  <c r="M211" i="1"/>
  <c r="H204" i="1"/>
  <c r="H206" i="1"/>
  <c r="H208" i="1"/>
  <c r="H210" i="1"/>
  <c r="E155" i="1"/>
  <c r="M254" i="1"/>
  <c r="D252" i="1"/>
  <c r="R266" i="1"/>
  <c r="R262" i="1"/>
  <c r="R260" i="1"/>
  <c r="AF266" i="1"/>
  <c r="Q254" i="1"/>
  <c r="J266" i="1"/>
  <c r="J262" i="1"/>
  <c r="Q265" i="1"/>
  <c r="R160" i="1"/>
  <c r="E206" i="1"/>
  <c r="R209" i="1"/>
  <c r="S209" i="1"/>
  <c r="Q207" i="1"/>
  <c r="Q211" i="1"/>
  <c r="AD101" i="1"/>
  <c r="AE101" i="1"/>
  <c r="AG105" i="1"/>
  <c r="AD266" i="1"/>
  <c r="AE266" i="1"/>
  <c r="AD262" i="1"/>
  <c r="AE262" i="1"/>
  <c r="AD260" i="1"/>
  <c r="AE260" i="1"/>
  <c r="AB107" i="1"/>
  <c r="AA107" i="1"/>
  <c r="J47" i="1"/>
  <c r="AD158" i="1"/>
  <c r="G105" i="1"/>
  <c r="Q203" i="1"/>
  <c r="H103" i="1"/>
  <c r="AH141" i="1"/>
  <c r="Z151" i="1"/>
  <c r="N266" i="1"/>
  <c r="O266" i="1"/>
  <c r="N262" i="1"/>
  <c r="O262" i="1"/>
  <c r="N260" i="1"/>
  <c r="O260" i="1"/>
  <c r="N258" i="1"/>
  <c r="N252" i="1"/>
  <c r="M282" i="1" s="1"/>
  <c r="N254" i="1"/>
  <c r="E260" i="1"/>
  <c r="AI243" i="1"/>
  <c r="E258" i="1"/>
  <c r="E254" i="1"/>
  <c r="E252" i="1"/>
  <c r="D282" i="1" s="1"/>
  <c r="E265" i="1"/>
  <c r="D265" i="1"/>
  <c r="D259" i="1"/>
  <c r="D254" i="1"/>
  <c r="N153" i="1"/>
  <c r="M153" i="1"/>
  <c r="AA265" i="1"/>
  <c r="AB265" i="1"/>
  <c r="AA252" i="1"/>
  <c r="S267" i="1"/>
  <c r="R267" i="1"/>
  <c r="S259" i="1"/>
  <c r="R254" i="1"/>
  <c r="R259" i="1"/>
  <c r="F203" i="1"/>
  <c r="Q153" i="1"/>
  <c r="Z155" i="1"/>
  <c r="M160" i="1"/>
  <c r="L205" i="1"/>
  <c r="S208" i="1"/>
  <c r="T212" i="1"/>
  <c r="K145" i="1"/>
  <c r="K146" i="1" s="1"/>
  <c r="AF208" i="1"/>
  <c r="AG212" i="1"/>
  <c r="S52" i="1"/>
  <c r="U54" i="1"/>
  <c r="X48" i="1"/>
  <c r="Z50" i="1"/>
  <c r="T51" i="1"/>
  <c r="V53" i="1"/>
  <c r="X52" i="1"/>
  <c r="C53" i="1"/>
  <c r="U55" i="1"/>
  <c r="E55" i="1"/>
  <c r="D102" i="1"/>
  <c r="G108" i="1"/>
  <c r="AD105" i="1"/>
  <c r="AD102" i="1"/>
  <c r="N100" i="1"/>
  <c r="O104" i="1"/>
  <c r="S108" i="1"/>
  <c r="K105" i="1"/>
  <c r="Y104" i="1"/>
  <c r="F209" i="1"/>
  <c r="N155" i="1"/>
  <c r="Q156" i="1"/>
  <c r="O212" i="1"/>
  <c r="P151" i="1"/>
  <c r="AF100" i="1"/>
  <c r="AE208" i="1"/>
  <c r="T151" i="1"/>
  <c r="AC211" i="1"/>
  <c r="G102" i="1"/>
  <c r="H156" i="1"/>
  <c r="AC205" i="1"/>
  <c r="K212" i="1"/>
  <c r="W212" i="1"/>
  <c r="H207" i="1"/>
  <c r="I203" i="1"/>
  <c r="R154" i="1"/>
  <c r="F205" i="1"/>
  <c r="K266" i="1"/>
  <c r="U252" i="1"/>
  <c r="V266" i="1"/>
  <c r="V262" i="1"/>
  <c r="V260" i="1"/>
  <c r="V258" i="1"/>
  <c r="N264" i="1"/>
  <c r="AI249" i="1"/>
  <c r="AI247" i="1"/>
  <c r="C264" i="1"/>
  <c r="AA267" i="1"/>
  <c r="AA259" i="1"/>
  <c r="W260" i="1"/>
  <c r="Y207" i="1"/>
  <c r="M208" i="1"/>
  <c r="R104" i="1"/>
  <c r="AH254" i="1"/>
  <c r="F266" i="1"/>
  <c r="F262" i="1"/>
  <c r="F260" i="1"/>
  <c r="F258" i="1"/>
  <c r="S265" i="1"/>
  <c r="S263" i="1"/>
  <c r="S261" i="1"/>
  <c r="V147" i="1"/>
  <c r="L203" i="1"/>
  <c r="AE212" i="1"/>
  <c r="D203" i="1"/>
  <c r="K206" i="1"/>
  <c r="V212" i="1"/>
  <c r="AD47" i="1"/>
  <c r="S203" i="1"/>
  <c r="G199" i="1"/>
  <c r="Y209" i="1"/>
  <c r="AF101" i="1"/>
  <c r="Z47" i="1"/>
  <c r="F101" i="1"/>
  <c r="F103" i="1"/>
  <c r="AG103" i="1"/>
  <c r="F210" i="1"/>
  <c r="S105" i="1"/>
  <c r="P47" i="1"/>
  <c r="X105" i="1"/>
  <c r="O211" i="1"/>
  <c r="AF207" i="1"/>
  <c r="AF209" i="1"/>
  <c r="AF211" i="1"/>
  <c r="AI245" i="1"/>
  <c r="T265" i="1"/>
  <c r="Z254" i="1"/>
  <c r="AD267" i="1"/>
  <c r="AD265" i="1"/>
  <c r="AD261" i="1"/>
  <c r="AD259" i="1"/>
  <c r="U267" i="1"/>
  <c r="U263" i="1"/>
  <c r="U261" i="1"/>
  <c r="U259" i="1"/>
  <c r="K265" i="1"/>
  <c r="K263" i="1"/>
  <c r="K261" i="1"/>
  <c r="AH252" i="1"/>
  <c r="C241" i="1"/>
  <c r="C258" i="1" s="1"/>
  <c r="AI222" i="1"/>
  <c r="W258" i="1"/>
  <c r="F197" i="1"/>
  <c r="F198" i="1" s="1"/>
  <c r="AG158" i="1"/>
  <c r="N209" i="1"/>
  <c r="AC53" i="1"/>
  <c r="Y49" i="1"/>
  <c r="N48" i="1"/>
  <c r="AA53" i="1"/>
  <c r="D104" i="1"/>
  <c r="AF104" i="1"/>
  <c r="AE100" i="1"/>
  <c r="AA101" i="1"/>
  <c r="AB103" i="1"/>
  <c r="AF107" i="1"/>
  <c r="U101" i="1"/>
  <c r="U103" i="1"/>
  <c r="W105" i="1"/>
  <c r="Y107" i="1"/>
  <c r="N101" i="1"/>
  <c r="M103" i="1"/>
  <c r="P105" i="1"/>
  <c r="Q107" i="1"/>
  <c r="M107" i="1"/>
  <c r="I103" i="1"/>
  <c r="O157" i="1"/>
  <c r="H105" i="1"/>
  <c r="W47" i="1"/>
  <c r="AG100" i="1"/>
  <c r="AB203" i="1"/>
  <c r="C207" i="1"/>
  <c r="E47" i="1"/>
  <c r="Z152" i="1"/>
  <c r="K204" i="1"/>
  <c r="R207" i="1"/>
  <c r="V210" i="1"/>
  <c r="W199" i="1"/>
  <c r="W211" i="1"/>
  <c r="AA208" i="1"/>
  <c r="J156" i="1"/>
  <c r="E157" i="1"/>
  <c r="F254" i="1"/>
  <c r="L265" i="1"/>
  <c r="J259" i="1"/>
  <c r="V252" i="1"/>
  <c r="U282" i="1" s="1"/>
  <c r="T252" i="1"/>
  <c r="V267" i="1"/>
  <c r="V265" i="1"/>
  <c r="V261" i="1"/>
  <c r="V259" i="1"/>
  <c r="M267" i="1"/>
  <c r="M263" i="1"/>
  <c r="M261" i="1"/>
  <c r="M259" i="1"/>
  <c r="L264" i="1"/>
  <c r="L262" i="1"/>
  <c r="L260" i="1"/>
  <c r="AI250" i="1"/>
  <c r="C267" i="1"/>
  <c r="AI248" i="1"/>
  <c r="C265" i="1"/>
  <c r="AI246" i="1"/>
  <c r="C263" i="1"/>
  <c r="AI242" i="1"/>
  <c r="C259" i="1"/>
  <c r="Z252" i="1"/>
  <c r="Y282" i="1" s="1"/>
  <c r="Z258" i="1"/>
  <c r="G260" i="1"/>
  <c r="G266" i="1"/>
  <c r="J154" i="1"/>
  <c r="W102" i="1"/>
  <c r="R157" i="1"/>
  <c r="AE210" i="1"/>
  <c r="S151" i="1"/>
  <c r="AH139" i="1"/>
  <c r="M205" i="1"/>
  <c r="AA211" i="1"/>
  <c r="AG152" i="1"/>
  <c r="K155" i="1"/>
  <c r="AC159" i="1"/>
  <c r="U210" i="1"/>
  <c r="G99" i="1"/>
  <c r="L155" i="1"/>
  <c r="AE199" i="1"/>
  <c r="K152" i="1"/>
  <c r="L156" i="1"/>
  <c r="K158" i="1"/>
  <c r="L160" i="1"/>
  <c r="P204" i="1"/>
  <c r="P206" i="1"/>
  <c r="P208" i="1"/>
  <c r="P210" i="1"/>
  <c r="Q154" i="1"/>
  <c r="J267" i="1"/>
  <c r="N267" i="1"/>
  <c r="N265" i="1"/>
  <c r="N261" i="1"/>
  <c r="N259" i="1"/>
  <c r="E267" i="1"/>
  <c r="E263" i="1"/>
  <c r="E261" i="1"/>
  <c r="E259" i="1"/>
  <c r="D264" i="1"/>
  <c r="D262" i="1"/>
  <c r="D260" i="1"/>
  <c r="AB266" i="1"/>
  <c r="AA264" i="1"/>
  <c r="AA262" i="1"/>
  <c r="AA254" i="1"/>
  <c r="R252" i="1"/>
  <c r="Q282" i="1" s="1"/>
  <c r="R258" i="1"/>
  <c r="AE267" i="1"/>
  <c r="G258" i="1"/>
  <c r="V209" i="1"/>
  <c r="AE158" i="1"/>
  <c r="S206" i="1"/>
  <c r="AF49" i="1"/>
  <c r="E54" i="1"/>
  <c r="G56" i="1"/>
  <c r="Y105" i="1"/>
  <c r="AE203" i="1"/>
  <c r="M212" i="1"/>
  <c r="P100" i="1"/>
  <c r="AA158" i="1"/>
  <c r="N208" i="1"/>
  <c r="G153" i="1"/>
  <c r="AC151" i="1"/>
  <c r="W158" i="1"/>
  <c r="AF160" i="1"/>
  <c r="F212" i="1"/>
  <c r="K153" i="1"/>
  <c r="D151" i="1"/>
  <c r="L153" i="1"/>
  <c r="AD157" i="1"/>
  <c r="R211" i="1"/>
  <c r="S152" i="1"/>
  <c r="S154" i="1"/>
  <c r="Z208" i="1"/>
  <c r="AF153" i="1"/>
  <c r="AA212" i="1"/>
  <c r="V108" i="1"/>
  <c r="AA266" i="1"/>
  <c r="AC264" i="1"/>
  <c r="F252" i="1"/>
  <c r="E282" i="1" s="1"/>
  <c r="F267" i="1"/>
  <c r="F265" i="1"/>
  <c r="F261" i="1"/>
  <c r="F259" i="1"/>
  <c r="AC266" i="1"/>
  <c r="AD264" i="1"/>
  <c r="AC262" i="1"/>
  <c r="AC260" i="1"/>
  <c r="AB267" i="1"/>
  <c r="AC265" i="1"/>
  <c r="AB263" i="1"/>
  <c r="AB261" i="1"/>
  <c r="AB259" i="1"/>
  <c r="T266" i="1"/>
  <c r="S264" i="1"/>
  <c r="S262" i="1"/>
  <c r="S260" i="1"/>
  <c r="O267" i="1"/>
  <c r="W266" i="1"/>
  <c r="G259" i="1"/>
  <c r="AE265" i="1"/>
  <c r="W267" i="1"/>
  <c r="AD212" i="1"/>
  <c r="AC206" i="1"/>
  <c r="D210" i="1"/>
  <c r="AB197" i="1"/>
  <c r="AB198" i="1" s="1"/>
  <c r="O203" i="1"/>
  <c r="O209" i="1"/>
  <c r="AG203" i="1"/>
  <c r="AD209" i="1"/>
  <c r="U212" i="1"/>
  <c r="T210" i="1"/>
  <c r="Z207" i="1"/>
  <c r="Y203" i="1"/>
  <c r="E205" i="1"/>
  <c r="G204" i="1"/>
  <c r="Z212" i="1"/>
  <c r="F199" i="1"/>
  <c r="E204" i="1"/>
  <c r="I208" i="1"/>
  <c r="S204" i="1"/>
  <c r="AD207" i="1"/>
  <c r="AE207" i="1"/>
  <c r="S199" i="1"/>
  <c r="AE211" i="1"/>
  <c r="P209" i="1"/>
  <c r="W208" i="1"/>
  <c r="T207" i="1"/>
  <c r="L212" i="1"/>
  <c r="Z211" i="1"/>
  <c r="M207" i="1"/>
  <c r="X205" i="1"/>
  <c r="X209" i="1"/>
  <c r="Y197" i="1"/>
  <c r="Y198" i="1" s="1"/>
  <c r="C206" i="1"/>
  <c r="Z205" i="1"/>
  <c r="M203" i="1"/>
  <c r="T206" i="1"/>
  <c r="N205" i="1"/>
  <c r="H203" i="1"/>
  <c r="H205" i="1"/>
  <c r="H211" i="1"/>
  <c r="I199" i="1"/>
  <c r="I209" i="1"/>
  <c r="AC212" i="1"/>
  <c r="S211" i="1"/>
  <c r="V157" i="1"/>
  <c r="E151" i="1"/>
  <c r="AF147" i="1"/>
  <c r="AB154" i="1"/>
  <c r="AG147" i="1"/>
  <c r="U160" i="1"/>
  <c r="Q151" i="1"/>
  <c r="Z153" i="1"/>
  <c r="AG153" i="1"/>
  <c r="O158" i="1"/>
  <c r="U147" i="1"/>
  <c r="C153" i="1"/>
  <c r="AD159" i="1"/>
  <c r="L151" i="1"/>
  <c r="AD160" i="1"/>
  <c r="U151" i="1"/>
  <c r="U156" i="1"/>
  <c r="AC158" i="1"/>
  <c r="H152" i="1"/>
  <c r="N147" i="1"/>
  <c r="S145" i="1"/>
  <c r="S146" i="1" s="1"/>
  <c r="H160" i="1"/>
  <c r="G158" i="1"/>
  <c r="J155" i="1"/>
  <c r="W157" i="1"/>
  <c r="D153" i="1"/>
  <c r="T152" i="1"/>
  <c r="L152" i="1"/>
  <c r="H151" i="1"/>
  <c r="W154" i="1"/>
  <c r="J153" i="1"/>
  <c r="R155" i="1"/>
  <c r="F160" i="1"/>
  <c r="O145" i="1"/>
  <c r="O146" i="1" s="1"/>
  <c r="X154" i="1"/>
  <c r="AG156" i="1"/>
  <c r="AA153" i="1"/>
  <c r="AA155" i="1"/>
  <c r="AA157" i="1"/>
  <c r="AB159" i="1"/>
  <c r="R152" i="1"/>
  <c r="W155" i="1"/>
  <c r="S156" i="1"/>
  <c r="AD154" i="1"/>
  <c r="AF154" i="1"/>
  <c r="K151" i="1"/>
  <c r="R153" i="1"/>
  <c r="AB155" i="1"/>
  <c r="F158" i="1"/>
  <c r="X152" i="1"/>
  <c r="AG154" i="1"/>
  <c r="T159" i="1"/>
  <c r="AC152" i="1"/>
  <c r="M157" i="1"/>
  <c r="D152" i="1"/>
  <c r="C154" i="1"/>
  <c r="C156" i="1"/>
  <c r="C160" i="1"/>
  <c r="AB199" i="1"/>
  <c r="E107" i="1"/>
  <c r="U159" i="1"/>
  <c r="W56" i="1"/>
  <c r="M53" i="1"/>
  <c r="R49" i="1"/>
  <c r="J48" i="1"/>
  <c r="N52" i="1"/>
  <c r="R56" i="1"/>
  <c r="O49" i="1"/>
  <c r="Q105" i="1"/>
  <c r="AG47" i="1"/>
  <c r="AB108" i="1"/>
  <c r="C159" i="1"/>
  <c r="V151" i="1"/>
  <c r="E158" i="1"/>
  <c r="S197" i="1"/>
  <c r="S198" i="1" s="1"/>
  <c r="J199" i="1"/>
  <c r="W209" i="1"/>
  <c r="N211" i="1"/>
  <c r="W100" i="1"/>
  <c r="H155" i="1"/>
  <c r="U208" i="1"/>
  <c r="AE209" i="1"/>
  <c r="K154" i="1"/>
  <c r="L158" i="1"/>
  <c r="Q212" i="1"/>
  <c r="I212" i="1"/>
  <c r="L50" i="1"/>
  <c r="P54" i="1"/>
  <c r="K55" i="1"/>
  <c r="AC54" i="1"/>
  <c r="AF48" i="1"/>
  <c r="K51" i="1"/>
  <c r="AB51" i="1"/>
  <c r="K54" i="1"/>
  <c r="D55" i="1"/>
  <c r="AC55" i="1"/>
  <c r="O105" i="1"/>
  <c r="AA47" i="1"/>
  <c r="F107" i="1"/>
  <c r="K99" i="1"/>
  <c r="K101" i="1"/>
  <c r="L103" i="1"/>
  <c r="D99" i="1"/>
  <c r="I107" i="1"/>
  <c r="AE104" i="1"/>
  <c r="N108" i="1"/>
  <c r="I100" i="1"/>
  <c r="L108" i="1"/>
  <c r="D147" i="1"/>
  <c r="G156" i="1"/>
  <c r="C210" i="1"/>
  <c r="AE197" i="1"/>
  <c r="AE198" i="1" s="1"/>
  <c r="X203" i="1"/>
  <c r="S205" i="1"/>
  <c r="G209" i="1"/>
  <c r="X155" i="1"/>
  <c r="AG157" i="1"/>
  <c r="K160" i="1"/>
  <c r="J205" i="1"/>
  <c r="AC204" i="1"/>
  <c r="L211" i="1"/>
  <c r="AA205" i="1"/>
  <c r="C147" i="1"/>
  <c r="L208" i="1"/>
  <c r="G208" i="1"/>
  <c r="G210" i="1"/>
  <c r="T158" i="1"/>
  <c r="X204" i="1"/>
  <c r="X206" i="1"/>
  <c r="I156" i="1"/>
  <c r="I53" i="1"/>
  <c r="I99" i="1"/>
  <c r="R99" i="1"/>
  <c r="S101" i="1"/>
  <c r="C152" i="1"/>
  <c r="AD145" i="1"/>
  <c r="AD146" i="1" s="1"/>
  <c r="AD152" i="1"/>
  <c r="F151" i="1"/>
  <c r="S153" i="1"/>
  <c r="C205" i="1"/>
  <c r="AG155" i="1"/>
  <c r="U205" i="1"/>
  <c r="AC208" i="1"/>
  <c r="K205" i="1"/>
  <c r="AE155" i="1"/>
  <c r="R205" i="1"/>
  <c r="V208" i="1"/>
  <c r="AF204" i="1"/>
  <c r="AF206" i="1"/>
  <c r="AF210" i="1"/>
  <c r="F207" i="1"/>
  <c r="G145" i="1"/>
  <c r="G146" i="1" s="1"/>
  <c r="T102" i="1"/>
  <c r="N104" i="1"/>
  <c r="E160" i="1"/>
  <c r="D160" i="1"/>
  <c r="O199" i="1"/>
  <c r="C145" i="1"/>
  <c r="C146" i="1" s="1"/>
  <c r="S158" i="1"/>
  <c r="AH143" i="1"/>
  <c r="P199" i="1"/>
  <c r="AH190" i="1"/>
  <c r="K209" i="1"/>
  <c r="J203" i="1"/>
  <c r="U209" i="1"/>
  <c r="W106" i="1"/>
  <c r="AC147" i="1"/>
  <c r="O100" i="1"/>
  <c r="J106" i="1"/>
  <c r="AD147" i="1"/>
  <c r="AB206" i="1"/>
  <c r="K203" i="1"/>
  <c r="R206" i="1"/>
  <c r="R203" i="1"/>
  <c r="G203" i="1"/>
  <c r="G205" i="1"/>
  <c r="G207" i="1"/>
  <c r="AB160" i="1"/>
  <c r="V197" i="1"/>
  <c r="V198" i="1" s="1"/>
  <c r="V203" i="1"/>
  <c r="V199" i="1"/>
  <c r="AE156" i="1"/>
  <c r="AE206" i="1"/>
  <c r="AD206" i="1"/>
  <c r="U154" i="1"/>
  <c r="T154" i="1"/>
  <c r="B147" i="1"/>
  <c r="AH134" i="1"/>
  <c r="B145" i="1"/>
  <c r="B146" i="1" s="1"/>
  <c r="AC157" i="1"/>
  <c r="AB157" i="1"/>
  <c r="T204" i="1"/>
  <c r="T197" i="1"/>
  <c r="T198" i="1" s="1"/>
  <c r="T199" i="1"/>
  <c r="AA207" i="1"/>
  <c r="AB207" i="1"/>
  <c r="AA197" i="1"/>
  <c r="AA198" i="1" s="1"/>
  <c r="U199" i="1"/>
  <c r="V206" i="1"/>
  <c r="U197" i="1"/>
  <c r="U198" i="1" s="1"/>
  <c r="U206" i="1"/>
  <c r="X145" i="1"/>
  <c r="X146" i="1" s="1"/>
  <c r="Y151" i="1"/>
  <c r="X147" i="1"/>
  <c r="P152" i="1"/>
  <c r="Q152" i="1"/>
  <c r="Y154" i="1"/>
  <c r="Z154" i="1"/>
  <c r="M159" i="1"/>
  <c r="L159" i="1"/>
  <c r="AC203" i="1"/>
  <c r="AD203" i="1"/>
  <c r="E207" i="1"/>
  <c r="D207" i="1"/>
  <c r="P203" i="1"/>
  <c r="O197" i="1"/>
  <c r="O198" i="1" s="1"/>
  <c r="P205" i="1"/>
  <c r="O205" i="1"/>
  <c r="O207" i="1"/>
  <c r="P207" i="1"/>
  <c r="AA145" i="1"/>
  <c r="AA146" i="1" s="1"/>
  <c r="AA147" i="1"/>
  <c r="AF197" i="1"/>
  <c r="AF198" i="1" s="1"/>
  <c r="AF203" i="1"/>
  <c r="AF199" i="1"/>
  <c r="AG199" i="1"/>
  <c r="AG197" i="1"/>
  <c r="AG198" i="1" s="1"/>
  <c r="AG205" i="1"/>
  <c r="AG207" i="1"/>
  <c r="AG209" i="1"/>
  <c r="AG211" i="1"/>
  <c r="Z203" i="1"/>
  <c r="Z197" i="1"/>
  <c r="Z198" i="1" s="1"/>
  <c r="Z199" i="1"/>
  <c r="R95" i="1"/>
  <c r="X157" i="1"/>
  <c r="M204" i="1"/>
  <c r="L197" i="1"/>
  <c r="L198" i="1" s="1"/>
  <c r="L204" i="1"/>
  <c r="L199" i="1"/>
  <c r="AE147" i="1"/>
  <c r="AE151" i="1"/>
  <c r="AF151" i="1"/>
  <c r="AE145" i="1"/>
  <c r="AE146" i="1" s="1"/>
  <c r="X153" i="1"/>
  <c r="Y153" i="1"/>
  <c r="N204" i="1"/>
  <c r="O204" i="1"/>
  <c r="V207" i="1"/>
  <c r="U207" i="1"/>
  <c r="AB210" i="1"/>
  <c r="AC210" i="1"/>
  <c r="G155" i="1"/>
  <c r="F145" i="1"/>
  <c r="F146" i="1" s="1"/>
  <c r="U145" i="1"/>
  <c r="U146" i="1" s="1"/>
  <c r="U152" i="1"/>
  <c r="G157" i="1"/>
  <c r="D199" i="1"/>
  <c r="K207" i="1"/>
  <c r="K199" i="1"/>
  <c r="S210" i="1"/>
  <c r="R210" i="1"/>
  <c r="W152" i="1"/>
  <c r="V152" i="1"/>
  <c r="V145" i="1"/>
  <c r="V146" i="1" s="1"/>
  <c r="E199" i="1"/>
  <c r="K197" i="1"/>
  <c r="K198" i="1" s="1"/>
  <c r="AE51" i="1"/>
  <c r="V154" i="1"/>
  <c r="K159" i="1"/>
  <c r="J159" i="1"/>
  <c r="AC197" i="1"/>
  <c r="AC198" i="1" s="1"/>
  <c r="R53" i="1"/>
  <c r="K108" i="1"/>
  <c r="Q106" i="1"/>
  <c r="AC104" i="1"/>
  <c r="Y106" i="1"/>
  <c r="X106" i="1"/>
  <c r="Z105" i="1"/>
  <c r="F147" i="1"/>
  <c r="T145" i="1"/>
  <c r="T146" i="1" s="1"/>
  <c r="P157" i="1"/>
  <c r="E153" i="1"/>
  <c r="AH194" i="1"/>
  <c r="AC199" i="1"/>
  <c r="E210" i="1"/>
  <c r="AF99" i="1"/>
  <c r="AH85" i="1"/>
  <c r="AE106" i="1"/>
  <c r="R47" i="1"/>
  <c r="AC102" i="1"/>
  <c r="R156" i="1"/>
  <c r="AH193" i="1"/>
  <c r="M199" i="1"/>
  <c r="AA199" i="1"/>
  <c r="U204" i="1"/>
  <c r="H51" i="1"/>
  <c r="AD205" i="1"/>
  <c r="AE205" i="1"/>
  <c r="G147" i="1"/>
  <c r="G151" i="1"/>
  <c r="Y50" i="1"/>
  <c r="AB100" i="1"/>
  <c r="U102" i="1"/>
  <c r="D108" i="1"/>
  <c r="AF93" i="1"/>
  <c r="AF94" i="1" s="1"/>
  <c r="O107" i="1"/>
  <c r="P107" i="1"/>
  <c r="K104" i="1"/>
  <c r="AH140" i="1"/>
  <c r="L53" i="1"/>
  <c r="R106" i="1"/>
  <c r="J101" i="1"/>
  <c r="D145" i="1"/>
  <c r="D146" i="1" s="1"/>
  <c r="AH137" i="1"/>
  <c r="O159" i="1"/>
  <c r="F155" i="1"/>
  <c r="AD199" i="1"/>
  <c r="AH195" i="1"/>
  <c r="E145" i="1"/>
  <c r="E146" i="1" s="1"/>
  <c r="O210" i="1"/>
  <c r="C204" i="1"/>
  <c r="C199" i="1"/>
  <c r="E100" i="1"/>
  <c r="T100" i="1"/>
  <c r="AB145" i="1"/>
  <c r="AB146" i="1" s="1"/>
  <c r="F48" i="1"/>
  <c r="R52" i="1"/>
  <c r="E95" i="1"/>
  <c r="V95" i="1"/>
  <c r="P153" i="1"/>
  <c r="C51" i="1"/>
  <c r="L105" i="1"/>
  <c r="L145" i="1"/>
  <c r="L146" i="1" s="1"/>
  <c r="U52" i="1"/>
  <c r="AC49" i="1"/>
  <c r="C54" i="1"/>
  <c r="M108" i="1"/>
  <c r="T147" i="1"/>
  <c r="X151" i="1"/>
  <c r="I153" i="1"/>
  <c r="AH135" i="1"/>
  <c r="C197" i="1"/>
  <c r="C198" i="1" s="1"/>
  <c r="E197" i="1"/>
  <c r="E198" i="1" s="1"/>
  <c r="D204" i="1"/>
  <c r="P211" i="1"/>
  <c r="I106" i="1"/>
  <c r="H106" i="1"/>
  <c r="M145" i="1"/>
  <c r="M146" i="1" s="1"/>
  <c r="M152" i="1"/>
  <c r="M147" i="1"/>
  <c r="N197" i="1"/>
  <c r="N198" i="1" s="1"/>
  <c r="AH186" i="1"/>
  <c r="N203" i="1"/>
  <c r="N199" i="1"/>
  <c r="M100" i="1"/>
  <c r="P147" i="1"/>
  <c r="Y54" i="1"/>
  <c r="AB102" i="1"/>
  <c r="AH142" i="1"/>
  <c r="R100" i="1"/>
  <c r="F102" i="1"/>
  <c r="D52" i="1"/>
  <c r="W54" i="1"/>
  <c r="AD93" i="1"/>
  <c r="AD94" i="1" s="1"/>
  <c r="N103" i="1"/>
  <c r="F104" i="1"/>
  <c r="L147" i="1"/>
  <c r="AH136" i="1"/>
  <c r="AB151" i="1"/>
  <c r="D197" i="1"/>
  <c r="D198" i="1" s="1"/>
  <c r="AH187" i="1"/>
  <c r="AB152" i="1"/>
  <c r="AB147" i="1"/>
  <c r="AE154" i="1"/>
  <c r="H157" i="1"/>
  <c r="Q159" i="1"/>
  <c r="O160" i="1"/>
  <c r="N160" i="1"/>
  <c r="K210" i="1"/>
  <c r="W203" i="1"/>
  <c r="W207" i="1"/>
  <c r="D158" i="1"/>
  <c r="C158" i="1"/>
  <c r="I204" i="1"/>
  <c r="I206" i="1"/>
  <c r="I210" i="1"/>
  <c r="W147" i="1"/>
  <c r="W151" i="1"/>
  <c r="O155" i="1"/>
  <c r="AF159" i="1"/>
  <c r="AE159" i="1"/>
  <c r="Y159" i="1"/>
  <c r="AA159" i="1"/>
  <c r="AB153" i="1"/>
  <c r="F156" i="1"/>
  <c r="E156" i="1"/>
  <c r="J204" i="1"/>
  <c r="AF205" i="1"/>
  <c r="Q204" i="1"/>
  <c r="Q206" i="1"/>
  <c r="Q210" i="1"/>
  <c r="X159" i="1"/>
  <c r="W159" i="1"/>
  <c r="X47" i="1"/>
  <c r="J160" i="1"/>
  <c r="P155" i="1"/>
  <c r="K211" i="1"/>
  <c r="H153" i="1"/>
  <c r="Q155" i="1"/>
  <c r="AD204" i="1"/>
  <c r="AH192" i="1"/>
  <c r="C211" i="1"/>
  <c r="U155" i="1"/>
  <c r="H212" i="1"/>
  <c r="G212" i="1"/>
  <c r="Y204" i="1"/>
  <c r="Y206" i="1"/>
  <c r="Y210" i="1"/>
  <c r="V155" i="1"/>
  <c r="Q51" i="1"/>
  <c r="S53" i="1"/>
  <c r="P95" i="1"/>
  <c r="K93" i="1"/>
  <c r="K94" i="1" s="1"/>
  <c r="L101" i="1"/>
  <c r="N105" i="1"/>
  <c r="AC145" i="1"/>
  <c r="AC146" i="1" s="1"/>
  <c r="J145" i="1"/>
  <c r="J146" i="1" s="1"/>
  <c r="Z159" i="1"/>
  <c r="Z147" i="1"/>
  <c r="AH138" i="1"/>
  <c r="Y147" i="1"/>
  <c r="R145" i="1"/>
  <c r="R146" i="1" s="1"/>
  <c r="R151" i="1"/>
  <c r="H147" i="1"/>
  <c r="Y152" i="1"/>
  <c r="Z145" i="1"/>
  <c r="Z146" i="1" s="1"/>
  <c r="AC153" i="1"/>
  <c r="W197" i="1"/>
  <c r="W198" i="1" s="1"/>
  <c r="AH191" i="1"/>
  <c r="H199" i="1"/>
  <c r="AD210" i="1"/>
  <c r="AC207" i="1"/>
  <c r="H145" i="1"/>
  <c r="H146" i="1" s="1"/>
  <c r="Y155" i="1"/>
  <c r="R208" i="1"/>
  <c r="I145" i="1"/>
  <c r="I146" i="1" s="1"/>
  <c r="T208" i="1"/>
  <c r="B199" i="1"/>
  <c r="G206" i="1"/>
  <c r="AC155" i="1"/>
  <c r="J208" i="1"/>
  <c r="V153" i="1"/>
  <c r="U153" i="1"/>
  <c r="P160" i="1"/>
  <c r="P212" i="1"/>
  <c r="AG204" i="1"/>
  <c r="AG206" i="1"/>
  <c r="AG210" i="1"/>
  <c r="S93" i="1"/>
  <c r="S94" i="1" s="1"/>
  <c r="T101" i="1"/>
  <c r="L93" i="1"/>
  <c r="L94" i="1" s="1"/>
  <c r="M101" i="1"/>
  <c r="I104" i="1"/>
  <c r="E147" i="1"/>
  <c r="N145" i="1"/>
  <c r="N146" i="1" s="1"/>
  <c r="R159" i="1"/>
  <c r="R147" i="1"/>
  <c r="Q147" i="1"/>
  <c r="I157" i="1"/>
  <c r="R197" i="1"/>
  <c r="R198" i="1" s="1"/>
  <c r="W210" i="1"/>
  <c r="W205" i="1"/>
  <c r="AH189" i="1"/>
  <c r="J197" i="1"/>
  <c r="J198" i="1" s="1"/>
  <c r="AB211" i="1"/>
  <c r="O208" i="1"/>
  <c r="L207" i="1"/>
  <c r="V205" i="1"/>
  <c r="D212" i="1"/>
  <c r="AF145" i="1"/>
  <c r="AF146" i="1" s="1"/>
  <c r="AA210" i="1"/>
  <c r="AG145" i="1"/>
  <c r="AG146" i="1" s="1"/>
  <c r="K156" i="1"/>
  <c r="N212" i="1"/>
  <c r="P145" i="1"/>
  <c r="P146" i="1" s="1"/>
  <c r="Q145" i="1"/>
  <c r="Q146" i="1" s="1"/>
  <c r="D156" i="1"/>
  <c r="W160" i="1"/>
  <c r="V160" i="1"/>
  <c r="AD208" i="1"/>
  <c r="O152" i="1"/>
  <c r="N152" i="1"/>
  <c r="AF156" i="1"/>
  <c r="I159" i="1"/>
  <c r="AB209" i="1"/>
  <c r="X160" i="1"/>
  <c r="P158" i="1"/>
  <c r="W204" i="1"/>
  <c r="X212" i="1"/>
  <c r="C157" i="1"/>
  <c r="H197" i="1"/>
  <c r="H198" i="1" s="1"/>
  <c r="I205" i="1"/>
  <c r="I211" i="1"/>
  <c r="I49" i="1"/>
  <c r="S51" i="1"/>
  <c r="F54" i="1"/>
  <c r="D56" i="1"/>
  <c r="C50" i="1"/>
  <c r="E52" i="1"/>
  <c r="I56" i="1"/>
  <c r="Z48" i="1"/>
  <c r="AB50" i="1"/>
  <c r="AD52" i="1"/>
  <c r="AF54" i="1"/>
  <c r="T55" i="1"/>
  <c r="G50" i="1"/>
  <c r="AE50" i="1"/>
  <c r="T54" i="1"/>
  <c r="AD48" i="1"/>
  <c r="AB101" i="1"/>
  <c r="AB99" i="1"/>
  <c r="T95" i="1"/>
  <c r="D47" i="1"/>
  <c r="W93" i="1"/>
  <c r="W94" i="1" s="1"/>
  <c r="C151" i="1"/>
  <c r="K147" i="1"/>
  <c r="J147" i="1"/>
  <c r="I147" i="1"/>
  <c r="L157" i="1"/>
  <c r="AD155" i="1"/>
  <c r="Q157" i="1"/>
  <c r="AG151" i="1"/>
  <c r="I151" i="1"/>
  <c r="T157" i="1"/>
  <c r="B203" i="1"/>
  <c r="B216" i="1" s="1"/>
  <c r="G197" i="1"/>
  <c r="G198" i="1" s="1"/>
  <c r="B197" i="1"/>
  <c r="B198" i="1" s="1"/>
  <c r="J206" i="1"/>
  <c r="X199" i="1"/>
  <c r="C208" i="1"/>
  <c r="AH188" i="1"/>
  <c r="Q197" i="1"/>
  <c r="Q198" i="1" s="1"/>
  <c r="J210" i="1"/>
  <c r="E209" i="1"/>
  <c r="M155" i="1"/>
  <c r="T156" i="1"/>
  <c r="O206" i="1"/>
  <c r="Y145" i="1"/>
  <c r="Y146" i="1" s="1"/>
  <c r="D206" i="1"/>
  <c r="R212" i="1"/>
  <c r="AA151" i="1"/>
  <c r="E154" i="1"/>
  <c r="N156" i="1"/>
  <c r="F206" i="1"/>
  <c r="M209" i="1"/>
  <c r="J157" i="1"/>
  <c r="S159" i="1"/>
  <c r="AA203" i="1"/>
  <c r="I47" i="1"/>
  <c r="F154" i="1"/>
  <c r="AG160" i="1"/>
  <c r="D209" i="1"/>
  <c r="J212" i="1"/>
  <c r="V47" i="1"/>
  <c r="G154" i="1"/>
  <c r="P156" i="1"/>
  <c r="Z158" i="1"/>
  <c r="AF212" i="1"/>
  <c r="K157" i="1"/>
  <c r="P197" i="1"/>
  <c r="P198" i="1" s="1"/>
  <c r="Q205" i="1"/>
  <c r="Q209" i="1"/>
  <c r="AA156" i="1"/>
  <c r="Q49" i="1"/>
  <c r="AA51" i="1"/>
  <c r="I48" i="1"/>
  <c r="K50" i="1"/>
  <c r="M52" i="1"/>
  <c r="O54" i="1"/>
  <c r="C49" i="1"/>
  <c r="E51" i="1"/>
  <c r="G53" i="1"/>
  <c r="I55" i="1"/>
  <c r="W51" i="1"/>
  <c r="M49" i="1"/>
  <c r="S55" i="1"/>
  <c r="V56" i="1"/>
  <c r="AB55" i="1"/>
  <c r="AG95" i="1"/>
  <c r="W145" i="1"/>
  <c r="W146" i="1" s="1"/>
  <c r="J151" i="1"/>
  <c r="M197" i="1"/>
  <c r="M198" i="1" s="1"/>
  <c r="I197" i="1"/>
  <c r="I198" i="1" s="1"/>
  <c r="AB208" i="1"/>
  <c r="R199" i="1"/>
  <c r="S207" i="1"/>
  <c r="AD156" i="1"/>
  <c r="AC156" i="1"/>
  <c r="G159" i="1"/>
  <c r="O147" i="1"/>
  <c r="M154" i="1"/>
  <c r="L154" i="1"/>
  <c r="G47" i="1"/>
  <c r="AF152" i="1"/>
  <c r="I155" i="1"/>
  <c r="F204" i="1"/>
  <c r="N207" i="1"/>
  <c r="O154" i="1"/>
  <c r="X156" i="1"/>
  <c r="C203" i="1"/>
  <c r="Y156" i="1"/>
  <c r="W206" i="1"/>
  <c r="AC209" i="1"/>
  <c r="S155" i="1"/>
  <c r="X197" i="1"/>
  <c r="X198" i="1" s="1"/>
  <c r="X211" i="1"/>
  <c r="Y205" i="1"/>
  <c r="Y211" i="1"/>
  <c r="AD197" i="1"/>
  <c r="AD198" i="1" s="1"/>
  <c r="AA99" i="1"/>
  <c r="H99" i="1"/>
  <c r="S99" i="1"/>
  <c r="Y99" i="1"/>
  <c r="W99" i="1"/>
  <c r="D95" i="1"/>
  <c r="AD99" i="1"/>
  <c r="AA93" i="1"/>
  <c r="AA94" i="1" s="1"/>
  <c r="AF108" i="1"/>
  <c r="G93" i="1"/>
  <c r="G94" i="1" s="1"/>
  <c r="AG108" i="1"/>
  <c r="Y95" i="1"/>
  <c r="X93" i="1"/>
  <c r="X94" i="1" s="1"/>
  <c r="L99" i="1"/>
  <c r="T99" i="1"/>
  <c r="L95" i="1"/>
  <c r="B162" i="1"/>
  <c r="B163" i="1" s="1"/>
  <c r="AB95" i="1"/>
  <c r="AD95" i="1"/>
  <c r="B164" i="1"/>
  <c r="AF102" i="1"/>
  <c r="AE102" i="1"/>
  <c r="AA108" i="1"/>
  <c r="Z108" i="1"/>
  <c r="AH90" i="1"/>
  <c r="H107" i="1"/>
  <c r="D107" i="1"/>
  <c r="P102" i="1"/>
  <c r="O93" i="1"/>
  <c r="O94" i="1" s="1"/>
  <c r="B101" i="1"/>
  <c r="AH84" i="1"/>
  <c r="B103" i="1"/>
  <c r="AH86" i="1"/>
  <c r="E105" i="1"/>
  <c r="D105" i="1"/>
  <c r="J99" i="1"/>
  <c r="J93" i="1"/>
  <c r="J94" i="1" s="1"/>
  <c r="D101" i="1"/>
  <c r="D93" i="1"/>
  <c r="D94" i="1" s="1"/>
  <c r="D103" i="1"/>
  <c r="E103" i="1"/>
  <c r="F105" i="1"/>
  <c r="AC93" i="1"/>
  <c r="AC94" i="1" s="1"/>
  <c r="AC95" i="1"/>
  <c r="AD104" i="1"/>
  <c r="AF106" i="1"/>
  <c r="J105" i="1"/>
  <c r="H101" i="1"/>
  <c r="H93" i="1"/>
  <c r="H94" i="1" s="1"/>
  <c r="AH30" i="1"/>
  <c r="B47" i="1"/>
  <c r="C47" i="1"/>
  <c r="V100" i="1"/>
  <c r="U95" i="1"/>
  <c r="U93" i="1"/>
  <c r="U94" i="1" s="1"/>
  <c r="U100" i="1"/>
  <c r="G52" i="1"/>
  <c r="K56" i="1"/>
  <c r="C93" i="1"/>
  <c r="C94" i="1" s="1"/>
  <c r="X95" i="1"/>
  <c r="H52" i="1"/>
  <c r="X55" i="1"/>
  <c r="K48" i="1"/>
  <c r="S56" i="1"/>
  <c r="AH35" i="1"/>
  <c r="B52" i="1"/>
  <c r="AF47" i="1"/>
  <c r="G95" i="1"/>
  <c r="AF95" i="1"/>
  <c r="O95" i="1"/>
  <c r="AD100" i="1"/>
  <c r="Z93" i="1"/>
  <c r="Z94" i="1" s="1"/>
  <c r="R54" i="1"/>
  <c r="S48" i="1"/>
  <c r="W52" i="1"/>
  <c r="AA56" i="1"/>
  <c r="AC56" i="1"/>
  <c r="W50" i="1"/>
  <c r="AE93" i="1"/>
  <c r="AE94" i="1" s="1"/>
  <c r="J95" i="1"/>
  <c r="AF105" i="1"/>
  <c r="AA102" i="1"/>
  <c r="AD106" i="1"/>
  <c r="X101" i="1"/>
  <c r="AE108" i="1"/>
  <c r="AC108" i="1"/>
  <c r="N102" i="1"/>
  <c r="V104" i="1"/>
  <c r="E50" i="1"/>
  <c r="AF51" i="1"/>
  <c r="AE95" i="1"/>
  <c r="O52" i="1"/>
  <c r="I52" i="1"/>
  <c r="Q95" i="1"/>
  <c r="Q93" i="1"/>
  <c r="Q94" i="1" s="1"/>
  <c r="H95" i="1"/>
  <c r="AF55" i="1"/>
  <c r="U50" i="1"/>
  <c r="D53" i="1"/>
  <c r="P56" i="1"/>
  <c r="AA48" i="1"/>
  <c r="AC50" i="1"/>
  <c r="AG54" i="1"/>
  <c r="AJ37" i="1"/>
  <c r="Z54" i="1"/>
  <c r="G49" i="1"/>
  <c r="B48" i="1"/>
  <c r="AJ47" i="1" s="1"/>
  <c r="AH31" i="1"/>
  <c r="B55" i="1"/>
  <c r="AH38" i="1"/>
  <c r="AH36" i="1"/>
  <c r="B53" i="1"/>
  <c r="Y51" i="1"/>
  <c r="E93" i="1"/>
  <c r="E94" i="1" s="1"/>
  <c r="J104" i="1"/>
  <c r="AC100" i="1"/>
  <c r="K95" i="1"/>
  <c r="J100" i="1"/>
  <c r="Y100" i="1"/>
  <c r="Y93" i="1"/>
  <c r="Y94" i="1" s="1"/>
  <c r="M50" i="1"/>
  <c r="I95" i="1"/>
  <c r="V102" i="1"/>
  <c r="AG50" i="1"/>
  <c r="AJ33" i="1"/>
  <c r="G54" i="1"/>
  <c r="L48" i="1"/>
  <c r="AE52" i="1"/>
  <c r="H49" i="1"/>
  <c r="E53" i="1"/>
  <c r="J54" i="1"/>
  <c r="AA95" i="1"/>
  <c r="C95" i="1"/>
  <c r="Y101" i="1"/>
  <c r="S107" i="1"/>
  <c r="R107" i="1"/>
  <c r="M95" i="1"/>
  <c r="M99" i="1"/>
  <c r="M93" i="1"/>
  <c r="M94" i="1" s="1"/>
  <c r="M106" i="1"/>
  <c r="N106" i="1"/>
  <c r="O108" i="1"/>
  <c r="F95" i="1"/>
  <c r="F93" i="1"/>
  <c r="F94" i="1" s="1"/>
  <c r="AA105" i="1"/>
  <c r="T47" i="1"/>
  <c r="U47" i="1"/>
  <c r="AB106" i="1"/>
  <c r="AA106" i="1"/>
  <c r="X102" i="1"/>
  <c r="Y102" i="1"/>
  <c r="I54" i="1"/>
  <c r="Q54" i="1"/>
  <c r="P52" i="1"/>
  <c r="F55" i="1"/>
  <c r="T48" i="1"/>
  <c r="N55" i="1"/>
  <c r="X56" i="1"/>
  <c r="AD54" i="1"/>
  <c r="Q56" i="1"/>
  <c r="X104" i="1"/>
  <c r="S95" i="1"/>
  <c r="AB93" i="1"/>
  <c r="AB94" i="1" s="1"/>
  <c r="AA100" i="1"/>
  <c r="V93" i="1"/>
  <c r="V94" i="1" s="1"/>
  <c r="E101" i="1"/>
  <c r="W104" i="1"/>
  <c r="O102" i="1"/>
  <c r="J102" i="1"/>
  <c r="N95" i="1"/>
  <c r="O99" i="1"/>
  <c r="N99" i="1"/>
  <c r="N93" i="1"/>
  <c r="N94" i="1" s="1"/>
  <c r="AG106" i="1"/>
  <c r="AG93" i="1"/>
  <c r="AG94" i="1" s="1"/>
  <c r="K47" i="1"/>
  <c r="R93" i="1"/>
  <c r="R94" i="1" s="1"/>
  <c r="T104" i="1"/>
  <c r="AB104" i="1"/>
  <c r="T93" i="1"/>
  <c r="T94" i="1" s="1"/>
  <c r="U104" i="1"/>
  <c r="W95" i="1"/>
  <c r="Y108" i="1"/>
  <c r="M102" i="1"/>
  <c r="P106" i="1"/>
  <c r="P93" i="1"/>
  <c r="P94" i="1" s="1"/>
  <c r="R108" i="1"/>
  <c r="I101" i="1"/>
  <c r="AB47" i="1"/>
  <c r="AC47" i="1"/>
  <c r="L106" i="1"/>
  <c r="K106" i="1"/>
  <c r="H102" i="1"/>
  <c r="I102" i="1"/>
  <c r="S104" i="1"/>
  <c r="F51" i="1"/>
  <c r="H50" i="1"/>
  <c r="B56" i="1"/>
  <c r="AH39" i="1"/>
  <c r="E56" i="1"/>
  <c r="S54" i="1"/>
  <c r="N49" i="1"/>
  <c r="Y52" i="1"/>
  <c r="AB54" i="1"/>
  <c r="AJ35" i="1"/>
  <c r="AG52" i="1"/>
  <c r="K103" i="1"/>
  <c r="M105" i="1"/>
  <c r="D49" i="1"/>
  <c r="T53" i="1"/>
  <c r="M51" i="1"/>
  <c r="B50" i="1"/>
  <c r="AH33" i="1"/>
  <c r="U105" i="1"/>
  <c r="J55" i="1"/>
  <c r="P49" i="1"/>
  <c r="V55" i="1"/>
  <c r="AB48" i="1"/>
  <c r="Q48" i="1"/>
  <c r="Y56" i="1"/>
  <c r="O53" i="1"/>
  <c r="L49" i="1"/>
  <c r="P53" i="1"/>
  <c r="I51" i="1"/>
  <c r="Z52" i="1"/>
  <c r="L55" i="1"/>
  <c r="X49" i="1"/>
  <c r="Z51" i="1"/>
  <c r="AB53" i="1"/>
  <c r="AD55" i="1"/>
  <c r="N54" i="1"/>
  <c r="L56" i="1"/>
  <c r="AJ32" i="1"/>
  <c r="AG49" i="1"/>
  <c r="L52" i="1"/>
  <c r="H56" i="1"/>
  <c r="Y48" i="1"/>
  <c r="AA50" i="1"/>
  <c r="AC52" i="1"/>
  <c r="AE54" i="1"/>
  <c r="AJ39" i="1"/>
  <c r="AG56" i="1"/>
  <c r="AJ56" i="1" s="1"/>
  <c r="S49" i="1"/>
  <c r="U51" i="1"/>
  <c r="W53" i="1"/>
  <c r="Y55" i="1"/>
  <c r="T49" i="1"/>
  <c r="V51" i="1"/>
  <c r="X53" i="1"/>
  <c r="Z55" i="1"/>
  <c r="N50" i="1"/>
  <c r="E49" i="1"/>
  <c r="J52" i="1"/>
  <c r="V49" i="1"/>
  <c r="U48" i="1"/>
  <c r="F56" i="1"/>
  <c r="Z53" i="1"/>
  <c r="V48" i="1"/>
  <c r="AE49" i="1"/>
  <c r="M56" i="1"/>
  <c r="M48" i="1"/>
  <c r="D54" i="1"/>
  <c r="Z95" i="1"/>
  <c r="J103" i="1"/>
  <c r="Z99" i="1"/>
  <c r="AC105" i="1"/>
  <c r="H53" i="1"/>
  <c r="R51" i="1"/>
  <c r="C55" i="1"/>
  <c r="O55" i="1"/>
  <c r="S50" i="1"/>
  <c r="K49" i="1"/>
  <c r="Q55" i="1"/>
  <c r="AG53" i="1"/>
  <c r="AJ36" i="1"/>
  <c r="N51" i="1"/>
  <c r="R55" i="1"/>
  <c r="T56" i="1"/>
  <c r="P51" i="1"/>
  <c r="AD56" i="1"/>
  <c r="P50" i="1"/>
  <c r="C52" i="1"/>
  <c r="V54" i="1"/>
  <c r="F50" i="1"/>
  <c r="H48" i="1"/>
  <c r="J50" i="1"/>
  <c r="T52" i="1"/>
  <c r="AF56" i="1"/>
  <c r="AJ31" i="1"/>
  <c r="AG48" i="1"/>
  <c r="D51" i="1"/>
  <c r="F53" i="1"/>
  <c r="H55" i="1"/>
  <c r="Q53" i="1"/>
  <c r="AA49" i="1"/>
  <c r="AC51" i="1"/>
  <c r="AE53" i="1"/>
  <c r="AJ38" i="1"/>
  <c r="AG55" i="1"/>
  <c r="B51" i="1"/>
  <c r="AH34" i="1"/>
  <c r="AB49" i="1"/>
  <c r="AD51" i="1"/>
  <c r="AF53" i="1"/>
  <c r="C56" i="1"/>
  <c r="G51" i="1"/>
  <c r="AD50" i="1"/>
  <c r="K53" i="1"/>
  <c r="X50" i="1"/>
  <c r="AG51" i="1"/>
  <c r="AJ34" i="1"/>
  <c r="E48" i="1"/>
  <c r="AH37" i="1"/>
  <c r="B54" i="1"/>
  <c r="AD49" i="1"/>
  <c r="Q52" i="1"/>
  <c r="AC48" i="1"/>
  <c r="U56" i="1"/>
  <c r="B49" i="1"/>
  <c r="AH32" i="1"/>
  <c r="I93" i="1"/>
  <c r="I94" i="1" s="1"/>
  <c r="T105" i="1"/>
  <c r="AE103" i="1"/>
  <c r="H108" i="1"/>
  <c r="M47" i="1"/>
  <c r="L47" i="1"/>
  <c r="AH87" i="1"/>
  <c r="C104" i="1"/>
  <c r="B104" i="1"/>
  <c r="AH77" i="1"/>
  <c r="AH76" i="1"/>
  <c r="AH91" i="1"/>
  <c r="B108" i="1"/>
  <c r="AH82" i="1"/>
  <c r="B99" i="1"/>
  <c r="C99" i="1"/>
  <c r="B95" i="1"/>
  <c r="B93" i="1"/>
  <c r="B94" i="1" s="1"/>
  <c r="AH88" i="1"/>
  <c r="C105" i="1"/>
  <c r="B105" i="1"/>
  <c r="AH89" i="1"/>
  <c r="C106" i="1"/>
  <c r="B106" i="1"/>
  <c r="AH83" i="1"/>
  <c r="B100" i="1"/>
  <c r="K41" i="1"/>
  <c r="K42" i="1" s="1"/>
  <c r="J43" i="1"/>
  <c r="S41" i="1"/>
  <c r="S42" i="1" s="1"/>
  <c r="L41" i="1"/>
  <c r="L42" i="1" s="1"/>
  <c r="N43" i="1"/>
  <c r="P43" i="1"/>
  <c r="O43" i="1"/>
  <c r="G43" i="1"/>
  <c r="H43" i="1"/>
  <c r="AA41" i="1"/>
  <c r="AA42" i="1" s="1"/>
  <c r="X43" i="1"/>
  <c r="U43" i="1"/>
  <c r="H41" i="1"/>
  <c r="H42" i="1" s="1"/>
  <c r="C43" i="1"/>
  <c r="AE43" i="1"/>
  <c r="W43" i="1"/>
  <c r="Z43" i="1"/>
  <c r="AF41" i="1"/>
  <c r="AF42" i="1" s="1"/>
  <c r="D41" i="1"/>
  <c r="D42" i="1" s="1"/>
  <c r="M43" i="1"/>
  <c r="AC43" i="1"/>
  <c r="F43" i="1"/>
  <c r="E43" i="1"/>
  <c r="Q43" i="1"/>
  <c r="I43" i="1"/>
  <c r="I41" i="1"/>
  <c r="I42" i="1" s="1"/>
  <c r="P41" i="1"/>
  <c r="P42" i="1" s="1"/>
  <c r="T41" i="1"/>
  <c r="T42" i="1" s="1"/>
  <c r="AF43" i="1"/>
  <c r="V43" i="1"/>
  <c r="AB43" i="1"/>
  <c r="AD43" i="1"/>
  <c r="B43" i="1"/>
  <c r="T43" i="1"/>
  <c r="AB41" i="1"/>
  <c r="AB42" i="1" s="1"/>
  <c r="O41" i="1"/>
  <c r="O42" i="1" s="1"/>
  <c r="R43" i="1"/>
  <c r="AD41" i="1"/>
  <c r="AD42" i="1" s="1"/>
  <c r="W41" i="1"/>
  <c r="W42" i="1" s="1"/>
  <c r="Z41" i="1"/>
  <c r="Z42" i="1" s="1"/>
  <c r="G41" i="1"/>
  <c r="G42" i="1" s="1"/>
  <c r="K43" i="1"/>
  <c r="Y41" i="1"/>
  <c r="Y42" i="1" s="1"/>
  <c r="E41" i="1"/>
  <c r="E42" i="1" s="1"/>
  <c r="M41" i="1"/>
  <c r="M42" i="1" s="1"/>
  <c r="X41" i="1"/>
  <c r="X42" i="1" s="1"/>
  <c r="U41" i="1"/>
  <c r="U42" i="1" s="1"/>
  <c r="AC41" i="1"/>
  <c r="AC42" i="1" s="1"/>
  <c r="D43" i="1"/>
  <c r="F41" i="1"/>
  <c r="F42" i="1" s="1"/>
  <c r="V41" i="1"/>
  <c r="V42" i="1" s="1"/>
  <c r="C41" i="1"/>
  <c r="C42" i="1" s="1"/>
  <c r="Q41" i="1"/>
  <c r="Q42" i="1" s="1"/>
  <c r="S43" i="1"/>
  <c r="AA43" i="1"/>
  <c r="AE41" i="1"/>
  <c r="AE42" i="1" s="1"/>
  <c r="B41" i="1"/>
  <c r="B42" i="1" s="1"/>
  <c r="AG41" i="1"/>
  <c r="AG42" i="1" s="1"/>
  <c r="Y43" i="1"/>
  <c r="R41" i="1"/>
  <c r="R42" i="1" s="1"/>
  <c r="AG43" i="1"/>
  <c r="J41" i="1"/>
  <c r="J42" i="1" s="1"/>
  <c r="L43" i="1"/>
  <c r="N41" i="1"/>
  <c r="N42" i="1" s="1"/>
  <c r="AH23" i="1"/>
  <c r="AH24" i="1"/>
  <c r="T282" i="1" l="1"/>
  <c r="AE282" i="1"/>
  <c r="F274" i="1"/>
  <c r="E275" i="1"/>
  <c r="AG282" i="1"/>
  <c r="T253" i="1"/>
  <c r="S282" i="1"/>
  <c r="C282" i="1"/>
  <c r="Z282" i="1"/>
  <c r="I282" i="1"/>
  <c r="AD282" i="1"/>
  <c r="AF282" i="1"/>
  <c r="N282" i="1"/>
  <c r="P282" i="1"/>
  <c r="V282" i="1"/>
  <c r="D258" i="1"/>
  <c r="E235" i="1"/>
  <c r="F235" i="1" s="1"/>
  <c r="G235" i="1" s="1"/>
  <c r="H235" i="1" s="1"/>
  <c r="I235" i="1" s="1"/>
  <c r="J235" i="1" s="1"/>
  <c r="K235" i="1" s="1"/>
  <c r="L235" i="1" s="1"/>
  <c r="M235" i="1" s="1"/>
  <c r="N235" i="1" s="1"/>
  <c r="O235" i="1" s="1"/>
  <c r="P235" i="1" s="1"/>
  <c r="Q235" i="1" s="1"/>
  <c r="R235" i="1" s="1"/>
  <c r="S235" i="1" s="1"/>
  <c r="T235" i="1" s="1"/>
  <c r="U235" i="1" s="1"/>
  <c r="V235" i="1" s="1"/>
  <c r="W235" i="1" s="1"/>
  <c r="X235" i="1" s="1"/>
  <c r="Y235" i="1" s="1"/>
  <c r="Z235" i="1" s="1"/>
  <c r="AA235" i="1" s="1"/>
  <c r="AB235" i="1" s="1"/>
  <c r="AC235" i="1" s="1"/>
  <c r="AD235" i="1" s="1"/>
  <c r="AE235" i="1" s="1"/>
  <c r="AF235" i="1" s="1"/>
  <c r="AG235" i="1" s="1"/>
  <c r="AH235" i="1" s="1"/>
  <c r="AD254" i="1"/>
  <c r="G253" i="1"/>
  <c r="J254" i="1"/>
  <c r="AH253" i="1"/>
  <c r="AD252" i="1"/>
  <c r="J258" i="1"/>
  <c r="J269" i="1" s="1"/>
  <c r="X254" i="1"/>
  <c r="AE253" i="1"/>
  <c r="AB258" i="1"/>
  <c r="AB269" i="1" s="1"/>
  <c r="AB252" i="1"/>
  <c r="K258" i="1"/>
  <c r="K269" i="1" s="1"/>
  <c r="J253" i="1"/>
  <c r="K252" i="1"/>
  <c r="O253" i="1"/>
  <c r="R253" i="1"/>
  <c r="S252" i="1"/>
  <c r="V253" i="1"/>
  <c r="T258" i="1"/>
  <c r="T271" i="1" s="1"/>
  <c r="F253" i="1"/>
  <c r="P252" i="1"/>
  <c r="P254" i="1"/>
  <c r="O258" i="1"/>
  <c r="O271" i="1" s="1"/>
  <c r="E253" i="1"/>
  <c r="I258" i="1"/>
  <c r="I269" i="1" s="1"/>
  <c r="H252" i="1"/>
  <c r="AG253" i="1"/>
  <c r="H254" i="1"/>
  <c r="L252" i="1"/>
  <c r="M258" i="1"/>
  <c r="M269" i="1" s="1"/>
  <c r="AF253" i="1"/>
  <c r="AC252" i="1"/>
  <c r="X252" i="1"/>
  <c r="AA253" i="1"/>
  <c r="Y253" i="1"/>
  <c r="M253" i="1"/>
  <c r="I252" i="1"/>
  <c r="U253" i="1"/>
  <c r="AC258" i="1"/>
  <c r="AC271" i="1" s="1"/>
  <c r="N253" i="1"/>
  <c r="AD258" i="1"/>
  <c r="AD269" i="1" s="1"/>
  <c r="K254" i="1"/>
  <c r="L258" i="1"/>
  <c r="L269" i="1" s="1"/>
  <c r="AH258" i="1"/>
  <c r="AH271" i="1" s="1"/>
  <c r="Q253" i="1"/>
  <c r="AG254" i="1"/>
  <c r="Y258" i="1"/>
  <c r="Y269" i="1" s="1"/>
  <c r="D253" i="1"/>
  <c r="W253" i="1"/>
  <c r="Z253" i="1"/>
  <c r="O254" i="1"/>
  <c r="S254" i="1"/>
  <c r="P258" i="1"/>
  <c r="P269" i="1" s="1"/>
  <c r="X271" i="1"/>
  <c r="H269" i="1"/>
  <c r="AA271" i="1"/>
  <c r="E269" i="1"/>
  <c r="U269" i="1"/>
  <c r="AI262" i="1"/>
  <c r="U271" i="1"/>
  <c r="AI263" i="1"/>
  <c r="AI266" i="1"/>
  <c r="Q269" i="1"/>
  <c r="AG271" i="1"/>
  <c r="X269" i="1"/>
  <c r="U214" i="1"/>
  <c r="U215" i="1" s="1"/>
  <c r="AF269" i="1"/>
  <c r="R58" i="1"/>
  <c r="R59" i="1" s="1"/>
  <c r="E216" i="1"/>
  <c r="G269" i="1"/>
  <c r="AI261" i="1"/>
  <c r="Q110" i="1"/>
  <c r="Q111" i="1" s="1"/>
  <c r="AI260" i="1"/>
  <c r="I216" i="1"/>
  <c r="R214" i="1"/>
  <c r="R215" i="1" s="1"/>
  <c r="S271" i="1"/>
  <c r="AA269" i="1"/>
  <c r="AG269" i="1"/>
  <c r="M60" i="1"/>
  <c r="AC60" i="1"/>
  <c r="J60" i="1"/>
  <c r="W60" i="1"/>
  <c r="AB58" i="1"/>
  <c r="AB59" i="1" s="1"/>
  <c r="V112" i="1"/>
  <c r="Q271" i="1"/>
  <c r="Z271" i="1"/>
  <c r="H271" i="1"/>
  <c r="Y110" i="1"/>
  <c r="Y111" i="1" s="1"/>
  <c r="E271" i="1"/>
  <c r="N269" i="1"/>
  <c r="S164" i="1"/>
  <c r="AI259" i="1"/>
  <c r="G110" i="1"/>
  <c r="G111" i="1" s="1"/>
  <c r="AJ48" i="1"/>
  <c r="W271" i="1"/>
  <c r="N271" i="1"/>
  <c r="AI264" i="1"/>
  <c r="V269" i="1"/>
  <c r="V271" i="1"/>
  <c r="I214" i="1"/>
  <c r="I215" i="1" s="1"/>
  <c r="R269" i="1"/>
  <c r="J58" i="1"/>
  <c r="J59" i="1" s="1"/>
  <c r="Z164" i="1"/>
  <c r="F269" i="1"/>
  <c r="F271" i="1"/>
  <c r="G112" i="1"/>
  <c r="AF162" i="1"/>
  <c r="AF163" i="1" s="1"/>
  <c r="AI267" i="1"/>
  <c r="AI241" i="1"/>
  <c r="AI254" i="1" s="1"/>
  <c r="C254" i="1"/>
  <c r="C252" i="1"/>
  <c r="H60" i="1"/>
  <c r="W269" i="1"/>
  <c r="AI233" i="1"/>
  <c r="AI234" i="1"/>
  <c r="D299" i="1" s="1"/>
  <c r="AD58" i="1"/>
  <c r="AD59" i="1" s="1"/>
  <c r="D164" i="1"/>
  <c r="R162" i="1"/>
  <c r="R163" i="1" s="1"/>
  <c r="Q112" i="1"/>
  <c r="N164" i="1"/>
  <c r="G271" i="1"/>
  <c r="K60" i="1"/>
  <c r="AG112" i="1"/>
  <c r="T216" i="1"/>
  <c r="U162" i="1"/>
  <c r="U163" i="1" s="1"/>
  <c r="AE269" i="1"/>
  <c r="O162" i="1"/>
  <c r="O163" i="1" s="1"/>
  <c r="K164" i="1"/>
  <c r="P214" i="1"/>
  <c r="P215" i="1" s="1"/>
  <c r="AF216" i="1"/>
  <c r="S269" i="1"/>
  <c r="AI265" i="1"/>
  <c r="AE271" i="1"/>
  <c r="L112" i="1"/>
  <c r="AC214" i="1"/>
  <c r="AC215" i="1" s="1"/>
  <c r="Z269" i="1"/>
  <c r="R271" i="1"/>
  <c r="C214" i="1"/>
  <c r="C215" i="1" s="1"/>
  <c r="AH197" i="1"/>
  <c r="AH198" i="1" s="1"/>
  <c r="D214" i="1"/>
  <c r="D215" i="1" s="1"/>
  <c r="V214" i="1"/>
  <c r="V215" i="1" s="1"/>
  <c r="P216" i="1"/>
  <c r="Q216" i="1"/>
  <c r="U216" i="1"/>
  <c r="Z214" i="1"/>
  <c r="Z215" i="1" s="1"/>
  <c r="H216" i="1"/>
  <c r="AF214" i="1"/>
  <c r="AF215" i="1" s="1"/>
  <c r="B214" i="1"/>
  <c r="B215" i="1" s="1"/>
  <c r="L216" i="1"/>
  <c r="AH199" i="1"/>
  <c r="AH208" i="1"/>
  <c r="AC164" i="1"/>
  <c r="S162" i="1"/>
  <c r="S163" i="1" s="1"/>
  <c r="R164" i="1"/>
  <c r="AH151" i="1"/>
  <c r="I164" i="1"/>
  <c r="D162" i="1"/>
  <c r="D163" i="1" s="1"/>
  <c r="AH147" i="1"/>
  <c r="G164" i="1"/>
  <c r="AH212" i="1"/>
  <c r="Q58" i="1"/>
  <c r="Q59" i="1" s="1"/>
  <c r="E58" i="1"/>
  <c r="E59" i="1" s="1"/>
  <c r="O58" i="1"/>
  <c r="O59" i="1" s="1"/>
  <c r="C60" i="1"/>
  <c r="Q214" i="1"/>
  <c r="Q215" i="1" s="1"/>
  <c r="J214" i="1"/>
  <c r="J215" i="1" s="1"/>
  <c r="V216" i="1"/>
  <c r="X216" i="1"/>
  <c r="AG162" i="1"/>
  <c r="AG163" i="1" s="1"/>
  <c r="AD164" i="1"/>
  <c r="W214" i="1"/>
  <c r="W215" i="1" s="1"/>
  <c r="AE214" i="1"/>
  <c r="AE215" i="1" s="1"/>
  <c r="L164" i="1"/>
  <c r="W58" i="1"/>
  <c r="W59" i="1" s="1"/>
  <c r="AH206" i="1"/>
  <c r="AH203" i="1"/>
  <c r="N216" i="1"/>
  <c r="J164" i="1"/>
  <c r="F164" i="1"/>
  <c r="E162" i="1"/>
  <c r="E163" i="1" s="1"/>
  <c r="AH158" i="1"/>
  <c r="V162" i="1"/>
  <c r="V163" i="1" s="1"/>
  <c r="AH156" i="1"/>
  <c r="K216" i="1"/>
  <c r="Y162" i="1"/>
  <c r="Y163" i="1" s="1"/>
  <c r="AH207" i="1"/>
  <c r="Q164" i="1"/>
  <c r="O214" i="1"/>
  <c r="O215" i="1" s="1"/>
  <c r="AH154" i="1"/>
  <c r="AH209" i="1"/>
  <c r="R216" i="1"/>
  <c r="H214" i="1"/>
  <c r="H215" i="1" s="1"/>
  <c r="Z216" i="1"/>
  <c r="F216" i="1"/>
  <c r="L162" i="1"/>
  <c r="L163" i="1" s="1"/>
  <c r="Z162" i="1"/>
  <c r="Z163" i="1" s="1"/>
  <c r="AD214" i="1"/>
  <c r="AD215" i="1" s="1"/>
  <c r="S216" i="1"/>
  <c r="AH155" i="1"/>
  <c r="X164" i="1"/>
  <c r="M216" i="1"/>
  <c r="E214" i="1"/>
  <c r="E215" i="1" s="1"/>
  <c r="P164" i="1"/>
  <c r="AH157" i="1"/>
  <c r="D58" i="1"/>
  <c r="D59" i="1" s="1"/>
  <c r="W110" i="1"/>
  <c r="W111" i="1" s="1"/>
  <c r="I162" i="1"/>
  <c r="I163" i="1" s="1"/>
  <c r="AA214" i="1"/>
  <c r="AA215" i="1" s="1"/>
  <c r="G216" i="1"/>
  <c r="AH159" i="1"/>
  <c r="AC216" i="1"/>
  <c r="AB216" i="1"/>
  <c r="AH205" i="1"/>
  <c r="T164" i="1"/>
  <c r="M58" i="1"/>
  <c r="M59" i="1" s="1"/>
  <c r="L214" i="1"/>
  <c r="L215" i="1" s="1"/>
  <c r="AG216" i="1"/>
  <c r="Y216" i="1"/>
  <c r="H164" i="1"/>
  <c r="C216" i="1"/>
  <c r="K214" i="1"/>
  <c r="K215" i="1" s="1"/>
  <c r="AB214" i="1"/>
  <c r="AB215" i="1" s="1"/>
  <c r="AF164" i="1"/>
  <c r="O216" i="1"/>
  <c r="D216" i="1"/>
  <c r="W164" i="1"/>
  <c r="W162" i="1"/>
  <c r="W163" i="1" s="1"/>
  <c r="M164" i="1"/>
  <c r="X58" i="1"/>
  <c r="X59" i="1" s="1"/>
  <c r="AH153" i="1"/>
  <c r="P162" i="1"/>
  <c r="P163" i="1" s="1"/>
  <c r="AH160" i="1"/>
  <c r="AG214" i="1"/>
  <c r="AG215" i="1" s="1"/>
  <c r="AD216" i="1"/>
  <c r="W216" i="1"/>
  <c r="G214" i="1"/>
  <c r="G215" i="1" s="1"/>
  <c r="T162" i="1"/>
  <c r="T163" i="1" s="1"/>
  <c r="F162" i="1"/>
  <c r="F163" i="1" s="1"/>
  <c r="K162" i="1"/>
  <c r="K163" i="1" s="1"/>
  <c r="AB110" i="1"/>
  <c r="AB111" i="1" s="1"/>
  <c r="AH54" i="1"/>
  <c r="V58" i="1"/>
  <c r="V59" i="1" s="1"/>
  <c r="Z60" i="1"/>
  <c r="AJ49" i="1"/>
  <c r="AB60" i="1"/>
  <c r="N58" i="1"/>
  <c r="N59" i="1" s="1"/>
  <c r="T60" i="1"/>
  <c r="G60" i="1"/>
  <c r="U60" i="1"/>
  <c r="AF58" i="1"/>
  <c r="AF59" i="1" s="1"/>
  <c r="S58" i="1"/>
  <c r="S59" i="1" s="1"/>
  <c r="F112" i="1"/>
  <c r="C164" i="1"/>
  <c r="X214" i="1"/>
  <c r="X215" i="1" s="1"/>
  <c r="AE216" i="1"/>
  <c r="AH211" i="1"/>
  <c r="J216" i="1"/>
  <c r="AA162" i="1"/>
  <c r="AA163" i="1" s="1"/>
  <c r="AA164" i="1"/>
  <c r="AB162" i="1"/>
  <c r="AB163" i="1" s="1"/>
  <c r="AB164" i="1"/>
  <c r="AD162" i="1"/>
  <c r="AD163" i="1" s="1"/>
  <c r="J162" i="1"/>
  <c r="J163" i="1" s="1"/>
  <c r="Y164" i="1"/>
  <c r="C58" i="1"/>
  <c r="C59" i="1" s="1"/>
  <c r="D60" i="1"/>
  <c r="H58" i="1"/>
  <c r="H59" i="1" s="1"/>
  <c r="Y60" i="1"/>
  <c r="R60" i="1"/>
  <c r="C162" i="1"/>
  <c r="C163" i="1" s="1"/>
  <c r="X162" i="1"/>
  <c r="X163" i="1" s="1"/>
  <c r="M162" i="1"/>
  <c r="M163" i="1" s="1"/>
  <c r="S214" i="1"/>
  <c r="S215" i="1" s="1"/>
  <c r="Y214" i="1"/>
  <c r="Y215" i="1" s="1"/>
  <c r="M214" i="1"/>
  <c r="M215" i="1" s="1"/>
  <c r="AH204" i="1"/>
  <c r="G162" i="1"/>
  <c r="G163" i="1" s="1"/>
  <c r="AE164" i="1"/>
  <c r="AE162" i="1"/>
  <c r="AE163" i="1" s="1"/>
  <c r="AH210" i="1"/>
  <c r="Z58" i="1"/>
  <c r="Z59" i="1" s="1"/>
  <c r="L110" i="1"/>
  <c r="L111" i="1" s="1"/>
  <c r="E60" i="1"/>
  <c r="AD60" i="1"/>
  <c r="F58" i="1"/>
  <c r="F59" i="1" s="1"/>
  <c r="I60" i="1"/>
  <c r="P60" i="1"/>
  <c r="K110" i="1"/>
  <c r="K111" i="1" s="1"/>
  <c r="AH47" i="1"/>
  <c r="O112" i="1"/>
  <c r="R110" i="1"/>
  <c r="R111" i="1" s="1"/>
  <c r="AE58" i="1"/>
  <c r="AE59" i="1" s="1"/>
  <c r="V110" i="1"/>
  <c r="V111" i="1" s="1"/>
  <c r="U112" i="1"/>
  <c r="D112" i="1"/>
  <c r="E164" i="1"/>
  <c r="T214" i="1"/>
  <c r="T215" i="1" s="1"/>
  <c r="AA216" i="1"/>
  <c r="O164" i="1"/>
  <c r="V164" i="1"/>
  <c r="U164" i="1"/>
  <c r="B60" i="1"/>
  <c r="AA60" i="1"/>
  <c r="K112" i="1"/>
  <c r="S112" i="1"/>
  <c r="L60" i="1"/>
  <c r="AJ54" i="1"/>
  <c r="N112" i="1"/>
  <c r="AD112" i="1"/>
  <c r="H162" i="1"/>
  <c r="H163" i="1" s="1"/>
  <c r="Q162" i="1"/>
  <c r="Q163" i="1" s="1"/>
  <c r="N214" i="1"/>
  <c r="N215" i="1" s="1"/>
  <c r="F214" i="1"/>
  <c r="F215" i="1" s="1"/>
  <c r="AH145" i="1"/>
  <c r="AH146" i="1" s="1"/>
  <c r="AC162" i="1"/>
  <c r="AC163" i="1" s="1"/>
  <c r="N162" i="1"/>
  <c r="N163" i="1" s="1"/>
  <c r="O60" i="1"/>
  <c r="X60" i="1"/>
  <c r="Q60" i="1"/>
  <c r="AC58" i="1"/>
  <c r="AC59" i="1" s="1"/>
  <c r="AE112" i="1"/>
  <c r="AH152" i="1"/>
  <c r="AG164" i="1"/>
  <c r="AG110" i="1"/>
  <c r="AG111" i="1" s="1"/>
  <c r="AB112" i="1"/>
  <c r="AF110" i="1"/>
  <c r="AF111" i="1" s="1"/>
  <c r="O110" i="1"/>
  <c r="O111" i="1" s="1"/>
  <c r="AH106" i="1"/>
  <c r="W112" i="1"/>
  <c r="AC110" i="1"/>
  <c r="AC111" i="1" s="1"/>
  <c r="I110" i="1"/>
  <c r="I111" i="1" s="1"/>
  <c r="M112" i="1"/>
  <c r="AA110" i="1"/>
  <c r="AA111" i="1" s="1"/>
  <c r="AH107" i="1"/>
  <c r="AE110" i="1"/>
  <c r="AE111" i="1" s="1"/>
  <c r="X110" i="1"/>
  <c r="X111" i="1" s="1"/>
  <c r="Z110" i="1"/>
  <c r="Z111" i="1" s="1"/>
  <c r="P110" i="1"/>
  <c r="P111" i="1" s="1"/>
  <c r="J112" i="1"/>
  <c r="X112" i="1"/>
  <c r="AF112" i="1"/>
  <c r="H110" i="1"/>
  <c r="H111" i="1" s="1"/>
  <c r="AH103" i="1"/>
  <c r="Y112" i="1"/>
  <c r="E110" i="1"/>
  <c r="E111" i="1" s="1"/>
  <c r="D110" i="1"/>
  <c r="D111" i="1" s="1"/>
  <c r="AH101" i="1"/>
  <c r="AH102" i="1"/>
  <c r="E112" i="1"/>
  <c r="S110" i="1"/>
  <c r="S111" i="1" s="1"/>
  <c r="T110" i="1"/>
  <c r="T111" i="1" s="1"/>
  <c r="P112" i="1"/>
  <c r="AH105" i="1"/>
  <c r="AC112" i="1"/>
  <c r="AH100" i="1"/>
  <c r="AH52" i="1"/>
  <c r="G58" i="1"/>
  <c r="G59" i="1" s="1"/>
  <c r="T58" i="1"/>
  <c r="T59" i="1" s="1"/>
  <c r="AF60" i="1"/>
  <c r="F110" i="1"/>
  <c r="F111" i="1" s="1"/>
  <c r="AJ53" i="1"/>
  <c r="P58" i="1"/>
  <c r="P59" i="1" s="1"/>
  <c r="AA58" i="1"/>
  <c r="AA59" i="1" s="1"/>
  <c r="V60" i="1"/>
  <c r="S60" i="1"/>
  <c r="T112" i="1"/>
  <c r="N110" i="1"/>
  <c r="N111" i="1" s="1"/>
  <c r="M110" i="1"/>
  <c r="M111" i="1" s="1"/>
  <c r="AH108" i="1"/>
  <c r="AA112" i="1"/>
  <c r="R112" i="1"/>
  <c r="AJ51" i="1"/>
  <c r="AJ52" i="1"/>
  <c r="AH56" i="1"/>
  <c r="I112" i="1"/>
  <c r="N60" i="1"/>
  <c r="U58" i="1"/>
  <c r="U59" i="1" s="1"/>
  <c r="H112" i="1"/>
  <c r="AH53" i="1"/>
  <c r="AH49" i="1"/>
  <c r="AG60" i="1"/>
  <c r="L58" i="1"/>
  <c r="L59" i="1" s="1"/>
  <c r="K58" i="1"/>
  <c r="K59" i="1" s="1"/>
  <c r="AE60" i="1"/>
  <c r="U110" i="1"/>
  <c r="U111" i="1" s="1"/>
  <c r="Z112" i="1"/>
  <c r="J110" i="1"/>
  <c r="J111" i="1" s="1"/>
  <c r="Y58" i="1"/>
  <c r="Y59" i="1" s="1"/>
  <c r="AH55" i="1"/>
  <c r="F60" i="1"/>
  <c r="AG58" i="1"/>
  <c r="AG59" i="1" s="1"/>
  <c r="I58" i="1"/>
  <c r="I59" i="1" s="1"/>
  <c r="AD110" i="1"/>
  <c r="AD111" i="1" s="1"/>
  <c r="AH51" i="1"/>
  <c r="AH50" i="1"/>
  <c r="AJ50" i="1"/>
  <c r="AJ55" i="1"/>
  <c r="AH48" i="1"/>
  <c r="B58" i="1"/>
  <c r="B59" i="1" s="1"/>
  <c r="AH104" i="1"/>
  <c r="C110" i="1"/>
  <c r="C111" i="1" s="1"/>
  <c r="C112" i="1"/>
  <c r="AH95" i="1"/>
  <c r="AH93" i="1"/>
  <c r="AH94" i="1" s="1"/>
  <c r="B112" i="1"/>
  <c r="B110" i="1"/>
  <c r="B111" i="1" s="1"/>
  <c r="AH99" i="1"/>
  <c r="AH41" i="1"/>
  <c r="AH42" i="1" s="1"/>
  <c r="AH43" i="1"/>
  <c r="C277" i="1" l="1"/>
  <c r="B282" i="1"/>
  <c r="B285" i="1"/>
  <c r="C299" i="1"/>
  <c r="J270" i="1"/>
  <c r="G274" i="1"/>
  <c r="F275" i="1"/>
  <c r="H253" i="1"/>
  <c r="H270" i="1" s="1"/>
  <c r="G282" i="1"/>
  <c r="C253" i="1"/>
  <c r="S253" i="1"/>
  <c r="S270" i="1" s="1"/>
  <c r="R282" i="1"/>
  <c r="I271" i="1"/>
  <c r="AC253" i="1"/>
  <c r="AB282" i="1"/>
  <c r="I253" i="1"/>
  <c r="I270" i="1" s="1"/>
  <c r="H282" i="1"/>
  <c r="L253" i="1"/>
  <c r="L270" i="1" s="1"/>
  <c r="K282" i="1"/>
  <c r="P253" i="1"/>
  <c r="P270" i="1" s="1"/>
  <c r="O282" i="1"/>
  <c r="AB271" i="1"/>
  <c r="X253" i="1"/>
  <c r="X270" i="1" s="1"/>
  <c r="W282" i="1"/>
  <c r="K253" i="1"/>
  <c r="K270" i="1" s="1"/>
  <c r="J282" i="1"/>
  <c r="AD253" i="1"/>
  <c r="AD270" i="1" s="1"/>
  <c r="AC282" i="1"/>
  <c r="AB253" i="1"/>
  <c r="AB270" i="1" s="1"/>
  <c r="AA282" i="1"/>
  <c r="J271" i="1"/>
  <c r="K271" i="1"/>
  <c r="T269" i="1"/>
  <c r="T270" i="1" s="1"/>
  <c r="AE270" i="1"/>
  <c r="R270" i="1"/>
  <c r="E270" i="1"/>
  <c r="G270" i="1"/>
  <c r="F270" i="1"/>
  <c r="V270" i="1"/>
  <c r="AA270" i="1"/>
  <c r="AD271" i="1"/>
  <c r="N270" i="1"/>
  <c r="O269" i="1"/>
  <c r="O270" i="1" s="1"/>
  <c r="U270" i="1"/>
  <c r="M271" i="1"/>
  <c r="W270" i="1"/>
  <c r="P271" i="1"/>
  <c r="Q270" i="1"/>
  <c r="AC269" i="1"/>
  <c r="Z270" i="1"/>
  <c r="Y270" i="1"/>
  <c r="AH269" i="1"/>
  <c r="AH270" i="1" s="1"/>
  <c r="L271" i="1"/>
  <c r="AG270" i="1"/>
  <c r="Y271" i="1"/>
  <c r="M270" i="1"/>
  <c r="D271" i="1"/>
  <c r="D269" i="1"/>
  <c r="D270" i="1" s="1"/>
  <c r="C269" i="1"/>
  <c r="AI258" i="1"/>
  <c r="AI269" i="1" s="1"/>
  <c r="AI252" i="1"/>
  <c r="AI253" i="1" s="1"/>
  <c r="AH216" i="1"/>
  <c r="AH162" i="1"/>
  <c r="AH163" i="1" s="1"/>
  <c r="AH58" i="1"/>
  <c r="AH59" i="1" s="1"/>
  <c r="AH214" i="1"/>
  <c r="AH215" i="1" s="1"/>
  <c r="AH164" i="1"/>
  <c r="AH60" i="1"/>
  <c r="AH112" i="1"/>
  <c r="AH110" i="1"/>
  <c r="AH111" i="1" s="1"/>
  <c r="AC270" i="1" l="1"/>
  <c r="H274" i="1"/>
  <c r="G275" i="1"/>
  <c r="B283" i="1"/>
  <c r="D292" i="1" l="1"/>
  <c r="C292" i="1"/>
  <c r="I274" i="1"/>
  <c r="H275" i="1"/>
  <c r="E292" i="1" l="1"/>
  <c r="J274" i="1"/>
  <c r="I275" i="1"/>
  <c r="K274" i="1" l="1"/>
  <c r="J275" i="1"/>
  <c r="BB241" i="1" a="1"/>
  <c r="BC241" i="1" s="1"/>
  <c r="BC243" i="1" l="1"/>
  <c r="BB243" i="1"/>
  <c r="BC244" i="1"/>
  <c r="BB241" i="1"/>
  <c r="BB242" i="1"/>
  <c r="D294" i="1" s="1"/>
  <c r="BC242" i="1"/>
  <c r="BB245" i="1"/>
  <c r="BC245" i="1"/>
  <c r="BB244" i="1"/>
  <c r="L274" i="1"/>
  <c r="K275" i="1"/>
  <c r="C294" i="1" l="1"/>
  <c r="E294" i="1" s="1"/>
  <c r="M274" i="1"/>
  <c r="L275" i="1"/>
  <c r="N274" i="1" l="1"/>
  <c r="M275" i="1"/>
  <c r="O274" i="1" l="1"/>
  <c r="N275" i="1"/>
  <c r="P274" i="1" l="1"/>
  <c r="O275" i="1"/>
  <c r="Q274" i="1" l="1"/>
  <c r="P275" i="1"/>
  <c r="R274" i="1" l="1"/>
  <c r="Q275" i="1"/>
  <c r="S274" i="1" l="1"/>
  <c r="R275" i="1"/>
  <c r="T274" i="1" l="1"/>
  <c r="S275" i="1"/>
  <c r="U274" i="1" l="1"/>
  <c r="T275" i="1"/>
  <c r="U275" i="1" l="1"/>
  <c r="W274" i="1" l="1"/>
  <c r="V275" i="1"/>
  <c r="X274" i="1" l="1"/>
  <c r="W275" i="1"/>
  <c r="Y274" i="1" l="1"/>
  <c r="X275" i="1"/>
  <c r="Z274" i="1" l="1"/>
  <c r="Y275" i="1"/>
  <c r="AA274" i="1" l="1"/>
  <c r="Z275" i="1"/>
  <c r="AB274" i="1" l="1"/>
  <c r="AA275" i="1"/>
  <c r="AC274" i="1" l="1"/>
  <c r="AB275" i="1"/>
  <c r="AD274" i="1" l="1"/>
  <c r="AC275" i="1"/>
  <c r="AE274" i="1" l="1"/>
  <c r="AD275" i="1"/>
  <c r="AF274" i="1" l="1"/>
  <c r="AE275" i="1"/>
  <c r="AG274" i="1" l="1"/>
  <c r="AF275" i="1"/>
  <c r="AH274" i="1" l="1"/>
  <c r="AG275" i="1"/>
  <c r="AH275" i="1" l="1"/>
  <c r="BB222" i="1" s="1" a="1"/>
  <c r="BB229" i="1" a="1"/>
  <c r="BC230" i="1" l="1"/>
  <c r="BB229" i="1"/>
  <c r="BB230" i="1"/>
  <c r="BC229" i="1"/>
  <c r="BC233" i="1"/>
  <c r="BC232" i="1"/>
  <c r="BB233" i="1"/>
  <c r="BB232" i="1"/>
  <c r="BC231" i="1"/>
  <c r="BB231" i="1"/>
  <c r="BD226" i="1"/>
  <c r="BB226" i="1"/>
  <c r="BC225" i="1"/>
  <c r="BD224" i="1"/>
  <c r="BB224" i="1"/>
  <c r="BB222" i="1"/>
  <c r="C296" i="1" s="1"/>
  <c r="BD222" i="1"/>
  <c r="BC223" i="1"/>
  <c r="BC226" i="1"/>
  <c r="BD225" i="1"/>
  <c r="BB225" i="1"/>
  <c r="BC224" i="1"/>
  <c r="BD223" i="1"/>
  <c r="BB223" i="1"/>
  <c r="D296" i="1" s="1"/>
  <c r="D290" i="1" s="1"/>
  <c r="BC222" i="1"/>
  <c r="E296" i="1" l="1"/>
  <c r="E290" i="1" s="1"/>
  <c r="D301" i="1" l="1"/>
  <c r="E301" i="1" s="1"/>
  <c r="E299" i="1" l="1"/>
</calcChain>
</file>

<file path=xl/sharedStrings.xml><?xml version="1.0" encoding="utf-8"?>
<sst xmlns="http://schemas.openxmlformats.org/spreadsheetml/2006/main" count="621" uniqueCount="152">
  <si>
    <t>Run 1</t>
  </si>
  <si>
    <t>ID</t>
  </si>
  <si>
    <t xml:space="preserve">s1 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</si>
  <si>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</si>
  <si>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</si>
  <si>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</si>
  <si>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</si>
  <si>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</si>
  <si>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</si>
  <si>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</si>
  <si>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</si>
  <si>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</si>
  <si>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</si>
  <si>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</si>
  <si>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</si>
  <si>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</si>
  <si>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</si>
  <si>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</si>
  <si>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</si>
  <si>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</si>
  <si>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</si>
  <si>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</si>
  <si>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</si>
  <si>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</si>
  <si>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</si>
  <si>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</si>
  <si>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</si>
  <si>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</si>
  <si>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</si>
  <si>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</si>
  <si>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</si>
  <si>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</si>
  <si>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</si>
  <si>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</si>
  <si>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Total Displacement</t>
  </si>
  <si>
    <t>Reading Error: .5 mm</t>
  </si>
  <si>
    <t>Run 2</t>
  </si>
  <si>
    <t>Run 3</t>
  </si>
  <si>
    <t>Run 4</t>
  </si>
  <si>
    <t>Total Displacment</t>
  </si>
  <si>
    <t>V(n)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</si>
  <si>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</si>
  <si>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</si>
  <si>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</si>
  <si>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</si>
  <si>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</si>
  <si>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</si>
  <si>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</si>
  <si>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</si>
  <si>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</si>
  <si>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</si>
  <si>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</si>
  <si>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</si>
  <si>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</si>
  <si>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</si>
  <si>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</si>
  <si>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</si>
  <si>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</si>
  <si>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</si>
  <si>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</si>
  <si>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</si>
  <si>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</si>
  <si>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</si>
  <si>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</si>
  <si>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</si>
  <si>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</si>
  <si>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</si>
  <si>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</si>
  <si>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</si>
  <si>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</si>
  <si>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</si>
  <si>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</si>
  <si>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</si>
  <si>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Average Velocity</t>
  </si>
  <si>
    <t>Time</t>
  </si>
  <si>
    <t>AVG</t>
  </si>
  <si>
    <t>UNC</t>
  </si>
  <si>
    <t xml:space="preserve">All measurements are in mm. A measurment was taken every 4 dots. S(n) refers to the distance that the car travelled in that n'th interval (not the displacement from the beginning). </t>
  </si>
  <si>
    <t>Time (ASSUME CONSTANT)</t>
  </si>
  <si>
    <t>VALUE</t>
  </si>
  <si>
    <t>ms^-1</t>
  </si>
  <si>
    <t>STDEV</t>
  </si>
  <si>
    <t>a(t)</t>
  </si>
  <si>
    <t>ms^-2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</si>
  <si>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</si>
  <si>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</si>
  <si>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</si>
  <si>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</si>
  <si>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</si>
  <si>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</si>
  <si>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</si>
  <si>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</si>
  <si>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</si>
  <si>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</si>
  <si>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</si>
  <si>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</si>
  <si>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</si>
  <si>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</si>
  <si>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</si>
  <si>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</si>
  <si>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</si>
  <si>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</si>
  <si>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</si>
  <si>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</si>
  <si>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</si>
  <si>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</si>
  <si>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</si>
  <si>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</si>
  <si>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</si>
  <si>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</si>
  <si>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</si>
  <si>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</si>
  <si>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</si>
  <si>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</si>
  <si>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</si>
  <si>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</si>
  <si>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Average Acceleration</t>
  </si>
  <si>
    <t>POS</t>
  </si>
  <si>
    <t>DELTA-S</t>
  </si>
  <si>
    <t>UNITS: m</t>
  </si>
  <si>
    <t>average velcoity</t>
  </si>
  <si>
    <t>average acceleration</t>
  </si>
  <si>
    <t>AVERAGE OF ALL RUNS</t>
  </si>
  <si>
    <t>Average Total Displacment</t>
  </si>
  <si>
    <t>Time^2</t>
  </si>
  <si>
    <t>s-t</t>
  </si>
  <si>
    <t>v-t</t>
  </si>
  <si>
    <t>a-t</t>
  </si>
  <si>
    <t>REMEMBER TO REMOVE GRAPH TITLES</t>
  </si>
  <si>
    <t>Excuse me quoi de la fric acceleration</t>
  </si>
  <si>
    <t>v-s</t>
  </si>
  <si>
    <t>USING v-s graph</t>
  </si>
  <si>
    <t>using v^2/2s</t>
  </si>
  <si>
    <t>s0</t>
  </si>
  <si>
    <t>FINAL ACCELERATIONS</t>
  </si>
  <si>
    <t>NOISE</t>
  </si>
  <si>
    <t>S/N</t>
  </si>
  <si>
    <t>FROM DATA</t>
  </si>
  <si>
    <t>FROM V-S</t>
  </si>
  <si>
    <t>FROM S-T</t>
  </si>
  <si>
    <t>DING DING DING</t>
  </si>
  <si>
    <t>WINNER WINNER</t>
  </si>
  <si>
    <t>earth's gravity</t>
  </si>
  <si>
    <t>Mass of the Earth</t>
  </si>
  <si>
    <t>POS_UNC</t>
  </si>
  <si>
    <t>V/S</t>
  </si>
  <si>
    <t>value</t>
  </si>
  <si>
    <t>unc</t>
  </si>
  <si>
    <t>t</t>
  </si>
  <si>
    <t>s</t>
  </si>
  <si>
    <t>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</si>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</sst>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7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/>
    <xf numFmtId="0" fontId="1" fillId="0" borderId="0" xfId="0" applyFont="1"/>
    <xf numFmtId="0" fontId="0" fillId="0" borderId="0" xfId="0" applyFont="1"/>
    <xf numFmtId="0" fontId="0" fillId="2" borderId="0" xfId="0" applyFill="1"/>
    <xf numFmtId="0" fontId="2" fillId="0" borderId="0" xfId="0" applyFont="1"/>
    <xf numFmtId="0" fontId="0" fillId="0" borderId="0" xfId="0"/>
    <xf numFmtId="0" fontId="0" fillId="0" borderId="0" xfId="0" applyFill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Position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Sheet1!$B$25:$AG$25</c:f>
              <c:numCache>
                <c:formatCode>General</c:formatCode>
                <c:ptCount val="32"/>
                <c:pt idx="0">
                  <c:v>5.2499999999999995E-3</c:v>
                </c:pt>
                <c:pt idx="1">
                  <c:v>1.0949999999999998E-2</c:v>
                </c:pt>
                <c:pt idx="2">
                  <c:v>1.7599999999999998E-2</c:v>
                </c:pt>
                <c:pt idx="3">
                  <c:v>2.8499999999999994E-2</c:v>
                </c:pt>
                <c:pt idx="4">
                  <c:v>4.1849999999999998E-2</c:v>
                </c:pt>
                <c:pt idx="5">
                  <c:v>5.7599999999999998E-2</c:v>
                </c:pt>
                <c:pt idx="6">
                  <c:v>7.5749999999999998E-2</c:v>
                </c:pt>
                <c:pt idx="7">
                  <c:v>9.64E-2</c:v>
                </c:pt>
                <c:pt idx="8">
                  <c:v>0.12104999999999999</c:v>
                </c:pt>
                <c:pt idx="9">
                  <c:v>0.14734999999999998</c:v>
                </c:pt>
                <c:pt idx="10">
                  <c:v>0.17709999999999998</c:v>
                </c:pt>
                <c:pt idx="11">
                  <c:v>0.20874999999999999</c:v>
                </c:pt>
                <c:pt idx="12">
                  <c:v>0.24299999999999999</c:v>
                </c:pt>
                <c:pt idx="13">
                  <c:v>0.28084999999999999</c:v>
                </c:pt>
                <c:pt idx="14">
                  <c:v>0.32055</c:v>
                </c:pt>
                <c:pt idx="15">
                  <c:v>0.3614</c:v>
                </c:pt>
                <c:pt idx="16">
                  <c:v>0.41044999999999998</c:v>
                </c:pt>
                <c:pt idx="17">
                  <c:v>0.45914999999999995</c:v>
                </c:pt>
                <c:pt idx="18">
                  <c:v>0.5109499999999999</c:v>
                </c:pt>
                <c:pt idx="19">
                  <c:v>0.56414999999999993</c:v>
                </c:pt>
                <c:pt idx="20">
                  <c:v>0.62194999999999989</c:v>
                </c:pt>
                <c:pt idx="21">
                  <c:v>0.68009999999999993</c:v>
                </c:pt>
                <c:pt idx="22">
                  <c:v>0.7438499999999999</c:v>
                </c:pt>
                <c:pt idx="23">
                  <c:v>0.80759999999999987</c:v>
                </c:pt>
                <c:pt idx="24">
                  <c:v>0.87304999999999988</c:v>
                </c:pt>
                <c:pt idx="25">
                  <c:v>0.94464999999999988</c:v>
                </c:pt>
                <c:pt idx="26">
                  <c:v>1.0166999999999999</c:v>
                </c:pt>
                <c:pt idx="27">
                  <c:v>1.0964</c:v>
                </c:pt>
                <c:pt idx="28">
                  <c:v>1.1742000000000001</c:v>
                </c:pt>
                <c:pt idx="29">
                  <c:v>1.2559</c:v>
                </c:pt>
                <c:pt idx="30">
                  <c:v>1.33775</c:v>
                </c:pt>
                <c:pt idx="31">
                  <c:v>1.4253499999999999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F-4989-B78E-12178AB99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283392"/>
        <c:axId val="92010704"/>
      </c:scatterChart>
      <c:valAx>
        <c:axId val="9628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10704"/>
        <c:crosses val="autoZero"/>
        <c:crossBetween val="midCat"/>
      </c:valAx>
      <c:valAx>
        <c:axId val="9201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Velocity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yVal>
            <c:numRef>
              <c:f>Sheet1!$B$41:$AG$41</c:f>
              <c:numCache>
                <c:formatCode>General</c:formatCode>
                <c:ptCount val="32"/>
                <c:pt idx="0">
                  <c:v>7.8749999999999987E-2</c:v>
                </c:pt>
                <c:pt idx="1">
                  <c:v>8.5499999999999993E-2</c:v>
                </c:pt>
                <c:pt idx="2">
                  <c:v>9.9750000000000005E-2</c:v>
                </c:pt>
                <c:pt idx="3">
                  <c:v>0.16350000000000003</c:v>
                </c:pt>
                <c:pt idx="4">
                  <c:v>0.20025000000000004</c:v>
                </c:pt>
                <c:pt idx="5">
                  <c:v>0.23625000000000002</c:v>
                </c:pt>
                <c:pt idx="6">
                  <c:v>0.27224999999999999</c:v>
                </c:pt>
                <c:pt idx="7">
                  <c:v>0.30975000000000003</c:v>
                </c:pt>
                <c:pt idx="8">
                  <c:v>0.36975000000000002</c:v>
                </c:pt>
                <c:pt idx="9">
                  <c:v>0.39449999999999996</c:v>
                </c:pt>
                <c:pt idx="10">
                  <c:v>0.44625000000000004</c:v>
                </c:pt>
                <c:pt idx="11">
                  <c:v>0.47475000000000006</c:v>
                </c:pt>
                <c:pt idx="12">
                  <c:v>0.51375000000000004</c:v>
                </c:pt>
                <c:pt idx="13">
                  <c:v>0.56774999999999998</c:v>
                </c:pt>
                <c:pt idx="14">
                  <c:v>0.59550000000000003</c:v>
                </c:pt>
                <c:pt idx="15">
                  <c:v>0.61275000000000002</c:v>
                </c:pt>
                <c:pt idx="16">
                  <c:v>0.73575000000000013</c:v>
                </c:pt>
                <c:pt idx="17">
                  <c:v>0.73050000000000004</c:v>
                </c:pt>
                <c:pt idx="18">
                  <c:v>0.77700000000000014</c:v>
                </c:pt>
                <c:pt idx="19">
                  <c:v>0.79800000000000004</c:v>
                </c:pt>
                <c:pt idx="20">
                  <c:v>0.86700000000000021</c:v>
                </c:pt>
                <c:pt idx="21">
                  <c:v>0.87224999999999997</c:v>
                </c:pt>
                <c:pt idx="22">
                  <c:v>0.95625000000000016</c:v>
                </c:pt>
                <c:pt idx="23">
                  <c:v>0.95625000000000004</c:v>
                </c:pt>
                <c:pt idx="24">
                  <c:v>0.98175000000000012</c:v>
                </c:pt>
                <c:pt idx="25">
                  <c:v>1.0739999999999998</c:v>
                </c:pt>
                <c:pt idx="26">
                  <c:v>1.0807499999999999</c:v>
                </c:pt>
                <c:pt idx="27">
                  <c:v>1.1955000000000005</c:v>
                </c:pt>
                <c:pt idx="28">
                  <c:v>1.1669999999999998</c:v>
                </c:pt>
                <c:pt idx="29">
                  <c:v>1.2255000000000003</c:v>
                </c:pt>
                <c:pt idx="30">
                  <c:v>1.2277500000000001</c:v>
                </c:pt>
                <c:pt idx="31">
                  <c:v>1.3140000000000001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FA-406B-B5EB-12A230053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56608"/>
        <c:axId val="2040818656"/>
      </c:scatterChart>
      <c:valAx>
        <c:axId val="8205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18656"/>
        <c:crosses val="autoZero"/>
        <c:crossBetween val="midCat"/>
      </c:valAx>
      <c:valAx>
        <c:axId val="204081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Average Acceleration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Sheet1!$B$58:$AG$58</c:f>
              <c:numCache>
                <c:formatCode>General</c:formatCode>
                <c:ptCount val="32"/>
                <c:pt idx="0">
                  <c:v>1.1812499999999999</c:v>
                </c:pt>
                <c:pt idx="1">
                  <c:v>0.10124999999999999</c:v>
                </c:pt>
                <c:pt idx="2">
                  <c:v>0.21375000000000019</c:v>
                </c:pt>
                <c:pt idx="3">
                  <c:v>0.9562499999999996</c:v>
                </c:pt>
                <c:pt idx="4">
                  <c:v>0.55125000000000035</c:v>
                </c:pt>
                <c:pt idx="5">
                  <c:v>0.54</c:v>
                </c:pt>
                <c:pt idx="6">
                  <c:v>0.53999999999999915</c:v>
                </c:pt>
                <c:pt idx="7">
                  <c:v>0.56250000000000056</c:v>
                </c:pt>
                <c:pt idx="8">
                  <c:v>0.9</c:v>
                </c:pt>
                <c:pt idx="9">
                  <c:v>0.3712500000000003</c:v>
                </c:pt>
                <c:pt idx="10">
                  <c:v>0.77624999999999988</c:v>
                </c:pt>
                <c:pt idx="11">
                  <c:v>0.42750000000000038</c:v>
                </c:pt>
                <c:pt idx="12">
                  <c:v>0.58500000000000019</c:v>
                </c:pt>
                <c:pt idx="13">
                  <c:v>0.80999999999999872</c:v>
                </c:pt>
                <c:pt idx="14">
                  <c:v>0.41625000000000068</c:v>
                </c:pt>
                <c:pt idx="15">
                  <c:v>0.25874999999999998</c:v>
                </c:pt>
                <c:pt idx="16">
                  <c:v>1.845</c:v>
                </c:pt>
                <c:pt idx="17">
                  <c:v>-7.8749999999999654E-2</c:v>
                </c:pt>
                <c:pt idx="18">
                  <c:v>0.69749999999999979</c:v>
                </c:pt>
                <c:pt idx="19">
                  <c:v>0.31500000000000028</c:v>
                </c:pt>
                <c:pt idx="20">
                  <c:v>1.0350000000000008</c:v>
                </c:pt>
                <c:pt idx="21">
                  <c:v>7.8750000000000153E-2</c:v>
                </c:pt>
                <c:pt idx="22">
                  <c:v>1.2599999999999993</c:v>
                </c:pt>
                <c:pt idx="23">
                  <c:v>0</c:v>
                </c:pt>
                <c:pt idx="24">
                  <c:v>0.38249999999999995</c:v>
                </c:pt>
                <c:pt idx="25">
                  <c:v>1.3837499999999991</c:v>
                </c:pt>
                <c:pt idx="26">
                  <c:v>0.10124999999999817</c:v>
                </c:pt>
                <c:pt idx="27">
                  <c:v>1.7212500000000026</c:v>
                </c:pt>
                <c:pt idx="28">
                  <c:v>-0.42750000000000082</c:v>
                </c:pt>
                <c:pt idx="29">
                  <c:v>0.87750000000000128</c:v>
                </c:pt>
                <c:pt idx="30">
                  <c:v>3.3749999999999281E-2</c:v>
                </c:pt>
                <c:pt idx="31">
                  <c:v>1.2937499999999991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F-4967-92A9-37ECA9EE0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854112"/>
        <c:axId val="92042736"/>
      </c:scatterChart>
      <c:valAx>
        <c:axId val="147854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2736"/>
        <c:crosses val="autoZero"/>
        <c:crossBetween val="midCat"/>
      </c:valAx>
      <c:valAx>
        <c:axId val="92042736"/>
        <c:scaling>
          <c:orientation val="minMax"/>
          <c:max val="1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854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Velocity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dk1">
                    <a:tint val="885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ysClr val="windowText" lastClr="000000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Sheet1!$F$7</c:f>
                <c:numCache>
                  <c:formatCode>General</c:formatCode>
                  <c:ptCount val="1"/>
                  <c:pt idx="0">
                    <c:v>4.0000000000000002E-4</c:v>
                  </c:pt>
                </c:numCache>
              </c:numRef>
            </c:plus>
            <c:minus>
              <c:numRef>
                <c:f>Sheet1!$F$7</c:f>
                <c:numCache>
                  <c:formatCode>General</c:formatCode>
                  <c:ptCount val="1"/>
                  <c:pt idx="0">
                    <c:v>4.0000000000000002E-4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Sheet1!$B$253:$AH$253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7.3841479546136474E-3</c:v>
                  </c:pt>
                  <c:pt idx="2">
                    <c:v>7.0468544057348736E-3</c:v>
                  </c:pt>
                  <c:pt idx="3">
                    <c:v>6.8480077805519544E-3</c:v>
                  </c:pt>
                  <c:pt idx="4">
                    <c:v>6.8787042793319701E-3</c:v>
                  </c:pt>
                  <c:pt idx="5">
                    <c:v>6.2640595662876658E-3</c:v>
                  </c:pt>
                  <c:pt idx="6">
                    <c:v>7.4834651440692963E-3</c:v>
                  </c:pt>
                  <c:pt idx="7">
                    <c:v>6.8234752188675897E-3</c:v>
                  </c:pt>
                  <c:pt idx="8">
                    <c:v>7.2832394588963709E-3</c:v>
                  </c:pt>
                  <c:pt idx="9">
                    <c:v>7.5150379905892751E-3</c:v>
                  </c:pt>
                  <c:pt idx="10">
                    <c:v>6.8200812964821092E-3</c:v>
                  </c:pt>
                  <c:pt idx="11">
                    <c:v>8.0516777842028139E-3</c:v>
                  </c:pt>
                  <c:pt idx="12">
                    <c:v>7.4747804148349462E-3</c:v>
                  </c:pt>
                  <c:pt idx="13">
                    <c:v>7.3933926171024528E-3</c:v>
                  </c:pt>
                  <c:pt idx="14">
                    <c:v>7.3515647579699009E-3</c:v>
                  </c:pt>
                  <c:pt idx="15">
                    <c:v>8.0757066292987453E-3</c:v>
                  </c:pt>
                  <c:pt idx="16">
                    <c:v>7.6413759078862737E-3</c:v>
                  </c:pt>
                  <c:pt idx="17">
                    <c:v>7.948557357313344E-3</c:v>
                  </c:pt>
                  <c:pt idx="18">
                    <c:v>8.3682652062718518E-3</c:v>
                  </c:pt>
                  <c:pt idx="19">
                    <c:v>8.2325190593462994E-3</c:v>
                  </c:pt>
                  <c:pt idx="20">
                    <c:v>8.701801114747729E-3</c:v>
                  </c:pt>
                  <c:pt idx="21">
                    <c:v>9.3422533090590683E-3</c:v>
                  </c:pt>
                  <c:pt idx="22">
                    <c:v>8.567264732690363E-3</c:v>
                  </c:pt>
                  <c:pt idx="23">
                    <c:v>9.1350944302727444E-3</c:v>
                  </c:pt>
                  <c:pt idx="24">
                    <c:v>1.4394373562263843E-2</c:v>
                  </c:pt>
                  <c:pt idx="25">
                    <c:v>9.186853740025749E-3</c:v>
                  </c:pt>
                  <c:pt idx="26">
                    <c:v>9.4845543154383431E-3</c:v>
                  </c:pt>
                  <c:pt idx="27">
                    <c:v>9.12758739002263E-3</c:v>
                  </c:pt>
                  <c:pt idx="28">
                    <c:v>9.8862355394065474E-3</c:v>
                  </c:pt>
                  <c:pt idx="29">
                    <c:v>1.0119873149526141E-2</c:v>
                  </c:pt>
                  <c:pt idx="30">
                    <c:v>9.5839579793854067E-3</c:v>
                  </c:pt>
                  <c:pt idx="31">
                    <c:v>1.0642947548288734E-2</c:v>
                  </c:pt>
                  <c:pt idx="32">
                    <c:v>1.0379556905884763E-2</c:v>
                  </c:pt>
                </c:numCache>
              </c:numRef>
            </c:plus>
            <c:minus>
              <c:numRef>
                <c:f>Sheet1!$B$253:$AH$253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7.3841479546136474E-3</c:v>
                  </c:pt>
                  <c:pt idx="2">
                    <c:v>7.0468544057348736E-3</c:v>
                  </c:pt>
                  <c:pt idx="3">
                    <c:v>6.8480077805519544E-3</c:v>
                  </c:pt>
                  <c:pt idx="4">
                    <c:v>6.8787042793319701E-3</c:v>
                  </c:pt>
                  <c:pt idx="5">
                    <c:v>6.2640595662876658E-3</c:v>
                  </c:pt>
                  <c:pt idx="6">
                    <c:v>7.4834651440692963E-3</c:v>
                  </c:pt>
                  <c:pt idx="7">
                    <c:v>6.8234752188675897E-3</c:v>
                  </c:pt>
                  <c:pt idx="8">
                    <c:v>7.2832394588963709E-3</c:v>
                  </c:pt>
                  <c:pt idx="9">
                    <c:v>7.5150379905892751E-3</c:v>
                  </c:pt>
                  <c:pt idx="10">
                    <c:v>6.8200812964821092E-3</c:v>
                  </c:pt>
                  <c:pt idx="11">
                    <c:v>8.0516777842028139E-3</c:v>
                  </c:pt>
                  <c:pt idx="12">
                    <c:v>7.4747804148349462E-3</c:v>
                  </c:pt>
                  <c:pt idx="13">
                    <c:v>7.3933926171024528E-3</c:v>
                  </c:pt>
                  <c:pt idx="14">
                    <c:v>7.3515647579699009E-3</c:v>
                  </c:pt>
                  <c:pt idx="15">
                    <c:v>8.0757066292987453E-3</c:v>
                  </c:pt>
                  <c:pt idx="16">
                    <c:v>7.6413759078862737E-3</c:v>
                  </c:pt>
                  <c:pt idx="17">
                    <c:v>7.948557357313344E-3</c:v>
                  </c:pt>
                  <c:pt idx="18">
                    <c:v>8.3682652062718518E-3</c:v>
                  </c:pt>
                  <c:pt idx="19">
                    <c:v>8.2325190593462994E-3</c:v>
                  </c:pt>
                  <c:pt idx="20">
                    <c:v>8.701801114747729E-3</c:v>
                  </c:pt>
                  <c:pt idx="21">
                    <c:v>9.3422533090590683E-3</c:v>
                  </c:pt>
                  <c:pt idx="22">
                    <c:v>8.567264732690363E-3</c:v>
                  </c:pt>
                  <c:pt idx="23">
                    <c:v>9.1350944302727444E-3</c:v>
                  </c:pt>
                  <c:pt idx="24">
                    <c:v>1.4394373562263843E-2</c:v>
                  </c:pt>
                  <c:pt idx="25">
                    <c:v>9.186853740025749E-3</c:v>
                  </c:pt>
                  <c:pt idx="26">
                    <c:v>9.4845543154383431E-3</c:v>
                  </c:pt>
                  <c:pt idx="27">
                    <c:v>9.12758739002263E-3</c:v>
                  </c:pt>
                  <c:pt idx="28">
                    <c:v>9.8862355394065474E-3</c:v>
                  </c:pt>
                  <c:pt idx="29">
                    <c:v>1.0119873149526141E-2</c:v>
                  </c:pt>
                  <c:pt idx="30">
                    <c:v>9.5839579793854067E-3</c:v>
                  </c:pt>
                  <c:pt idx="31">
                    <c:v>1.0642947548288734E-2</c:v>
                  </c:pt>
                  <c:pt idx="32">
                    <c:v>1.0379556905884763E-2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Sheet1!$B$274:$AH$274</c:f>
              <c:numCache>
                <c:formatCode>General</c:formatCode>
                <c:ptCount val="33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0.39999999999999997</c:v>
                </c:pt>
                <c:pt idx="7">
                  <c:v>0.46666666666666662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0.79999999999999993</c:v>
                </c:pt>
                <c:pt idx="13">
                  <c:v>0.86666666666666659</c:v>
                </c:pt>
                <c:pt idx="14">
                  <c:v>0.93333333333333324</c:v>
                </c:pt>
                <c:pt idx="15">
                  <c:v>0.99999999999999989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1.5333333333333332</c:v>
                </c:pt>
                <c:pt idx="24">
                  <c:v>1.5999999999999999</c:v>
                </c:pt>
                <c:pt idx="25">
                  <c:v>1.6666666666666665</c:v>
                </c:pt>
                <c:pt idx="26">
                  <c:v>1.7333333333333332</c:v>
                </c:pt>
                <c:pt idx="27">
                  <c:v>1.7999999999999998</c:v>
                </c:pt>
                <c:pt idx="28">
                  <c:v>1.8666666666666665</c:v>
                </c:pt>
                <c:pt idx="29">
                  <c:v>1.9333333333333331</c:v>
                </c:pt>
                <c:pt idx="30">
                  <c:v>1.9999999999999998</c:v>
                </c:pt>
                <c:pt idx="31">
                  <c:v>2.0666666666666664</c:v>
                </c:pt>
                <c:pt idx="32">
                  <c:v>2.1333333333333333</c:v>
                </c:pt>
              </c:numCache>
            </c:numRef>
          </c:xVal>
          <c:yVal>
            <c:numRef>
              <c:f>Sheet1!$B$252:$AH$252</c:f>
              <c:numCache>
                <c:formatCode>General</c:formatCode>
                <c:ptCount val="33"/>
                <c:pt idx="0">
                  <c:v>0</c:v>
                </c:pt>
                <c:pt idx="1">
                  <c:v>6.4687499999999995E-2</c:v>
                </c:pt>
                <c:pt idx="2">
                  <c:v>8.8687500000000002E-2</c:v>
                </c:pt>
                <c:pt idx="3">
                  <c:v>0.13387500000000002</c:v>
                </c:pt>
                <c:pt idx="4">
                  <c:v>0.17212499999999994</c:v>
                </c:pt>
                <c:pt idx="5">
                  <c:v>0.21974999999999997</c:v>
                </c:pt>
                <c:pt idx="6">
                  <c:v>0.25012499999999999</c:v>
                </c:pt>
                <c:pt idx="7">
                  <c:v>0.27937500000000004</c:v>
                </c:pt>
                <c:pt idx="8">
                  <c:v>0.31931250000000005</c:v>
                </c:pt>
                <c:pt idx="9">
                  <c:v>0.38100000000000001</c:v>
                </c:pt>
                <c:pt idx="10">
                  <c:v>0.40443750000000006</c:v>
                </c:pt>
                <c:pt idx="11">
                  <c:v>0.47006250000000005</c:v>
                </c:pt>
                <c:pt idx="12">
                  <c:v>0.48225000000000007</c:v>
                </c:pt>
                <c:pt idx="13">
                  <c:v>0.53456249999999994</c:v>
                </c:pt>
                <c:pt idx="14">
                  <c:v>0.58143749999999994</c:v>
                </c:pt>
                <c:pt idx="15">
                  <c:v>0.62287499999999996</c:v>
                </c:pt>
                <c:pt idx="16">
                  <c:v>0.65118749999999992</c:v>
                </c:pt>
                <c:pt idx="17">
                  <c:v>0.71062500000000006</c:v>
                </c:pt>
                <c:pt idx="18">
                  <c:v>0.74587499999999995</c:v>
                </c:pt>
                <c:pt idx="19">
                  <c:v>0.79537499999999994</c:v>
                </c:pt>
                <c:pt idx="20">
                  <c:v>0.83493749999999989</c:v>
                </c:pt>
                <c:pt idx="21">
                  <c:v>0.86043749999999997</c:v>
                </c:pt>
                <c:pt idx="22">
                  <c:v>0.90749999999999997</c:v>
                </c:pt>
                <c:pt idx="23">
                  <c:v>0.94575000000000009</c:v>
                </c:pt>
                <c:pt idx="24">
                  <c:v>0.98175000000000012</c:v>
                </c:pt>
                <c:pt idx="25">
                  <c:v>1.0209375000000001</c:v>
                </c:pt>
                <c:pt idx="26">
                  <c:v>1.0698749999999999</c:v>
                </c:pt>
                <c:pt idx="27">
                  <c:v>1.0968750000000003</c:v>
                </c:pt>
                <c:pt idx="28">
                  <c:v>1.1739375000000001</c:v>
                </c:pt>
                <c:pt idx="29">
                  <c:v>1.1921250000000001</c:v>
                </c:pt>
                <c:pt idx="30">
                  <c:v>1.2318375000000004</c:v>
                </c:pt>
                <c:pt idx="31">
                  <c:v>1.2376875000000003</c:v>
                </c:pt>
                <c:pt idx="32">
                  <c:v>1.3068749999999998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5-4CA8-91FA-365311ADB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4340256"/>
        <c:axId val="2040837792"/>
      </c:scatterChart>
      <c:valAx>
        <c:axId val="324340256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 =&gt;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0837792"/>
        <c:crosses val="autoZero"/>
        <c:crossBetween val="midCat"/>
      </c:valAx>
      <c:valAx>
        <c:axId val="204083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(ms</a:t>
                </a:r>
                <a:r>
                  <a:rPr lang="en-CA" baseline="30000"/>
                  <a:t>-1</a:t>
                </a:r>
                <a:r>
                  <a:rPr lang="en-CA"/>
                  <a:t>)  =&gt;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4340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dk1">
                    <a:tint val="885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Sheet1!$C$271:$AH$271</c:f>
                <c:numCache>
                  <c:formatCode>General</c:formatCode>
                  <c:ptCount val="32"/>
                  <c:pt idx="0">
                    <c:v>3.3145630368119454E-2</c:v>
                  </c:pt>
                  <c:pt idx="1">
                    <c:v>4.1504894289709653E-2</c:v>
                  </c:pt>
                  <c:pt idx="2">
                    <c:v>4.2859235439984225E-2</c:v>
                  </c:pt>
                  <c:pt idx="3">
                    <c:v>3.557562367689425E-2</c:v>
                  </c:pt>
                  <c:pt idx="4">
                    <c:v>3.0233466556119561E-2</c:v>
                  </c:pt>
                  <c:pt idx="5">
                    <c:v>4.1504894289710062E-2</c:v>
                  </c:pt>
                  <c:pt idx="6">
                    <c:v>4.0214269855363728E-2</c:v>
                  </c:pt>
                  <c:pt idx="7">
                    <c:v>3.5203093791597452E-2</c:v>
                  </c:pt>
                  <c:pt idx="8">
                    <c:v>4.6781156062029809E-2</c:v>
                  </c:pt>
                  <c:pt idx="9">
                    <c:v>2.733258700708743E-2</c:v>
                  </c:pt>
                  <c:pt idx="10">
                    <c:v>3.75000000000002E-2</c:v>
                  </c:pt>
                  <c:pt idx="11">
                    <c:v>3.314563036811969E-2</c:v>
                  </c:pt>
                  <c:pt idx="12">
                    <c:v>2.7968313544080914E-2</c:v>
                  </c:pt>
                  <c:pt idx="13">
                    <c:v>3.247595264191639E-2</c:v>
                  </c:pt>
                  <c:pt idx="14">
                    <c:v>2.4626110381056977E-2</c:v>
                  </c:pt>
                  <c:pt idx="15">
                    <c:v>3.0951701286035836E-2</c:v>
                  </c:pt>
                  <c:pt idx="16">
                    <c:v>3.2610988370486309E-2</c:v>
                  </c:pt>
                  <c:pt idx="17">
                    <c:v>3.4573291714848374E-2</c:v>
                  </c:pt>
                  <c:pt idx="18">
                    <c:v>2.371708245126234E-2</c:v>
                  </c:pt>
                  <c:pt idx="19">
                    <c:v>3.3671784367627286E-2</c:v>
                  </c:pt>
                  <c:pt idx="20">
                    <c:v>3.7965856371218971E-2</c:v>
                  </c:pt>
                  <c:pt idx="21">
                    <c:v>2.0752447144854923E-2</c:v>
                  </c:pt>
                  <c:pt idx="22">
                    <c:v>4.2343461714885469E-2</c:v>
                  </c:pt>
                  <c:pt idx="23">
                    <c:v>6.1903402572072545E-2</c:v>
                  </c:pt>
                  <c:pt idx="24">
                    <c:v>5.2113532911327747E-2</c:v>
                  </c:pt>
                  <c:pt idx="25">
                    <c:v>2.796831354408091E-2</c:v>
                  </c:pt>
                  <c:pt idx="26">
                    <c:v>3.3012781615610887E-2</c:v>
                  </c:pt>
                  <c:pt idx="27">
                    <c:v>3.6187985748034925E-2</c:v>
                  </c:pt>
                  <c:pt idx="28">
                    <c:v>3.2610988370485539E-2</c:v>
                  </c:pt>
                  <c:pt idx="29">
                    <c:v>3.051702905756146E-2</c:v>
                  </c:pt>
                  <c:pt idx="30">
                    <c:v>3.6761477799458687E-2</c:v>
                  </c:pt>
                  <c:pt idx="31">
                    <c:v>4.0756997098657502E-2</c:v>
                  </c:pt>
                </c:numCache>
              </c:numRef>
            </c:plus>
            <c:minus>
              <c:numRef>
                <c:f>Sheet1!$C$271:$AH$271</c:f>
                <c:numCache>
                  <c:formatCode>General</c:formatCode>
                  <c:ptCount val="32"/>
                  <c:pt idx="0">
                    <c:v>3.3145630368119454E-2</c:v>
                  </c:pt>
                  <c:pt idx="1">
                    <c:v>4.1504894289709653E-2</c:v>
                  </c:pt>
                  <c:pt idx="2">
                    <c:v>4.2859235439984225E-2</c:v>
                  </c:pt>
                  <c:pt idx="3">
                    <c:v>3.557562367689425E-2</c:v>
                  </c:pt>
                  <c:pt idx="4">
                    <c:v>3.0233466556119561E-2</c:v>
                  </c:pt>
                  <c:pt idx="5">
                    <c:v>4.1504894289710062E-2</c:v>
                  </c:pt>
                  <c:pt idx="6">
                    <c:v>4.0214269855363728E-2</c:v>
                  </c:pt>
                  <c:pt idx="7">
                    <c:v>3.5203093791597452E-2</c:v>
                  </c:pt>
                  <c:pt idx="8">
                    <c:v>4.6781156062029809E-2</c:v>
                  </c:pt>
                  <c:pt idx="9">
                    <c:v>2.733258700708743E-2</c:v>
                  </c:pt>
                  <c:pt idx="10">
                    <c:v>3.75000000000002E-2</c:v>
                  </c:pt>
                  <c:pt idx="11">
                    <c:v>3.314563036811969E-2</c:v>
                  </c:pt>
                  <c:pt idx="12">
                    <c:v>2.7968313544080914E-2</c:v>
                  </c:pt>
                  <c:pt idx="13">
                    <c:v>3.247595264191639E-2</c:v>
                  </c:pt>
                  <c:pt idx="14">
                    <c:v>2.4626110381056977E-2</c:v>
                  </c:pt>
                  <c:pt idx="15">
                    <c:v>3.0951701286035836E-2</c:v>
                  </c:pt>
                  <c:pt idx="16">
                    <c:v>3.2610988370486309E-2</c:v>
                  </c:pt>
                  <c:pt idx="17">
                    <c:v>3.4573291714848374E-2</c:v>
                  </c:pt>
                  <c:pt idx="18">
                    <c:v>2.371708245126234E-2</c:v>
                  </c:pt>
                  <c:pt idx="19">
                    <c:v>3.3671784367627286E-2</c:v>
                  </c:pt>
                  <c:pt idx="20">
                    <c:v>3.7965856371218971E-2</c:v>
                  </c:pt>
                  <c:pt idx="21">
                    <c:v>2.0752447144854923E-2</c:v>
                  </c:pt>
                  <c:pt idx="22">
                    <c:v>4.2343461714885469E-2</c:v>
                  </c:pt>
                  <c:pt idx="23">
                    <c:v>6.1903402572072545E-2</c:v>
                  </c:pt>
                  <c:pt idx="24">
                    <c:v>5.2113532911327747E-2</c:v>
                  </c:pt>
                  <c:pt idx="25">
                    <c:v>2.796831354408091E-2</c:v>
                  </c:pt>
                  <c:pt idx="26">
                    <c:v>3.3012781615610887E-2</c:v>
                  </c:pt>
                  <c:pt idx="27">
                    <c:v>3.6187985748034925E-2</c:v>
                  </c:pt>
                  <c:pt idx="28">
                    <c:v>3.2610988370485539E-2</c:v>
                  </c:pt>
                  <c:pt idx="29">
                    <c:v>3.051702905756146E-2</c:v>
                  </c:pt>
                  <c:pt idx="30">
                    <c:v>3.6761477799458687E-2</c:v>
                  </c:pt>
                  <c:pt idx="31">
                    <c:v>4.0756997098657502E-2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Sheet1!$C$270:$AH$270</c:f>
                <c:numCache>
                  <c:formatCode>General</c:formatCode>
                  <c:ptCount val="32"/>
                  <c:pt idx="0">
                    <c:v>0.11091511825279381</c:v>
                  </c:pt>
                  <c:pt idx="1">
                    <c:v>2.8686005049035526E-2</c:v>
                  </c:pt>
                  <c:pt idx="2">
                    <c:v>3.4909337108949487E-2</c:v>
                  </c:pt>
                  <c:pt idx="3">
                    <c:v>2.3185997959736138E-2</c:v>
                  </c:pt>
                  <c:pt idx="4">
                    <c:v>2.0809748514615502E-2</c:v>
                  </c:pt>
                  <c:pt idx="5">
                    <c:v>1.3903213366361538E-2</c:v>
                  </c:pt>
                  <c:pt idx="6">
                    <c:v>1.1034674247421213E-2</c:v>
                  </c:pt>
                  <c:pt idx="7">
                    <c:v>1.4128940661407085E-2</c:v>
                  </c:pt>
                  <c:pt idx="8">
                    <c:v>1.9077068460600227E-2</c:v>
                  </c:pt>
                  <c:pt idx="9">
                    <c:v>6.2925276425016829E-3</c:v>
                  </c:pt>
                  <c:pt idx="10">
                    <c:v>1.7865822691242997E-2</c:v>
                  </c:pt>
                  <c:pt idx="11">
                    <c:v>3.0384511032250949E-3</c:v>
                  </c:pt>
                  <c:pt idx="12">
                    <c:v>1.1830039110636004E-2</c:v>
                  </c:pt>
                  <c:pt idx="13">
                    <c:v>9.8403603267233405E-3</c:v>
                  </c:pt>
                  <c:pt idx="14">
                    <c:v>8.8797927336019301E-3</c:v>
                  </c:pt>
                  <c:pt idx="15">
                    <c:v>5.597166545279658E-3</c:v>
                  </c:pt>
                  <c:pt idx="16">
                    <c:v>1.1316560621818695E-2</c:v>
                  </c:pt>
                  <c:pt idx="17">
                    <c:v>6.7272875777613398E-3</c:v>
                  </c:pt>
                  <c:pt idx="18">
                    <c:v>8.8831240667144595E-3</c:v>
                  </c:pt>
                  <c:pt idx="19">
                    <c:v>7.1365675394575636E-3</c:v>
                  </c:pt>
                  <c:pt idx="20">
                    <c:v>4.744952934129857E-3</c:v>
                  </c:pt>
                  <c:pt idx="21">
                    <c:v>7.8965118845777758E-3</c:v>
                  </c:pt>
                  <c:pt idx="22">
                    <c:v>6.5240755305084018E-3</c:v>
                  </c:pt>
                  <c:pt idx="23">
                    <c:v>8.5547471120332036E-3</c:v>
                  </c:pt>
                  <c:pt idx="24">
                    <c:v>6.3574056325658625E-3</c:v>
                  </c:pt>
                  <c:pt idx="25">
                    <c:v>7.8579012301012285E-3</c:v>
                  </c:pt>
                  <c:pt idx="26">
                    <c:v>4.1548832038782926E-3</c:v>
                  </c:pt>
                  <c:pt idx="27">
                    <c:v>1.1952669155657E-2</c:v>
                  </c:pt>
                  <c:pt idx="28">
                    <c:v>2.835964853577603E-3</c:v>
                  </c:pt>
                  <c:pt idx="29">
                    <c:v>5.8526626519742157E-3</c:v>
                  </c:pt>
                  <c:pt idx="30">
                    <c:v>9.2009468071295507E-4</c:v>
                  </c:pt>
                  <c:pt idx="31">
                    <c:v>1.0330258988022686E-2</c:v>
                  </c:pt>
                </c:numCache>
              </c:numRef>
            </c:plus>
            <c:minus>
              <c:numRef>
                <c:f>Sheet1!$C$270:$AH$270</c:f>
                <c:numCache>
                  <c:formatCode>General</c:formatCode>
                  <c:ptCount val="32"/>
                  <c:pt idx="0">
                    <c:v>0.11091511825279381</c:v>
                  </c:pt>
                  <c:pt idx="1">
                    <c:v>2.8686005049035526E-2</c:v>
                  </c:pt>
                  <c:pt idx="2">
                    <c:v>3.4909337108949487E-2</c:v>
                  </c:pt>
                  <c:pt idx="3">
                    <c:v>2.3185997959736138E-2</c:v>
                  </c:pt>
                  <c:pt idx="4">
                    <c:v>2.0809748514615502E-2</c:v>
                  </c:pt>
                  <c:pt idx="5">
                    <c:v>1.3903213366361538E-2</c:v>
                  </c:pt>
                  <c:pt idx="6">
                    <c:v>1.1034674247421213E-2</c:v>
                  </c:pt>
                  <c:pt idx="7">
                    <c:v>1.4128940661407085E-2</c:v>
                  </c:pt>
                  <c:pt idx="8">
                    <c:v>1.9077068460600227E-2</c:v>
                  </c:pt>
                  <c:pt idx="9">
                    <c:v>6.2925276425016829E-3</c:v>
                  </c:pt>
                  <c:pt idx="10">
                    <c:v>1.7865822691242997E-2</c:v>
                  </c:pt>
                  <c:pt idx="11">
                    <c:v>3.0384511032250949E-3</c:v>
                  </c:pt>
                  <c:pt idx="12">
                    <c:v>1.1830039110636004E-2</c:v>
                  </c:pt>
                  <c:pt idx="13">
                    <c:v>9.8403603267233405E-3</c:v>
                  </c:pt>
                  <c:pt idx="14">
                    <c:v>8.8797927336019301E-3</c:v>
                  </c:pt>
                  <c:pt idx="15">
                    <c:v>5.597166545279658E-3</c:v>
                  </c:pt>
                  <c:pt idx="16">
                    <c:v>1.1316560621818695E-2</c:v>
                  </c:pt>
                  <c:pt idx="17">
                    <c:v>6.7272875777613398E-3</c:v>
                  </c:pt>
                  <c:pt idx="18">
                    <c:v>8.8831240667144595E-3</c:v>
                  </c:pt>
                  <c:pt idx="19">
                    <c:v>7.1365675394575636E-3</c:v>
                  </c:pt>
                  <c:pt idx="20">
                    <c:v>4.744952934129857E-3</c:v>
                  </c:pt>
                  <c:pt idx="21">
                    <c:v>7.8965118845777758E-3</c:v>
                  </c:pt>
                  <c:pt idx="22">
                    <c:v>6.5240755305084018E-3</c:v>
                  </c:pt>
                  <c:pt idx="23">
                    <c:v>8.5547471120332036E-3</c:v>
                  </c:pt>
                  <c:pt idx="24">
                    <c:v>6.3574056325658625E-3</c:v>
                  </c:pt>
                  <c:pt idx="25">
                    <c:v>7.8579012301012285E-3</c:v>
                  </c:pt>
                  <c:pt idx="26">
                    <c:v>4.1548832038782926E-3</c:v>
                  </c:pt>
                  <c:pt idx="27">
                    <c:v>1.1952669155657E-2</c:v>
                  </c:pt>
                  <c:pt idx="28">
                    <c:v>2.835964853577603E-3</c:v>
                  </c:pt>
                  <c:pt idx="29">
                    <c:v>5.8526626519742157E-3</c:v>
                  </c:pt>
                  <c:pt idx="30">
                    <c:v>9.2009468071295507E-4</c:v>
                  </c:pt>
                  <c:pt idx="31">
                    <c:v>1.0330258988022686E-2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yVal>
            <c:numRef>
              <c:f>Sheet1!$C$269:$AH$269</c:f>
              <c:numCache>
                <c:formatCode>General</c:formatCode>
                <c:ptCount val="32"/>
                <c:pt idx="0">
                  <c:v>0.97031250000000013</c:v>
                </c:pt>
                <c:pt idx="1">
                  <c:v>0.35999999999999993</c:v>
                </c:pt>
                <c:pt idx="2">
                  <c:v>0.67781250000000026</c:v>
                </c:pt>
                <c:pt idx="3">
                  <c:v>0.57374999999999976</c:v>
                </c:pt>
                <c:pt idx="4">
                  <c:v>0.71437499999999998</c:v>
                </c:pt>
                <c:pt idx="5">
                  <c:v>0.45562500000000039</c:v>
                </c:pt>
                <c:pt idx="6">
                  <c:v>0.4387500000000002</c:v>
                </c:pt>
                <c:pt idx="7">
                  <c:v>0.59906250000000005</c:v>
                </c:pt>
                <c:pt idx="8">
                  <c:v>0.92531250000000009</c:v>
                </c:pt>
                <c:pt idx="9">
                  <c:v>0.35156249999999967</c:v>
                </c:pt>
                <c:pt idx="10">
                  <c:v>0.984375</c:v>
                </c:pt>
                <c:pt idx="11">
                  <c:v>0.1828125000000001</c:v>
                </c:pt>
                <c:pt idx="12">
                  <c:v>0.78468750000000087</c:v>
                </c:pt>
                <c:pt idx="13">
                  <c:v>0.70312499999999889</c:v>
                </c:pt>
                <c:pt idx="14">
                  <c:v>0.62156250000000068</c:v>
                </c:pt>
                <c:pt idx="15">
                  <c:v>0.42468750000000055</c:v>
                </c:pt>
                <c:pt idx="16">
                  <c:v>0.89156249999999937</c:v>
                </c:pt>
                <c:pt idx="17">
                  <c:v>0.52875000000000061</c:v>
                </c:pt>
                <c:pt idx="18">
                  <c:v>0.74249999999999905</c:v>
                </c:pt>
                <c:pt idx="19">
                  <c:v>0.59343749999999973</c:v>
                </c:pt>
                <c:pt idx="20">
                  <c:v>0.38249999999999912</c:v>
                </c:pt>
                <c:pt idx="21">
                  <c:v>0.70593750000000077</c:v>
                </c:pt>
                <c:pt idx="22">
                  <c:v>0.57375000000000043</c:v>
                </c:pt>
                <c:pt idx="23">
                  <c:v>0.54000000000000015</c:v>
                </c:pt>
                <c:pt idx="24">
                  <c:v>0.58781250000000074</c:v>
                </c:pt>
                <c:pt idx="25">
                  <c:v>0.7340624999999974</c:v>
                </c:pt>
                <c:pt idx="26">
                  <c:v>0.4050000000000013</c:v>
                </c:pt>
                <c:pt idx="27">
                  <c:v>1.1559375000000001</c:v>
                </c:pt>
                <c:pt idx="28">
                  <c:v>0.27281250000000135</c:v>
                </c:pt>
                <c:pt idx="29">
                  <c:v>0.59568750000000004</c:v>
                </c:pt>
                <c:pt idx="30">
                  <c:v>8.7749999999999662E-2</c:v>
                </c:pt>
                <c:pt idx="31">
                  <c:v>1.0378124999999987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1B-4664-B7CA-440CBA878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0837184"/>
        <c:axId val="146351120"/>
      </c:scatterChart>
      <c:valAx>
        <c:axId val="360837184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Time(s) =&gt;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351120"/>
        <c:crosses val="autoZero"/>
        <c:crossBetween val="midCat"/>
      </c:valAx>
      <c:valAx>
        <c:axId val="14635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Acceleration (ms</a:t>
                </a:r>
                <a:r>
                  <a:rPr lang="en-CA" baseline="30000"/>
                  <a:t>-2</a:t>
                </a:r>
                <a:r>
                  <a:rPr lang="en-CA"/>
                  <a:t>) =&gt;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3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V-S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wer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Sheet1!$B$236:$AH$236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4.9159604012508735E-4</c:v>
                  </c:pt>
                  <c:pt idx="2">
                    <c:v>6.790516262487786E-4</c:v>
                  </c:pt>
                  <c:pt idx="3">
                    <c:v>8.1649658092772617E-4</c:v>
                  </c:pt>
                  <c:pt idx="4">
                    <c:v>9.3392838174146005E-4</c:v>
                  </c:pt>
                  <c:pt idx="5">
                    <c:v>1.0192589900947105E-3</c:v>
                  </c:pt>
                  <c:pt idx="6">
                    <c:v>1.1303883305208784E-3</c:v>
                  </c:pt>
                  <c:pt idx="7">
                    <c:v>1.2133516482134203E-3</c:v>
                  </c:pt>
                  <c:pt idx="8">
                    <c:v>1.3006408676751121E-3</c:v>
                  </c:pt>
                  <c:pt idx="9">
                    <c:v>1.3854401627080278E-3</c:v>
                  </c:pt>
                  <c:pt idx="10">
                    <c:v>1.4491376746189448E-3</c:v>
                  </c:pt>
                  <c:pt idx="11">
                    <c:v>1.5338767153124729E-3</c:v>
                  </c:pt>
                  <c:pt idx="12">
                    <c:v>1.6012148165967278E-3</c:v>
                  </c:pt>
                  <c:pt idx="13">
                    <c:v>1.6616591440819369E-3</c:v>
                  </c:pt>
                  <c:pt idx="14">
                    <c:v>1.71674757090908E-3</c:v>
                  </c:pt>
                  <c:pt idx="15">
                    <c:v>1.7818529681205471E-3</c:v>
                  </c:pt>
                  <c:pt idx="16">
                    <c:v>1.8348478592697187E-3</c:v>
                  </c:pt>
                  <c:pt idx="17">
                    <c:v>1.8885620632287067E-3</c:v>
                  </c:pt>
                  <c:pt idx="18">
                    <c:v>1.9465068427541917E-3</c:v>
                  </c:pt>
                  <c:pt idx="19">
                    <c:v>1.997220290526033E-3</c:v>
                  </c:pt>
                  <c:pt idx="20">
                    <c:v>2.0527758983602891E-3</c:v>
                  </c:pt>
                  <c:pt idx="21">
                    <c:v>2.1173883284209671E-3</c:v>
                  </c:pt>
                  <c:pt idx="22">
                    <c:v>2.1628170930011121E-3</c:v>
                  </c:pt>
                  <c:pt idx="23">
                    <c:v>2.2148488787173629E-3</c:v>
                  </c:pt>
                  <c:pt idx="24">
                    <c:v>2.3816427570528347E-3</c:v>
                  </c:pt>
                  <c:pt idx="25">
                    <c:v>2.4249856815155759E-3</c:v>
                  </c:pt>
                  <c:pt idx="26">
                    <c:v>2.4692553983381772E-3</c:v>
                  </c:pt>
                  <c:pt idx="27">
                    <c:v>2.5049950099750714E-3</c:v>
                  </c:pt>
                  <c:pt idx="28">
                    <c:v>2.5473297566057083E-3</c:v>
                  </c:pt>
                  <c:pt idx="29">
                    <c:v>2.5916532689900236E-3</c:v>
                  </c:pt>
                  <c:pt idx="30">
                    <c:v>2.6233778056374418E-3</c:v>
                  </c:pt>
                  <c:pt idx="31">
                    <c:v>2.672161006459838E-3</c:v>
                  </c:pt>
                  <c:pt idx="32">
                    <c:v>2.7103505308354509E-3</c:v>
                  </c:pt>
                </c:numCache>
              </c:numRef>
            </c:plus>
            <c:minus>
              <c:numRef>
                <c:f>Sheet1!$B$236:$AH$236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4.9159604012508735E-4</c:v>
                  </c:pt>
                  <c:pt idx="2">
                    <c:v>6.790516262487786E-4</c:v>
                  </c:pt>
                  <c:pt idx="3">
                    <c:v>8.1649658092772617E-4</c:v>
                  </c:pt>
                  <c:pt idx="4">
                    <c:v>9.3392838174146005E-4</c:v>
                  </c:pt>
                  <c:pt idx="5">
                    <c:v>1.0192589900947105E-3</c:v>
                  </c:pt>
                  <c:pt idx="6">
                    <c:v>1.1303883305208784E-3</c:v>
                  </c:pt>
                  <c:pt idx="7">
                    <c:v>1.2133516482134203E-3</c:v>
                  </c:pt>
                  <c:pt idx="8">
                    <c:v>1.3006408676751121E-3</c:v>
                  </c:pt>
                  <c:pt idx="9">
                    <c:v>1.3854401627080278E-3</c:v>
                  </c:pt>
                  <c:pt idx="10">
                    <c:v>1.4491376746189448E-3</c:v>
                  </c:pt>
                  <c:pt idx="11">
                    <c:v>1.5338767153124729E-3</c:v>
                  </c:pt>
                  <c:pt idx="12">
                    <c:v>1.6012148165967278E-3</c:v>
                  </c:pt>
                  <c:pt idx="13">
                    <c:v>1.6616591440819369E-3</c:v>
                  </c:pt>
                  <c:pt idx="14">
                    <c:v>1.71674757090908E-3</c:v>
                  </c:pt>
                  <c:pt idx="15">
                    <c:v>1.7818529681205471E-3</c:v>
                  </c:pt>
                  <c:pt idx="16">
                    <c:v>1.8348478592697187E-3</c:v>
                  </c:pt>
                  <c:pt idx="17">
                    <c:v>1.8885620632287067E-3</c:v>
                  </c:pt>
                  <c:pt idx="18">
                    <c:v>1.9465068427541917E-3</c:v>
                  </c:pt>
                  <c:pt idx="19">
                    <c:v>1.997220290526033E-3</c:v>
                  </c:pt>
                  <c:pt idx="20">
                    <c:v>2.0527758983602891E-3</c:v>
                  </c:pt>
                  <c:pt idx="21">
                    <c:v>2.1173883284209671E-3</c:v>
                  </c:pt>
                  <c:pt idx="22">
                    <c:v>2.1628170930011121E-3</c:v>
                  </c:pt>
                  <c:pt idx="23">
                    <c:v>2.2148488787173629E-3</c:v>
                  </c:pt>
                  <c:pt idx="24">
                    <c:v>2.3816427570528347E-3</c:v>
                  </c:pt>
                  <c:pt idx="25">
                    <c:v>2.4249856815155759E-3</c:v>
                  </c:pt>
                  <c:pt idx="26">
                    <c:v>2.4692553983381772E-3</c:v>
                  </c:pt>
                  <c:pt idx="27">
                    <c:v>2.5049950099750714E-3</c:v>
                  </c:pt>
                  <c:pt idx="28">
                    <c:v>2.5473297566057083E-3</c:v>
                  </c:pt>
                  <c:pt idx="29">
                    <c:v>2.5916532689900236E-3</c:v>
                  </c:pt>
                  <c:pt idx="30">
                    <c:v>2.6233778056374418E-3</c:v>
                  </c:pt>
                  <c:pt idx="31">
                    <c:v>2.672161006459838E-3</c:v>
                  </c:pt>
                  <c:pt idx="32">
                    <c:v>2.7103505308354509E-3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Sheet1!$B$253:$AH$253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7.3841479546136474E-3</c:v>
                  </c:pt>
                  <c:pt idx="2">
                    <c:v>7.0468544057348736E-3</c:v>
                  </c:pt>
                  <c:pt idx="3">
                    <c:v>6.8480077805519544E-3</c:v>
                  </c:pt>
                  <c:pt idx="4">
                    <c:v>6.8787042793319701E-3</c:v>
                  </c:pt>
                  <c:pt idx="5">
                    <c:v>6.2640595662876658E-3</c:v>
                  </c:pt>
                  <c:pt idx="6">
                    <c:v>7.4834651440692963E-3</c:v>
                  </c:pt>
                  <c:pt idx="7">
                    <c:v>6.8234752188675897E-3</c:v>
                  </c:pt>
                  <c:pt idx="8">
                    <c:v>7.2832394588963709E-3</c:v>
                  </c:pt>
                  <c:pt idx="9">
                    <c:v>7.5150379905892751E-3</c:v>
                  </c:pt>
                  <c:pt idx="10">
                    <c:v>6.8200812964821092E-3</c:v>
                  </c:pt>
                  <c:pt idx="11">
                    <c:v>8.0516777842028139E-3</c:v>
                  </c:pt>
                  <c:pt idx="12">
                    <c:v>7.4747804148349462E-3</c:v>
                  </c:pt>
                  <c:pt idx="13">
                    <c:v>7.3933926171024528E-3</c:v>
                  </c:pt>
                  <c:pt idx="14">
                    <c:v>7.3515647579699009E-3</c:v>
                  </c:pt>
                  <c:pt idx="15">
                    <c:v>8.0757066292987453E-3</c:v>
                  </c:pt>
                  <c:pt idx="16">
                    <c:v>7.6413759078862737E-3</c:v>
                  </c:pt>
                  <c:pt idx="17">
                    <c:v>7.948557357313344E-3</c:v>
                  </c:pt>
                  <c:pt idx="18">
                    <c:v>8.3682652062718518E-3</c:v>
                  </c:pt>
                  <c:pt idx="19">
                    <c:v>8.2325190593462994E-3</c:v>
                  </c:pt>
                  <c:pt idx="20">
                    <c:v>8.701801114747729E-3</c:v>
                  </c:pt>
                  <c:pt idx="21">
                    <c:v>9.3422533090590683E-3</c:v>
                  </c:pt>
                  <c:pt idx="22">
                    <c:v>8.567264732690363E-3</c:v>
                  </c:pt>
                  <c:pt idx="23">
                    <c:v>9.1350944302727444E-3</c:v>
                  </c:pt>
                  <c:pt idx="24">
                    <c:v>1.4394373562263843E-2</c:v>
                  </c:pt>
                  <c:pt idx="25">
                    <c:v>9.186853740025749E-3</c:v>
                  </c:pt>
                  <c:pt idx="26">
                    <c:v>9.4845543154383431E-3</c:v>
                  </c:pt>
                  <c:pt idx="27">
                    <c:v>9.12758739002263E-3</c:v>
                  </c:pt>
                  <c:pt idx="28">
                    <c:v>9.8862355394065474E-3</c:v>
                  </c:pt>
                  <c:pt idx="29">
                    <c:v>1.0119873149526141E-2</c:v>
                  </c:pt>
                  <c:pt idx="30">
                    <c:v>9.5839579793854067E-3</c:v>
                  </c:pt>
                  <c:pt idx="31">
                    <c:v>1.0642947548288734E-2</c:v>
                  </c:pt>
                  <c:pt idx="32">
                    <c:v>1.0379556905884763E-2</c:v>
                  </c:pt>
                </c:numCache>
              </c:numRef>
            </c:plus>
            <c:minus>
              <c:numRef>
                <c:f>Sheet1!$B$253:$AH$253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7.3841479546136474E-3</c:v>
                  </c:pt>
                  <c:pt idx="2">
                    <c:v>7.0468544057348736E-3</c:v>
                  </c:pt>
                  <c:pt idx="3">
                    <c:v>6.8480077805519544E-3</c:v>
                  </c:pt>
                  <c:pt idx="4">
                    <c:v>6.8787042793319701E-3</c:v>
                  </c:pt>
                  <c:pt idx="5">
                    <c:v>6.2640595662876658E-3</c:v>
                  </c:pt>
                  <c:pt idx="6">
                    <c:v>7.4834651440692963E-3</c:v>
                  </c:pt>
                  <c:pt idx="7">
                    <c:v>6.8234752188675897E-3</c:v>
                  </c:pt>
                  <c:pt idx="8">
                    <c:v>7.2832394588963709E-3</c:v>
                  </c:pt>
                  <c:pt idx="9">
                    <c:v>7.5150379905892751E-3</c:v>
                  </c:pt>
                  <c:pt idx="10">
                    <c:v>6.8200812964821092E-3</c:v>
                  </c:pt>
                  <c:pt idx="11">
                    <c:v>8.0516777842028139E-3</c:v>
                  </c:pt>
                  <c:pt idx="12">
                    <c:v>7.4747804148349462E-3</c:v>
                  </c:pt>
                  <c:pt idx="13">
                    <c:v>7.3933926171024528E-3</c:v>
                  </c:pt>
                  <c:pt idx="14">
                    <c:v>7.3515647579699009E-3</c:v>
                  </c:pt>
                  <c:pt idx="15">
                    <c:v>8.0757066292987453E-3</c:v>
                  </c:pt>
                  <c:pt idx="16">
                    <c:v>7.6413759078862737E-3</c:v>
                  </c:pt>
                  <c:pt idx="17">
                    <c:v>7.948557357313344E-3</c:v>
                  </c:pt>
                  <c:pt idx="18">
                    <c:v>8.3682652062718518E-3</c:v>
                  </c:pt>
                  <c:pt idx="19">
                    <c:v>8.2325190593462994E-3</c:v>
                  </c:pt>
                  <c:pt idx="20">
                    <c:v>8.701801114747729E-3</c:v>
                  </c:pt>
                  <c:pt idx="21">
                    <c:v>9.3422533090590683E-3</c:v>
                  </c:pt>
                  <c:pt idx="22">
                    <c:v>8.567264732690363E-3</c:v>
                  </c:pt>
                  <c:pt idx="23">
                    <c:v>9.1350944302727444E-3</c:v>
                  </c:pt>
                  <c:pt idx="24">
                    <c:v>1.4394373562263843E-2</c:v>
                  </c:pt>
                  <c:pt idx="25">
                    <c:v>9.186853740025749E-3</c:v>
                  </c:pt>
                  <c:pt idx="26">
                    <c:v>9.4845543154383431E-3</c:v>
                  </c:pt>
                  <c:pt idx="27">
                    <c:v>9.12758739002263E-3</c:v>
                  </c:pt>
                  <c:pt idx="28">
                    <c:v>9.8862355394065474E-3</c:v>
                  </c:pt>
                  <c:pt idx="29">
                    <c:v>1.0119873149526141E-2</c:v>
                  </c:pt>
                  <c:pt idx="30">
                    <c:v>9.5839579793854067E-3</c:v>
                  </c:pt>
                  <c:pt idx="31">
                    <c:v>1.0642947548288734E-2</c:v>
                  </c:pt>
                  <c:pt idx="32">
                    <c:v>1.0379556905884763E-2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Sheet1!$C$235:$AH$235</c:f>
              <c:numCache>
                <c:formatCode>General</c:formatCode>
                <c:ptCount val="32"/>
                <c:pt idx="0">
                  <c:v>4.3125000000000012E-3</c:v>
                </c:pt>
                <c:pt idx="1">
                  <c:v>1.0225000000000001E-2</c:v>
                </c:pt>
                <c:pt idx="2">
                  <c:v>1.915E-2</c:v>
                </c:pt>
                <c:pt idx="3">
                  <c:v>3.0624999999999999E-2</c:v>
                </c:pt>
                <c:pt idx="4">
                  <c:v>4.5274999999999996E-2</c:v>
                </c:pt>
                <c:pt idx="5">
                  <c:v>6.1949999999999998E-2</c:v>
                </c:pt>
                <c:pt idx="6">
                  <c:v>8.0575000000000008E-2</c:v>
                </c:pt>
                <c:pt idx="7">
                  <c:v>0.10186250000000001</c:v>
                </c:pt>
                <c:pt idx="8">
                  <c:v>0.1272625</c:v>
                </c:pt>
                <c:pt idx="9">
                  <c:v>0.154225</c:v>
                </c:pt>
                <c:pt idx="10">
                  <c:v>0.18556249999999999</c:v>
                </c:pt>
                <c:pt idx="11">
                  <c:v>0.2177125</c:v>
                </c:pt>
                <c:pt idx="12">
                  <c:v>0.25335000000000002</c:v>
                </c:pt>
                <c:pt idx="13">
                  <c:v>0.2921125</c:v>
                </c:pt>
                <c:pt idx="14">
                  <c:v>0.33363750000000003</c:v>
                </c:pt>
                <c:pt idx="15">
                  <c:v>0.37705000000000005</c:v>
                </c:pt>
                <c:pt idx="16">
                  <c:v>0.42442500000000005</c:v>
                </c:pt>
                <c:pt idx="17">
                  <c:v>0.47415000000000007</c:v>
                </c:pt>
                <c:pt idx="18">
                  <c:v>0.52717500000000006</c:v>
                </c:pt>
                <c:pt idx="19">
                  <c:v>0.58283750000000001</c:v>
                </c:pt>
                <c:pt idx="20">
                  <c:v>0.64019999999999999</c:v>
                </c:pt>
                <c:pt idx="21">
                  <c:v>0.70069999999999999</c:v>
                </c:pt>
                <c:pt idx="22">
                  <c:v>0.76375000000000004</c:v>
                </c:pt>
                <c:pt idx="23">
                  <c:v>0.82920000000000005</c:v>
                </c:pt>
                <c:pt idx="24">
                  <c:v>0.89726250000000007</c:v>
                </c:pt>
                <c:pt idx="25">
                  <c:v>0.96858750000000005</c:v>
                </c:pt>
                <c:pt idx="26">
                  <c:v>1.0417125</c:v>
                </c:pt>
                <c:pt idx="27">
                  <c:v>1.1199750000000002</c:v>
                </c:pt>
                <c:pt idx="28">
                  <c:v>1.1994500000000001</c:v>
                </c:pt>
                <c:pt idx="29">
                  <c:v>1.2815725000000002</c:v>
                </c:pt>
                <c:pt idx="30">
                  <c:v>1.3640850000000002</c:v>
                </c:pt>
                <c:pt idx="31">
                  <c:v>1.4512100000000001</c:v>
                </c:pt>
              </c:numCache>
            </c:numRef>
          </c:xVal>
          <c:yVal>
            <c:numRef>
              <c:f>Sheet1!$C$252:$AH$252</c:f>
              <c:numCache>
                <c:formatCode>General</c:formatCode>
                <c:ptCount val="32"/>
                <c:pt idx="0">
                  <c:v>6.4687499999999995E-2</c:v>
                </c:pt>
                <c:pt idx="1">
                  <c:v>8.8687500000000002E-2</c:v>
                </c:pt>
                <c:pt idx="2">
                  <c:v>0.13387500000000002</c:v>
                </c:pt>
                <c:pt idx="3">
                  <c:v>0.17212499999999994</c:v>
                </c:pt>
                <c:pt idx="4">
                  <c:v>0.21974999999999997</c:v>
                </c:pt>
                <c:pt idx="5">
                  <c:v>0.25012499999999999</c:v>
                </c:pt>
                <c:pt idx="6">
                  <c:v>0.27937500000000004</c:v>
                </c:pt>
                <c:pt idx="7">
                  <c:v>0.31931250000000005</c:v>
                </c:pt>
                <c:pt idx="8">
                  <c:v>0.38100000000000001</c:v>
                </c:pt>
                <c:pt idx="9">
                  <c:v>0.40443750000000006</c:v>
                </c:pt>
                <c:pt idx="10">
                  <c:v>0.47006250000000005</c:v>
                </c:pt>
                <c:pt idx="11">
                  <c:v>0.48225000000000007</c:v>
                </c:pt>
                <c:pt idx="12">
                  <c:v>0.53456249999999994</c:v>
                </c:pt>
                <c:pt idx="13">
                  <c:v>0.58143749999999994</c:v>
                </c:pt>
                <c:pt idx="14">
                  <c:v>0.62287499999999996</c:v>
                </c:pt>
                <c:pt idx="15">
                  <c:v>0.65118749999999992</c:v>
                </c:pt>
                <c:pt idx="16">
                  <c:v>0.71062500000000006</c:v>
                </c:pt>
                <c:pt idx="17">
                  <c:v>0.74587499999999995</c:v>
                </c:pt>
                <c:pt idx="18">
                  <c:v>0.79537499999999994</c:v>
                </c:pt>
                <c:pt idx="19">
                  <c:v>0.83493749999999989</c:v>
                </c:pt>
                <c:pt idx="20">
                  <c:v>0.86043749999999997</c:v>
                </c:pt>
                <c:pt idx="21">
                  <c:v>0.90749999999999997</c:v>
                </c:pt>
                <c:pt idx="22">
                  <c:v>0.94575000000000009</c:v>
                </c:pt>
                <c:pt idx="23">
                  <c:v>0.98175000000000012</c:v>
                </c:pt>
                <c:pt idx="24">
                  <c:v>1.0209375000000001</c:v>
                </c:pt>
                <c:pt idx="25">
                  <c:v>1.0698749999999999</c:v>
                </c:pt>
                <c:pt idx="26">
                  <c:v>1.0968750000000003</c:v>
                </c:pt>
                <c:pt idx="27">
                  <c:v>1.1739375000000001</c:v>
                </c:pt>
                <c:pt idx="28">
                  <c:v>1.1921250000000001</c:v>
                </c:pt>
                <c:pt idx="29">
                  <c:v>1.2318375000000004</c:v>
                </c:pt>
                <c:pt idx="30">
                  <c:v>1.2376875000000003</c:v>
                </c:pt>
                <c:pt idx="31">
                  <c:v>1.3068749999999998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01-429D-B16A-6F6C18438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33776"/>
        <c:axId val="362599840"/>
      </c:scatterChart>
      <c:valAx>
        <c:axId val="323733776"/>
        <c:scaling>
          <c:orientation val="minMax"/>
          <c:max val="1.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Displacement (m) =&gt;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599840"/>
        <c:crosses val="autoZero"/>
        <c:crossBetween val="midCat"/>
      </c:valAx>
      <c:valAx>
        <c:axId val="362599840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Velocity (ms</a:t>
                </a:r>
                <a:r>
                  <a:rPr lang="en-CA" baseline="30000"/>
                  <a:t>-1</a:t>
                </a:r>
                <a:r>
                  <a:rPr lang="en-CA"/>
                  <a:t>) =&gt;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3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errBars>
            <c:errDir val="x"/>
            <c:errBarType val="both"/>
            <c:errValType val="cust"/>
            <c:noEndCap val="0"/>
            <c:plus>
              <c:numRef>
                <c:f>Sheet1!$F$7</c:f>
                <c:numCache>
                  <c:formatCode>General</c:formatCode>
                  <c:ptCount val="1"/>
                  <c:pt idx="0">
                    <c:v>4.0000000000000002E-4</c:v>
                  </c:pt>
                </c:numCache>
              </c:numRef>
            </c:plus>
            <c:minus>
              <c:numRef>
                <c:f>Sheet1!$F$7</c:f>
                <c:numCache>
                  <c:formatCode>General</c:formatCode>
                  <c:ptCount val="1"/>
                  <c:pt idx="0">
                    <c:v>4.0000000000000002E-4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Sheet1!$B$236:$AH$236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4.9159604012508735E-4</c:v>
                  </c:pt>
                  <c:pt idx="2">
                    <c:v>6.790516262487786E-4</c:v>
                  </c:pt>
                  <c:pt idx="3">
                    <c:v>8.1649658092772617E-4</c:v>
                  </c:pt>
                  <c:pt idx="4">
                    <c:v>9.3392838174146005E-4</c:v>
                  </c:pt>
                  <c:pt idx="5">
                    <c:v>1.0192589900947105E-3</c:v>
                  </c:pt>
                  <c:pt idx="6">
                    <c:v>1.1303883305208784E-3</c:v>
                  </c:pt>
                  <c:pt idx="7">
                    <c:v>1.2133516482134203E-3</c:v>
                  </c:pt>
                  <c:pt idx="8">
                    <c:v>1.3006408676751121E-3</c:v>
                  </c:pt>
                  <c:pt idx="9">
                    <c:v>1.3854401627080278E-3</c:v>
                  </c:pt>
                  <c:pt idx="10">
                    <c:v>1.4491376746189448E-3</c:v>
                  </c:pt>
                  <c:pt idx="11">
                    <c:v>1.5338767153124729E-3</c:v>
                  </c:pt>
                  <c:pt idx="12">
                    <c:v>1.6012148165967278E-3</c:v>
                  </c:pt>
                  <c:pt idx="13">
                    <c:v>1.6616591440819369E-3</c:v>
                  </c:pt>
                  <c:pt idx="14">
                    <c:v>1.71674757090908E-3</c:v>
                  </c:pt>
                  <c:pt idx="15">
                    <c:v>1.7818529681205471E-3</c:v>
                  </c:pt>
                  <c:pt idx="16">
                    <c:v>1.8348478592697187E-3</c:v>
                  </c:pt>
                  <c:pt idx="17">
                    <c:v>1.8885620632287067E-3</c:v>
                  </c:pt>
                  <c:pt idx="18">
                    <c:v>1.9465068427541917E-3</c:v>
                  </c:pt>
                  <c:pt idx="19">
                    <c:v>1.997220290526033E-3</c:v>
                  </c:pt>
                  <c:pt idx="20">
                    <c:v>2.0527758983602891E-3</c:v>
                  </c:pt>
                  <c:pt idx="21">
                    <c:v>2.1173883284209671E-3</c:v>
                  </c:pt>
                  <c:pt idx="22">
                    <c:v>2.1628170930011121E-3</c:v>
                  </c:pt>
                  <c:pt idx="23">
                    <c:v>2.2148488787173629E-3</c:v>
                  </c:pt>
                  <c:pt idx="24">
                    <c:v>2.3816427570528347E-3</c:v>
                  </c:pt>
                  <c:pt idx="25">
                    <c:v>2.4249856815155759E-3</c:v>
                  </c:pt>
                  <c:pt idx="26">
                    <c:v>2.4692553983381772E-3</c:v>
                  </c:pt>
                  <c:pt idx="27">
                    <c:v>2.5049950099750714E-3</c:v>
                  </c:pt>
                  <c:pt idx="28">
                    <c:v>2.5473297566057083E-3</c:v>
                  </c:pt>
                  <c:pt idx="29">
                    <c:v>2.5916532689900236E-3</c:v>
                  </c:pt>
                  <c:pt idx="30">
                    <c:v>2.6233778056374418E-3</c:v>
                  </c:pt>
                  <c:pt idx="31">
                    <c:v>2.672161006459838E-3</c:v>
                  </c:pt>
                  <c:pt idx="32">
                    <c:v>2.7103505308354509E-3</c:v>
                  </c:pt>
                </c:numCache>
              </c:numRef>
            </c:plus>
            <c:minus>
              <c:numRef>
                <c:f>Sheet1!$B$236:$AH$236</c:f>
                <c:numCache>
                  <c:formatCode>General</c:formatCode>
                  <c:ptCount val="33"/>
                  <c:pt idx="0">
                    <c:v>0</c:v>
                  </c:pt>
                  <c:pt idx="1">
                    <c:v>4.9159604012508735E-4</c:v>
                  </c:pt>
                  <c:pt idx="2">
                    <c:v>6.790516262487786E-4</c:v>
                  </c:pt>
                  <c:pt idx="3">
                    <c:v>8.1649658092772617E-4</c:v>
                  </c:pt>
                  <c:pt idx="4">
                    <c:v>9.3392838174146005E-4</c:v>
                  </c:pt>
                  <c:pt idx="5">
                    <c:v>1.0192589900947105E-3</c:v>
                  </c:pt>
                  <c:pt idx="6">
                    <c:v>1.1303883305208784E-3</c:v>
                  </c:pt>
                  <c:pt idx="7">
                    <c:v>1.2133516482134203E-3</c:v>
                  </c:pt>
                  <c:pt idx="8">
                    <c:v>1.3006408676751121E-3</c:v>
                  </c:pt>
                  <c:pt idx="9">
                    <c:v>1.3854401627080278E-3</c:v>
                  </c:pt>
                  <c:pt idx="10">
                    <c:v>1.4491376746189448E-3</c:v>
                  </c:pt>
                  <c:pt idx="11">
                    <c:v>1.5338767153124729E-3</c:v>
                  </c:pt>
                  <c:pt idx="12">
                    <c:v>1.6012148165967278E-3</c:v>
                  </c:pt>
                  <c:pt idx="13">
                    <c:v>1.6616591440819369E-3</c:v>
                  </c:pt>
                  <c:pt idx="14">
                    <c:v>1.71674757090908E-3</c:v>
                  </c:pt>
                  <c:pt idx="15">
                    <c:v>1.7818529681205471E-3</c:v>
                  </c:pt>
                  <c:pt idx="16">
                    <c:v>1.8348478592697187E-3</c:v>
                  </c:pt>
                  <c:pt idx="17">
                    <c:v>1.8885620632287067E-3</c:v>
                  </c:pt>
                  <c:pt idx="18">
                    <c:v>1.9465068427541917E-3</c:v>
                  </c:pt>
                  <c:pt idx="19">
                    <c:v>1.997220290526033E-3</c:v>
                  </c:pt>
                  <c:pt idx="20">
                    <c:v>2.0527758983602891E-3</c:v>
                  </c:pt>
                  <c:pt idx="21">
                    <c:v>2.1173883284209671E-3</c:v>
                  </c:pt>
                  <c:pt idx="22">
                    <c:v>2.1628170930011121E-3</c:v>
                  </c:pt>
                  <c:pt idx="23">
                    <c:v>2.2148488787173629E-3</c:v>
                  </c:pt>
                  <c:pt idx="24">
                    <c:v>2.3816427570528347E-3</c:v>
                  </c:pt>
                  <c:pt idx="25">
                    <c:v>2.4249856815155759E-3</c:v>
                  </c:pt>
                  <c:pt idx="26">
                    <c:v>2.4692553983381772E-3</c:v>
                  </c:pt>
                  <c:pt idx="27">
                    <c:v>2.5049950099750714E-3</c:v>
                  </c:pt>
                  <c:pt idx="28">
                    <c:v>2.5473297566057083E-3</c:v>
                  </c:pt>
                  <c:pt idx="29">
                    <c:v>2.5916532689900236E-3</c:v>
                  </c:pt>
                  <c:pt idx="30">
                    <c:v>2.6233778056374418E-3</c:v>
                  </c:pt>
                  <c:pt idx="31">
                    <c:v>2.672161006459838E-3</c:v>
                  </c:pt>
                  <c:pt idx="32">
                    <c:v>2.7103505308354509E-3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Sheet1!$B$274:$AH$274</c:f>
              <c:numCache>
                <c:formatCode>General</c:formatCode>
                <c:ptCount val="33"/>
                <c:pt idx="0">
                  <c:v>0</c:v>
                </c:pt>
                <c:pt idx="1">
                  <c:v>6.6666666666666666E-2</c:v>
                </c:pt>
                <c:pt idx="2">
                  <c:v>0.13333333333333333</c:v>
                </c:pt>
                <c:pt idx="3">
                  <c:v>0.2</c:v>
                </c:pt>
                <c:pt idx="4">
                  <c:v>0.26666666666666666</c:v>
                </c:pt>
                <c:pt idx="5">
                  <c:v>0.33333333333333331</c:v>
                </c:pt>
                <c:pt idx="6">
                  <c:v>0.39999999999999997</c:v>
                </c:pt>
                <c:pt idx="7">
                  <c:v>0.46666666666666662</c:v>
                </c:pt>
                <c:pt idx="8">
                  <c:v>0.53333333333333333</c:v>
                </c:pt>
                <c:pt idx="9">
                  <c:v>0.6</c:v>
                </c:pt>
                <c:pt idx="10">
                  <c:v>0.66666666666666663</c:v>
                </c:pt>
                <c:pt idx="11">
                  <c:v>0.73333333333333328</c:v>
                </c:pt>
                <c:pt idx="12">
                  <c:v>0.79999999999999993</c:v>
                </c:pt>
                <c:pt idx="13">
                  <c:v>0.86666666666666659</c:v>
                </c:pt>
                <c:pt idx="14">
                  <c:v>0.93333333333333324</c:v>
                </c:pt>
                <c:pt idx="15">
                  <c:v>0.99999999999999989</c:v>
                </c:pt>
                <c:pt idx="16">
                  <c:v>1.0666666666666667</c:v>
                </c:pt>
                <c:pt idx="17">
                  <c:v>1.1333333333333333</c:v>
                </c:pt>
                <c:pt idx="18">
                  <c:v>1.2</c:v>
                </c:pt>
                <c:pt idx="19">
                  <c:v>1.2666666666666666</c:v>
                </c:pt>
                <c:pt idx="20">
                  <c:v>1.3333333333333333</c:v>
                </c:pt>
                <c:pt idx="21">
                  <c:v>1.4</c:v>
                </c:pt>
                <c:pt idx="22">
                  <c:v>1.4666666666666666</c:v>
                </c:pt>
                <c:pt idx="23">
                  <c:v>1.5333333333333332</c:v>
                </c:pt>
                <c:pt idx="24">
                  <c:v>1.5999999999999999</c:v>
                </c:pt>
                <c:pt idx="25">
                  <c:v>1.6666666666666665</c:v>
                </c:pt>
                <c:pt idx="26">
                  <c:v>1.7333333333333332</c:v>
                </c:pt>
                <c:pt idx="27">
                  <c:v>1.7999999999999998</c:v>
                </c:pt>
                <c:pt idx="28">
                  <c:v>1.8666666666666665</c:v>
                </c:pt>
                <c:pt idx="29">
                  <c:v>1.9333333333333331</c:v>
                </c:pt>
                <c:pt idx="30">
                  <c:v>1.9999999999999998</c:v>
                </c:pt>
                <c:pt idx="31">
                  <c:v>2.0666666666666664</c:v>
                </c:pt>
                <c:pt idx="32">
                  <c:v>2.1333333333333333</c:v>
                </c:pt>
              </c:numCache>
            </c:numRef>
          </c:xVal>
          <c:yVal>
            <c:numRef>
              <c:f>Sheet1!$B$235:$AH$235</c:f>
              <c:numCache>
                <c:formatCode>General</c:formatCode>
                <c:ptCount val="33"/>
                <c:pt idx="0">
                  <c:v>0</c:v>
                </c:pt>
                <c:pt idx="1">
                  <c:v>4.3125000000000012E-3</c:v>
                </c:pt>
                <c:pt idx="2">
                  <c:v>1.0225000000000001E-2</c:v>
                </c:pt>
                <c:pt idx="3">
                  <c:v>1.915E-2</c:v>
                </c:pt>
                <c:pt idx="4">
                  <c:v>3.0624999999999999E-2</c:v>
                </c:pt>
                <c:pt idx="5">
                  <c:v>4.5274999999999996E-2</c:v>
                </c:pt>
                <c:pt idx="6">
                  <c:v>6.1949999999999998E-2</c:v>
                </c:pt>
                <c:pt idx="7">
                  <c:v>8.0575000000000008E-2</c:v>
                </c:pt>
                <c:pt idx="8">
                  <c:v>0.10186250000000001</c:v>
                </c:pt>
                <c:pt idx="9">
                  <c:v>0.1272625</c:v>
                </c:pt>
                <c:pt idx="10">
                  <c:v>0.154225</c:v>
                </c:pt>
                <c:pt idx="11">
                  <c:v>0.18556249999999999</c:v>
                </c:pt>
                <c:pt idx="12">
                  <c:v>0.2177125</c:v>
                </c:pt>
                <c:pt idx="13">
                  <c:v>0.25335000000000002</c:v>
                </c:pt>
                <c:pt idx="14">
                  <c:v>0.2921125</c:v>
                </c:pt>
                <c:pt idx="15">
                  <c:v>0.33363750000000003</c:v>
                </c:pt>
                <c:pt idx="16">
                  <c:v>0.37705000000000005</c:v>
                </c:pt>
                <c:pt idx="17">
                  <c:v>0.42442500000000005</c:v>
                </c:pt>
                <c:pt idx="18">
                  <c:v>0.47415000000000007</c:v>
                </c:pt>
                <c:pt idx="19">
                  <c:v>0.52717500000000006</c:v>
                </c:pt>
                <c:pt idx="20">
                  <c:v>0.58283750000000001</c:v>
                </c:pt>
                <c:pt idx="21">
                  <c:v>0.64019999999999999</c:v>
                </c:pt>
                <c:pt idx="22">
                  <c:v>0.70069999999999999</c:v>
                </c:pt>
                <c:pt idx="23">
                  <c:v>0.76375000000000004</c:v>
                </c:pt>
                <c:pt idx="24">
                  <c:v>0.82920000000000005</c:v>
                </c:pt>
                <c:pt idx="25">
                  <c:v>0.89726250000000007</c:v>
                </c:pt>
                <c:pt idx="26">
                  <c:v>0.96858750000000005</c:v>
                </c:pt>
                <c:pt idx="27">
                  <c:v>1.0417125</c:v>
                </c:pt>
                <c:pt idx="28">
                  <c:v>1.1199750000000002</c:v>
                </c:pt>
                <c:pt idx="29">
                  <c:v>1.1994500000000001</c:v>
                </c:pt>
                <c:pt idx="30">
                  <c:v>1.2815725000000002</c:v>
                </c:pt>
                <c:pt idx="31">
                  <c:v>1.3640850000000002</c:v>
                </c:pt>
                <c:pt idx="32">
                  <c:v>1.4512100000000001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2-49CC-9F45-CC35563EC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589775"/>
        <c:axId val="2050637951"/>
      </c:scatterChart>
      <c:valAx>
        <c:axId val="1865589775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Time</a:t>
                </a:r>
                <a:r>
                  <a:rPr lang="en-CA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 =&gt;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637951"/>
        <c:crosses val="autoZero"/>
        <c:crossBetween val="midCat"/>
      </c:valAx>
      <c:valAx>
        <c:axId val="2050637951"/>
        <c:scaling>
          <c:orientation val="minMax"/>
          <c:max val="1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Displacement (m) =&gt;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589775"/>
        <c:crosses val="autoZero"/>
        <c:crossBetween val="midCat"/>
      </c:valAx>
      <c:spPr>
        <a:noFill/>
        <a:ln>
          <a:solidFill>
            <a:sysClr val="windowText" lastClr="000000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37</xdr:col>
      <xdr:colOff>358849</xdr:colOff>
      <xdr:row>8</xdr:row>
      <xdr:rowOff>108097</xdr:rowOff>
    </xdr:from>
    <xdr:to>
      <xdr:col>45</xdr:col>
      <xdr:colOff>39872</xdr:colOff>
      <xdr:row>23</xdr:row>
      <xdr:rowOff>60251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E7202F-D200-41E0-828B-985C40AFD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341128</xdr:colOff>
      <xdr:row>25</xdr:row>
      <xdr:rowOff>161260</xdr:rowOff>
    </xdr:from>
    <xdr:to>
      <xdr:col>45</xdr:col>
      <xdr:colOff>22151</xdr:colOff>
      <xdr:row>41</xdr:row>
      <xdr:rowOff>113414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91A657-CF4E-45DE-8E27-FD85BCC9B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37</xdr:col>
      <xdr:colOff>358849</xdr:colOff>
      <xdr:row>42</xdr:row>
      <xdr:rowOff>116959</xdr:rowOff>
    </xdr:from>
    <xdr:to>
      <xdr:col>45</xdr:col>
      <xdr:colOff>39872</xdr:colOff>
      <xdr:row>57</xdr:row>
      <xdr:rowOff>69112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08978E8-48A3-41DD-B8EC-1E76AE8F9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10886</xdr:colOff>
      <xdr:row>238</xdr:row>
      <xdr:rowOff>174171</xdr:rowOff>
    </xdr:from>
    <xdr:to>
      <xdr:col>43</xdr:col>
      <xdr:colOff>315686</xdr:colOff>
      <xdr:row>253</xdr:row>
      <xdr:rowOff>141514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F374F16-9F36-45AE-84C1-89DB0580EE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250371</xdr:colOff>
      <xdr:row>256</xdr:row>
      <xdr:rowOff>180702</xdr:rowOff>
    </xdr:from>
    <xdr:to>
      <xdr:col>43</xdr:col>
      <xdr:colOff>555171</xdr:colOff>
      <xdr:row>271</xdr:row>
      <xdr:rowOff>148045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8F5948C-5153-470C-8857-9B956865C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495299</xdr:colOff>
      <xdr:row>219</xdr:row>
      <xdr:rowOff>139849</xdr:rowOff>
    </xdr:from>
    <xdr:to>
      <xdr:col>51</xdr:col>
      <xdr:colOff>190499</xdr:colOff>
      <xdr:row>235</xdr:row>
      <xdr:rowOff>10757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E889438-3F8F-4582-ABD3-F3C87FF75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36</xdr:col>
      <xdr:colOff>54429</xdr:colOff>
      <xdr:row>220</xdr:row>
      <xdr:rowOff>32657</xdr:rowOff>
    </xdr:from>
    <xdr:to>
      <xdr:col>43</xdr:col>
      <xdr:colOff>359229</xdr:colOff>
      <xdr:row>235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460EAD9-91A7-4458-9A76-EC22E6B85D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venka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26">
          <cell r="B26">
            <v>0.13700000000000001</v>
          </cell>
          <cell r="C26">
            <v>1E-3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25"/>
  <sheetViews>
    <sheetView tabSelected="1" topLeftCell="A247" zoomScale="85" zoomScaleNormal="85" workbookViewId="0">
      <selection activeCell="C263" sqref="C263"/>
    </sheetView>
  </sheetViews>
  <sheetFormatPr defaultRowHeight="14.4" x14ac:dyDescent="0.3"/>
  <cols>
    <col min="2" max="2" width="12.44140625" bestFit="1" customWidth="1"/>
    <col min="3" max="3" width="13" bestFit="1" customWidth="1"/>
    <col min="4" max="4" width="12.44140625" bestFit="1" customWidth="1"/>
    <col min="7" max="7" width="9" bestFit="1" customWidth="1"/>
    <col min="8" max="8" width="13" bestFit="1" customWidth="1"/>
    <col min="9" max="9" width="9.109375" bestFit="1" customWidth="1"/>
    <col min="10" max="10" width="12.44140625" bestFit="1" customWidth="1"/>
  </cols>
  <sheetData>
    <row r="1" spans="1:34" ht="28.8" x14ac:dyDescent="0.55000000000000004">
      <c r="A1" s="5" t="s">
        <v>77</v>
      </c>
    </row>
    <row r="2" spans="1:34" ht="97.2" customHeight="1" x14ac:dyDescent="1.65">
      <c r="A2" s="8" t="s">
        <v>128</v>
      </c>
      <c r="B2" s="8"/>
      <c r="C2" s="8"/>
      <c r="D2" s="8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4" spans="1:34" x14ac:dyDescent="0.3">
      <c r="A4" t="s">
        <v>35</v>
      </c>
    </row>
    <row r="6" spans="1:34" x14ac:dyDescent="0.3">
      <c r="E6" t="s">
        <v>79</v>
      </c>
      <c r="F6" t="s">
        <v>76</v>
      </c>
      <c r="J6">
        <v>1000</v>
      </c>
    </row>
    <row r="7" spans="1:34" x14ac:dyDescent="0.3">
      <c r="A7" t="s">
        <v>78</v>
      </c>
      <c r="E7">
        <f>1/15</f>
        <v>6.6666666666666666E-2</v>
      </c>
      <c r="F7">
        <v>4.0000000000000002E-4</v>
      </c>
    </row>
    <row r="8" spans="1:34" s="6" customFormat="1" x14ac:dyDescent="0.3">
      <c r="A8" s="6" t="s">
        <v>74</v>
      </c>
      <c r="B8" s="6">
        <f>E7</f>
        <v>6.6666666666666666E-2</v>
      </c>
      <c r="C8" s="6">
        <f>$E$7+B8</f>
        <v>0.13333333333333333</v>
      </c>
      <c r="D8" s="6">
        <f>$E$7+C8</f>
        <v>0.2</v>
      </c>
      <c r="E8" s="6">
        <f t="shared" ref="E8:AG8" si="0">$E$7+D8</f>
        <v>0.26666666666666666</v>
      </c>
      <c r="F8" s="6">
        <f t="shared" si="0"/>
        <v>0.33333333333333331</v>
      </c>
      <c r="G8" s="6">
        <f t="shared" si="0"/>
        <v>0.39999999999999997</v>
      </c>
      <c r="H8" s="6">
        <f t="shared" si="0"/>
        <v>0.46666666666666662</v>
      </c>
      <c r="I8" s="6">
        <f t="shared" si="0"/>
        <v>0.53333333333333333</v>
      </c>
      <c r="J8" s="6">
        <f t="shared" si="0"/>
        <v>0.6</v>
      </c>
      <c r="K8" s="6">
        <f t="shared" si="0"/>
        <v>0.66666666666666663</v>
      </c>
      <c r="L8" s="6">
        <f t="shared" si="0"/>
        <v>0.73333333333333328</v>
      </c>
      <c r="M8" s="6">
        <f t="shared" si="0"/>
        <v>0.79999999999999993</v>
      </c>
      <c r="N8" s="6">
        <f t="shared" si="0"/>
        <v>0.86666666666666659</v>
      </c>
      <c r="O8" s="6">
        <f t="shared" si="0"/>
        <v>0.93333333333333324</v>
      </c>
      <c r="P8" s="6">
        <f t="shared" si="0"/>
        <v>0.99999999999999989</v>
      </c>
      <c r="Q8" s="6">
        <f t="shared" si="0"/>
        <v>1.0666666666666667</v>
      </c>
      <c r="R8" s="6">
        <f t="shared" si="0"/>
        <v>1.1333333333333333</v>
      </c>
      <c r="S8" s="6">
        <f t="shared" si="0"/>
        <v>1.2</v>
      </c>
      <c r="T8" s="6">
        <f t="shared" si="0"/>
        <v>1.2666666666666666</v>
      </c>
      <c r="U8" s="6">
        <f t="shared" si="0"/>
        <v>1.3333333333333333</v>
      </c>
      <c r="V8" s="6">
        <f t="shared" si="0"/>
        <v>1.4</v>
      </c>
      <c r="W8" s="6">
        <f t="shared" si="0"/>
        <v>1.4666666666666666</v>
      </c>
      <c r="X8" s="6">
        <f t="shared" si="0"/>
        <v>1.5333333333333332</v>
      </c>
      <c r="Y8" s="6">
        <f t="shared" si="0"/>
        <v>1.5999999999999999</v>
      </c>
      <c r="Z8" s="6">
        <f t="shared" si="0"/>
        <v>1.6666666666666665</v>
      </c>
      <c r="AA8" s="6">
        <f t="shared" si="0"/>
        <v>1.7333333333333332</v>
      </c>
      <c r="AB8" s="6">
        <f t="shared" si="0"/>
        <v>1.7999999999999998</v>
      </c>
      <c r="AC8" s="6">
        <f t="shared" si="0"/>
        <v>1.8666666666666665</v>
      </c>
      <c r="AD8" s="6">
        <f t="shared" si="0"/>
        <v>1.9333333333333331</v>
      </c>
      <c r="AE8" s="6">
        <f t="shared" si="0"/>
        <v>1.9999999999999998</v>
      </c>
      <c r="AF8" s="6">
        <f t="shared" si="0"/>
        <v>2.0666666666666664</v>
      </c>
      <c r="AG8" s="6">
        <f t="shared" si="0"/>
        <v>2.1333333333333333</v>
      </c>
    </row>
    <row r="9" spans="1:34" x14ac:dyDescent="0.3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</row>
    <row r="10" spans="1:34" x14ac:dyDescent="0.3">
      <c r="A10" s="2" t="s">
        <v>0</v>
      </c>
      <c r="B10" t="s">
        <v>118</v>
      </c>
      <c r="C10" t="s">
        <v>119</v>
      </c>
    </row>
    <row r="11" spans="1:34" x14ac:dyDescent="0.3">
      <c r="A11" t="s">
        <v>1</v>
      </c>
      <c r="B11" s="1" t="s">
        <v>2</v>
      </c>
      <c r="C11" s="1" t="s">
        <v>3</v>
      </c>
      <c r="D11" s="1" t="s">
        <v>4</v>
      </c>
      <c r="E11" s="1" t="s">
        <v>5</v>
      </c>
      <c r="F11" s="1" t="s">
        <v>6</v>
      </c>
      <c r="G11" s="1" t="s">
        <v>7</v>
      </c>
      <c r="H11" s="1" t="s">
        <v>8</v>
      </c>
      <c r="I11" s="1" t="s">
        <v>9</v>
      </c>
      <c r="J11" s="1" t="s">
        <v>10</v>
      </c>
      <c r="K11" s="1" t="s">
        <v>11</v>
      </c>
      <c r="L11" s="1" t="s">
        <v>12</v>
      </c>
      <c r="M11" s="1" t="s">
        <v>13</v>
      </c>
      <c r="N11" s="1" t="s">
        <v>14</v>
      </c>
      <c r="O11" s="1" t="s">
        <v>15</v>
      </c>
      <c r="P11" s="1" t="s">
        <v>16</v>
      </c>
      <c r="Q11" s="1" t="s">
        <v>17</v>
      </c>
      <c r="R11" s="1" t="s">
        <v>18</v>
      </c>
      <c r="S11" s="1" t="s">
        <v>19</v>
      </c>
      <c r="T11" s="1" t="s">
        <v>20</v>
      </c>
      <c r="U11" s="1" t="s">
        <v>21</v>
      </c>
      <c r="V11" s="1" t="s">
        <v>22</v>
      </c>
      <c r="W11" s="1" t="s">
        <v>23</v>
      </c>
      <c r="X11" s="1" t="s">
        <v>24</v>
      </c>
      <c r="Y11" s="1" t="s">
        <v>25</v>
      </c>
      <c r="Z11" s="1" t="s">
        <v>26</v>
      </c>
      <c r="AA11" s="1" t="s">
        <v>27</v>
      </c>
      <c r="AB11" s="1" t="s">
        <v>28</v>
      </c>
      <c r="AC11" s="1" t="s">
        <v>29</v>
      </c>
      <c r="AD11" s="1" t="s">
        <v>30</v>
      </c>
      <c r="AE11" s="1" t="s">
        <v>31</v>
      </c>
      <c r="AF11" s="1" t="s">
        <v>32</v>
      </c>
      <c r="AG11" s="1" t="s">
        <v>33</v>
      </c>
      <c r="AH11" s="1" t="s">
        <v>34</v>
      </c>
    </row>
    <row r="12" spans="1:34" x14ac:dyDescent="0.3">
      <c r="A12">
        <v>1</v>
      </c>
      <c r="B12" s="1">
        <f>5 /$J$6</f>
        <v>5.0000000000000001E-3</v>
      </c>
      <c r="C12">
        <v>5.4999999999999997E-3</v>
      </c>
      <c r="D12">
        <v>6.4999999999999997E-3</v>
      </c>
      <c r="E12">
        <v>1.0500000000000001E-2</v>
      </c>
      <c r="F12">
        <v>1.2999999999999999E-2</v>
      </c>
      <c r="G12">
        <v>1.55E-2</v>
      </c>
      <c r="H12">
        <v>1.8499999999999999E-2</v>
      </c>
      <c r="I12">
        <v>2.0500000000000001E-2</v>
      </c>
      <c r="J12">
        <v>2.4500000000000001E-2</v>
      </c>
      <c r="K12">
        <v>2.5999999999999999E-2</v>
      </c>
      <c r="L12">
        <v>2.9499999999999998E-2</v>
      </c>
      <c r="M12">
        <v>3.15E-2</v>
      </c>
      <c r="N12">
        <v>3.4000000000000002E-2</v>
      </c>
      <c r="O12">
        <v>3.7499999999999999E-2</v>
      </c>
      <c r="P12">
        <v>0.04</v>
      </c>
      <c r="Q12">
        <v>4.0500000000000001E-2</v>
      </c>
      <c r="R12">
        <v>4.9000000000000002E-2</v>
      </c>
      <c r="S12">
        <v>4.8500000000000001E-2</v>
      </c>
      <c r="T12">
        <v>5.1499999999999997E-2</v>
      </c>
      <c r="U12">
        <v>5.2999999999999999E-2</v>
      </c>
      <c r="V12">
        <v>5.7500000000000002E-2</v>
      </c>
      <c r="W12">
        <v>5.8000000000000003E-2</v>
      </c>
      <c r="X12">
        <v>6.3500000000000001E-2</v>
      </c>
      <c r="Y12">
        <v>6.3E-2</v>
      </c>
      <c r="Z12">
        <v>6.5000000000000002E-2</v>
      </c>
      <c r="AA12">
        <v>7.1999999999999995E-2</v>
      </c>
      <c r="AB12">
        <v>7.1999999999999995E-2</v>
      </c>
      <c r="AC12">
        <v>0.08</v>
      </c>
      <c r="AD12">
        <v>7.8E-2</v>
      </c>
      <c r="AE12">
        <v>8.1500000000000003E-2</v>
      </c>
      <c r="AF12">
        <v>8.1500000000000003E-2</v>
      </c>
      <c r="AG12">
        <v>8.7499999999999994E-2</v>
      </c>
      <c r="AH12">
        <f t="shared" ref="AH12:AH21" si="1">SUM(B12:AG12)</f>
        <v>1.4199999999999997</v>
      </c>
    </row>
    <row r="13" spans="1:34" x14ac:dyDescent="0.3">
      <c r="A13">
        <v>2</v>
      </c>
      <c r="B13" s="1">
        <f xml:space="preserve"> 5.5 /$J$6</f>
        <v>5.4999999999999997E-3</v>
      </c>
      <c r="C13">
        <v>6.0000000000000001E-3</v>
      </c>
      <c r="D13">
        <v>6.4999999999999997E-3</v>
      </c>
      <c r="E13">
        <v>1.0999999999999999E-2</v>
      </c>
      <c r="F13">
        <v>1.35E-2</v>
      </c>
      <c r="G13">
        <v>1.55E-2</v>
      </c>
      <c r="H13">
        <v>1.7999999999999999E-2</v>
      </c>
      <c r="I13">
        <v>2.0500000000000001E-2</v>
      </c>
      <c r="J13">
        <v>2.4500000000000001E-2</v>
      </c>
      <c r="K13">
        <v>2.5999999999999999E-2</v>
      </c>
      <c r="L13">
        <v>0.03</v>
      </c>
      <c r="M13">
        <v>3.2000000000000001E-2</v>
      </c>
      <c r="N13">
        <v>3.4500000000000003E-2</v>
      </c>
      <c r="O13">
        <v>3.7999999999999999E-2</v>
      </c>
      <c r="P13">
        <v>0.04</v>
      </c>
      <c r="Q13">
        <v>4.1000000000000002E-2</v>
      </c>
      <c r="R13">
        <v>4.9000000000000002E-2</v>
      </c>
      <c r="S13">
        <v>4.9000000000000002E-2</v>
      </c>
      <c r="T13">
        <v>5.1999999999999998E-2</v>
      </c>
      <c r="U13">
        <v>5.3499999999999999E-2</v>
      </c>
      <c r="V13">
        <v>5.7500000000000002E-2</v>
      </c>
      <c r="W13">
        <v>5.8500000000000003E-2</v>
      </c>
      <c r="X13">
        <v>6.4000000000000001E-2</v>
      </c>
      <c r="Y13">
        <v>6.3E-2</v>
      </c>
      <c r="Z13">
        <v>6.5500000000000003E-2</v>
      </c>
      <c r="AA13">
        <v>7.1499999999999994E-2</v>
      </c>
      <c r="AB13">
        <v>7.1999999999999995E-2</v>
      </c>
      <c r="AC13">
        <v>7.9500000000000001E-2</v>
      </c>
      <c r="AD13">
        <v>7.8E-2</v>
      </c>
      <c r="AE13">
        <v>8.1500000000000003E-2</v>
      </c>
      <c r="AF13">
        <v>8.2000000000000003E-2</v>
      </c>
      <c r="AG13">
        <v>8.7999999999999995E-2</v>
      </c>
      <c r="AH13">
        <f t="shared" si="1"/>
        <v>1.427</v>
      </c>
    </row>
    <row r="14" spans="1:34" x14ac:dyDescent="0.3">
      <c r="A14">
        <v>3</v>
      </c>
      <c r="B14" s="1">
        <f t="shared" ref="B14" si="2">5 /$J$6</f>
        <v>5.0000000000000001E-3</v>
      </c>
      <c r="C14">
        <v>6.0000000000000001E-3</v>
      </c>
      <c r="D14">
        <v>6.4999999999999997E-3</v>
      </c>
      <c r="E14">
        <v>1.0500000000000001E-2</v>
      </c>
      <c r="F14">
        <v>1.35E-2</v>
      </c>
      <c r="G14">
        <v>1.6E-2</v>
      </c>
      <c r="H14">
        <v>1.7999999999999999E-2</v>
      </c>
      <c r="I14">
        <v>2.0500000000000001E-2</v>
      </c>
      <c r="J14">
        <v>2.5000000000000001E-2</v>
      </c>
      <c r="K14">
        <v>2.6499999999999999E-2</v>
      </c>
      <c r="L14">
        <v>2.9499999999999998E-2</v>
      </c>
      <c r="M14">
        <v>3.2000000000000001E-2</v>
      </c>
      <c r="N14">
        <v>3.4500000000000003E-2</v>
      </c>
      <c r="O14">
        <v>3.7999999999999999E-2</v>
      </c>
      <c r="P14">
        <v>3.95E-2</v>
      </c>
      <c r="Q14">
        <v>4.1000000000000002E-2</v>
      </c>
      <c r="R14">
        <v>4.9000000000000002E-2</v>
      </c>
      <c r="S14">
        <v>4.9000000000000002E-2</v>
      </c>
      <c r="T14">
        <v>5.1999999999999998E-2</v>
      </c>
      <c r="U14">
        <v>5.2999999999999999E-2</v>
      </c>
      <c r="V14">
        <v>5.8000000000000003E-2</v>
      </c>
      <c r="W14">
        <v>5.8000000000000003E-2</v>
      </c>
      <c r="X14">
        <v>6.3500000000000001E-2</v>
      </c>
      <c r="Y14">
        <v>6.3E-2</v>
      </c>
      <c r="Z14">
        <v>6.5500000000000003E-2</v>
      </c>
      <c r="AA14">
        <v>7.1499999999999994E-2</v>
      </c>
      <c r="AB14">
        <v>7.1999999999999995E-2</v>
      </c>
      <c r="AC14">
        <v>7.9500000000000001E-2</v>
      </c>
      <c r="AD14">
        <v>7.8E-2</v>
      </c>
      <c r="AE14">
        <v>8.1500000000000003E-2</v>
      </c>
      <c r="AF14">
        <v>8.2000000000000003E-2</v>
      </c>
      <c r="AG14">
        <v>8.7499999999999994E-2</v>
      </c>
      <c r="AH14">
        <f t="shared" si="1"/>
        <v>1.425</v>
      </c>
    </row>
    <row r="15" spans="1:34" x14ac:dyDescent="0.3">
      <c r="A15">
        <v>4</v>
      </c>
      <c r="B15" s="1">
        <f t="shared" ref="B15" si="3" xml:space="preserve"> 5.5 /$J$6</f>
        <v>5.4999999999999997E-3</v>
      </c>
      <c r="C15">
        <v>5.4999999999999997E-3</v>
      </c>
      <c r="D15">
        <v>7.0000000000000001E-3</v>
      </c>
      <c r="E15">
        <v>1.0999999999999999E-2</v>
      </c>
      <c r="F15">
        <v>1.35E-2</v>
      </c>
      <c r="G15">
        <v>1.55E-2</v>
      </c>
      <c r="H15">
        <v>1.7999999999999999E-2</v>
      </c>
      <c r="I15">
        <v>2.0500000000000001E-2</v>
      </c>
      <c r="J15">
        <v>2.5000000000000001E-2</v>
      </c>
      <c r="K15">
        <v>2.6499999999999999E-2</v>
      </c>
      <c r="L15">
        <v>2.9499999999999998E-2</v>
      </c>
      <c r="M15">
        <v>3.15E-2</v>
      </c>
      <c r="N15">
        <v>3.4000000000000002E-2</v>
      </c>
      <c r="O15">
        <v>3.7999999999999999E-2</v>
      </c>
      <c r="P15">
        <v>3.95E-2</v>
      </c>
      <c r="Q15">
        <v>4.1000000000000002E-2</v>
      </c>
      <c r="R15">
        <v>4.9000000000000002E-2</v>
      </c>
      <c r="S15">
        <v>4.8500000000000001E-2</v>
      </c>
      <c r="T15">
        <v>5.1499999999999997E-2</v>
      </c>
      <c r="U15">
        <v>5.2999999999999999E-2</v>
      </c>
      <c r="V15">
        <v>5.8000000000000003E-2</v>
      </c>
      <c r="W15">
        <v>5.8000000000000003E-2</v>
      </c>
      <c r="X15">
        <v>6.3500000000000001E-2</v>
      </c>
      <c r="Y15">
        <v>6.4500000000000002E-2</v>
      </c>
      <c r="Z15">
        <v>6.5500000000000003E-2</v>
      </c>
      <c r="AA15">
        <v>7.1499999999999994E-2</v>
      </c>
      <c r="AB15">
        <v>7.2499999999999995E-2</v>
      </c>
      <c r="AC15">
        <v>0.08</v>
      </c>
      <c r="AD15">
        <v>7.7499999999999999E-2</v>
      </c>
      <c r="AE15">
        <v>8.2000000000000003E-2</v>
      </c>
      <c r="AF15">
        <v>8.2000000000000003E-2</v>
      </c>
      <c r="AG15">
        <v>8.7499999999999994E-2</v>
      </c>
      <c r="AH15">
        <f t="shared" si="1"/>
        <v>1.4260000000000002</v>
      </c>
    </row>
    <row r="16" spans="1:34" x14ac:dyDescent="0.3">
      <c r="A16">
        <v>5</v>
      </c>
      <c r="B16" s="1">
        <f t="shared" ref="B16" si="4">5 /$J$6</f>
        <v>5.0000000000000001E-3</v>
      </c>
      <c r="C16">
        <v>5.4999999999999997E-3</v>
      </c>
      <c r="D16">
        <v>6.4999999999999997E-3</v>
      </c>
      <c r="E16">
        <v>1.0999999999999999E-2</v>
      </c>
      <c r="F16">
        <v>1.35E-2</v>
      </c>
      <c r="G16">
        <v>1.55E-2</v>
      </c>
      <c r="H16">
        <v>1.7999999999999999E-2</v>
      </c>
      <c r="I16">
        <v>2.1000000000000001E-2</v>
      </c>
      <c r="J16">
        <v>2.4500000000000001E-2</v>
      </c>
      <c r="K16">
        <v>2.6499999999999999E-2</v>
      </c>
      <c r="L16">
        <v>2.9499999999999998E-2</v>
      </c>
      <c r="M16">
        <v>3.15E-2</v>
      </c>
      <c r="N16">
        <v>3.4000000000000002E-2</v>
      </c>
      <c r="O16">
        <v>3.7999999999999999E-2</v>
      </c>
      <c r="P16">
        <v>3.95E-2</v>
      </c>
      <c r="Q16">
        <v>4.1000000000000002E-2</v>
      </c>
      <c r="R16">
        <v>4.9000000000000002E-2</v>
      </c>
      <c r="S16">
        <v>4.8500000000000001E-2</v>
      </c>
      <c r="T16">
        <v>5.1499999999999997E-2</v>
      </c>
      <c r="U16">
        <v>5.2999999999999999E-2</v>
      </c>
      <c r="V16">
        <v>5.8000000000000003E-2</v>
      </c>
      <c r="W16">
        <v>5.8000000000000003E-2</v>
      </c>
      <c r="X16">
        <v>6.3500000000000001E-2</v>
      </c>
      <c r="Y16">
        <v>6.4500000000000002E-2</v>
      </c>
      <c r="Z16">
        <v>6.5500000000000003E-2</v>
      </c>
      <c r="AA16">
        <v>7.1499999999999994E-2</v>
      </c>
      <c r="AB16">
        <v>7.1999999999999995E-2</v>
      </c>
      <c r="AC16">
        <v>0.08</v>
      </c>
      <c r="AD16">
        <v>7.7499999999999999E-2</v>
      </c>
      <c r="AE16">
        <v>8.2000000000000003E-2</v>
      </c>
      <c r="AF16">
        <v>8.2000000000000003E-2</v>
      </c>
      <c r="AG16">
        <v>8.7499999999999994E-2</v>
      </c>
      <c r="AH16">
        <f t="shared" si="1"/>
        <v>1.4245000000000001</v>
      </c>
    </row>
    <row r="17" spans="1:36" x14ac:dyDescent="0.3">
      <c r="A17">
        <v>6</v>
      </c>
      <c r="B17" s="1">
        <f t="shared" ref="B17" si="5" xml:space="preserve"> 5.5 /$J$6</f>
        <v>5.4999999999999997E-3</v>
      </c>
      <c r="C17">
        <v>6.0000000000000001E-3</v>
      </c>
      <c r="D17">
        <v>7.0000000000000001E-3</v>
      </c>
      <c r="E17">
        <v>1.0999999999999999E-2</v>
      </c>
      <c r="F17">
        <v>1.2999999999999999E-2</v>
      </c>
      <c r="G17">
        <v>1.55E-2</v>
      </c>
      <c r="H17">
        <v>1.7999999999999999E-2</v>
      </c>
      <c r="I17">
        <v>2.1000000000000001E-2</v>
      </c>
      <c r="J17">
        <v>2.4500000000000001E-2</v>
      </c>
      <c r="K17">
        <v>2.5999999999999999E-2</v>
      </c>
      <c r="L17">
        <v>0.03</v>
      </c>
      <c r="M17">
        <v>3.15E-2</v>
      </c>
      <c r="N17">
        <v>3.4500000000000003E-2</v>
      </c>
      <c r="O17">
        <v>3.7999999999999999E-2</v>
      </c>
      <c r="P17">
        <v>3.95E-2</v>
      </c>
      <c r="Q17">
        <v>4.0500000000000001E-2</v>
      </c>
      <c r="R17">
        <v>4.9000000000000002E-2</v>
      </c>
      <c r="S17">
        <v>4.8500000000000001E-2</v>
      </c>
      <c r="T17">
        <v>5.1499999999999997E-2</v>
      </c>
      <c r="U17">
        <v>5.3499999999999999E-2</v>
      </c>
      <c r="V17">
        <v>5.8000000000000003E-2</v>
      </c>
      <c r="W17">
        <v>5.8500000000000003E-2</v>
      </c>
      <c r="X17">
        <v>6.4000000000000001E-2</v>
      </c>
      <c r="Y17">
        <v>6.3E-2</v>
      </c>
      <c r="Z17">
        <v>6.5500000000000003E-2</v>
      </c>
      <c r="AA17">
        <v>7.1999999999999995E-2</v>
      </c>
      <c r="AB17">
        <v>7.1999999999999995E-2</v>
      </c>
      <c r="AC17">
        <v>0.08</v>
      </c>
      <c r="AD17">
        <v>7.8E-2</v>
      </c>
      <c r="AE17">
        <v>8.1500000000000003E-2</v>
      </c>
      <c r="AF17">
        <v>8.2000000000000003E-2</v>
      </c>
      <c r="AG17">
        <v>8.7499999999999994E-2</v>
      </c>
      <c r="AH17">
        <f t="shared" si="1"/>
        <v>1.4259999999999999</v>
      </c>
    </row>
    <row r="18" spans="1:36" x14ac:dyDescent="0.3">
      <c r="A18">
        <v>7</v>
      </c>
      <c r="B18" s="1">
        <f t="shared" ref="B18" si="6">5 /$J$6</f>
        <v>5.0000000000000001E-3</v>
      </c>
      <c r="C18">
        <v>5.4999999999999997E-3</v>
      </c>
      <c r="D18">
        <v>6.4999999999999997E-3</v>
      </c>
      <c r="E18">
        <v>1.0999999999999999E-2</v>
      </c>
      <c r="F18">
        <v>1.35E-2</v>
      </c>
      <c r="G18">
        <v>1.6E-2</v>
      </c>
      <c r="H18">
        <v>1.8499999999999999E-2</v>
      </c>
      <c r="I18">
        <v>2.0500000000000001E-2</v>
      </c>
      <c r="J18">
        <v>2.4500000000000001E-2</v>
      </c>
      <c r="K18">
        <v>2.6499999999999999E-2</v>
      </c>
      <c r="L18">
        <v>0.03</v>
      </c>
      <c r="M18">
        <v>3.15E-2</v>
      </c>
      <c r="N18">
        <v>3.4500000000000003E-2</v>
      </c>
      <c r="O18">
        <v>3.7999999999999999E-2</v>
      </c>
      <c r="P18">
        <v>0.04</v>
      </c>
      <c r="Q18">
        <v>4.0500000000000001E-2</v>
      </c>
      <c r="R18">
        <v>4.9500000000000002E-2</v>
      </c>
      <c r="S18">
        <v>4.9000000000000002E-2</v>
      </c>
      <c r="T18">
        <v>5.1999999999999998E-2</v>
      </c>
      <c r="U18">
        <v>5.2999999999999999E-2</v>
      </c>
      <c r="V18">
        <v>5.8000000000000003E-2</v>
      </c>
      <c r="W18">
        <v>5.8000000000000003E-2</v>
      </c>
      <c r="X18">
        <v>6.4000000000000001E-2</v>
      </c>
      <c r="Y18">
        <v>6.3E-2</v>
      </c>
      <c r="Z18">
        <v>6.5500000000000003E-2</v>
      </c>
      <c r="AA18">
        <v>7.1499999999999994E-2</v>
      </c>
      <c r="AB18">
        <v>7.1999999999999995E-2</v>
      </c>
      <c r="AC18">
        <v>7.9500000000000001E-2</v>
      </c>
      <c r="AD18">
        <v>7.8E-2</v>
      </c>
      <c r="AE18">
        <v>8.1500000000000003E-2</v>
      </c>
      <c r="AF18">
        <v>8.2000000000000003E-2</v>
      </c>
      <c r="AG18">
        <v>8.7999999999999995E-2</v>
      </c>
      <c r="AH18">
        <f t="shared" si="1"/>
        <v>1.4265000000000001</v>
      </c>
    </row>
    <row r="19" spans="1:36" x14ac:dyDescent="0.3">
      <c r="A19">
        <v>8</v>
      </c>
      <c r="B19" s="1">
        <f t="shared" ref="B19" si="7" xml:space="preserve"> 5.5 /$J$6</f>
        <v>5.4999999999999997E-3</v>
      </c>
      <c r="C19">
        <v>5.4999999999999997E-3</v>
      </c>
      <c r="D19">
        <v>7.0000000000000001E-3</v>
      </c>
      <c r="E19">
        <v>1.0999999999999999E-2</v>
      </c>
      <c r="F19">
        <v>1.35E-2</v>
      </c>
      <c r="G19">
        <v>1.6E-2</v>
      </c>
      <c r="H19">
        <v>1.7999999999999999E-2</v>
      </c>
      <c r="I19">
        <v>2.0500000000000001E-2</v>
      </c>
      <c r="J19">
        <v>2.4500000000000001E-2</v>
      </c>
      <c r="K19">
        <v>2.6499999999999999E-2</v>
      </c>
      <c r="L19">
        <v>2.9499999999999998E-2</v>
      </c>
      <c r="M19">
        <v>3.2000000000000001E-2</v>
      </c>
      <c r="N19">
        <v>3.4000000000000002E-2</v>
      </c>
      <c r="O19">
        <v>3.7499999999999999E-2</v>
      </c>
      <c r="P19">
        <v>0.04</v>
      </c>
      <c r="Q19">
        <v>4.1000000000000002E-2</v>
      </c>
      <c r="R19">
        <v>4.9000000000000002E-2</v>
      </c>
      <c r="S19">
        <v>4.9000000000000002E-2</v>
      </c>
      <c r="T19">
        <v>5.1999999999999998E-2</v>
      </c>
      <c r="U19">
        <v>5.2999999999999999E-2</v>
      </c>
      <c r="V19">
        <v>5.8000000000000003E-2</v>
      </c>
      <c r="W19">
        <v>5.8000000000000003E-2</v>
      </c>
      <c r="X19">
        <v>6.4000000000000001E-2</v>
      </c>
      <c r="Y19">
        <v>6.4500000000000002E-2</v>
      </c>
      <c r="Z19">
        <v>6.5500000000000003E-2</v>
      </c>
      <c r="AA19">
        <v>7.1499999999999994E-2</v>
      </c>
      <c r="AB19">
        <v>7.1999999999999995E-2</v>
      </c>
      <c r="AC19">
        <v>7.9500000000000001E-2</v>
      </c>
      <c r="AD19">
        <v>7.7499999999999999E-2</v>
      </c>
      <c r="AE19">
        <v>8.1500000000000003E-2</v>
      </c>
      <c r="AF19">
        <v>8.1500000000000003E-2</v>
      </c>
      <c r="AG19">
        <v>8.7499999999999994E-2</v>
      </c>
      <c r="AH19">
        <f t="shared" si="1"/>
        <v>1.4259999999999997</v>
      </c>
    </row>
    <row r="20" spans="1:36" x14ac:dyDescent="0.3">
      <c r="A20">
        <v>9</v>
      </c>
      <c r="B20" s="1">
        <f t="shared" ref="B20" si="8">5 /$J$6</f>
        <v>5.0000000000000001E-3</v>
      </c>
      <c r="C20">
        <v>6.0000000000000001E-3</v>
      </c>
      <c r="D20">
        <v>6.4999999999999997E-3</v>
      </c>
      <c r="E20">
        <v>1.0999999999999999E-2</v>
      </c>
      <c r="F20">
        <v>1.2999999999999999E-2</v>
      </c>
      <c r="G20">
        <v>1.6E-2</v>
      </c>
      <c r="H20">
        <v>1.7999999999999999E-2</v>
      </c>
      <c r="I20">
        <v>2.1000000000000001E-2</v>
      </c>
      <c r="J20">
        <v>2.5000000000000001E-2</v>
      </c>
      <c r="K20">
        <v>2.5999999999999999E-2</v>
      </c>
      <c r="L20">
        <v>0.03</v>
      </c>
      <c r="M20">
        <v>3.15E-2</v>
      </c>
      <c r="N20">
        <v>3.4000000000000002E-2</v>
      </c>
      <c r="O20">
        <v>3.7499999999999999E-2</v>
      </c>
      <c r="P20">
        <v>3.95E-2</v>
      </c>
      <c r="Q20">
        <v>4.1000000000000002E-2</v>
      </c>
      <c r="R20">
        <v>4.9000000000000002E-2</v>
      </c>
      <c r="S20">
        <v>4.8500000000000001E-2</v>
      </c>
      <c r="T20">
        <v>5.1999999999999998E-2</v>
      </c>
      <c r="U20">
        <v>5.3499999999999999E-2</v>
      </c>
      <c r="V20">
        <v>5.7500000000000002E-2</v>
      </c>
      <c r="W20">
        <v>5.8000000000000003E-2</v>
      </c>
      <c r="X20">
        <v>6.4000000000000001E-2</v>
      </c>
      <c r="Y20">
        <v>6.4500000000000002E-2</v>
      </c>
      <c r="Z20">
        <v>6.5500000000000003E-2</v>
      </c>
      <c r="AA20">
        <v>7.1499999999999994E-2</v>
      </c>
      <c r="AB20">
        <v>7.1999999999999995E-2</v>
      </c>
      <c r="AC20">
        <v>7.9500000000000001E-2</v>
      </c>
      <c r="AD20">
        <v>7.7499999999999999E-2</v>
      </c>
      <c r="AE20">
        <v>8.2000000000000003E-2</v>
      </c>
      <c r="AF20">
        <v>8.1500000000000003E-2</v>
      </c>
      <c r="AG20">
        <v>8.7499999999999994E-2</v>
      </c>
      <c r="AH20">
        <f t="shared" si="1"/>
        <v>1.4249999999999998</v>
      </c>
    </row>
    <row r="21" spans="1:36" x14ac:dyDescent="0.3">
      <c r="A21">
        <v>10</v>
      </c>
      <c r="B21" s="1">
        <f t="shared" ref="B21" si="9" xml:space="preserve"> 5.5 /$J$6</f>
        <v>5.4999999999999997E-3</v>
      </c>
      <c r="C21">
        <v>5.4999999999999997E-3</v>
      </c>
      <c r="D21">
        <v>6.4999999999999997E-3</v>
      </c>
      <c r="E21">
        <v>1.0999999999999999E-2</v>
      </c>
      <c r="F21">
        <v>1.35E-2</v>
      </c>
      <c r="G21">
        <v>1.6E-2</v>
      </c>
      <c r="H21">
        <v>1.8499999999999999E-2</v>
      </c>
      <c r="I21">
        <v>2.0500000000000001E-2</v>
      </c>
      <c r="J21">
        <v>2.4500000000000001E-2</v>
      </c>
      <c r="K21">
        <v>2.6499999999999999E-2</v>
      </c>
      <c r="L21">
        <v>0.03</v>
      </c>
      <c r="M21">
        <v>3.15E-2</v>
      </c>
      <c r="N21">
        <v>3.4500000000000003E-2</v>
      </c>
      <c r="O21">
        <v>3.7999999999999999E-2</v>
      </c>
      <c r="P21">
        <v>3.95E-2</v>
      </c>
      <c r="Q21">
        <v>4.1000000000000002E-2</v>
      </c>
      <c r="R21">
        <v>4.9000000000000002E-2</v>
      </c>
      <c r="S21">
        <v>4.8500000000000001E-2</v>
      </c>
      <c r="T21">
        <v>5.1999999999999998E-2</v>
      </c>
      <c r="U21">
        <v>5.3499999999999999E-2</v>
      </c>
      <c r="V21">
        <v>5.7500000000000002E-2</v>
      </c>
      <c r="W21">
        <v>5.8500000000000003E-2</v>
      </c>
      <c r="X21">
        <v>6.3500000000000001E-2</v>
      </c>
      <c r="Y21">
        <v>6.4500000000000002E-2</v>
      </c>
      <c r="Z21">
        <v>6.5500000000000003E-2</v>
      </c>
      <c r="AA21">
        <v>7.1499999999999994E-2</v>
      </c>
      <c r="AB21">
        <v>7.1999999999999995E-2</v>
      </c>
      <c r="AC21">
        <v>7.9500000000000001E-2</v>
      </c>
      <c r="AD21">
        <v>7.8E-2</v>
      </c>
      <c r="AE21">
        <v>8.2000000000000003E-2</v>
      </c>
      <c r="AF21">
        <v>8.2000000000000003E-2</v>
      </c>
      <c r="AG21">
        <v>8.7499999999999994E-2</v>
      </c>
      <c r="AH21">
        <f t="shared" si="1"/>
        <v>1.4275</v>
      </c>
    </row>
    <row r="22" spans="1:36" x14ac:dyDescent="0.3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Z22" s="3"/>
    </row>
    <row r="23" spans="1:36" x14ac:dyDescent="0.3">
      <c r="A23" t="s">
        <v>75</v>
      </c>
      <c r="B23" s="1">
        <f t="shared" ref="B23:AH23" si="10">AVERAGE(B12:B21)</f>
        <v>5.2499999999999995E-3</v>
      </c>
      <c r="C23" s="1">
        <f t="shared" si="10"/>
        <v>5.6999999999999985E-3</v>
      </c>
      <c r="D23" s="1">
        <f t="shared" si="10"/>
        <v>6.6500000000000005E-3</v>
      </c>
      <c r="E23" s="1">
        <f t="shared" si="10"/>
        <v>1.0899999999999996E-2</v>
      </c>
      <c r="F23" s="1">
        <f t="shared" si="10"/>
        <v>1.3350000000000001E-2</v>
      </c>
      <c r="G23" s="1">
        <f t="shared" si="10"/>
        <v>1.5750000000000004E-2</v>
      </c>
      <c r="H23" s="1">
        <f t="shared" si="10"/>
        <v>1.8149999999999996E-2</v>
      </c>
      <c r="I23" s="1">
        <f t="shared" si="10"/>
        <v>2.0649999999999998E-2</v>
      </c>
      <c r="J23" s="1">
        <f t="shared" si="10"/>
        <v>2.4649999999999998E-2</v>
      </c>
      <c r="K23" s="1">
        <f t="shared" si="10"/>
        <v>2.63E-2</v>
      </c>
      <c r="L23" s="1">
        <f t="shared" si="10"/>
        <v>2.9749999999999999E-2</v>
      </c>
      <c r="M23" s="1">
        <f t="shared" si="10"/>
        <v>3.1649999999999998E-2</v>
      </c>
      <c r="N23" s="1">
        <f t="shared" si="10"/>
        <v>3.4250000000000003E-2</v>
      </c>
      <c r="O23" s="1">
        <f t="shared" si="10"/>
        <v>3.7849999999999995E-2</v>
      </c>
      <c r="P23" s="1">
        <f t="shared" si="10"/>
        <v>3.9699999999999999E-2</v>
      </c>
      <c r="Q23" s="1">
        <f t="shared" si="10"/>
        <v>4.0849999999999997E-2</v>
      </c>
      <c r="R23" s="1">
        <f t="shared" si="10"/>
        <v>4.9049999999999996E-2</v>
      </c>
      <c r="S23" s="1">
        <f t="shared" si="10"/>
        <v>4.8699999999999993E-2</v>
      </c>
      <c r="T23" s="1">
        <f t="shared" si="10"/>
        <v>5.1799999999999999E-2</v>
      </c>
      <c r="U23" s="1">
        <f t="shared" si="10"/>
        <v>5.3200000000000004E-2</v>
      </c>
      <c r="V23" s="1">
        <f t="shared" si="10"/>
        <v>5.7800000000000004E-2</v>
      </c>
      <c r="W23" s="1">
        <f t="shared" si="10"/>
        <v>5.815E-2</v>
      </c>
      <c r="X23" s="1">
        <f t="shared" si="10"/>
        <v>6.3750000000000001E-2</v>
      </c>
      <c r="Y23" s="1">
        <f t="shared" si="10"/>
        <v>6.3750000000000001E-2</v>
      </c>
      <c r="Z23" s="1">
        <f t="shared" si="10"/>
        <v>6.5450000000000008E-2</v>
      </c>
      <c r="AA23" s="1">
        <f t="shared" si="10"/>
        <v>7.1599999999999997E-2</v>
      </c>
      <c r="AB23" s="1">
        <f t="shared" si="10"/>
        <v>7.2049999999999975E-2</v>
      </c>
      <c r="AC23" s="1">
        <f t="shared" si="10"/>
        <v>7.9700000000000007E-2</v>
      </c>
      <c r="AD23" s="1">
        <f t="shared" si="10"/>
        <v>7.7800000000000008E-2</v>
      </c>
      <c r="AE23" s="1">
        <f t="shared" si="10"/>
        <v>8.1699999999999995E-2</v>
      </c>
      <c r="AF23" s="1">
        <f t="shared" si="10"/>
        <v>8.1850000000000006E-2</v>
      </c>
      <c r="AG23" s="1">
        <f t="shared" si="10"/>
        <v>8.7600000000000011E-2</v>
      </c>
      <c r="AH23" s="1">
        <f t="shared" si="10"/>
        <v>1.4253500000000001</v>
      </c>
    </row>
    <row r="24" spans="1:36" x14ac:dyDescent="0.3">
      <c r="A24" t="s">
        <v>76</v>
      </c>
      <c r="B24" s="1">
        <f t="shared" ref="B24:AH24" si="11">_xlfn.STDEV.S(B12:B21)</f>
        <v>2.6352313834736475E-4</v>
      </c>
      <c r="C24" s="1">
        <f t="shared" si="11"/>
        <v>2.5819888974716137E-4</v>
      </c>
      <c r="D24" s="1">
        <f t="shared" si="11"/>
        <v>2.4152294576982417E-4</v>
      </c>
      <c r="E24" s="1">
        <f t="shared" si="11"/>
        <v>2.1081851067789143E-4</v>
      </c>
      <c r="F24" s="1">
        <f t="shared" si="11"/>
        <v>2.4152294576982417E-4</v>
      </c>
      <c r="G24" s="1">
        <f t="shared" si="11"/>
        <v>2.6352313834736518E-4</v>
      </c>
      <c r="H24" s="1">
        <f t="shared" si="11"/>
        <v>2.4152294576982417E-4</v>
      </c>
      <c r="I24" s="1">
        <f t="shared" si="11"/>
        <v>2.415229457698242E-4</v>
      </c>
      <c r="J24" s="1">
        <f t="shared" si="11"/>
        <v>2.415229457698242E-4</v>
      </c>
      <c r="K24" s="1">
        <f t="shared" si="11"/>
        <v>2.5819888974716137E-4</v>
      </c>
      <c r="L24" s="1">
        <f t="shared" si="11"/>
        <v>2.6352313834736524E-4</v>
      </c>
      <c r="M24" s="1">
        <f t="shared" si="11"/>
        <v>2.415229457698242E-4</v>
      </c>
      <c r="N24" s="1">
        <f t="shared" si="11"/>
        <v>2.6352313834736524E-4</v>
      </c>
      <c r="O24" s="1">
        <f t="shared" si="11"/>
        <v>2.4152294576982417E-4</v>
      </c>
      <c r="P24" s="1">
        <f t="shared" si="11"/>
        <v>2.5819888974716137E-4</v>
      </c>
      <c r="Q24" s="1">
        <f t="shared" si="11"/>
        <v>2.4152294576982417E-4</v>
      </c>
      <c r="R24" s="1">
        <f t="shared" si="11"/>
        <v>1.5811388300841911E-4</v>
      </c>
      <c r="S24" s="1">
        <f t="shared" si="11"/>
        <v>2.5819888974716137E-4</v>
      </c>
      <c r="T24" s="1">
        <f t="shared" si="11"/>
        <v>2.5819888974716137E-4</v>
      </c>
      <c r="U24" s="1">
        <f t="shared" si="11"/>
        <v>2.5819888974716132E-4</v>
      </c>
      <c r="V24" s="1">
        <f t="shared" si="11"/>
        <v>2.5819888974716137E-4</v>
      </c>
      <c r="W24" s="1">
        <f t="shared" si="11"/>
        <v>2.4152294576982417E-4</v>
      </c>
      <c r="X24" s="1">
        <f t="shared" si="11"/>
        <v>2.6352313834736524E-4</v>
      </c>
      <c r="Y24" s="1">
        <f t="shared" si="11"/>
        <v>7.905694150420955E-4</v>
      </c>
      <c r="Z24" s="1">
        <f t="shared" si="11"/>
        <v>1.5811388300841911E-4</v>
      </c>
      <c r="AA24" s="1">
        <f t="shared" si="11"/>
        <v>2.1081851067789216E-4</v>
      </c>
      <c r="AB24" s="1">
        <f t="shared" si="11"/>
        <v>1.5811388300841913E-4</v>
      </c>
      <c r="AC24" s="1">
        <f t="shared" si="11"/>
        <v>2.5819888974716132E-4</v>
      </c>
      <c r="AD24" s="1">
        <f t="shared" si="11"/>
        <v>2.5819888974716137E-4</v>
      </c>
      <c r="AE24" s="1">
        <f t="shared" si="11"/>
        <v>2.5819888974716137E-4</v>
      </c>
      <c r="AF24" s="1">
        <f t="shared" si="11"/>
        <v>2.415229457698242E-4</v>
      </c>
      <c r="AG24" s="1">
        <f t="shared" si="11"/>
        <v>2.1081851067789213E-4</v>
      </c>
      <c r="AH24" s="1">
        <f t="shared" si="11"/>
        <v>2.0956303745334045E-3</v>
      </c>
    </row>
    <row r="25" spans="1:36" x14ac:dyDescent="0.3">
      <c r="A25" t="s">
        <v>117</v>
      </c>
      <c r="B25" s="1">
        <f>B23</f>
        <v>5.2499999999999995E-3</v>
      </c>
      <c r="C25" s="1">
        <f>B25+C23</f>
        <v>1.0949999999999998E-2</v>
      </c>
      <c r="D25" s="1">
        <f>C25+D23</f>
        <v>1.7599999999999998E-2</v>
      </c>
      <c r="E25" s="1">
        <f t="shared" ref="E25:AG25" si="12">D25+E23</f>
        <v>2.8499999999999994E-2</v>
      </c>
      <c r="F25" s="1">
        <f t="shared" si="12"/>
        <v>4.1849999999999998E-2</v>
      </c>
      <c r="G25" s="1">
        <f t="shared" si="12"/>
        <v>5.7599999999999998E-2</v>
      </c>
      <c r="H25" s="1">
        <f t="shared" si="12"/>
        <v>7.5749999999999998E-2</v>
      </c>
      <c r="I25" s="1">
        <f t="shared" si="12"/>
        <v>9.64E-2</v>
      </c>
      <c r="J25" s="1">
        <f t="shared" si="12"/>
        <v>0.12104999999999999</v>
      </c>
      <c r="K25" s="1">
        <f t="shared" si="12"/>
        <v>0.14734999999999998</v>
      </c>
      <c r="L25" s="1">
        <f t="shared" si="12"/>
        <v>0.17709999999999998</v>
      </c>
      <c r="M25" s="1">
        <f t="shared" si="12"/>
        <v>0.20874999999999999</v>
      </c>
      <c r="N25" s="1">
        <f t="shared" si="12"/>
        <v>0.24299999999999999</v>
      </c>
      <c r="O25" s="1">
        <f t="shared" si="12"/>
        <v>0.28084999999999999</v>
      </c>
      <c r="P25" s="1">
        <f t="shared" si="12"/>
        <v>0.32055</v>
      </c>
      <c r="Q25" s="1">
        <f t="shared" si="12"/>
        <v>0.3614</v>
      </c>
      <c r="R25" s="1">
        <f t="shared" si="12"/>
        <v>0.41044999999999998</v>
      </c>
      <c r="S25" s="1">
        <f t="shared" si="12"/>
        <v>0.45914999999999995</v>
      </c>
      <c r="T25" s="1">
        <f t="shared" si="12"/>
        <v>0.5109499999999999</v>
      </c>
      <c r="U25" s="1">
        <f t="shared" si="12"/>
        <v>0.56414999999999993</v>
      </c>
      <c r="V25" s="1">
        <f t="shared" si="12"/>
        <v>0.62194999999999989</v>
      </c>
      <c r="W25" s="1">
        <f t="shared" si="12"/>
        <v>0.68009999999999993</v>
      </c>
      <c r="X25" s="1">
        <f t="shared" si="12"/>
        <v>0.7438499999999999</v>
      </c>
      <c r="Y25" s="1">
        <f t="shared" si="12"/>
        <v>0.80759999999999987</v>
      </c>
      <c r="Z25" s="1">
        <f t="shared" si="12"/>
        <v>0.87304999999999988</v>
      </c>
      <c r="AA25" s="1">
        <f t="shared" si="12"/>
        <v>0.94464999999999988</v>
      </c>
      <c r="AB25" s="1">
        <f t="shared" si="12"/>
        <v>1.0166999999999999</v>
      </c>
      <c r="AC25" s="1">
        <f t="shared" si="12"/>
        <v>1.0964</v>
      </c>
      <c r="AD25" s="1">
        <f t="shared" si="12"/>
        <v>1.1742000000000001</v>
      </c>
      <c r="AE25" s="1">
        <f t="shared" si="12"/>
        <v>1.2559</v>
      </c>
      <c r="AF25" s="1">
        <f t="shared" si="12"/>
        <v>1.33775</v>
      </c>
      <c r="AG25" s="1">
        <f t="shared" si="12"/>
        <v>1.4253499999999999</v>
      </c>
      <c r="AH25" s="1"/>
    </row>
    <row r="26" spans="1:36" x14ac:dyDescent="0.3">
      <c r="A26" t="s">
        <v>144</v>
      </c>
      <c r="B26">
        <f>B24</f>
        <v>2.6352313834736475E-4</v>
      </c>
      <c r="C26">
        <f>SQRT(B24^2+C24^2)</f>
        <v>3.6893239368631097E-4</v>
      </c>
      <c r="D26">
        <f>SQRT(D24^2+C24^2+B24^2)</f>
        <v>4.409585518440986E-4</v>
      </c>
      <c r="E26">
        <f>SQRT(D26^2+E24^2)</f>
        <v>4.8876260995383929E-4</v>
      </c>
    </row>
    <row r="27" spans="1:36" s="6" customFormat="1" x14ac:dyDescent="0.3"/>
    <row r="28" spans="1:36" x14ac:dyDescent="0.3">
      <c r="A28" t="s">
        <v>40</v>
      </c>
      <c r="C28" t="s">
        <v>80</v>
      </c>
    </row>
    <row r="29" spans="1:36" x14ac:dyDescent="0.3">
      <c r="A29" t="s">
        <v>1</v>
      </c>
      <c r="B29" t="s">
        <v>41</v>
      </c>
      <c r="C29" t="s">
        <v>42</v>
      </c>
      <c r="D29" t="s">
        <v>43</v>
      </c>
      <c r="E29" t="s">
        <v>44</v>
      </c>
      <c r="F29" t="s">
        <v>45</v>
      </c>
      <c r="G29" t="s">
        <v>46</v>
      </c>
      <c r="H29" t="s">
        <v>47</v>
      </c>
      <c r="I29" t="s">
        <v>48</v>
      </c>
      <c r="J29" t="s">
        <v>49</v>
      </c>
      <c r="K29" t="s">
        <v>50</v>
      </c>
      <c r="L29" t="s">
        <v>51</v>
      </c>
      <c r="M29" t="s">
        <v>52</v>
      </c>
      <c r="N29" t="s">
        <v>53</v>
      </c>
      <c r="O29" t="s">
        <v>54</v>
      </c>
      <c r="P29" t="s">
        <v>55</v>
      </c>
      <c r="Q29" t="s">
        <v>56</v>
      </c>
      <c r="R29" t="s">
        <v>57</v>
      </c>
      <c r="S29" t="s">
        <v>58</v>
      </c>
      <c r="T29" t="s">
        <v>59</v>
      </c>
      <c r="U29" t="s">
        <v>60</v>
      </c>
      <c r="V29" t="s">
        <v>61</v>
      </c>
      <c r="W29" t="s">
        <v>62</v>
      </c>
      <c r="X29" t="s">
        <v>63</v>
      </c>
      <c r="Y29" t="s">
        <v>64</v>
      </c>
      <c r="Z29" t="s">
        <v>65</v>
      </c>
      <c r="AA29" t="s">
        <v>66</v>
      </c>
      <c r="AB29" t="s">
        <v>67</v>
      </c>
      <c r="AC29" t="s">
        <v>68</v>
      </c>
      <c r="AD29" t="s">
        <v>69</v>
      </c>
      <c r="AE29" t="s">
        <v>70</v>
      </c>
      <c r="AF29" t="s">
        <v>71</v>
      </c>
      <c r="AG29" t="s">
        <v>72</v>
      </c>
      <c r="AH29" t="s">
        <v>73</v>
      </c>
      <c r="AJ29" t="s">
        <v>120</v>
      </c>
    </row>
    <row r="30" spans="1:36" x14ac:dyDescent="0.3">
      <c r="A30">
        <v>1</v>
      </c>
      <c r="B30">
        <f t="shared" ref="B30:B39" si="13">(B12) /$E$7</f>
        <v>7.4999999999999997E-2</v>
      </c>
      <c r="C30">
        <f>C12/$E$7</f>
        <v>8.249999999999999E-2</v>
      </c>
      <c r="D30">
        <f t="shared" ref="D30:D39" si="14">(D12) /$E$7</f>
        <v>9.7500000000000003E-2</v>
      </c>
      <c r="E30">
        <f>E12/$E$7</f>
        <v>0.1575</v>
      </c>
      <c r="F30">
        <f t="shared" ref="F30:F39" si="15">(F12) /$E$7</f>
        <v>0.19500000000000001</v>
      </c>
      <c r="G30">
        <f>G12/$E$7</f>
        <v>0.23250000000000001</v>
      </c>
      <c r="H30">
        <f t="shared" ref="H30:H39" si="16">(H12) /$E$7</f>
        <v>0.27749999999999997</v>
      </c>
      <c r="I30">
        <f>I12/$E$7</f>
        <v>0.3075</v>
      </c>
      <c r="J30">
        <f t="shared" ref="J30:J39" si="17">(J12) /$E$7</f>
        <v>0.36749999999999999</v>
      </c>
      <c r="K30">
        <f>K12/$E$7</f>
        <v>0.39</v>
      </c>
      <c r="L30">
        <f t="shared" ref="L30:L39" si="18">(L12) /$E$7</f>
        <v>0.4425</v>
      </c>
      <c r="M30">
        <f>M12/$E$7</f>
        <v>0.47250000000000003</v>
      </c>
      <c r="N30">
        <f t="shared" ref="N30:N39" si="19">(N12) /$E$7</f>
        <v>0.51</v>
      </c>
      <c r="O30">
        <f>O12/$E$7</f>
        <v>0.5625</v>
      </c>
      <c r="P30">
        <f t="shared" ref="P30:P39" si="20">(P12) /$E$7</f>
        <v>0.6</v>
      </c>
      <c r="Q30">
        <f>Q12/$E$7</f>
        <v>0.60750000000000004</v>
      </c>
      <c r="R30">
        <f t="shared" ref="R30:R39" si="21">(R12) /$E$7</f>
        <v>0.73499999999999999</v>
      </c>
      <c r="S30">
        <f>S12/$E$7</f>
        <v>0.72750000000000004</v>
      </c>
      <c r="T30">
        <f t="shared" ref="T30:T39" si="22">(T12) /$E$7</f>
        <v>0.77249999999999996</v>
      </c>
      <c r="U30">
        <f>U12/$E$7</f>
        <v>0.79500000000000004</v>
      </c>
      <c r="V30">
        <f t="shared" ref="V30:V39" si="23">(V12) /$E$7</f>
        <v>0.86250000000000004</v>
      </c>
      <c r="W30">
        <f>W12/$E$7</f>
        <v>0.87000000000000011</v>
      </c>
      <c r="X30">
        <f t="shared" ref="X30:X39" si="24">(X12) /$E$7</f>
        <v>0.95250000000000001</v>
      </c>
      <c r="Y30">
        <f>Y12/$E$7</f>
        <v>0.94500000000000006</v>
      </c>
      <c r="Z30">
        <f t="shared" ref="Z30:Z39" si="25">(Z12) /$E$7</f>
        <v>0.97500000000000009</v>
      </c>
      <c r="AA30">
        <f>AA12/$E$7</f>
        <v>1.0799999999999998</v>
      </c>
      <c r="AB30">
        <f t="shared" ref="AB30:AB39" si="26">(AB12) /$E$7</f>
        <v>1.0799999999999998</v>
      </c>
      <c r="AC30">
        <f>AC12/$E$7</f>
        <v>1.2</v>
      </c>
      <c r="AD30">
        <f t="shared" ref="AD30:AD39" si="27">(AD12) /$E$7</f>
        <v>1.17</v>
      </c>
      <c r="AE30">
        <f>AE12/$E$7</f>
        <v>1.2225000000000001</v>
      </c>
      <c r="AF30">
        <f>AF12/$E$7</f>
        <v>1.2225000000000001</v>
      </c>
      <c r="AG30">
        <f>AG12/$E$7</f>
        <v>1.3125</v>
      </c>
      <c r="AH30">
        <f>AVERAGE(B30:AG30)</f>
        <v>0.66562500000000013</v>
      </c>
      <c r="AJ30">
        <f>(AG30 + B31) /2</f>
        <v>0.69750000000000001</v>
      </c>
    </row>
    <row r="31" spans="1:36" x14ac:dyDescent="0.3">
      <c r="A31">
        <v>2</v>
      </c>
      <c r="B31">
        <f t="shared" si="13"/>
        <v>8.249999999999999E-2</v>
      </c>
      <c r="C31">
        <f t="shared" ref="C31:C39" si="28">(C13) /$E$7</f>
        <v>0.09</v>
      </c>
      <c r="D31">
        <f t="shared" si="14"/>
        <v>9.7500000000000003E-2</v>
      </c>
      <c r="E31">
        <f t="shared" ref="E31:E39" si="29">(E13) /$E$7</f>
        <v>0.16499999999999998</v>
      </c>
      <c r="F31">
        <f t="shared" si="15"/>
        <v>0.20250000000000001</v>
      </c>
      <c r="G31">
        <f t="shared" ref="G31:G39" si="30">(G13) /$E$7</f>
        <v>0.23250000000000001</v>
      </c>
      <c r="H31">
        <f t="shared" si="16"/>
        <v>0.26999999999999996</v>
      </c>
      <c r="I31">
        <f t="shared" ref="I31:I39" si="31">(I13) /$E$7</f>
        <v>0.3075</v>
      </c>
      <c r="J31">
        <f t="shared" si="17"/>
        <v>0.36749999999999999</v>
      </c>
      <c r="K31">
        <f t="shared" ref="K31:K39" si="32">(K13) /$E$7</f>
        <v>0.39</v>
      </c>
      <c r="L31">
        <f t="shared" si="18"/>
        <v>0.45</v>
      </c>
      <c r="M31">
        <f t="shared" ref="M31:M39" si="33">(M13) /$E$7</f>
        <v>0.48000000000000004</v>
      </c>
      <c r="N31">
        <f t="shared" si="19"/>
        <v>0.51750000000000007</v>
      </c>
      <c r="O31">
        <f t="shared" ref="O31:O39" si="34">(O13) /$E$7</f>
        <v>0.56999999999999995</v>
      </c>
      <c r="P31">
        <f t="shared" si="20"/>
        <v>0.6</v>
      </c>
      <c r="Q31">
        <f t="shared" ref="Q31:Q39" si="35">(Q13) /$E$7</f>
        <v>0.61499999999999999</v>
      </c>
      <c r="R31">
        <f t="shared" si="21"/>
        <v>0.73499999999999999</v>
      </c>
      <c r="S31">
        <f t="shared" ref="S31:S39" si="36">(S13) /$E$7</f>
        <v>0.73499999999999999</v>
      </c>
      <c r="T31">
        <f t="shared" si="22"/>
        <v>0.78</v>
      </c>
      <c r="U31">
        <f t="shared" ref="U31:U39" si="37">(U13) /$E$7</f>
        <v>0.80249999999999999</v>
      </c>
      <c r="V31">
        <f t="shared" si="23"/>
        <v>0.86250000000000004</v>
      </c>
      <c r="W31">
        <f t="shared" ref="W31:W39" si="38">(W13) /$E$7</f>
        <v>0.87750000000000006</v>
      </c>
      <c r="X31">
        <f t="shared" si="24"/>
        <v>0.96000000000000008</v>
      </c>
      <c r="Y31">
        <f t="shared" ref="Y31:Y39" si="39">(Y13) /$E$7</f>
        <v>0.94500000000000006</v>
      </c>
      <c r="Z31">
        <f t="shared" si="25"/>
        <v>0.98250000000000004</v>
      </c>
      <c r="AA31">
        <f t="shared" ref="AA31:AA39" si="40">(AA13) /$E$7</f>
        <v>1.0725</v>
      </c>
      <c r="AB31">
        <f t="shared" si="26"/>
        <v>1.0799999999999998</v>
      </c>
      <c r="AC31">
        <f t="shared" ref="AC31:AC39" si="41">(AC13) /$E$7</f>
        <v>1.1925000000000001</v>
      </c>
      <c r="AD31">
        <f t="shared" si="27"/>
        <v>1.17</v>
      </c>
      <c r="AE31">
        <f t="shared" ref="AE31:AG39" si="42">(AE13) /$E$7</f>
        <v>1.2225000000000001</v>
      </c>
      <c r="AF31">
        <f t="shared" si="42"/>
        <v>1.23</v>
      </c>
      <c r="AG31">
        <f t="shared" si="42"/>
        <v>1.3199999999999998</v>
      </c>
      <c r="AH31">
        <f t="shared" ref="AH31:AH39" si="43">AVERAGE(B31:AG31)</f>
        <v>0.66890625000000004</v>
      </c>
      <c r="AJ31">
        <f t="shared" ref="AJ31:AJ39" si="44">(AG31 + B32) /2</f>
        <v>0.6974999999999999</v>
      </c>
    </row>
    <row r="32" spans="1:36" x14ac:dyDescent="0.3">
      <c r="A32">
        <v>3</v>
      </c>
      <c r="B32">
        <f t="shared" si="13"/>
        <v>7.4999999999999997E-2</v>
      </c>
      <c r="C32">
        <f t="shared" si="28"/>
        <v>0.09</v>
      </c>
      <c r="D32">
        <f t="shared" si="14"/>
        <v>9.7500000000000003E-2</v>
      </c>
      <c r="E32">
        <f t="shared" si="29"/>
        <v>0.1575</v>
      </c>
      <c r="F32">
        <f t="shared" si="15"/>
        <v>0.20250000000000001</v>
      </c>
      <c r="G32">
        <f t="shared" si="30"/>
        <v>0.24000000000000002</v>
      </c>
      <c r="H32">
        <f t="shared" si="16"/>
        <v>0.26999999999999996</v>
      </c>
      <c r="I32">
        <f t="shared" si="31"/>
        <v>0.3075</v>
      </c>
      <c r="J32">
        <f t="shared" si="17"/>
        <v>0.375</v>
      </c>
      <c r="K32">
        <f t="shared" si="32"/>
        <v>0.39750000000000002</v>
      </c>
      <c r="L32">
        <f t="shared" si="18"/>
        <v>0.4425</v>
      </c>
      <c r="M32">
        <f t="shared" si="33"/>
        <v>0.48000000000000004</v>
      </c>
      <c r="N32">
        <f t="shared" si="19"/>
        <v>0.51750000000000007</v>
      </c>
      <c r="O32">
        <f t="shared" si="34"/>
        <v>0.56999999999999995</v>
      </c>
      <c r="P32">
        <f t="shared" si="20"/>
        <v>0.59250000000000003</v>
      </c>
      <c r="Q32">
        <f t="shared" si="35"/>
        <v>0.61499999999999999</v>
      </c>
      <c r="R32">
        <f t="shared" si="21"/>
        <v>0.73499999999999999</v>
      </c>
      <c r="S32">
        <f t="shared" si="36"/>
        <v>0.73499999999999999</v>
      </c>
      <c r="T32">
        <f t="shared" si="22"/>
        <v>0.78</v>
      </c>
      <c r="U32">
        <f t="shared" si="37"/>
        <v>0.79500000000000004</v>
      </c>
      <c r="V32">
        <f t="shared" si="23"/>
        <v>0.87000000000000011</v>
      </c>
      <c r="W32">
        <f t="shared" si="38"/>
        <v>0.87000000000000011</v>
      </c>
      <c r="X32">
        <f t="shared" si="24"/>
        <v>0.95250000000000001</v>
      </c>
      <c r="Y32">
        <f t="shared" si="39"/>
        <v>0.94500000000000006</v>
      </c>
      <c r="Z32">
        <f t="shared" si="25"/>
        <v>0.98250000000000004</v>
      </c>
      <c r="AA32">
        <f t="shared" si="40"/>
        <v>1.0725</v>
      </c>
      <c r="AB32">
        <f t="shared" si="26"/>
        <v>1.0799999999999998</v>
      </c>
      <c r="AC32">
        <f t="shared" si="41"/>
        <v>1.1925000000000001</v>
      </c>
      <c r="AD32">
        <f t="shared" si="27"/>
        <v>1.17</v>
      </c>
      <c r="AE32">
        <f t="shared" si="42"/>
        <v>1.2225000000000001</v>
      </c>
      <c r="AF32">
        <f t="shared" si="42"/>
        <v>1.23</v>
      </c>
      <c r="AG32">
        <f t="shared" si="42"/>
        <v>1.3125</v>
      </c>
      <c r="AH32">
        <f t="shared" si="43"/>
        <v>0.66796875000000022</v>
      </c>
      <c r="AJ32">
        <f t="shared" si="44"/>
        <v>0.69750000000000001</v>
      </c>
    </row>
    <row r="33" spans="1:36" x14ac:dyDescent="0.3">
      <c r="A33">
        <v>4</v>
      </c>
      <c r="B33">
        <f t="shared" si="13"/>
        <v>8.249999999999999E-2</v>
      </c>
      <c r="C33">
        <f t="shared" si="28"/>
        <v>8.249999999999999E-2</v>
      </c>
      <c r="D33">
        <f t="shared" si="14"/>
        <v>0.10500000000000001</v>
      </c>
      <c r="E33">
        <f t="shared" si="29"/>
        <v>0.16499999999999998</v>
      </c>
      <c r="F33">
        <f t="shared" si="15"/>
        <v>0.20250000000000001</v>
      </c>
      <c r="G33">
        <f t="shared" si="30"/>
        <v>0.23250000000000001</v>
      </c>
      <c r="H33">
        <f t="shared" si="16"/>
        <v>0.26999999999999996</v>
      </c>
      <c r="I33">
        <f t="shared" si="31"/>
        <v>0.3075</v>
      </c>
      <c r="J33">
        <f t="shared" si="17"/>
        <v>0.375</v>
      </c>
      <c r="K33">
        <f t="shared" si="32"/>
        <v>0.39750000000000002</v>
      </c>
      <c r="L33">
        <f t="shared" si="18"/>
        <v>0.4425</v>
      </c>
      <c r="M33">
        <f t="shared" si="33"/>
        <v>0.47250000000000003</v>
      </c>
      <c r="N33">
        <f t="shared" si="19"/>
        <v>0.51</v>
      </c>
      <c r="O33">
        <f t="shared" si="34"/>
        <v>0.56999999999999995</v>
      </c>
      <c r="P33">
        <f t="shared" si="20"/>
        <v>0.59250000000000003</v>
      </c>
      <c r="Q33">
        <f t="shared" si="35"/>
        <v>0.61499999999999999</v>
      </c>
      <c r="R33">
        <f t="shared" si="21"/>
        <v>0.73499999999999999</v>
      </c>
      <c r="S33">
        <f t="shared" si="36"/>
        <v>0.72750000000000004</v>
      </c>
      <c r="T33">
        <f t="shared" si="22"/>
        <v>0.77249999999999996</v>
      </c>
      <c r="U33">
        <f t="shared" si="37"/>
        <v>0.79500000000000004</v>
      </c>
      <c r="V33">
        <f t="shared" si="23"/>
        <v>0.87000000000000011</v>
      </c>
      <c r="W33">
        <f t="shared" si="38"/>
        <v>0.87000000000000011</v>
      </c>
      <c r="X33">
        <f t="shared" si="24"/>
        <v>0.95250000000000001</v>
      </c>
      <c r="Y33">
        <f t="shared" si="39"/>
        <v>0.96750000000000003</v>
      </c>
      <c r="Z33">
        <f t="shared" si="25"/>
        <v>0.98250000000000004</v>
      </c>
      <c r="AA33">
        <f t="shared" si="40"/>
        <v>1.0725</v>
      </c>
      <c r="AB33">
        <f t="shared" si="26"/>
        <v>1.0874999999999999</v>
      </c>
      <c r="AC33">
        <f t="shared" si="41"/>
        <v>1.2</v>
      </c>
      <c r="AD33">
        <f t="shared" si="27"/>
        <v>1.1625000000000001</v>
      </c>
      <c r="AE33">
        <f t="shared" si="42"/>
        <v>1.23</v>
      </c>
      <c r="AF33">
        <f t="shared" si="42"/>
        <v>1.23</v>
      </c>
      <c r="AG33">
        <f t="shared" si="42"/>
        <v>1.3125</v>
      </c>
      <c r="AH33">
        <f t="shared" si="43"/>
        <v>0.66843750000000013</v>
      </c>
      <c r="AJ33">
        <f t="shared" si="44"/>
        <v>0.69374999999999998</v>
      </c>
    </row>
    <row r="34" spans="1:36" x14ac:dyDescent="0.3">
      <c r="A34">
        <v>5</v>
      </c>
      <c r="B34">
        <f t="shared" si="13"/>
        <v>7.4999999999999997E-2</v>
      </c>
      <c r="C34">
        <f t="shared" si="28"/>
        <v>8.249999999999999E-2</v>
      </c>
      <c r="D34">
        <f t="shared" si="14"/>
        <v>9.7500000000000003E-2</v>
      </c>
      <c r="E34">
        <f t="shared" si="29"/>
        <v>0.16499999999999998</v>
      </c>
      <c r="F34">
        <f t="shared" si="15"/>
        <v>0.20250000000000001</v>
      </c>
      <c r="G34">
        <f t="shared" si="30"/>
        <v>0.23250000000000001</v>
      </c>
      <c r="H34">
        <f t="shared" si="16"/>
        <v>0.26999999999999996</v>
      </c>
      <c r="I34">
        <f t="shared" si="31"/>
        <v>0.315</v>
      </c>
      <c r="J34">
        <f t="shared" si="17"/>
        <v>0.36749999999999999</v>
      </c>
      <c r="K34">
        <f t="shared" si="32"/>
        <v>0.39750000000000002</v>
      </c>
      <c r="L34">
        <f t="shared" si="18"/>
        <v>0.4425</v>
      </c>
      <c r="M34">
        <f t="shared" si="33"/>
        <v>0.47250000000000003</v>
      </c>
      <c r="N34">
        <f t="shared" si="19"/>
        <v>0.51</v>
      </c>
      <c r="O34">
        <f t="shared" si="34"/>
        <v>0.56999999999999995</v>
      </c>
      <c r="P34">
        <f t="shared" si="20"/>
        <v>0.59250000000000003</v>
      </c>
      <c r="Q34">
        <f t="shared" si="35"/>
        <v>0.61499999999999999</v>
      </c>
      <c r="R34">
        <f t="shared" si="21"/>
        <v>0.73499999999999999</v>
      </c>
      <c r="S34">
        <f t="shared" si="36"/>
        <v>0.72750000000000004</v>
      </c>
      <c r="T34">
        <f t="shared" si="22"/>
        <v>0.77249999999999996</v>
      </c>
      <c r="U34">
        <f t="shared" si="37"/>
        <v>0.79500000000000004</v>
      </c>
      <c r="V34">
        <f t="shared" si="23"/>
        <v>0.87000000000000011</v>
      </c>
      <c r="W34">
        <f t="shared" si="38"/>
        <v>0.87000000000000011</v>
      </c>
      <c r="X34">
        <f t="shared" si="24"/>
        <v>0.95250000000000001</v>
      </c>
      <c r="Y34">
        <f t="shared" si="39"/>
        <v>0.96750000000000003</v>
      </c>
      <c r="Z34">
        <f t="shared" si="25"/>
        <v>0.98250000000000004</v>
      </c>
      <c r="AA34">
        <f t="shared" si="40"/>
        <v>1.0725</v>
      </c>
      <c r="AB34">
        <f t="shared" si="26"/>
        <v>1.0799999999999998</v>
      </c>
      <c r="AC34">
        <f t="shared" si="41"/>
        <v>1.2</v>
      </c>
      <c r="AD34">
        <f t="shared" si="27"/>
        <v>1.1625000000000001</v>
      </c>
      <c r="AE34">
        <f t="shared" si="42"/>
        <v>1.23</v>
      </c>
      <c r="AF34">
        <f t="shared" si="42"/>
        <v>1.23</v>
      </c>
      <c r="AG34">
        <f t="shared" si="42"/>
        <v>1.3125</v>
      </c>
      <c r="AH34">
        <f t="shared" si="43"/>
        <v>0.6677343750000001</v>
      </c>
      <c r="AJ34">
        <f t="shared" si="44"/>
        <v>0.69750000000000001</v>
      </c>
    </row>
    <row r="35" spans="1:36" x14ac:dyDescent="0.3">
      <c r="A35">
        <v>6</v>
      </c>
      <c r="B35">
        <f t="shared" si="13"/>
        <v>8.249999999999999E-2</v>
      </c>
      <c r="C35">
        <f t="shared" si="28"/>
        <v>0.09</v>
      </c>
      <c r="D35">
        <f t="shared" si="14"/>
        <v>0.10500000000000001</v>
      </c>
      <c r="E35">
        <f t="shared" si="29"/>
        <v>0.16499999999999998</v>
      </c>
      <c r="F35">
        <f t="shared" si="15"/>
        <v>0.19500000000000001</v>
      </c>
      <c r="G35">
        <f t="shared" si="30"/>
        <v>0.23250000000000001</v>
      </c>
      <c r="H35">
        <f t="shared" si="16"/>
        <v>0.26999999999999996</v>
      </c>
      <c r="I35">
        <f t="shared" si="31"/>
        <v>0.315</v>
      </c>
      <c r="J35">
        <f t="shared" si="17"/>
        <v>0.36749999999999999</v>
      </c>
      <c r="K35">
        <f t="shared" si="32"/>
        <v>0.39</v>
      </c>
      <c r="L35">
        <f t="shared" si="18"/>
        <v>0.45</v>
      </c>
      <c r="M35">
        <f t="shared" si="33"/>
        <v>0.47250000000000003</v>
      </c>
      <c r="N35">
        <f t="shared" si="19"/>
        <v>0.51750000000000007</v>
      </c>
      <c r="O35">
        <f t="shared" si="34"/>
        <v>0.56999999999999995</v>
      </c>
      <c r="P35">
        <f t="shared" si="20"/>
        <v>0.59250000000000003</v>
      </c>
      <c r="Q35">
        <f t="shared" si="35"/>
        <v>0.60750000000000004</v>
      </c>
      <c r="R35">
        <f t="shared" si="21"/>
        <v>0.73499999999999999</v>
      </c>
      <c r="S35">
        <f t="shared" si="36"/>
        <v>0.72750000000000004</v>
      </c>
      <c r="T35">
        <f t="shared" si="22"/>
        <v>0.77249999999999996</v>
      </c>
      <c r="U35">
        <f t="shared" si="37"/>
        <v>0.80249999999999999</v>
      </c>
      <c r="V35">
        <f t="shared" si="23"/>
        <v>0.87000000000000011</v>
      </c>
      <c r="W35">
        <f t="shared" si="38"/>
        <v>0.87750000000000006</v>
      </c>
      <c r="X35">
        <f t="shared" si="24"/>
        <v>0.96000000000000008</v>
      </c>
      <c r="Y35">
        <f t="shared" si="39"/>
        <v>0.94500000000000006</v>
      </c>
      <c r="Z35">
        <f t="shared" si="25"/>
        <v>0.98250000000000004</v>
      </c>
      <c r="AA35">
        <f t="shared" si="40"/>
        <v>1.0799999999999998</v>
      </c>
      <c r="AB35">
        <f t="shared" si="26"/>
        <v>1.0799999999999998</v>
      </c>
      <c r="AC35">
        <f t="shared" si="41"/>
        <v>1.2</v>
      </c>
      <c r="AD35">
        <f t="shared" si="27"/>
        <v>1.17</v>
      </c>
      <c r="AE35">
        <f t="shared" si="42"/>
        <v>1.2225000000000001</v>
      </c>
      <c r="AF35">
        <f t="shared" si="42"/>
        <v>1.23</v>
      </c>
      <c r="AG35">
        <f t="shared" si="42"/>
        <v>1.3125</v>
      </c>
      <c r="AH35">
        <f t="shared" si="43"/>
        <v>0.66843750000000002</v>
      </c>
      <c r="AJ35">
        <f t="shared" si="44"/>
        <v>0.69374999999999998</v>
      </c>
    </row>
    <row r="36" spans="1:36" x14ac:dyDescent="0.3">
      <c r="A36">
        <v>7</v>
      </c>
      <c r="B36">
        <f t="shared" si="13"/>
        <v>7.4999999999999997E-2</v>
      </c>
      <c r="C36">
        <f t="shared" si="28"/>
        <v>8.249999999999999E-2</v>
      </c>
      <c r="D36">
        <f t="shared" si="14"/>
        <v>9.7500000000000003E-2</v>
      </c>
      <c r="E36">
        <f t="shared" si="29"/>
        <v>0.16499999999999998</v>
      </c>
      <c r="F36">
        <f t="shared" si="15"/>
        <v>0.20250000000000001</v>
      </c>
      <c r="G36">
        <f t="shared" si="30"/>
        <v>0.24000000000000002</v>
      </c>
      <c r="H36">
        <f t="shared" si="16"/>
        <v>0.27749999999999997</v>
      </c>
      <c r="I36">
        <f t="shared" si="31"/>
        <v>0.3075</v>
      </c>
      <c r="J36">
        <f t="shared" si="17"/>
        <v>0.36749999999999999</v>
      </c>
      <c r="K36">
        <f t="shared" si="32"/>
        <v>0.39750000000000002</v>
      </c>
      <c r="L36">
        <f t="shared" si="18"/>
        <v>0.45</v>
      </c>
      <c r="M36">
        <f t="shared" si="33"/>
        <v>0.47250000000000003</v>
      </c>
      <c r="N36">
        <f t="shared" si="19"/>
        <v>0.51750000000000007</v>
      </c>
      <c r="O36">
        <f t="shared" si="34"/>
        <v>0.56999999999999995</v>
      </c>
      <c r="P36">
        <f t="shared" si="20"/>
        <v>0.6</v>
      </c>
      <c r="Q36">
        <f t="shared" si="35"/>
        <v>0.60750000000000004</v>
      </c>
      <c r="R36">
        <f t="shared" si="21"/>
        <v>0.74250000000000005</v>
      </c>
      <c r="S36">
        <f t="shared" si="36"/>
        <v>0.73499999999999999</v>
      </c>
      <c r="T36">
        <f t="shared" si="22"/>
        <v>0.78</v>
      </c>
      <c r="U36">
        <f t="shared" si="37"/>
        <v>0.79500000000000004</v>
      </c>
      <c r="V36">
        <f t="shared" si="23"/>
        <v>0.87000000000000011</v>
      </c>
      <c r="W36">
        <f t="shared" si="38"/>
        <v>0.87000000000000011</v>
      </c>
      <c r="X36">
        <f t="shared" si="24"/>
        <v>0.96000000000000008</v>
      </c>
      <c r="Y36">
        <f t="shared" si="39"/>
        <v>0.94500000000000006</v>
      </c>
      <c r="Z36">
        <f t="shared" si="25"/>
        <v>0.98250000000000004</v>
      </c>
      <c r="AA36">
        <f t="shared" si="40"/>
        <v>1.0725</v>
      </c>
      <c r="AB36">
        <f t="shared" si="26"/>
        <v>1.0799999999999998</v>
      </c>
      <c r="AC36">
        <f t="shared" si="41"/>
        <v>1.1925000000000001</v>
      </c>
      <c r="AD36">
        <f t="shared" si="27"/>
        <v>1.17</v>
      </c>
      <c r="AE36">
        <f t="shared" si="42"/>
        <v>1.2225000000000001</v>
      </c>
      <c r="AF36">
        <f t="shared" si="42"/>
        <v>1.23</v>
      </c>
      <c r="AG36">
        <f t="shared" si="42"/>
        <v>1.3199999999999998</v>
      </c>
      <c r="AH36">
        <f t="shared" si="43"/>
        <v>0.66867187500000025</v>
      </c>
      <c r="AJ36">
        <f t="shared" si="44"/>
        <v>0.70124999999999993</v>
      </c>
    </row>
    <row r="37" spans="1:36" x14ac:dyDescent="0.3">
      <c r="A37">
        <v>8</v>
      </c>
      <c r="B37">
        <f t="shared" si="13"/>
        <v>8.249999999999999E-2</v>
      </c>
      <c r="C37">
        <f t="shared" si="28"/>
        <v>8.249999999999999E-2</v>
      </c>
      <c r="D37">
        <f t="shared" si="14"/>
        <v>0.10500000000000001</v>
      </c>
      <c r="E37">
        <f t="shared" si="29"/>
        <v>0.16499999999999998</v>
      </c>
      <c r="F37">
        <f t="shared" si="15"/>
        <v>0.20250000000000001</v>
      </c>
      <c r="G37">
        <f t="shared" si="30"/>
        <v>0.24000000000000002</v>
      </c>
      <c r="H37">
        <f t="shared" si="16"/>
        <v>0.26999999999999996</v>
      </c>
      <c r="I37">
        <f t="shared" si="31"/>
        <v>0.3075</v>
      </c>
      <c r="J37">
        <f t="shared" si="17"/>
        <v>0.36749999999999999</v>
      </c>
      <c r="K37">
        <f t="shared" si="32"/>
        <v>0.39750000000000002</v>
      </c>
      <c r="L37">
        <f t="shared" si="18"/>
        <v>0.4425</v>
      </c>
      <c r="M37">
        <f t="shared" si="33"/>
        <v>0.48000000000000004</v>
      </c>
      <c r="N37">
        <f t="shared" si="19"/>
        <v>0.51</v>
      </c>
      <c r="O37">
        <f t="shared" si="34"/>
        <v>0.5625</v>
      </c>
      <c r="P37">
        <f t="shared" si="20"/>
        <v>0.6</v>
      </c>
      <c r="Q37">
        <f t="shared" si="35"/>
        <v>0.61499999999999999</v>
      </c>
      <c r="R37">
        <f t="shared" si="21"/>
        <v>0.73499999999999999</v>
      </c>
      <c r="S37">
        <f t="shared" si="36"/>
        <v>0.73499999999999999</v>
      </c>
      <c r="T37">
        <f t="shared" si="22"/>
        <v>0.78</v>
      </c>
      <c r="U37">
        <f t="shared" si="37"/>
        <v>0.79500000000000004</v>
      </c>
      <c r="V37">
        <f t="shared" si="23"/>
        <v>0.87000000000000011</v>
      </c>
      <c r="W37">
        <f t="shared" si="38"/>
        <v>0.87000000000000011</v>
      </c>
      <c r="X37">
        <f t="shared" si="24"/>
        <v>0.96000000000000008</v>
      </c>
      <c r="Y37">
        <f t="shared" si="39"/>
        <v>0.96750000000000003</v>
      </c>
      <c r="Z37">
        <f t="shared" si="25"/>
        <v>0.98250000000000004</v>
      </c>
      <c r="AA37">
        <f t="shared" si="40"/>
        <v>1.0725</v>
      </c>
      <c r="AB37">
        <f t="shared" si="26"/>
        <v>1.0799999999999998</v>
      </c>
      <c r="AC37">
        <f t="shared" si="41"/>
        <v>1.1925000000000001</v>
      </c>
      <c r="AD37">
        <f t="shared" si="27"/>
        <v>1.1625000000000001</v>
      </c>
      <c r="AE37">
        <f t="shared" si="42"/>
        <v>1.2225000000000001</v>
      </c>
      <c r="AF37">
        <f t="shared" si="42"/>
        <v>1.2225000000000001</v>
      </c>
      <c r="AG37">
        <f t="shared" si="42"/>
        <v>1.3125</v>
      </c>
      <c r="AH37">
        <f t="shared" si="43"/>
        <v>0.66843750000000013</v>
      </c>
      <c r="AJ37">
        <f t="shared" si="44"/>
        <v>0.69374999999999998</v>
      </c>
    </row>
    <row r="38" spans="1:36" x14ac:dyDescent="0.3">
      <c r="A38">
        <v>9</v>
      </c>
      <c r="B38">
        <f t="shared" si="13"/>
        <v>7.4999999999999997E-2</v>
      </c>
      <c r="C38">
        <f t="shared" si="28"/>
        <v>0.09</v>
      </c>
      <c r="D38">
        <f t="shared" si="14"/>
        <v>9.7500000000000003E-2</v>
      </c>
      <c r="E38">
        <f t="shared" si="29"/>
        <v>0.16499999999999998</v>
      </c>
      <c r="F38">
        <f t="shared" si="15"/>
        <v>0.19500000000000001</v>
      </c>
      <c r="G38">
        <f t="shared" si="30"/>
        <v>0.24000000000000002</v>
      </c>
      <c r="H38">
        <f t="shared" si="16"/>
        <v>0.26999999999999996</v>
      </c>
      <c r="I38">
        <f t="shared" si="31"/>
        <v>0.315</v>
      </c>
      <c r="J38">
        <f t="shared" si="17"/>
        <v>0.375</v>
      </c>
      <c r="K38">
        <f t="shared" si="32"/>
        <v>0.39</v>
      </c>
      <c r="L38">
        <f t="shared" si="18"/>
        <v>0.45</v>
      </c>
      <c r="M38">
        <f t="shared" si="33"/>
        <v>0.47250000000000003</v>
      </c>
      <c r="N38">
        <f t="shared" si="19"/>
        <v>0.51</v>
      </c>
      <c r="O38">
        <f t="shared" si="34"/>
        <v>0.5625</v>
      </c>
      <c r="P38">
        <f t="shared" si="20"/>
        <v>0.59250000000000003</v>
      </c>
      <c r="Q38">
        <f t="shared" si="35"/>
        <v>0.61499999999999999</v>
      </c>
      <c r="R38">
        <f t="shared" si="21"/>
        <v>0.73499999999999999</v>
      </c>
      <c r="S38">
        <f t="shared" si="36"/>
        <v>0.72750000000000004</v>
      </c>
      <c r="T38">
        <f t="shared" si="22"/>
        <v>0.78</v>
      </c>
      <c r="U38">
        <f t="shared" si="37"/>
        <v>0.80249999999999999</v>
      </c>
      <c r="V38">
        <f t="shared" si="23"/>
        <v>0.86250000000000004</v>
      </c>
      <c r="W38">
        <f t="shared" si="38"/>
        <v>0.87000000000000011</v>
      </c>
      <c r="X38">
        <f t="shared" si="24"/>
        <v>0.96000000000000008</v>
      </c>
      <c r="Y38">
        <f t="shared" si="39"/>
        <v>0.96750000000000003</v>
      </c>
      <c r="Z38">
        <f t="shared" si="25"/>
        <v>0.98250000000000004</v>
      </c>
      <c r="AA38">
        <f t="shared" si="40"/>
        <v>1.0725</v>
      </c>
      <c r="AB38">
        <f t="shared" si="26"/>
        <v>1.0799999999999998</v>
      </c>
      <c r="AC38">
        <f t="shared" si="41"/>
        <v>1.1925000000000001</v>
      </c>
      <c r="AD38">
        <f t="shared" si="27"/>
        <v>1.1625000000000001</v>
      </c>
      <c r="AE38">
        <f t="shared" si="42"/>
        <v>1.23</v>
      </c>
      <c r="AF38">
        <f t="shared" si="42"/>
        <v>1.2225000000000001</v>
      </c>
      <c r="AG38">
        <f t="shared" si="42"/>
        <v>1.3125</v>
      </c>
      <c r="AH38">
        <f t="shared" si="43"/>
        <v>0.66796875000000011</v>
      </c>
      <c r="AJ38">
        <f t="shared" si="44"/>
        <v>0.69750000000000001</v>
      </c>
    </row>
    <row r="39" spans="1:36" x14ac:dyDescent="0.3">
      <c r="A39">
        <v>10</v>
      </c>
      <c r="B39">
        <f t="shared" si="13"/>
        <v>8.249999999999999E-2</v>
      </c>
      <c r="C39">
        <f t="shared" si="28"/>
        <v>8.249999999999999E-2</v>
      </c>
      <c r="D39">
        <f t="shared" si="14"/>
        <v>9.7500000000000003E-2</v>
      </c>
      <c r="E39">
        <f t="shared" si="29"/>
        <v>0.16499999999999998</v>
      </c>
      <c r="F39">
        <f t="shared" si="15"/>
        <v>0.20250000000000001</v>
      </c>
      <c r="G39">
        <f t="shared" si="30"/>
        <v>0.24000000000000002</v>
      </c>
      <c r="H39">
        <f t="shared" si="16"/>
        <v>0.27749999999999997</v>
      </c>
      <c r="I39">
        <f t="shared" si="31"/>
        <v>0.3075</v>
      </c>
      <c r="J39">
        <f t="shared" si="17"/>
        <v>0.36749999999999999</v>
      </c>
      <c r="K39">
        <f t="shared" si="32"/>
        <v>0.39750000000000002</v>
      </c>
      <c r="L39">
        <f t="shared" si="18"/>
        <v>0.45</v>
      </c>
      <c r="M39">
        <f t="shared" si="33"/>
        <v>0.47250000000000003</v>
      </c>
      <c r="N39">
        <f t="shared" si="19"/>
        <v>0.51750000000000007</v>
      </c>
      <c r="O39">
        <f t="shared" si="34"/>
        <v>0.56999999999999995</v>
      </c>
      <c r="P39">
        <f t="shared" si="20"/>
        <v>0.59250000000000003</v>
      </c>
      <c r="Q39">
        <f t="shared" si="35"/>
        <v>0.61499999999999999</v>
      </c>
      <c r="R39">
        <f t="shared" si="21"/>
        <v>0.73499999999999999</v>
      </c>
      <c r="S39">
        <f t="shared" si="36"/>
        <v>0.72750000000000004</v>
      </c>
      <c r="T39">
        <f t="shared" si="22"/>
        <v>0.78</v>
      </c>
      <c r="U39">
        <f t="shared" si="37"/>
        <v>0.80249999999999999</v>
      </c>
      <c r="V39">
        <f t="shared" si="23"/>
        <v>0.86250000000000004</v>
      </c>
      <c r="W39">
        <f t="shared" si="38"/>
        <v>0.87750000000000006</v>
      </c>
      <c r="X39">
        <f t="shared" si="24"/>
        <v>0.95250000000000001</v>
      </c>
      <c r="Y39">
        <f t="shared" si="39"/>
        <v>0.96750000000000003</v>
      </c>
      <c r="Z39">
        <f t="shared" si="25"/>
        <v>0.98250000000000004</v>
      </c>
      <c r="AA39">
        <f t="shared" si="40"/>
        <v>1.0725</v>
      </c>
      <c r="AB39">
        <f t="shared" si="26"/>
        <v>1.0799999999999998</v>
      </c>
      <c r="AC39">
        <f t="shared" si="41"/>
        <v>1.1925000000000001</v>
      </c>
      <c r="AD39">
        <f t="shared" si="27"/>
        <v>1.17</v>
      </c>
      <c r="AE39">
        <f t="shared" si="42"/>
        <v>1.23</v>
      </c>
      <c r="AF39">
        <f t="shared" si="42"/>
        <v>1.23</v>
      </c>
      <c r="AG39">
        <f t="shared" si="42"/>
        <v>1.3125</v>
      </c>
      <c r="AH39">
        <f t="shared" si="43"/>
        <v>0.66914062500000004</v>
      </c>
      <c r="AJ39">
        <f t="shared" si="44"/>
        <v>0.65625</v>
      </c>
    </row>
    <row r="41" spans="1:36" x14ac:dyDescent="0.3">
      <c r="A41" t="s">
        <v>75</v>
      </c>
      <c r="B41">
        <f t="shared" ref="B41:AH41" si="45">AVERAGE(B30:B39)</f>
        <v>7.8749999999999987E-2</v>
      </c>
      <c r="C41">
        <f t="shared" si="45"/>
        <v>8.5499999999999993E-2</v>
      </c>
      <c r="D41">
        <f t="shared" si="45"/>
        <v>9.9750000000000005E-2</v>
      </c>
      <c r="E41">
        <f t="shared" si="45"/>
        <v>0.16350000000000003</v>
      </c>
      <c r="F41">
        <f t="shared" si="45"/>
        <v>0.20025000000000004</v>
      </c>
      <c r="G41">
        <f t="shared" si="45"/>
        <v>0.23625000000000002</v>
      </c>
      <c r="H41">
        <f t="shared" si="45"/>
        <v>0.27224999999999999</v>
      </c>
      <c r="I41">
        <f t="shared" si="45"/>
        <v>0.30975000000000003</v>
      </c>
      <c r="J41">
        <f t="shared" si="45"/>
        <v>0.36975000000000002</v>
      </c>
      <c r="K41">
        <f t="shared" si="45"/>
        <v>0.39449999999999996</v>
      </c>
      <c r="L41">
        <f t="shared" si="45"/>
        <v>0.44625000000000004</v>
      </c>
      <c r="M41">
        <f t="shared" si="45"/>
        <v>0.47475000000000006</v>
      </c>
      <c r="N41">
        <f t="shared" si="45"/>
        <v>0.51375000000000004</v>
      </c>
      <c r="O41">
        <f t="shared" si="45"/>
        <v>0.56774999999999998</v>
      </c>
      <c r="P41">
        <f t="shared" si="45"/>
        <v>0.59550000000000003</v>
      </c>
      <c r="Q41">
        <f t="shared" si="45"/>
        <v>0.61275000000000002</v>
      </c>
      <c r="R41">
        <f t="shared" si="45"/>
        <v>0.73575000000000013</v>
      </c>
      <c r="S41">
        <f t="shared" si="45"/>
        <v>0.73050000000000004</v>
      </c>
      <c r="T41">
        <f t="shared" si="45"/>
        <v>0.77700000000000014</v>
      </c>
      <c r="U41">
        <f t="shared" si="45"/>
        <v>0.79800000000000004</v>
      </c>
      <c r="V41">
        <f t="shared" si="45"/>
        <v>0.86700000000000021</v>
      </c>
      <c r="W41">
        <f t="shared" si="45"/>
        <v>0.87224999999999997</v>
      </c>
      <c r="X41">
        <f t="shared" si="45"/>
        <v>0.95625000000000016</v>
      </c>
      <c r="Y41">
        <f t="shared" si="45"/>
        <v>0.95625000000000004</v>
      </c>
      <c r="Z41">
        <f t="shared" si="45"/>
        <v>0.98175000000000012</v>
      </c>
      <c r="AA41">
        <f t="shared" si="45"/>
        <v>1.0739999999999998</v>
      </c>
      <c r="AB41">
        <f t="shared" si="45"/>
        <v>1.0807499999999999</v>
      </c>
      <c r="AC41">
        <f t="shared" si="45"/>
        <v>1.1955000000000005</v>
      </c>
      <c r="AD41">
        <f t="shared" si="45"/>
        <v>1.1669999999999998</v>
      </c>
      <c r="AE41">
        <f t="shared" si="45"/>
        <v>1.2255000000000003</v>
      </c>
      <c r="AF41">
        <f t="shared" si="45"/>
        <v>1.2277500000000001</v>
      </c>
      <c r="AG41">
        <f t="shared" si="45"/>
        <v>1.3140000000000001</v>
      </c>
      <c r="AH41">
        <f t="shared" si="45"/>
        <v>0.66813281250000012</v>
      </c>
    </row>
    <row r="42" spans="1:36" x14ac:dyDescent="0.3">
      <c r="A42" t="s">
        <v>76</v>
      </c>
      <c r="B42">
        <f t="shared" ref="B42:AH42" si="46">B41*SQRT(B24^2 / B23^2 + $F$7^2/$E$7^2)</f>
        <v>3.9809868437361076E-3</v>
      </c>
      <c r="C42">
        <f t="shared" si="46"/>
        <v>3.9068105917743233E-3</v>
      </c>
      <c r="D42">
        <f t="shared" si="46"/>
        <v>3.671948018422922E-3</v>
      </c>
      <c r="E42">
        <f t="shared" si="46"/>
        <v>3.3109456353132651E-3</v>
      </c>
      <c r="F42">
        <f t="shared" si="46"/>
        <v>3.8168838402550353E-3</v>
      </c>
      <c r="G42">
        <f t="shared" si="46"/>
        <v>4.1993221179137978E-3</v>
      </c>
      <c r="H42">
        <f t="shared" si="46"/>
        <v>3.9740813089316667E-3</v>
      </c>
      <c r="I42">
        <f t="shared" si="46"/>
        <v>4.0717345505324907E-3</v>
      </c>
      <c r="J42">
        <f t="shared" si="46"/>
        <v>4.2481457425563949E-3</v>
      </c>
      <c r="K42">
        <f t="shared" si="46"/>
        <v>4.5390185062411928E-3</v>
      </c>
      <c r="L42">
        <f t="shared" si="46"/>
        <v>4.7743068868685056E-3</v>
      </c>
      <c r="M42">
        <f t="shared" si="46"/>
        <v>4.6085737761264092E-3</v>
      </c>
      <c r="N42">
        <f t="shared" si="46"/>
        <v>5.0126645858265878E-3</v>
      </c>
      <c r="O42">
        <f t="shared" si="46"/>
        <v>4.9728505155494096E-3</v>
      </c>
      <c r="P42">
        <f t="shared" si="46"/>
        <v>5.2693765285847663E-3</v>
      </c>
      <c r="Q42">
        <f t="shared" si="46"/>
        <v>5.1615552162114879E-3</v>
      </c>
      <c r="R42">
        <f t="shared" si="46"/>
        <v>5.0112683274795835E-3</v>
      </c>
      <c r="S42">
        <f t="shared" si="46"/>
        <v>5.8489904257059645E-3</v>
      </c>
      <c r="T42">
        <f t="shared" si="46"/>
        <v>6.0608781541951528E-3</v>
      </c>
      <c r="U42">
        <f t="shared" si="46"/>
        <v>6.1583231483903168E-3</v>
      </c>
      <c r="V42">
        <f t="shared" si="46"/>
        <v>6.4854301322271636E-3</v>
      </c>
      <c r="W42">
        <f t="shared" si="46"/>
        <v>6.3651019041331943E-3</v>
      </c>
      <c r="X42">
        <f t="shared" si="46"/>
        <v>6.9673457105270762E-3</v>
      </c>
      <c r="Y42">
        <f t="shared" si="46"/>
        <v>1.3173606425349144E-2</v>
      </c>
      <c r="Z42">
        <f t="shared" si="46"/>
        <v>6.3500386022448735E-3</v>
      </c>
      <c r="AA42">
        <f t="shared" si="46"/>
        <v>7.1781011416669248E-3</v>
      </c>
      <c r="AB42">
        <f t="shared" si="46"/>
        <v>6.9046173137980648E-3</v>
      </c>
      <c r="AC42">
        <f t="shared" si="46"/>
        <v>8.1518052601862404E-3</v>
      </c>
      <c r="AD42">
        <f t="shared" si="46"/>
        <v>8.0017500585809354E-3</v>
      </c>
      <c r="AE42">
        <f t="shared" si="46"/>
        <v>8.3106322864147982E-3</v>
      </c>
      <c r="AF42">
        <f t="shared" si="46"/>
        <v>8.2091608736825257E-3</v>
      </c>
      <c r="AG42">
        <f t="shared" si="46"/>
        <v>8.4945544909665518E-3</v>
      </c>
      <c r="AH42">
        <f t="shared" si="46"/>
        <v>4.1273984791054949E-3</v>
      </c>
    </row>
    <row r="43" spans="1:36" x14ac:dyDescent="0.3">
      <c r="A43" t="s">
        <v>81</v>
      </c>
      <c r="B43">
        <f>_xlfn.STDEV.S(B30:B39)</f>
        <v>3.9528470752104704E-3</v>
      </c>
      <c r="C43">
        <f t="shared" ref="C43:AG43" si="47">_xlfn.STDEV.S(C30:C39)</f>
        <v>3.8729833462074204E-3</v>
      </c>
      <c r="D43">
        <f t="shared" si="47"/>
        <v>3.6228441865473631E-3</v>
      </c>
      <c r="E43">
        <f t="shared" si="47"/>
        <v>3.1622776601683703E-3</v>
      </c>
      <c r="F43">
        <f t="shared" si="47"/>
        <v>3.6228441865473631E-3</v>
      </c>
      <c r="G43">
        <f t="shared" si="47"/>
        <v>3.9528470752104774E-3</v>
      </c>
      <c r="H43">
        <f t="shared" si="47"/>
        <v>3.6228441865473631E-3</v>
      </c>
      <c r="I43">
        <f t="shared" si="47"/>
        <v>3.6228441865473627E-3</v>
      </c>
      <c r="J43">
        <f t="shared" si="47"/>
        <v>3.6228441865473627E-3</v>
      </c>
      <c r="K43">
        <f t="shared" si="47"/>
        <v>3.8729833462074208E-3</v>
      </c>
      <c r="L43">
        <f t="shared" si="47"/>
        <v>3.9528470752104774E-3</v>
      </c>
      <c r="M43">
        <f t="shared" si="47"/>
        <v>3.6228441865473627E-3</v>
      </c>
      <c r="N43">
        <f t="shared" si="47"/>
        <v>3.9528470752105077E-3</v>
      </c>
      <c r="O43">
        <f t="shared" si="47"/>
        <v>3.6228441865473362E-3</v>
      </c>
      <c r="P43">
        <f t="shared" si="47"/>
        <v>3.8729833462073917E-3</v>
      </c>
      <c r="Q43">
        <f t="shared" si="47"/>
        <v>3.6228441865473362E-3</v>
      </c>
      <c r="R43">
        <f t="shared" si="47"/>
        <v>2.3717082451263044E-3</v>
      </c>
      <c r="S43">
        <f t="shared" si="47"/>
        <v>3.8729833462073917E-3</v>
      </c>
      <c r="T43">
        <f t="shared" si="47"/>
        <v>3.872983346207449E-3</v>
      </c>
      <c r="U43">
        <f t="shared" si="47"/>
        <v>3.8729833462073917E-3</v>
      </c>
      <c r="V43">
        <f t="shared" si="47"/>
        <v>3.872983346207449E-3</v>
      </c>
      <c r="W43">
        <f t="shared" si="47"/>
        <v>3.6228441865473358E-3</v>
      </c>
      <c r="X43">
        <f t="shared" si="47"/>
        <v>3.9528470752105069E-3</v>
      </c>
      <c r="Y43">
        <f t="shared" si="47"/>
        <v>1.1858541225631404E-2</v>
      </c>
      <c r="Z43">
        <f t="shared" si="47"/>
        <v>2.3717082451262697E-3</v>
      </c>
      <c r="AA43">
        <f t="shared" si="47"/>
        <v>3.1622776601683117E-3</v>
      </c>
      <c r="AB43">
        <f t="shared" si="47"/>
        <v>2.371708245126304E-3</v>
      </c>
      <c r="AC43">
        <f t="shared" si="47"/>
        <v>3.8729833462073336E-3</v>
      </c>
      <c r="AD43">
        <f t="shared" si="47"/>
        <v>3.8729833462073345E-3</v>
      </c>
      <c r="AE43">
        <f t="shared" si="47"/>
        <v>3.872983346207334E-3</v>
      </c>
      <c r="AF43">
        <f t="shared" si="47"/>
        <v>3.6228441865472825E-3</v>
      </c>
      <c r="AG43">
        <f t="shared" si="47"/>
        <v>3.1622776601683122E-3</v>
      </c>
      <c r="AH43">
        <f t="shared" ref="AH43" si="48">_xlfn.STDEV.S(AH30:AH39)</f>
        <v>9.8232673806247848E-4</v>
      </c>
    </row>
    <row r="45" spans="1:36" x14ac:dyDescent="0.3">
      <c r="A45" t="s">
        <v>82</v>
      </c>
      <c r="B45" t="s">
        <v>83</v>
      </c>
    </row>
    <row r="46" spans="1:36" x14ac:dyDescent="0.3">
      <c r="B46" t="s">
        <v>84</v>
      </c>
      <c r="C46" t="s">
        <v>85</v>
      </c>
      <c r="D46" t="s">
        <v>86</v>
      </c>
      <c r="E46" t="s">
        <v>87</v>
      </c>
      <c r="F46" t="s">
        <v>88</v>
      </c>
      <c r="G46" t="s">
        <v>89</v>
      </c>
      <c r="H46" t="s">
        <v>90</v>
      </c>
      <c r="I46" t="s">
        <v>91</v>
      </c>
      <c r="J46" t="s">
        <v>92</v>
      </c>
      <c r="K46" t="s">
        <v>93</v>
      </c>
      <c r="L46" t="s">
        <v>94</v>
      </c>
      <c r="M46" t="s">
        <v>95</v>
      </c>
      <c r="N46" t="s">
        <v>96</v>
      </c>
      <c r="O46" t="s">
        <v>97</v>
      </c>
      <c r="P46" t="s">
        <v>98</v>
      </c>
      <c r="Q46" t="s">
        <v>99</v>
      </c>
      <c r="R46" t="s">
        <v>100</v>
      </c>
      <c r="S46" t="s">
        <v>101</v>
      </c>
      <c r="T46" t="s">
        <v>102</v>
      </c>
      <c r="U46" t="s">
        <v>103</v>
      </c>
      <c r="V46" t="s">
        <v>104</v>
      </c>
      <c r="W46" t="s">
        <v>105</v>
      </c>
      <c r="X46" t="s">
        <v>106</v>
      </c>
      <c r="Y46" t="s">
        <v>107</v>
      </c>
      <c r="Z46" t="s">
        <v>108</v>
      </c>
      <c r="AA46" t="s">
        <v>109</v>
      </c>
      <c r="AB46" t="s">
        <v>110</v>
      </c>
      <c r="AC46" t="s">
        <v>111</v>
      </c>
      <c r="AD46" t="s">
        <v>112</v>
      </c>
      <c r="AE46" t="s">
        <v>113</v>
      </c>
      <c r="AF46" t="s">
        <v>114</v>
      </c>
      <c r="AG46" t="s">
        <v>115</v>
      </c>
      <c r="AH46" t="s">
        <v>116</v>
      </c>
      <c r="AJ46" t="s">
        <v>121</v>
      </c>
    </row>
    <row r="47" spans="1:36" x14ac:dyDescent="0.3">
      <c r="A47">
        <v>1</v>
      </c>
      <c r="B47">
        <f>B30/$E$7</f>
        <v>1.125</v>
      </c>
      <c r="C47">
        <f>(C30-B30)/$E$7</f>
        <v>0.11249999999999989</v>
      </c>
      <c r="D47">
        <f t="shared" ref="D47:AG55" si="49">(D30-C30)/$E$7</f>
        <v>0.2250000000000002</v>
      </c>
      <c r="E47">
        <f t="shared" si="49"/>
        <v>0.9</v>
      </c>
      <c r="F47">
        <f t="shared" si="49"/>
        <v>0.56250000000000011</v>
      </c>
      <c r="G47">
        <f t="shared" si="49"/>
        <v>0.56250000000000011</v>
      </c>
      <c r="H47">
        <f t="shared" si="49"/>
        <v>0.67499999999999938</v>
      </c>
      <c r="I47">
        <f t="shared" si="49"/>
        <v>0.4500000000000004</v>
      </c>
      <c r="J47">
        <f t="shared" si="49"/>
        <v>0.9</v>
      </c>
      <c r="K47">
        <f t="shared" si="49"/>
        <v>0.3375000000000003</v>
      </c>
      <c r="L47">
        <f t="shared" si="49"/>
        <v>0.78749999999999987</v>
      </c>
      <c r="M47">
        <f t="shared" si="49"/>
        <v>0.4500000000000004</v>
      </c>
      <c r="N47">
        <f t="shared" si="49"/>
        <v>0.56249999999999967</v>
      </c>
      <c r="O47">
        <f t="shared" si="49"/>
        <v>0.78749999999999987</v>
      </c>
      <c r="P47">
        <f t="shared" si="49"/>
        <v>0.56249999999999967</v>
      </c>
      <c r="Q47">
        <f t="shared" si="49"/>
        <v>0.11250000000000093</v>
      </c>
      <c r="R47">
        <f t="shared" si="49"/>
        <v>1.9124999999999992</v>
      </c>
      <c r="S47">
        <f t="shared" si="49"/>
        <v>-0.11249999999999927</v>
      </c>
      <c r="T47">
        <f t="shared" si="49"/>
        <v>0.67499999999999893</v>
      </c>
      <c r="U47">
        <f t="shared" si="49"/>
        <v>0.33750000000000113</v>
      </c>
      <c r="V47">
        <f t="shared" si="49"/>
        <v>1.0125000000000002</v>
      </c>
      <c r="W47">
        <f t="shared" si="49"/>
        <v>0.11250000000000093</v>
      </c>
      <c r="X47">
        <f t="shared" si="49"/>
        <v>1.2374999999999987</v>
      </c>
      <c r="Y47">
        <f t="shared" si="49"/>
        <v>-0.11249999999999927</v>
      </c>
      <c r="Z47">
        <f t="shared" si="49"/>
        <v>0.4500000000000004</v>
      </c>
      <c r="AA47">
        <f t="shared" si="49"/>
        <v>1.5749999999999964</v>
      </c>
      <c r="AB47">
        <f t="shared" si="49"/>
        <v>0</v>
      </c>
      <c r="AC47">
        <f t="shared" si="49"/>
        <v>1.8000000000000016</v>
      </c>
      <c r="AD47">
        <f t="shared" si="49"/>
        <v>-0.4500000000000004</v>
      </c>
      <c r="AE47">
        <f t="shared" si="49"/>
        <v>0.7875000000000032</v>
      </c>
      <c r="AF47">
        <f>(AF30-AE30)/$E$7</f>
        <v>0</v>
      </c>
      <c r="AG47">
        <f t="shared" si="49"/>
        <v>1.3499999999999979</v>
      </c>
      <c r="AH47">
        <f>AVERAGE(B47:AG47)</f>
        <v>0.61523437500000011</v>
      </c>
      <c r="AJ47">
        <f>(AG47+B48) / 2</f>
        <v>1.2937499999999988</v>
      </c>
    </row>
    <row r="48" spans="1:36" x14ac:dyDescent="0.3">
      <c r="A48">
        <v>2</v>
      </c>
      <c r="B48">
        <f t="shared" ref="B48:B56" si="50">B31/$E$7</f>
        <v>1.2374999999999998</v>
      </c>
      <c r="C48">
        <f t="shared" ref="C48:R56" si="51">(C31-B31)/$E$7</f>
        <v>0.1125000000000001</v>
      </c>
      <c r="D48">
        <f t="shared" si="51"/>
        <v>0.1125000000000001</v>
      </c>
      <c r="E48">
        <f t="shared" si="51"/>
        <v>1.0124999999999997</v>
      </c>
      <c r="F48">
        <f t="shared" si="51"/>
        <v>0.56250000000000056</v>
      </c>
      <c r="G48">
        <f t="shared" si="51"/>
        <v>0.45</v>
      </c>
      <c r="H48">
        <f t="shared" si="51"/>
        <v>0.56249999999999922</v>
      </c>
      <c r="I48">
        <f t="shared" si="51"/>
        <v>0.56250000000000056</v>
      </c>
      <c r="J48">
        <f t="shared" si="51"/>
        <v>0.9</v>
      </c>
      <c r="K48">
        <f t="shared" si="51"/>
        <v>0.3375000000000003</v>
      </c>
      <c r="L48">
        <f t="shared" si="51"/>
        <v>0.9</v>
      </c>
      <c r="M48">
        <f t="shared" si="51"/>
        <v>0.4500000000000004</v>
      </c>
      <c r="N48">
        <f t="shared" si="51"/>
        <v>0.56250000000000056</v>
      </c>
      <c r="O48">
        <f t="shared" si="51"/>
        <v>0.7874999999999982</v>
      </c>
      <c r="P48">
        <f t="shared" si="51"/>
        <v>0.4500000000000004</v>
      </c>
      <c r="Q48">
        <f t="shared" si="51"/>
        <v>0.2250000000000002</v>
      </c>
      <c r="R48">
        <f t="shared" si="51"/>
        <v>1.8</v>
      </c>
      <c r="S48">
        <f t="shared" si="49"/>
        <v>0</v>
      </c>
      <c r="T48">
        <f t="shared" si="49"/>
        <v>0.6750000000000006</v>
      </c>
      <c r="U48">
        <f t="shared" si="49"/>
        <v>0.33749999999999947</v>
      </c>
      <c r="V48">
        <f t="shared" si="49"/>
        <v>0.9000000000000008</v>
      </c>
      <c r="W48">
        <f t="shared" si="49"/>
        <v>0.2250000000000002</v>
      </c>
      <c r="X48">
        <f t="shared" si="49"/>
        <v>1.2375000000000003</v>
      </c>
      <c r="Y48">
        <f t="shared" si="49"/>
        <v>-0.2250000000000002</v>
      </c>
      <c r="Z48">
        <f t="shared" si="49"/>
        <v>0.56249999999999967</v>
      </c>
      <c r="AA48">
        <f t="shared" si="49"/>
        <v>1.3499999999999996</v>
      </c>
      <c r="AB48">
        <f t="shared" si="49"/>
        <v>0.1124999999999976</v>
      </c>
      <c r="AC48">
        <f t="shared" si="49"/>
        <v>1.687500000000004</v>
      </c>
      <c r="AD48">
        <f t="shared" si="49"/>
        <v>-0.3375000000000028</v>
      </c>
      <c r="AE48">
        <f t="shared" si="49"/>
        <v>0.7875000000000032</v>
      </c>
      <c r="AF48">
        <f t="shared" si="49"/>
        <v>0.1124999999999976</v>
      </c>
      <c r="AG48">
        <f t="shared" si="49"/>
        <v>1.3499999999999979</v>
      </c>
      <c r="AH48">
        <f t="shared" ref="AH48:AH56" si="52">AVERAGE(B48:AG48)</f>
        <v>0.61875000000000002</v>
      </c>
      <c r="AJ48">
        <f t="shared" ref="AJ48:AJ56" si="53">(AG48+B49) / 2</f>
        <v>1.2374999999999989</v>
      </c>
    </row>
    <row r="49" spans="1:36" x14ac:dyDescent="0.3">
      <c r="A49">
        <v>3</v>
      </c>
      <c r="B49">
        <f t="shared" si="50"/>
        <v>1.125</v>
      </c>
      <c r="C49">
        <f t="shared" si="51"/>
        <v>0.22500000000000001</v>
      </c>
      <c r="D49">
        <f t="shared" si="49"/>
        <v>0.1125000000000001</v>
      </c>
      <c r="E49">
        <f t="shared" si="49"/>
        <v>0.9</v>
      </c>
      <c r="F49">
        <f t="shared" si="49"/>
        <v>0.67500000000000016</v>
      </c>
      <c r="G49">
        <f t="shared" si="49"/>
        <v>0.56250000000000011</v>
      </c>
      <c r="H49">
        <f t="shared" si="49"/>
        <v>0.44999999999999918</v>
      </c>
      <c r="I49">
        <f t="shared" si="49"/>
        <v>0.56250000000000056</v>
      </c>
      <c r="J49">
        <f t="shared" si="49"/>
        <v>1.0125000000000002</v>
      </c>
      <c r="K49">
        <f t="shared" si="49"/>
        <v>0.3375000000000003</v>
      </c>
      <c r="L49">
        <f t="shared" si="49"/>
        <v>0.67499999999999982</v>
      </c>
      <c r="M49">
        <f t="shared" si="49"/>
        <v>0.56250000000000056</v>
      </c>
      <c r="N49">
        <f t="shared" si="49"/>
        <v>0.56250000000000056</v>
      </c>
      <c r="O49">
        <f t="shared" si="49"/>
        <v>0.7874999999999982</v>
      </c>
      <c r="P49">
        <f t="shared" si="49"/>
        <v>0.33750000000000113</v>
      </c>
      <c r="Q49">
        <f t="shared" si="49"/>
        <v>0.33749999999999947</v>
      </c>
      <c r="R49">
        <f t="shared" si="49"/>
        <v>1.8</v>
      </c>
      <c r="S49">
        <f t="shared" si="49"/>
        <v>0</v>
      </c>
      <c r="T49">
        <f t="shared" si="49"/>
        <v>0.6750000000000006</v>
      </c>
      <c r="U49">
        <f t="shared" si="49"/>
        <v>0.2250000000000002</v>
      </c>
      <c r="V49">
        <f t="shared" si="49"/>
        <v>1.1250000000000011</v>
      </c>
      <c r="W49">
        <f t="shared" si="49"/>
        <v>0</v>
      </c>
      <c r="X49">
        <f t="shared" si="49"/>
        <v>1.2374999999999987</v>
      </c>
      <c r="Y49">
        <f t="shared" si="49"/>
        <v>-0.11249999999999927</v>
      </c>
      <c r="Z49">
        <f t="shared" si="49"/>
        <v>0.56249999999999967</v>
      </c>
      <c r="AA49">
        <f t="shared" si="49"/>
        <v>1.3499999999999996</v>
      </c>
      <c r="AB49">
        <f t="shared" si="49"/>
        <v>0.1124999999999976</v>
      </c>
      <c r="AC49">
        <f t="shared" si="49"/>
        <v>1.687500000000004</v>
      </c>
      <c r="AD49">
        <f t="shared" si="49"/>
        <v>-0.3375000000000028</v>
      </c>
      <c r="AE49">
        <f t="shared" si="49"/>
        <v>0.7875000000000032</v>
      </c>
      <c r="AF49">
        <f t="shared" si="49"/>
        <v>0.1124999999999976</v>
      </c>
      <c r="AG49">
        <f t="shared" si="49"/>
        <v>1.2375000000000003</v>
      </c>
      <c r="AH49">
        <f t="shared" si="52"/>
        <v>0.61523437500000011</v>
      </c>
      <c r="AJ49">
        <f t="shared" si="53"/>
        <v>1.2375</v>
      </c>
    </row>
    <row r="50" spans="1:36" x14ac:dyDescent="0.3">
      <c r="A50">
        <v>4</v>
      </c>
      <c r="B50">
        <f t="shared" si="50"/>
        <v>1.2374999999999998</v>
      </c>
      <c r="C50">
        <f t="shared" si="51"/>
        <v>0</v>
      </c>
      <c r="D50">
        <f t="shared" si="49"/>
        <v>0.3375000000000003</v>
      </c>
      <c r="E50">
        <f t="shared" si="49"/>
        <v>0.89999999999999958</v>
      </c>
      <c r="F50">
        <f t="shared" si="49"/>
        <v>0.56250000000000056</v>
      </c>
      <c r="G50">
        <f t="shared" si="49"/>
        <v>0.45</v>
      </c>
      <c r="H50">
        <f t="shared" si="49"/>
        <v>0.56249999999999922</v>
      </c>
      <c r="I50">
        <f t="shared" si="49"/>
        <v>0.56250000000000056</v>
      </c>
      <c r="J50">
        <f t="shared" si="49"/>
        <v>1.0125000000000002</v>
      </c>
      <c r="K50">
        <f t="shared" si="49"/>
        <v>0.3375000000000003</v>
      </c>
      <c r="L50">
        <f t="shared" si="49"/>
        <v>0.67499999999999982</v>
      </c>
      <c r="M50">
        <f t="shared" si="49"/>
        <v>0.4500000000000004</v>
      </c>
      <c r="N50">
        <f t="shared" si="49"/>
        <v>0.56249999999999967</v>
      </c>
      <c r="O50">
        <f t="shared" si="49"/>
        <v>0.89999999999999913</v>
      </c>
      <c r="P50">
        <f t="shared" si="49"/>
        <v>0.33750000000000113</v>
      </c>
      <c r="Q50">
        <f t="shared" si="49"/>
        <v>0.33749999999999947</v>
      </c>
      <c r="R50">
        <f t="shared" si="49"/>
        <v>1.8</v>
      </c>
      <c r="S50">
        <f t="shared" si="49"/>
        <v>-0.11249999999999927</v>
      </c>
      <c r="T50">
        <f t="shared" si="49"/>
        <v>0.67499999999999893</v>
      </c>
      <c r="U50">
        <f t="shared" si="49"/>
        <v>0.33750000000000113</v>
      </c>
      <c r="V50">
        <f t="shared" si="49"/>
        <v>1.1250000000000011</v>
      </c>
      <c r="W50">
        <f t="shared" si="49"/>
        <v>0</v>
      </c>
      <c r="X50">
        <f t="shared" si="49"/>
        <v>1.2374999999999987</v>
      </c>
      <c r="Y50">
        <f t="shared" si="49"/>
        <v>0.2250000000000002</v>
      </c>
      <c r="Z50">
        <f t="shared" si="49"/>
        <v>0.2250000000000002</v>
      </c>
      <c r="AA50">
        <f t="shared" si="49"/>
        <v>1.3499999999999996</v>
      </c>
      <c r="AB50">
        <f t="shared" si="49"/>
        <v>0.22499999999999853</v>
      </c>
      <c r="AC50">
        <f t="shared" si="49"/>
        <v>1.6875000000000007</v>
      </c>
      <c r="AD50">
        <f t="shared" si="49"/>
        <v>-0.562499999999998</v>
      </c>
      <c r="AE50">
        <f t="shared" si="49"/>
        <v>1.0124999999999984</v>
      </c>
      <c r="AF50">
        <f t="shared" si="49"/>
        <v>0</v>
      </c>
      <c r="AG50">
        <f>(AG33-AF33)/$E$7</f>
        <v>1.2375000000000003</v>
      </c>
      <c r="AH50">
        <f t="shared" si="52"/>
        <v>0.61523437500000011</v>
      </c>
      <c r="AJ50">
        <f t="shared" si="53"/>
        <v>1.1812500000000001</v>
      </c>
    </row>
    <row r="51" spans="1:36" x14ac:dyDescent="0.3">
      <c r="A51">
        <v>5</v>
      </c>
      <c r="B51">
        <f t="shared" si="50"/>
        <v>1.125</v>
      </c>
      <c r="C51">
        <f t="shared" si="51"/>
        <v>0.11249999999999989</v>
      </c>
      <c r="D51">
        <f t="shared" si="49"/>
        <v>0.2250000000000002</v>
      </c>
      <c r="E51">
        <f t="shared" si="49"/>
        <v>1.0124999999999997</v>
      </c>
      <c r="F51">
        <f t="shared" si="49"/>
        <v>0.56250000000000056</v>
      </c>
      <c r="G51">
        <f t="shared" si="49"/>
        <v>0.45</v>
      </c>
      <c r="H51">
        <f t="shared" si="49"/>
        <v>0.56249999999999922</v>
      </c>
      <c r="I51">
        <f t="shared" si="49"/>
        <v>0.6750000000000006</v>
      </c>
      <c r="J51">
        <f t="shared" si="49"/>
        <v>0.78749999999999987</v>
      </c>
      <c r="K51">
        <f t="shared" si="49"/>
        <v>0.4500000000000004</v>
      </c>
      <c r="L51">
        <f t="shared" si="49"/>
        <v>0.67499999999999982</v>
      </c>
      <c r="M51">
        <f t="shared" si="49"/>
        <v>0.4500000000000004</v>
      </c>
      <c r="N51">
        <f t="shared" si="49"/>
        <v>0.56249999999999967</v>
      </c>
      <c r="O51">
        <f t="shared" si="49"/>
        <v>0.89999999999999913</v>
      </c>
      <c r="P51">
        <f t="shared" si="49"/>
        <v>0.33750000000000113</v>
      </c>
      <c r="Q51">
        <f t="shared" si="49"/>
        <v>0.33749999999999947</v>
      </c>
      <c r="R51">
        <f t="shared" si="49"/>
        <v>1.8</v>
      </c>
      <c r="S51">
        <f t="shared" si="49"/>
        <v>-0.11249999999999927</v>
      </c>
      <c r="T51">
        <f t="shared" si="49"/>
        <v>0.67499999999999893</v>
      </c>
      <c r="U51">
        <f t="shared" si="49"/>
        <v>0.33750000000000113</v>
      </c>
      <c r="V51">
        <f t="shared" si="49"/>
        <v>1.1250000000000011</v>
      </c>
      <c r="W51">
        <f t="shared" si="49"/>
        <v>0</v>
      </c>
      <c r="X51">
        <f t="shared" si="49"/>
        <v>1.2374999999999987</v>
      </c>
      <c r="Y51">
        <f t="shared" si="49"/>
        <v>0.2250000000000002</v>
      </c>
      <c r="Z51">
        <f t="shared" si="49"/>
        <v>0.2250000000000002</v>
      </c>
      <c r="AA51">
        <f t="shared" si="49"/>
        <v>1.3499999999999996</v>
      </c>
      <c r="AB51">
        <f t="shared" si="49"/>
        <v>0.1124999999999976</v>
      </c>
      <c r="AC51">
        <f t="shared" si="49"/>
        <v>1.8000000000000016</v>
      </c>
      <c r="AD51">
        <f t="shared" si="49"/>
        <v>-0.562499999999998</v>
      </c>
      <c r="AE51">
        <f t="shared" si="49"/>
        <v>1.0124999999999984</v>
      </c>
      <c r="AF51">
        <f t="shared" si="49"/>
        <v>0</v>
      </c>
      <c r="AG51">
        <f t="shared" si="49"/>
        <v>1.2375000000000003</v>
      </c>
      <c r="AH51">
        <f t="shared" si="52"/>
        <v>0.615234375</v>
      </c>
      <c r="AJ51">
        <f t="shared" si="53"/>
        <v>1.2375</v>
      </c>
    </row>
    <row r="52" spans="1:36" x14ac:dyDescent="0.3">
      <c r="A52">
        <v>6</v>
      </c>
      <c r="B52">
        <f t="shared" si="50"/>
        <v>1.2374999999999998</v>
      </c>
      <c r="C52">
        <f t="shared" si="51"/>
        <v>0.1125000000000001</v>
      </c>
      <c r="D52">
        <f t="shared" si="49"/>
        <v>0.2250000000000002</v>
      </c>
      <c r="E52">
        <f t="shared" si="49"/>
        <v>0.89999999999999958</v>
      </c>
      <c r="F52">
        <f t="shared" si="49"/>
        <v>0.4500000000000004</v>
      </c>
      <c r="G52">
        <f t="shared" si="49"/>
        <v>0.56250000000000011</v>
      </c>
      <c r="H52">
        <f t="shared" si="49"/>
        <v>0.56249999999999922</v>
      </c>
      <c r="I52">
        <f t="shared" si="49"/>
        <v>0.6750000000000006</v>
      </c>
      <c r="J52">
        <f t="shared" si="49"/>
        <v>0.78749999999999987</v>
      </c>
      <c r="K52">
        <f t="shared" si="49"/>
        <v>0.3375000000000003</v>
      </c>
      <c r="L52">
        <f t="shared" si="49"/>
        <v>0.9</v>
      </c>
      <c r="M52">
        <f t="shared" si="49"/>
        <v>0.3375000000000003</v>
      </c>
      <c r="N52">
        <f t="shared" si="49"/>
        <v>0.6750000000000006</v>
      </c>
      <c r="O52">
        <f t="shared" si="49"/>
        <v>0.7874999999999982</v>
      </c>
      <c r="P52">
        <f t="shared" si="49"/>
        <v>0.33750000000000113</v>
      </c>
      <c r="Q52">
        <f t="shared" si="49"/>
        <v>0.2250000000000002</v>
      </c>
      <c r="R52">
        <f t="shared" si="49"/>
        <v>1.9124999999999992</v>
      </c>
      <c r="S52">
        <f t="shared" si="49"/>
        <v>-0.11249999999999927</v>
      </c>
      <c r="T52">
        <f t="shared" si="49"/>
        <v>0.67499999999999893</v>
      </c>
      <c r="U52">
        <f t="shared" si="49"/>
        <v>0.4500000000000004</v>
      </c>
      <c r="V52">
        <f t="shared" si="49"/>
        <v>1.0125000000000017</v>
      </c>
      <c r="W52">
        <f t="shared" si="49"/>
        <v>0.11249999999999927</v>
      </c>
      <c r="X52">
        <f t="shared" si="49"/>
        <v>1.2375000000000003</v>
      </c>
      <c r="Y52">
        <f t="shared" si="49"/>
        <v>-0.2250000000000002</v>
      </c>
      <c r="Z52">
        <f t="shared" si="49"/>
        <v>0.56249999999999967</v>
      </c>
      <c r="AA52">
        <f t="shared" si="49"/>
        <v>1.4624999999999972</v>
      </c>
      <c r="AB52">
        <f t="shared" si="49"/>
        <v>0</v>
      </c>
      <c r="AC52">
        <f t="shared" si="49"/>
        <v>1.8000000000000016</v>
      </c>
      <c r="AD52">
        <f t="shared" si="49"/>
        <v>-0.4500000000000004</v>
      </c>
      <c r="AE52">
        <f t="shared" si="49"/>
        <v>0.7875000000000032</v>
      </c>
      <c r="AF52">
        <f t="shared" si="49"/>
        <v>0.1124999999999976</v>
      </c>
      <c r="AG52">
        <f t="shared" si="49"/>
        <v>1.2375000000000003</v>
      </c>
      <c r="AH52">
        <f t="shared" si="52"/>
        <v>0.61523437500000011</v>
      </c>
      <c r="AJ52">
        <f t="shared" si="53"/>
        <v>1.1812500000000001</v>
      </c>
    </row>
    <row r="53" spans="1:36" x14ac:dyDescent="0.3">
      <c r="A53">
        <v>7</v>
      </c>
      <c r="B53">
        <f t="shared" si="50"/>
        <v>1.125</v>
      </c>
      <c r="C53">
        <f t="shared" si="51"/>
        <v>0.11249999999999989</v>
      </c>
      <c r="D53">
        <f t="shared" si="49"/>
        <v>0.2250000000000002</v>
      </c>
      <c r="E53">
        <f t="shared" si="49"/>
        <v>1.0124999999999997</v>
      </c>
      <c r="F53">
        <f t="shared" si="49"/>
        <v>0.56250000000000056</v>
      </c>
      <c r="G53">
        <f t="shared" si="49"/>
        <v>0.56250000000000011</v>
      </c>
      <c r="H53">
        <f t="shared" si="49"/>
        <v>0.56249999999999922</v>
      </c>
      <c r="I53">
        <f t="shared" si="49"/>
        <v>0.4500000000000004</v>
      </c>
      <c r="J53">
        <f t="shared" si="49"/>
        <v>0.9</v>
      </c>
      <c r="K53">
        <f t="shared" si="49"/>
        <v>0.4500000000000004</v>
      </c>
      <c r="L53">
        <f t="shared" si="49"/>
        <v>0.78749999999999987</v>
      </c>
      <c r="M53">
        <f t="shared" si="49"/>
        <v>0.3375000000000003</v>
      </c>
      <c r="N53">
        <f t="shared" si="49"/>
        <v>0.6750000000000006</v>
      </c>
      <c r="O53">
        <f t="shared" si="49"/>
        <v>0.7874999999999982</v>
      </c>
      <c r="P53">
        <f t="shared" si="49"/>
        <v>0.4500000000000004</v>
      </c>
      <c r="Q53">
        <f t="shared" si="49"/>
        <v>0.11250000000000093</v>
      </c>
      <c r="R53">
        <f t="shared" si="49"/>
        <v>2.0250000000000004</v>
      </c>
      <c r="S53">
        <f t="shared" si="49"/>
        <v>-0.11250000000000093</v>
      </c>
      <c r="T53">
        <f t="shared" si="49"/>
        <v>0.6750000000000006</v>
      </c>
      <c r="U53">
        <f t="shared" si="49"/>
        <v>0.2250000000000002</v>
      </c>
      <c r="V53">
        <f t="shared" si="49"/>
        <v>1.1250000000000011</v>
      </c>
      <c r="W53">
        <f t="shared" si="49"/>
        <v>0</v>
      </c>
      <c r="X53">
        <f t="shared" si="49"/>
        <v>1.3499999999999996</v>
      </c>
      <c r="Y53">
        <f t="shared" si="49"/>
        <v>-0.2250000000000002</v>
      </c>
      <c r="Z53">
        <f t="shared" si="49"/>
        <v>0.56249999999999967</v>
      </c>
      <c r="AA53">
        <f t="shared" si="49"/>
        <v>1.3499999999999996</v>
      </c>
      <c r="AB53">
        <f t="shared" si="49"/>
        <v>0.1124999999999976</v>
      </c>
      <c r="AC53">
        <f t="shared" si="49"/>
        <v>1.687500000000004</v>
      </c>
      <c r="AD53">
        <f t="shared" si="49"/>
        <v>-0.3375000000000028</v>
      </c>
      <c r="AE53">
        <f t="shared" si="49"/>
        <v>0.7875000000000032</v>
      </c>
      <c r="AF53">
        <f t="shared" si="49"/>
        <v>0.1124999999999976</v>
      </c>
      <c r="AG53">
        <f t="shared" si="49"/>
        <v>1.3499999999999979</v>
      </c>
      <c r="AH53">
        <f t="shared" si="52"/>
        <v>0.61875000000000002</v>
      </c>
      <c r="AJ53">
        <f t="shared" si="53"/>
        <v>1.2937499999999988</v>
      </c>
    </row>
    <row r="54" spans="1:36" x14ac:dyDescent="0.3">
      <c r="A54">
        <v>8</v>
      </c>
      <c r="B54">
        <f t="shared" si="50"/>
        <v>1.2374999999999998</v>
      </c>
      <c r="C54">
        <f t="shared" si="51"/>
        <v>0</v>
      </c>
      <c r="D54">
        <f t="shared" si="49"/>
        <v>0.3375000000000003</v>
      </c>
      <c r="E54">
        <f t="shared" si="49"/>
        <v>0.89999999999999958</v>
      </c>
      <c r="F54">
        <f t="shared" si="49"/>
        <v>0.56250000000000056</v>
      </c>
      <c r="G54">
        <f t="shared" si="49"/>
        <v>0.56250000000000011</v>
      </c>
      <c r="H54">
        <f t="shared" si="49"/>
        <v>0.44999999999999918</v>
      </c>
      <c r="I54">
        <f t="shared" si="49"/>
        <v>0.56250000000000056</v>
      </c>
      <c r="J54">
        <f t="shared" si="49"/>
        <v>0.9</v>
      </c>
      <c r="K54">
        <f t="shared" si="49"/>
        <v>0.4500000000000004</v>
      </c>
      <c r="L54">
        <f t="shared" si="49"/>
        <v>0.67499999999999982</v>
      </c>
      <c r="M54">
        <f t="shared" si="49"/>
        <v>0.56250000000000056</v>
      </c>
      <c r="N54">
        <f t="shared" si="49"/>
        <v>0.44999999999999957</v>
      </c>
      <c r="O54">
        <f t="shared" si="49"/>
        <v>0.78749999999999987</v>
      </c>
      <c r="P54">
        <f t="shared" si="49"/>
        <v>0.56249999999999967</v>
      </c>
      <c r="Q54">
        <f t="shared" si="49"/>
        <v>0.2250000000000002</v>
      </c>
      <c r="R54">
        <f t="shared" si="49"/>
        <v>1.8</v>
      </c>
      <c r="S54">
        <f t="shared" si="49"/>
        <v>0</v>
      </c>
      <c r="T54">
        <f t="shared" si="49"/>
        <v>0.6750000000000006</v>
      </c>
      <c r="U54">
        <f t="shared" si="49"/>
        <v>0.2250000000000002</v>
      </c>
      <c r="V54">
        <f t="shared" si="49"/>
        <v>1.1250000000000011</v>
      </c>
      <c r="W54">
        <f t="shared" si="49"/>
        <v>0</v>
      </c>
      <c r="X54">
        <f t="shared" si="49"/>
        <v>1.3499999999999996</v>
      </c>
      <c r="Y54">
        <f t="shared" si="49"/>
        <v>0.11249999999999927</v>
      </c>
      <c r="Z54">
        <f t="shared" si="49"/>
        <v>0.2250000000000002</v>
      </c>
      <c r="AA54">
        <f t="shared" si="49"/>
        <v>1.3499999999999996</v>
      </c>
      <c r="AB54">
        <f t="shared" si="49"/>
        <v>0.1124999999999976</v>
      </c>
      <c r="AC54">
        <f t="shared" si="49"/>
        <v>1.687500000000004</v>
      </c>
      <c r="AD54">
        <f t="shared" si="49"/>
        <v>-0.4500000000000004</v>
      </c>
      <c r="AE54">
        <f t="shared" si="49"/>
        <v>0.9000000000000008</v>
      </c>
      <c r="AF54">
        <f t="shared" si="49"/>
        <v>0</v>
      </c>
      <c r="AG54">
        <f t="shared" si="49"/>
        <v>1.3499999999999979</v>
      </c>
      <c r="AH54">
        <f t="shared" si="52"/>
        <v>0.615234375</v>
      </c>
      <c r="AJ54">
        <f t="shared" si="53"/>
        <v>1.2374999999999989</v>
      </c>
    </row>
    <row r="55" spans="1:36" x14ac:dyDescent="0.3">
      <c r="A55">
        <v>9</v>
      </c>
      <c r="B55">
        <f t="shared" si="50"/>
        <v>1.125</v>
      </c>
      <c r="C55">
        <f t="shared" si="51"/>
        <v>0.22500000000000001</v>
      </c>
      <c r="D55">
        <f t="shared" si="49"/>
        <v>0.1125000000000001</v>
      </c>
      <c r="E55">
        <f t="shared" si="49"/>
        <v>1.0124999999999997</v>
      </c>
      <c r="F55">
        <f t="shared" si="49"/>
        <v>0.4500000000000004</v>
      </c>
      <c r="G55">
        <f t="shared" si="49"/>
        <v>0.67500000000000016</v>
      </c>
      <c r="H55">
        <f t="shared" si="49"/>
        <v>0.44999999999999918</v>
      </c>
      <c r="I55">
        <f t="shared" si="49"/>
        <v>0.6750000000000006</v>
      </c>
      <c r="J55">
        <f t="shared" si="49"/>
        <v>0.9</v>
      </c>
      <c r="K55">
        <f t="shared" si="49"/>
        <v>0.2250000000000002</v>
      </c>
      <c r="L55">
        <f t="shared" si="49"/>
        <v>0.9</v>
      </c>
      <c r="M55">
        <f t="shared" si="49"/>
        <v>0.3375000000000003</v>
      </c>
      <c r="N55">
        <f t="shared" si="49"/>
        <v>0.56249999999999967</v>
      </c>
      <c r="O55">
        <f t="shared" si="49"/>
        <v>0.78749999999999987</v>
      </c>
      <c r="P55">
        <f t="shared" si="49"/>
        <v>0.4500000000000004</v>
      </c>
      <c r="Q55">
        <f t="shared" si="49"/>
        <v>0.33749999999999947</v>
      </c>
      <c r="R55">
        <f t="shared" si="49"/>
        <v>1.8</v>
      </c>
      <c r="S55">
        <f t="shared" si="49"/>
        <v>-0.11249999999999927</v>
      </c>
      <c r="T55">
        <f t="shared" si="49"/>
        <v>0.78749999999999987</v>
      </c>
      <c r="U55">
        <f t="shared" si="49"/>
        <v>0.33749999999999947</v>
      </c>
      <c r="V55">
        <f t="shared" si="49"/>
        <v>0.9000000000000008</v>
      </c>
      <c r="W55">
        <f t="shared" si="49"/>
        <v>0.11250000000000093</v>
      </c>
      <c r="X55">
        <f t="shared" si="49"/>
        <v>1.3499999999999996</v>
      </c>
      <c r="Y55">
        <f t="shared" si="49"/>
        <v>0.11249999999999927</v>
      </c>
      <c r="Z55">
        <f t="shared" si="49"/>
        <v>0.2250000000000002</v>
      </c>
      <c r="AA55">
        <f t="shared" si="49"/>
        <v>1.3499999999999996</v>
      </c>
      <c r="AB55">
        <f t="shared" si="49"/>
        <v>0.1124999999999976</v>
      </c>
      <c r="AC55">
        <f t="shared" si="49"/>
        <v>1.687500000000004</v>
      </c>
      <c r="AD55">
        <f t="shared" si="49"/>
        <v>-0.4500000000000004</v>
      </c>
      <c r="AE55">
        <f t="shared" si="49"/>
        <v>1.0124999999999984</v>
      </c>
      <c r="AF55">
        <f>(AF38-AE38)/$E$7</f>
        <v>-0.1124999999999976</v>
      </c>
      <c r="AG55">
        <f t="shared" si="49"/>
        <v>1.3499999999999979</v>
      </c>
      <c r="AH55">
        <f t="shared" si="52"/>
        <v>0.615234375</v>
      </c>
      <c r="AJ55">
        <f t="shared" si="53"/>
        <v>1.2937499999999988</v>
      </c>
    </row>
    <row r="56" spans="1:36" x14ac:dyDescent="0.3">
      <c r="A56">
        <v>10</v>
      </c>
      <c r="B56">
        <f t="shared" si="50"/>
        <v>1.2374999999999998</v>
      </c>
      <c r="C56">
        <f t="shared" si="51"/>
        <v>0</v>
      </c>
      <c r="D56">
        <f t="shared" ref="D56:AG56" si="54">(D39-C39)/$E$7</f>
        <v>0.2250000000000002</v>
      </c>
      <c r="E56">
        <f t="shared" si="54"/>
        <v>1.0124999999999997</v>
      </c>
      <c r="F56">
        <f t="shared" si="54"/>
        <v>0.56250000000000056</v>
      </c>
      <c r="G56">
        <f t="shared" si="54"/>
        <v>0.56250000000000011</v>
      </c>
      <c r="H56">
        <f t="shared" si="54"/>
        <v>0.56249999999999922</v>
      </c>
      <c r="I56">
        <f t="shared" si="54"/>
        <v>0.4500000000000004</v>
      </c>
      <c r="J56">
        <f t="shared" si="54"/>
        <v>0.9</v>
      </c>
      <c r="K56">
        <f t="shared" si="54"/>
        <v>0.4500000000000004</v>
      </c>
      <c r="L56">
        <f t="shared" si="54"/>
        <v>0.78749999999999987</v>
      </c>
      <c r="M56">
        <f t="shared" si="54"/>
        <v>0.3375000000000003</v>
      </c>
      <c r="N56">
        <f t="shared" si="54"/>
        <v>0.6750000000000006</v>
      </c>
      <c r="O56">
        <f t="shared" si="54"/>
        <v>0.7874999999999982</v>
      </c>
      <c r="P56">
        <f t="shared" si="54"/>
        <v>0.33750000000000113</v>
      </c>
      <c r="Q56">
        <f t="shared" si="54"/>
        <v>0.33749999999999947</v>
      </c>
      <c r="R56">
        <f t="shared" si="54"/>
        <v>1.8</v>
      </c>
      <c r="S56">
        <f t="shared" si="54"/>
        <v>-0.11249999999999927</v>
      </c>
      <c r="T56">
        <f t="shared" si="54"/>
        <v>0.78749999999999987</v>
      </c>
      <c r="U56">
        <f t="shared" si="54"/>
        <v>0.33749999999999947</v>
      </c>
      <c r="V56">
        <f t="shared" si="54"/>
        <v>0.9000000000000008</v>
      </c>
      <c r="W56">
        <f t="shared" si="54"/>
        <v>0.2250000000000002</v>
      </c>
      <c r="X56">
        <f t="shared" si="54"/>
        <v>1.1249999999999993</v>
      </c>
      <c r="Y56">
        <f t="shared" si="54"/>
        <v>0.2250000000000002</v>
      </c>
      <c r="Z56">
        <f t="shared" si="54"/>
        <v>0.2250000000000002</v>
      </c>
      <c r="AA56">
        <f t="shared" si="54"/>
        <v>1.3499999999999996</v>
      </c>
      <c r="AB56">
        <f t="shared" si="54"/>
        <v>0.1124999999999976</v>
      </c>
      <c r="AC56">
        <f t="shared" si="54"/>
        <v>1.687500000000004</v>
      </c>
      <c r="AD56">
        <f t="shared" si="54"/>
        <v>-0.3375000000000028</v>
      </c>
      <c r="AE56">
        <f t="shared" si="54"/>
        <v>0.9000000000000008</v>
      </c>
      <c r="AF56">
        <f t="shared" si="54"/>
        <v>0</v>
      </c>
      <c r="AG56">
        <f t="shared" si="54"/>
        <v>1.2375000000000003</v>
      </c>
      <c r="AH56">
        <f t="shared" si="52"/>
        <v>0.615234375</v>
      </c>
      <c r="AJ56">
        <f t="shared" si="53"/>
        <v>0.61875000000000013</v>
      </c>
    </row>
    <row r="58" spans="1:36" x14ac:dyDescent="0.3">
      <c r="A58" t="s">
        <v>75</v>
      </c>
      <c r="B58">
        <f>AVERAGE(B47:B56)</f>
        <v>1.1812499999999999</v>
      </c>
      <c r="C58">
        <f t="shared" ref="C58:AH58" si="55">AVERAGE(C47:C56)</f>
        <v>0.10124999999999999</v>
      </c>
      <c r="D58">
        <f t="shared" si="55"/>
        <v>0.21375000000000019</v>
      </c>
      <c r="E58">
        <f t="shared" si="55"/>
        <v>0.9562499999999996</v>
      </c>
      <c r="F58">
        <f t="shared" si="55"/>
        <v>0.55125000000000035</v>
      </c>
      <c r="G58">
        <f t="shared" si="55"/>
        <v>0.54</v>
      </c>
      <c r="H58">
        <f t="shared" si="55"/>
        <v>0.53999999999999915</v>
      </c>
      <c r="I58">
        <f t="shared" si="55"/>
        <v>0.56250000000000056</v>
      </c>
      <c r="J58">
        <f t="shared" si="55"/>
        <v>0.9</v>
      </c>
      <c r="K58">
        <f t="shared" si="55"/>
        <v>0.3712500000000003</v>
      </c>
      <c r="L58">
        <f t="shared" si="55"/>
        <v>0.77624999999999988</v>
      </c>
      <c r="M58">
        <f t="shared" si="55"/>
        <v>0.42750000000000038</v>
      </c>
      <c r="N58">
        <f t="shared" si="55"/>
        <v>0.58500000000000019</v>
      </c>
      <c r="O58">
        <f t="shared" si="55"/>
        <v>0.80999999999999872</v>
      </c>
      <c r="P58">
        <f t="shared" si="55"/>
        <v>0.41625000000000068</v>
      </c>
      <c r="Q58">
        <f t="shared" si="55"/>
        <v>0.25874999999999998</v>
      </c>
      <c r="R58">
        <f t="shared" si="55"/>
        <v>1.845</v>
      </c>
      <c r="S58">
        <f t="shared" si="55"/>
        <v>-7.8749999999999654E-2</v>
      </c>
      <c r="T58">
        <f t="shared" si="55"/>
        <v>0.69749999999999979</v>
      </c>
      <c r="U58">
        <f t="shared" si="55"/>
        <v>0.31500000000000028</v>
      </c>
      <c r="V58">
        <f t="shared" si="55"/>
        <v>1.0350000000000008</v>
      </c>
      <c r="W58">
        <f t="shared" si="55"/>
        <v>7.8750000000000153E-2</v>
      </c>
      <c r="X58">
        <f>AVERAGE(X47:X56)</f>
        <v>1.2599999999999993</v>
      </c>
      <c r="Y58">
        <f>AVERAGE(Y47:Y56)</f>
        <v>0</v>
      </c>
      <c r="Z58">
        <f t="shared" si="55"/>
        <v>0.38249999999999995</v>
      </c>
      <c r="AA58">
        <f t="shared" si="55"/>
        <v>1.3837499999999991</v>
      </c>
      <c r="AB58">
        <f t="shared" si="55"/>
        <v>0.10124999999999817</v>
      </c>
      <c r="AC58">
        <f t="shared" si="55"/>
        <v>1.7212500000000026</v>
      </c>
      <c r="AD58">
        <f t="shared" si="55"/>
        <v>-0.42750000000000082</v>
      </c>
      <c r="AE58">
        <f t="shared" si="55"/>
        <v>0.87750000000000128</v>
      </c>
      <c r="AF58">
        <f t="shared" si="55"/>
        <v>3.3749999999999281E-2</v>
      </c>
      <c r="AG58">
        <f t="shared" si="55"/>
        <v>1.2937499999999991</v>
      </c>
      <c r="AH58">
        <f t="shared" si="55"/>
        <v>0.61593750000000003</v>
      </c>
    </row>
    <row r="59" spans="1:36" x14ac:dyDescent="0.3">
      <c r="A59" t="s">
        <v>76</v>
      </c>
      <c r="B59">
        <f>B58 *SQRT(B42^2 / B41^2 + $F$7^2 / $E$7^2)</f>
        <v>6.0133936446070076E-2</v>
      </c>
      <c r="C59">
        <f t="shared" ref="C59:AH59" si="56">C58 *SQRT(C42^2 / C41^2 + $F$7^2 / $E$7^2)</f>
        <v>4.6662009236162171E-3</v>
      </c>
      <c r="D59">
        <f t="shared" si="56"/>
        <v>7.9722938758463591E-3</v>
      </c>
      <c r="E59">
        <f t="shared" si="56"/>
        <v>2.0196579469392486E-2</v>
      </c>
      <c r="F59">
        <f t="shared" si="56"/>
        <v>1.1015434736683771E-2</v>
      </c>
      <c r="G59">
        <f t="shared" si="56"/>
        <v>1.0130540610511595E-2</v>
      </c>
      <c r="H59">
        <f t="shared" si="56"/>
        <v>8.5223833066577822E-3</v>
      </c>
      <c r="I59">
        <f t="shared" si="56"/>
        <v>8.1280186155725798E-3</v>
      </c>
      <c r="J59">
        <f t="shared" si="56"/>
        <v>1.1665423153698905E-2</v>
      </c>
      <c r="K59">
        <f t="shared" si="56"/>
        <v>4.8174217498081233E-3</v>
      </c>
      <c r="L59">
        <f t="shared" si="56"/>
        <v>9.5217356876669632E-3</v>
      </c>
      <c r="M59">
        <f t="shared" si="56"/>
        <v>4.8786165693269551E-3</v>
      </c>
      <c r="N59">
        <f t="shared" si="56"/>
        <v>6.7007216330276474E-3</v>
      </c>
      <c r="O59">
        <f t="shared" si="56"/>
        <v>8.5996623746933901E-3</v>
      </c>
      <c r="P59">
        <f t="shared" si="56"/>
        <v>4.4501538217662272E-3</v>
      </c>
      <c r="Q59">
        <f t="shared" si="56"/>
        <v>2.6759914577901213E-3</v>
      </c>
      <c r="R59">
        <f t="shared" si="56"/>
        <v>1.6746981868892889E-2</v>
      </c>
      <c r="S59">
        <f t="shared" si="56"/>
        <v>-7.8793045190795555E-4</v>
      </c>
      <c r="T59">
        <f t="shared" si="56"/>
        <v>6.8641082623415936E-3</v>
      </c>
      <c r="U59">
        <f t="shared" si="56"/>
        <v>3.0791975606850163E-3</v>
      </c>
      <c r="V59">
        <f t="shared" si="56"/>
        <v>9.9249463694418838E-3</v>
      </c>
      <c r="W59">
        <f t="shared" si="56"/>
        <v>7.4397339574398531E-4</v>
      </c>
      <c r="X59">
        <f t="shared" si="56"/>
        <v>1.1892654358117906E-2</v>
      </c>
      <c r="Y59">
        <f t="shared" si="56"/>
        <v>0</v>
      </c>
      <c r="Z59">
        <f t="shared" si="56"/>
        <v>3.3745968556658026E-3</v>
      </c>
      <c r="AA59">
        <f t="shared" si="56"/>
        <v>1.2428312823470518E-2</v>
      </c>
      <c r="AB59">
        <f t="shared" si="56"/>
        <v>8.8740204161985917E-4</v>
      </c>
      <c r="AC59">
        <f t="shared" si="56"/>
        <v>1.5633577859143485E-2</v>
      </c>
      <c r="AD59">
        <f t="shared" si="56"/>
        <v>-3.8950414731549004E-3</v>
      </c>
      <c r="AE59">
        <f t="shared" si="56"/>
        <v>7.9455035192421385E-3</v>
      </c>
      <c r="AF59">
        <f t="shared" si="56"/>
        <v>3.0320053710200203E-4</v>
      </c>
      <c r="AG59">
        <f t="shared" si="56"/>
        <v>1.1410826801702892E-2</v>
      </c>
      <c r="AH59">
        <f t="shared" si="56"/>
        <v>5.3042789050292676E-3</v>
      </c>
    </row>
    <row r="60" spans="1:36" x14ac:dyDescent="0.3">
      <c r="A60" t="s">
        <v>81</v>
      </c>
      <c r="B60">
        <f>_xlfn.STDEV.S(B47:B56)</f>
        <v>5.9292706128157006E-2</v>
      </c>
      <c r="C60">
        <f t="shared" ref="C60:AH60" si="57">_xlfn.STDEV.S(C47:C56)</f>
        <v>8.300978857941993E-2</v>
      </c>
      <c r="D60">
        <f t="shared" si="57"/>
        <v>8.3009788579419999E-2</v>
      </c>
      <c r="E60">
        <f t="shared" si="57"/>
        <v>5.9292706128157097E-2</v>
      </c>
      <c r="F60">
        <f t="shared" si="57"/>
        <v>6.3860198872224244E-2</v>
      </c>
      <c r="G60">
        <f t="shared" si="57"/>
        <v>7.1151247353788846E-2</v>
      </c>
      <c r="H60">
        <f t="shared" si="57"/>
        <v>7.1151247353789193E-2</v>
      </c>
      <c r="I60">
        <f t="shared" si="57"/>
        <v>9.1855865354369307E-2</v>
      </c>
      <c r="J60">
        <f t="shared" si="57"/>
        <v>7.5000000000000108E-2</v>
      </c>
      <c r="K60">
        <f t="shared" si="57"/>
        <v>7.5931712742437332E-2</v>
      </c>
      <c r="L60">
        <f t="shared" si="57"/>
        <v>9.8504441524227715E-2</v>
      </c>
      <c r="M60">
        <f t="shared" si="57"/>
        <v>8.8741196746494402E-2</v>
      </c>
      <c r="N60">
        <f t="shared" si="57"/>
        <v>7.1151247353788499E-2</v>
      </c>
      <c r="O60">
        <f t="shared" si="57"/>
        <v>4.7434164902525819E-2</v>
      </c>
      <c r="P60">
        <f t="shared" si="57"/>
        <v>9.2618167764212611E-2</v>
      </c>
      <c r="Q60">
        <f t="shared" si="57"/>
        <v>9.2618167764212944E-2</v>
      </c>
      <c r="R60">
        <f t="shared" si="57"/>
        <v>7.8660663612761292E-2</v>
      </c>
      <c r="S60">
        <f t="shared" si="57"/>
        <v>5.4342662798210165E-2</v>
      </c>
      <c r="T60">
        <f t="shared" si="57"/>
        <v>4.7434164902525736E-2</v>
      </c>
      <c r="U60">
        <f t="shared" si="57"/>
        <v>7.1151247353788666E-2</v>
      </c>
      <c r="V60">
        <f t="shared" si="57"/>
        <v>0.10338036564067681</v>
      </c>
      <c r="W60">
        <f t="shared" si="57"/>
        <v>9.2618167764213624E-2</v>
      </c>
      <c r="X60">
        <f t="shared" si="57"/>
        <v>7.1151247353788694E-2</v>
      </c>
      <c r="Y60">
        <f t="shared" si="57"/>
        <v>0.19843134832984424</v>
      </c>
      <c r="Z60">
        <f t="shared" si="57"/>
        <v>0.16937384685954315</v>
      </c>
      <c r="AA60">
        <f t="shared" si="57"/>
        <v>7.5931712742436028E-2</v>
      </c>
      <c r="AB60">
        <f t="shared" si="57"/>
        <v>6.3860198872223328E-2</v>
      </c>
      <c r="AC60">
        <f t="shared" si="57"/>
        <v>5.4342662798209464E-2</v>
      </c>
      <c r="AD60">
        <f t="shared" si="57"/>
        <v>8.8741196746492446E-2</v>
      </c>
      <c r="AE60">
        <f t="shared" si="57"/>
        <v>0.10338036564067432</v>
      </c>
      <c r="AF60">
        <f t="shared" si="57"/>
        <v>7.593171274243557E-2</v>
      </c>
      <c r="AG60">
        <f t="shared" si="57"/>
        <v>5.9292706128155834E-2</v>
      </c>
      <c r="AH60">
        <f t="shared" si="57"/>
        <v>1.4823176532039138E-3</v>
      </c>
    </row>
    <row r="62" spans="1:36" x14ac:dyDescent="0.3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</row>
    <row r="63" spans="1:36" x14ac:dyDescent="0.3">
      <c r="A63" s="2" t="s">
        <v>36</v>
      </c>
      <c r="B63" t="s">
        <v>118</v>
      </c>
      <c r="C63" t="s">
        <v>119</v>
      </c>
    </row>
    <row r="64" spans="1:36" x14ac:dyDescent="0.3">
      <c r="A64" t="s">
        <v>1</v>
      </c>
      <c r="B64" s="1" t="s">
        <v>2</v>
      </c>
      <c r="C64" s="1" t="s">
        <v>3</v>
      </c>
      <c r="D64" s="1" t="s">
        <v>4</v>
      </c>
      <c r="E64" s="1" t="s">
        <v>5</v>
      </c>
      <c r="F64" s="1" t="s">
        <v>6</v>
      </c>
      <c r="G64" s="1" t="s">
        <v>7</v>
      </c>
      <c r="H64" s="1" t="s">
        <v>8</v>
      </c>
      <c r="I64" s="1" t="s">
        <v>9</v>
      </c>
      <c r="J64" s="1" t="s">
        <v>10</v>
      </c>
      <c r="K64" s="1" t="s">
        <v>11</v>
      </c>
      <c r="L64" s="1" t="s">
        <v>12</v>
      </c>
      <c r="M64" s="1" t="s">
        <v>13</v>
      </c>
      <c r="N64" s="1" t="s">
        <v>14</v>
      </c>
      <c r="O64" s="1" t="s">
        <v>15</v>
      </c>
      <c r="P64" s="1" t="s">
        <v>16</v>
      </c>
      <c r="Q64" s="1" t="s">
        <v>17</v>
      </c>
      <c r="R64" s="1" t="s">
        <v>18</v>
      </c>
      <c r="S64" s="1" t="s">
        <v>19</v>
      </c>
      <c r="T64" s="1" t="s">
        <v>20</v>
      </c>
      <c r="U64" s="1" t="s">
        <v>21</v>
      </c>
      <c r="V64" s="1" t="s">
        <v>22</v>
      </c>
      <c r="W64" s="1" t="s">
        <v>23</v>
      </c>
      <c r="X64" s="1" t="s">
        <v>24</v>
      </c>
      <c r="Y64" s="1" t="s">
        <v>25</v>
      </c>
      <c r="Z64" s="1" t="s">
        <v>26</v>
      </c>
      <c r="AA64" s="1" t="s">
        <v>27</v>
      </c>
      <c r="AB64" s="1" t="s">
        <v>28</v>
      </c>
      <c r="AC64" s="1" t="s">
        <v>29</v>
      </c>
      <c r="AD64" s="1" t="s">
        <v>30</v>
      </c>
      <c r="AE64" s="1" t="s">
        <v>31</v>
      </c>
      <c r="AF64" s="1" t="s">
        <v>32</v>
      </c>
      <c r="AG64" s="1" t="s">
        <v>33</v>
      </c>
      <c r="AH64" s="1" t="s">
        <v>34</v>
      </c>
    </row>
    <row r="65" spans="1:34" x14ac:dyDescent="0.3">
      <c r="A65">
        <v>1</v>
      </c>
      <c r="B65" s="6">
        <v>4.4999999999999997E-3</v>
      </c>
      <c r="C65" s="6">
        <v>6.0000000000000001E-3</v>
      </c>
      <c r="D65" s="6">
        <v>1.2E-2</v>
      </c>
      <c r="E65" s="6">
        <v>1.2500000000000001E-2</v>
      </c>
      <c r="F65" s="6">
        <v>1.4500000000000001E-2</v>
      </c>
      <c r="G65" s="6">
        <v>1.7999999999999999E-2</v>
      </c>
      <c r="H65" s="6">
        <v>2.0500000000000001E-2</v>
      </c>
      <c r="I65" s="6">
        <v>2.3E-2</v>
      </c>
      <c r="J65" s="6">
        <v>2.6499999999999999E-2</v>
      </c>
      <c r="K65" s="6">
        <v>2.7E-2</v>
      </c>
      <c r="L65" s="6">
        <v>3.15E-2</v>
      </c>
      <c r="M65" s="6">
        <v>3.2500000000000001E-2</v>
      </c>
      <c r="N65" s="6">
        <v>3.5999999999999997E-2</v>
      </c>
      <c r="O65" s="6">
        <v>0.04</v>
      </c>
      <c r="P65" s="6">
        <v>4.2500000000000003E-2</v>
      </c>
      <c r="Q65" s="6">
        <v>4.5499999999999999E-2</v>
      </c>
      <c r="R65" s="6">
        <v>4.65E-2</v>
      </c>
      <c r="S65" s="6">
        <v>5.1499999999999997E-2</v>
      </c>
      <c r="T65" s="6">
        <v>5.3499999999999999E-2</v>
      </c>
      <c r="U65" s="6">
        <v>5.8500000000000003E-2</v>
      </c>
      <c r="V65" s="6">
        <v>5.5500000000000001E-2</v>
      </c>
      <c r="W65" s="6">
        <v>6.1499999999999999E-2</v>
      </c>
      <c r="X65" s="6">
        <v>6.4500000000000002E-2</v>
      </c>
      <c r="Y65" s="6">
        <v>6.7000000000000004E-2</v>
      </c>
      <c r="Z65" s="6">
        <v>6.9000000000000006E-2</v>
      </c>
      <c r="AA65" s="6">
        <v>7.1499999999999994E-2</v>
      </c>
      <c r="AB65" s="6">
        <v>7.3999999999999996E-2</v>
      </c>
      <c r="AC65" s="6">
        <v>0.08</v>
      </c>
      <c r="AD65" s="6">
        <v>7.9000000000000001E-2</v>
      </c>
      <c r="AE65" s="6">
        <v>8.3500000000000005E-2</v>
      </c>
      <c r="AF65" s="6">
        <v>8.4500000000000006E-2</v>
      </c>
      <c r="AG65" s="6">
        <v>8.8499999999999995E-2</v>
      </c>
      <c r="AH65">
        <f t="shared" ref="AH65:AH74" si="58">SUM(B65:AG65)</f>
        <v>1.4809999999999999</v>
      </c>
    </row>
    <row r="66" spans="1:34" x14ac:dyDescent="0.3">
      <c r="A66">
        <v>2</v>
      </c>
      <c r="B66" s="6">
        <v>4.4999999999999997E-3</v>
      </c>
      <c r="C66" s="6">
        <v>6.0000000000000001E-3</v>
      </c>
      <c r="D66" s="6">
        <v>1.2E-2</v>
      </c>
      <c r="E66" s="6">
        <v>1.2500000000000001E-2</v>
      </c>
      <c r="F66" s="6">
        <v>1.4500000000000001E-2</v>
      </c>
      <c r="G66" s="6">
        <v>1.7999999999999999E-2</v>
      </c>
      <c r="H66" s="6">
        <v>2.0500000000000001E-2</v>
      </c>
      <c r="I66" s="6">
        <v>2.3E-2</v>
      </c>
      <c r="J66" s="6">
        <v>2.6499999999999999E-2</v>
      </c>
      <c r="K66" s="6">
        <v>2.7E-2</v>
      </c>
      <c r="L66" s="6">
        <v>3.15E-2</v>
      </c>
      <c r="M66" s="6">
        <v>3.3000000000000002E-2</v>
      </c>
      <c r="N66" s="6">
        <v>3.6499999999999998E-2</v>
      </c>
      <c r="O66" s="6">
        <v>0.04</v>
      </c>
      <c r="P66" s="6">
        <v>4.2500000000000003E-2</v>
      </c>
      <c r="Q66" s="6">
        <v>4.5499999999999999E-2</v>
      </c>
      <c r="R66" s="6">
        <v>4.65E-2</v>
      </c>
      <c r="S66" s="6">
        <v>5.1499999999999997E-2</v>
      </c>
      <c r="T66" s="6">
        <v>5.3499999999999999E-2</v>
      </c>
      <c r="U66" s="6">
        <v>5.8500000000000003E-2</v>
      </c>
      <c r="V66" s="6">
        <v>5.6000000000000001E-2</v>
      </c>
      <c r="W66" s="6">
        <v>6.1499999999999999E-2</v>
      </c>
      <c r="X66" s="6">
        <v>6.4500000000000002E-2</v>
      </c>
      <c r="Y66" s="6">
        <v>6.7000000000000004E-2</v>
      </c>
      <c r="Z66" s="6">
        <v>6.9000000000000006E-2</v>
      </c>
      <c r="AA66" s="6">
        <v>7.1499999999999994E-2</v>
      </c>
      <c r="AB66" s="6">
        <v>7.4499999999999997E-2</v>
      </c>
      <c r="AC66" s="6">
        <v>7.9500000000000001E-2</v>
      </c>
      <c r="AD66" s="6">
        <v>7.9500000000000001E-2</v>
      </c>
      <c r="AE66" s="6">
        <v>8.3500000000000005E-2</v>
      </c>
      <c r="AF66" s="6">
        <v>8.4000000000000005E-2</v>
      </c>
      <c r="AG66" s="6">
        <v>8.8999999999999996E-2</v>
      </c>
      <c r="AH66">
        <f t="shared" si="58"/>
        <v>1.4829999999999997</v>
      </c>
    </row>
    <row r="67" spans="1:34" x14ac:dyDescent="0.3">
      <c r="A67">
        <v>3</v>
      </c>
      <c r="B67" s="6">
        <v>4.4999999999999997E-3</v>
      </c>
      <c r="C67" s="6">
        <v>6.0000000000000001E-3</v>
      </c>
      <c r="D67" s="6">
        <v>1.2E-2</v>
      </c>
      <c r="E67" s="6">
        <v>1.2500000000000001E-2</v>
      </c>
      <c r="F67" s="6">
        <v>1.4500000000000001E-2</v>
      </c>
      <c r="G67" s="6">
        <v>1.7999999999999999E-2</v>
      </c>
      <c r="H67" s="6">
        <v>2.0500000000000001E-2</v>
      </c>
      <c r="I67" s="6">
        <v>2.3E-2</v>
      </c>
      <c r="J67" s="6">
        <v>2.6499999999999999E-2</v>
      </c>
      <c r="K67" s="6">
        <v>2.7E-2</v>
      </c>
      <c r="L67" s="6">
        <v>3.15E-2</v>
      </c>
      <c r="M67" s="6">
        <v>3.3000000000000002E-2</v>
      </c>
      <c r="N67" s="6">
        <v>3.5999999999999997E-2</v>
      </c>
      <c r="O67" s="6">
        <v>0.04</v>
      </c>
      <c r="P67" s="6">
        <v>4.2999999999999997E-2</v>
      </c>
      <c r="Q67" s="6">
        <v>4.5999999999999999E-2</v>
      </c>
      <c r="R67" s="6">
        <v>4.65E-2</v>
      </c>
      <c r="S67" s="6">
        <v>5.1499999999999997E-2</v>
      </c>
      <c r="T67" s="6">
        <v>5.3499999999999999E-2</v>
      </c>
      <c r="U67" s="6">
        <v>5.8500000000000003E-2</v>
      </c>
      <c r="V67" s="6">
        <v>5.5500000000000001E-2</v>
      </c>
      <c r="W67" s="6">
        <v>6.1499999999999999E-2</v>
      </c>
      <c r="X67" s="6">
        <v>6.4500000000000002E-2</v>
      </c>
      <c r="Y67" s="6">
        <v>6.7000000000000004E-2</v>
      </c>
      <c r="Z67" s="6">
        <v>6.9000000000000006E-2</v>
      </c>
      <c r="AA67" s="6">
        <v>7.1499999999999994E-2</v>
      </c>
      <c r="AB67" s="6">
        <v>7.4499999999999997E-2</v>
      </c>
      <c r="AC67" s="6">
        <v>7.9500000000000001E-2</v>
      </c>
      <c r="AD67" s="6">
        <v>7.9000000000000001E-2</v>
      </c>
      <c r="AE67" s="6">
        <v>8.3000000000000004E-2</v>
      </c>
      <c r="AF67" s="6">
        <v>8.4000000000000005E-2</v>
      </c>
      <c r="AG67" s="6">
        <v>8.8499999999999995E-2</v>
      </c>
      <c r="AH67">
        <f t="shared" si="58"/>
        <v>1.4814999999999998</v>
      </c>
    </row>
    <row r="68" spans="1:34" x14ac:dyDescent="0.3">
      <c r="A68">
        <v>4</v>
      </c>
      <c r="B68" s="6">
        <v>4.4999999999999997E-3</v>
      </c>
      <c r="C68" s="6">
        <v>6.0000000000000001E-3</v>
      </c>
      <c r="D68" s="6">
        <v>1.2E-2</v>
      </c>
      <c r="E68" s="6">
        <v>1.2500000000000001E-2</v>
      </c>
      <c r="F68" s="6">
        <v>1.4500000000000001E-2</v>
      </c>
      <c r="G68" s="6">
        <v>1.7999999999999999E-2</v>
      </c>
      <c r="H68" s="6">
        <v>2.0500000000000001E-2</v>
      </c>
      <c r="I68" s="6">
        <v>2.3E-2</v>
      </c>
      <c r="J68" s="6">
        <v>2.6499999999999999E-2</v>
      </c>
      <c r="K68" s="6">
        <v>2.7E-2</v>
      </c>
      <c r="L68" s="6">
        <v>3.15E-2</v>
      </c>
      <c r="M68" s="6">
        <v>3.2500000000000001E-2</v>
      </c>
      <c r="N68" s="6">
        <v>3.5999999999999997E-2</v>
      </c>
      <c r="O68" s="6">
        <v>4.0500000000000001E-2</v>
      </c>
      <c r="P68" s="6">
        <v>4.2500000000000003E-2</v>
      </c>
      <c r="Q68" s="6">
        <v>4.5499999999999999E-2</v>
      </c>
      <c r="R68" s="6">
        <v>4.65E-2</v>
      </c>
      <c r="S68" s="6">
        <v>5.1999999999999998E-2</v>
      </c>
      <c r="T68" s="6">
        <v>5.3999999999999999E-2</v>
      </c>
      <c r="U68" s="6">
        <v>5.8999999999999997E-2</v>
      </c>
      <c r="V68" s="6">
        <v>5.6000000000000001E-2</v>
      </c>
      <c r="W68" s="6">
        <v>6.1499999999999999E-2</v>
      </c>
      <c r="X68" s="6">
        <v>6.4500000000000002E-2</v>
      </c>
      <c r="Y68" s="6">
        <v>6.7000000000000004E-2</v>
      </c>
      <c r="Z68" s="6">
        <v>6.8500000000000005E-2</v>
      </c>
      <c r="AA68" s="6">
        <v>7.1499999999999994E-2</v>
      </c>
      <c r="AB68" s="6">
        <v>7.4499999999999997E-2</v>
      </c>
      <c r="AC68" s="6">
        <v>7.9500000000000001E-2</v>
      </c>
      <c r="AD68" s="6">
        <v>7.9000000000000001E-2</v>
      </c>
      <c r="AE68" s="6">
        <v>8.3500000000000005E-2</v>
      </c>
      <c r="AF68" s="6">
        <v>8.4500000000000006E-2</v>
      </c>
      <c r="AG68" s="6">
        <v>8.8499999999999995E-2</v>
      </c>
      <c r="AH68">
        <f t="shared" si="58"/>
        <v>1.4829999999999999</v>
      </c>
    </row>
    <row r="69" spans="1:34" x14ac:dyDescent="0.3">
      <c r="A69">
        <v>5</v>
      </c>
      <c r="B69" s="6">
        <v>5.0000000000000001E-3</v>
      </c>
      <c r="C69" s="6">
        <v>6.4999999999999997E-3</v>
      </c>
      <c r="D69" s="6">
        <v>1.2E-2</v>
      </c>
      <c r="E69" s="6">
        <v>1.2500000000000001E-2</v>
      </c>
      <c r="F69" s="6">
        <v>1.4999999999999999E-2</v>
      </c>
      <c r="G69" s="6">
        <v>1.7999999999999999E-2</v>
      </c>
      <c r="H69" s="6">
        <v>2.0500000000000001E-2</v>
      </c>
      <c r="I69" s="6">
        <v>2.3E-2</v>
      </c>
      <c r="J69" s="6">
        <v>2.6499999999999999E-2</v>
      </c>
      <c r="K69" s="6">
        <v>2.7E-2</v>
      </c>
      <c r="L69" s="6">
        <v>3.15E-2</v>
      </c>
      <c r="M69" s="6">
        <v>3.2500000000000001E-2</v>
      </c>
      <c r="N69" s="6">
        <v>3.6499999999999998E-2</v>
      </c>
      <c r="O69" s="6">
        <v>4.0500000000000001E-2</v>
      </c>
      <c r="P69" s="6">
        <v>4.2500000000000003E-2</v>
      </c>
      <c r="Q69" s="6">
        <v>4.5499999999999999E-2</v>
      </c>
      <c r="R69" s="6">
        <v>4.7E-2</v>
      </c>
      <c r="S69" s="6">
        <v>5.1499999999999997E-2</v>
      </c>
      <c r="T69" s="6">
        <v>5.3499999999999999E-2</v>
      </c>
      <c r="U69" s="6">
        <v>5.8500000000000003E-2</v>
      </c>
      <c r="V69" s="6">
        <v>5.5500000000000001E-2</v>
      </c>
      <c r="W69" s="6">
        <v>6.2E-2</v>
      </c>
      <c r="X69" s="6">
        <v>6.4500000000000002E-2</v>
      </c>
      <c r="Y69" s="6">
        <v>6.7500000000000004E-2</v>
      </c>
      <c r="Z69" s="6">
        <v>6.8500000000000005E-2</v>
      </c>
      <c r="AA69" s="6">
        <v>7.0999999999999994E-2</v>
      </c>
      <c r="AB69" s="6">
        <v>7.3999999999999996E-2</v>
      </c>
      <c r="AC69" s="6">
        <v>0.08</v>
      </c>
      <c r="AD69" s="6">
        <v>7.9500000000000001E-2</v>
      </c>
      <c r="AE69" s="6">
        <v>8.3000000000000004E-2</v>
      </c>
      <c r="AF69" s="6">
        <v>8.4000000000000005E-2</v>
      </c>
      <c r="AG69" s="6">
        <v>8.8999999999999996E-2</v>
      </c>
      <c r="AH69">
        <f t="shared" si="58"/>
        <v>1.4839999999999998</v>
      </c>
    </row>
    <row r="70" spans="1:34" x14ac:dyDescent="0.3">
      <c r="A70">
        <v>6</v>
      </c>
      <c r="B70" s="6">
        <v>4.4999999999999997E-3</v>
      </c>
      <c r="C70" s="6">
        <v>6.0000000000000001E-3</v>
      </c>
      <c r="D70" s="6">
        <v>1.2500000000000001E-2</v>
      </c>
      <c r="E70" s="6">
        <v>1.2500000000000001E-2</v>
      </c>
      <c r="F70" s="6">
        <v>1.4500000000000001E-2</v>
      </c>
      <c r="G70" s="6">
        <v>1.8499999999999999E-2</v>
      </c>
      <c r="H70" s="6">
        <v>2.0500000000000001E-2</v>
      </c>
      <c r="I70" s="6">
        <v>2.35E-2</v>
      </c>
      <c r="J70" s="6">
        <v>2.6499999999999999E-2</v>
      </c>
      <c r="K70" s="6">
        <v>2.7E-2</v>
      </c>
      <c r="L70" s="6">
        <v>3.15E-2</v>
      </c>
      <c r="M70" s="6">
        <v>3.2500000000000001E-2</v>
      </c>
      <c r="N70" s="6">
        <v>3.6499999999999998E-2</v>
      </c>
      <c r="O70" s="6">
        <v>0.04</v>
      </c>
      <c r="P70" s="6">
        <v>4.2999999999999997E-2</v>
      </c>
      <c r="Q70" s="6">
        <v>4.5999999999999999E-2</v>
      </c>
      <c r="R70" s="6">
        <v>4.7E-2</v>
      </c>
      <c r="S70" s="6">
        <v>5.1999999999999998E-2</v>
      </c>
      <c r="T70" s="6">
        <v>5.3499999999999999E-2</v>
      </c>
      <c r="U70" s="6">
        <v>5.8500000000000003E-2</v>
      </c>
      <c r="V70" s="6">
        <v>5.6000000000000001E-2</v>
      </c>
      <c r="W70" s="6">
        <v>6.2E-2</v>
      </c>
      <c r="X70" s="6">
        <v>6.5000000000000002E-2</v>
      </c>
      <c r="Y70" s="6">
        <v>6.7500000000000004E-2</v>
      </c>
      <c r="Z70" s="6">
        <v>6.9000000000000006E-2</v>
      </c>
      <c r="AA70" s="6">
        <v>7.0999999999999994E-2</v>
      </c>
      <c r="AB70" s="6">
        <v>7.3999999999999996E-2</v>
      </c>
      <c r="AC70" s="6">
        <v>7.9500000000000001E-2</v>
      </c>
      <c r="AD70" s="6">
        <v>7.9500000000000001E-2</v>
      </c>
      <c r="AE70" s="6">
        <v>8.3500000000000005E-2</v>
      </c>
      <c r="AF70" s="6">
        <v>8.4000000000000005E-2</v>
      </c>
      <c r="AG70" s="6">
        <v>8.8499999999999995E-2</v>
      </c>
      <c r="AH70">
        <f t="shared" si="58"/>
        <v>1.4859999999999998</v>
      </c>
    </row>
    <row r="71" spans="1:34" x14ac:dyDescent="0.3">
      <c r="A71">
        <v>7</v>
      </c>
      <c r="B71" s="6">
        <v>4.4999999999999997E-3</v>
      </c>
      <c r="C71" s="6">
        <v>6.0000000000000001E-3</v>
      </c>
      <c r="D71" s="6">
        <v>1.2500000000000001E-2</v>
      </c>
      <c r="E71" s="6">
        <v>1.2500000000000001E-2</v>
      </c>
      <c r="F71" s="6">
        <v>1.4500000000000001E-2</v>
      </c>
      <c r="G71" s="6">
        <v>1.8499999999999999E-2</v>
      </c>
      <c r="H71" s="6">
        <v>2.0500000000000001E-2</v>
      </c>
      <c r="I71" s="6">
        <v>2.3E-2</v>
      </c>
      <c r="J71" s="6">
        <v>2.7E-2</v>
      </c>
      <c r="K71" s="6">
        <v>2.75E-2</v>
      </c>
      <c r="L71" s="6">
        <v>3.2000000000000001E-2</v>
      </c>
      <c r="M71" s="6">
        <v>3.3000000000000002E-2</v>
      </c>
      <c r="N71" s="6">
        <v>3.5999999999999997E-2</v>
      </c>
      <c r="O71" s="6">
        <v>4.0500000000000001E-2</v>
      </c>
      <c r="P71" s="6">
        <v>4.2500000000000003E-2</v>
      </c>
      <c r="Q71" s="6">
        <v>4.5499999999999999E-2</v>
      </c>
      <c r="R71" s="6">
        <v>4.65E-2</v>
      </c>
      <c r="S71" s="6">
        <v>5.1499999999999997E-2</v>
      </c>
      <c r="T71" s="6">
        <v>5.3499999999999999E-2</v>
      </c>
      <c r="U71" s="6">
        <v>5.8500000000000003E-2</v>
      </c>
      <c r="V71" s="6">
        <v>5.6000000000000001E-2</v>
      </c>
      <c r="W71" s="6">
        <v>6.1499999999999999E-2</v>
      </c>
      <c r="X71" s="6">
        <v>6.4500000000000002E-2</v>
      </c>
      <c r="Y71" s="6">
        <v>6.7000000000000004E-2</v>
      </c>
      <c r="Z71" s="6">
        <v>6.8500000000000005E-2</v>
      </c>
      <c r="AA71" s="6">
        <v>7.1499999999999994E-2</v>
      </c>
      <c r="AB71" s="6">
        <v>7.4499999999999997E-2</v>
      </c>
      <c r="AC71" s="6">
        <v>7.9500000000000001E-2</v>
      </c>
      <c r="AD71" s="6">
        <v>7.9500000000000001E-2</v>
      </c>
      <c r="AE71" s="6">
        <v>8.3000000000000004E-2</v>
      </c>
      <c r="AF71" s="6">
        <v>8.4500000000000006E-2</v>
      </c>
      <c r="AG71" s="6">
        <v>8.8499999999999995E-2</v>
      </c>
      <c r="AH71">
        <f t="shared" si="58"/>
        <v>1.4844999999999997</v>
      </c>
    </row>
    <row r="72" spans="1:34" x14ac:dyDescent="0.3">
      <c r="A72">
        <v>8</v>
      </c>
      <c r="B72" s="6">
        <v>5.0000000000000001E-3</v>
      </c>
      <c r="C72" s="6">
        <v>6.4999999999999997E-3</v>
      </c>
      <c r="D72" s="6">
        <v>1.2E-2</v>
      </c>
      <c r="E72" s="6">
        <v>1.2500000000000001E-2</v>
      </c>
      <c r="F72" s="6">
        <v>1.4500000000000001E-2</v>
      </c>
      <c r="G72" s="6">
        <v>1.7999999999999999E-2</v>
      </c>
      <c r="H72" s="6">
        <v>2.0500000000000001E-2</v>
      </c>
      <c r="I72" s="6">
        <v>2.3E-2</v>
      </c>
      <c r="J72" s="6">
        <v>2.6499999999999999E-2</v>
      </c>
      <c r="K72" s="6">
        <v>2.7E-2</v>
      </c>
      <c r="L72" s="6">
        <v>3.15E-2</v>
      </c>
      <c r="M72" s="6">
        <v>3.2500000000000001E-2</v>
      </c>
      <c r="N72" s="6">
        <v>3.5999999999999997E-2</v>
      </c>
      <c r="O72" s="6">
        <v>0.04</v>
      </c>
      <c r="P72" s="6">
        <v>4.2500000000000003E-2</v>
      </c>
      <c r="Q72" s="6">
        <v>4.5499999999999999E-2</v>
      </c>
      <c r="R72" s="6">
        <v>4.65E-2</v>
      </c>
      <c r="S72" s="6">
        <v>5.1499999999999997E-2</v>
      </c>
      <c r="T72" s="6">
        <v>5.3999999999999999E-2</v>
      </c>
      <c r="U72" s="6">
        <v>5.8999999999999997E-2</v>
      </c>
      <c r="V72" s="6">
        <v>5.5500000000000001E-2</v>
      </c>
      <c r="W72" s="6">
        <v>6.1499999999999999E-2</v>
      </c>
      <c r="X72" s="6">
        <v>6.4500000000000002E-2</v>
      </c>
      <c r="Y72" s="6">
        <v>6.7500000000000004E-2</v>
      </c>
      <c r="Z72" s="6">
        <v>6.9000000000000006E-2</v>
      </c>
      <c r="AA72" s="6">
        <v>7.1499999999999994E-2</v>
      </c>
      <c r="AB72" s="6">
        <v>7.4499999999999997E-2</v>
      </c>
      <c r="AC72" s="6">
        <v>7.9500000000000001E-2</v>
      </c>
      <c r="AD72" s="6">
        <v>7.9500000000000001E-2</v>
      </c>
      <c r="AE72" s="6">
        <v>8.3000000000000004E-2</v>
      </c>
      <c r="AF72" s="6">
        <v>8.4000000000000005E-2</v>
      </c>
      <c r="AG72" s="6">
        <v>8.8499999999999995E-2</v>
      </c>
      <c r="AH72">
        <f t="shared" si="58"/>
        <v>1.4829999999999999</v>
      </c>
    </row>
    <row r="73" spans="1:34" x14ac:dyDescent="0.3">
      <c r="A73">
        <v>9</v>
      </c>
      <c r="B73" s="6">
        <v>4.4999999999999997E-3</v>
      </c>
      <c r="C73" s="6">
        <v>6.4999999999999997E-3</v>
      </c>
      <c r="D73" s="6">
        <v>1.2E-2</v>
      </c>
      <c r="E73" s="6">
        <v>1.2999999999999999E-2</v>
      </c>
      <c r="F73" s="6">
        <v>1.4500000000000001E-2</v>
      </c>
      <c r="G73" s="6">
        <v>1.8499999999999999E-2</v>
      </c>
      <c r="H73" s="6">
        <v>2.1000000000000001E-2</v>
      </c>
      <c r="I73" s="6">
        <v>2.3E-2</v>
      </c>
      <c r="J73" s="6">
        <v>2.6499999999999999E-2</v>
      </c>
      <c r="K73" s="6">
        <v>2.7E-2</v>
      </c>
      <c r="L73" s="6">
        <v>3.2000000000000001E-2</v>
      </c>
      <c r="M73" s="6">
        <v>3.2500000000000001E-2</v>
      </c>
      <c r="N73" s="6">
        <v>3.5999999999999997E-2</v>
      </c>
      <c r="O73" s="6">
        <v>0.04</v>
      </c>
      <c r="P73" s="6">
        <v>4.2500000000000003E-2</v>
      </c>
      <c r="Q73" s="6">
        <v>4.5499999999999999E-2</v>
      </c>
      <c r="R73" s="6">
        <v>4.65E-2</v>
      </c>
      <c r="S73" s="6">
        <v>5.1999999999999998E-2</v>
      </c>
      <c r="T73" s="6">
        <v>5.3499999999999999E-2</v>
      </c>
      <c r="U73" s="6">
        <v>5.8500000000000003E-2</v>
      </c>
      <c r="V73" s="6">
        <v>5.5500000000000001E-2</v>
      </c>
      <c r="W73" s="6">
        <v>6.1499999999999999E-2</v>
      </c>
      <c r="X73" s="6">
        <v>6.5000000000000002E-2</v>
      </c>
      <c r="Y73" s="6">
        <v>6.7000000000000004E-2</v>
      </c>
      <c r="Z73" s="6">
        <v>6.9000000000000006E-2</v>
      </c>
      <c r="AA73" s="6">
        <v>7.1499999999999994E-2</v>
      </c>
      <c r="AB73" s="6">
        <v>7.3999999999999996E-2</v>
      </c>
      <c r="AC73" s="6">
        <v>7.9500000000000001E-2</v>
      </c>
      <c r="AD73" s="6">
        <v>7.9000000000000001E-2</v>
      </c>
      <c r="AE73" s="6">
        <v>8.3000000000000004E-2</v>
      </c>
      <c r="AF73" s="6">
        <v>8.4500000000000006E-2</v>
      </c>
      <c r="AG73" s="6">
        <v>8.8999999999999996E-2</v>
      </c>
      <c r="AH73">
        <f t="shared" si="58"/>
        <v>1.4839999999999995</v>
      </c>
    </row>
    <row r="74" spans="1:34" x14ac:dyDescent="0.3">
      <c r="A74">
        <v>10</v>
      </c>
      <c r="B74" s="6">
        <v>4.4999999999999997E-3</v>
      </c>
      <c r="C74" s="6">
        <v>6.0000000000000001E-3</v>
      </c>
      <c r="D74" s="6">
        <v>1.2E-2</v>
      </c>
      <c r="E74" s="6">
        <v>1.2500000000000001E-2</v>
      </c>
      <c r="F74" s="6">
        <v>1.4500000000000001E-2</v>
      </c>
      <c r="G74" s="6">
        <v>1.7999999999999999E-2</v>
      </c>
      <c r="H74" s="6">
        <v>2.0500000000000001E-2</v>
      </c>
      <c r="I74" s="6">
        <v>2.3E-2</v>
      </c>
      <c r="J74" s="6">
        <v>2.7E-2</v>
      </c>
      <c r="K74" s="6">
        <v>2.7E-2</v>
      </c>
      <c r="L74" s="6">
        <v>3.2000000000000001E-2</v>
      </c>
      <c r="M74" s="6">
        <v>3.2500000000000001E-2</v>
      </c>
      <c r="N74" s="6">
        <v>3.5999999999999997E-2</v>
      </c>
      <c r="O74" s="6">
        <v>0.04</v>
      </c>
      <c r="P74" s="6">
        <v>4.2999999999999997E-2</v>
      </c>
      <c r="Q74" s="6">
        <v>4.5499999999999999E-2</v>
      </c>
      <c r="R74" s="6">
        <v>4.7E-2</v>
      </c>
      <c r="S74" s="6">
        <v>5.1999999999999998E-2</v>
      </c>
      <c r="T74" s="6">
        <v>5.3499999999999999E-2</v>
      </c>
      <c r="U74" s="6">
        <v>5.8500000000000003E-2</v>
      </c>
      <c r="V74" s="6">
        <v>5.5500000000000001E-2</v>
      </c>
      <c r="W74" s="6">
        <v>6.1499999999999999E-2</v>
      </c>
      <c r="X74" s="6">
        <v>6.4500000000000002E-2</v>
      </c>
      <c r="Y74" s="6">
        <v>6.7000000000000004E-2</v>
      </c>
      <c r="Z74" s="6">
        <v>6.9000000000000006E-2</v>
      </c>
      <c r="AA74" s="6">
        <v>7.0999999999999994E-2</v>
      </c>
      <c r="AB74" s="6">
        <v>7.3999999999999996E-2</v>
      </c>
      <c r="AC74" s="6">
        <v>7.9500000000000001E-2</v>
      </c>
      <c r="AD74" s="6">
        <v>7.9500000000000001E-2</v>
      </c>
      <c r="AE74" s="6">
        <v>8.3000000000000004E-2</v>
      </c>
      <c r="AF74" s="6">
        <v>8.4000000000000005E-2</v>
      </c>
      <c r="AG74" s="6">
        <v>8.8999999999999996E-2</v>
      </c>
      <c r="AH74">
        <f t="shared" si="58"/>
        <v>1.4824999999999997</v>
      </c>
    </row>
    <row r="75" spans="1:34" x14ac:dyDescent="0.3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Z75" s="3"/>
    </row>
    <row r="76" spans="1:34" x14ac:dyDescent="0.3">
      <c r="A76" t="s">
        <v>75</v>
      </c>
      <c r="B76" s="1">
        <f t="shared" ref="B76:AH76" si="59">AVERAGE(B65:B74)</f>
        <v>4.5999999999999991E-3</v>
      </c>
      <c r="C76" s="1">
        <f t="shared" si="59"/>
        <v>6.1499999999999992E-3</v>
      </c>
      <c r="D76" s="1">
        <f t="shared" si="59"/>
        <v>1.2099999999999998E-2</v>
      </c>
      <c r="E76" s="1">
        <f t="shared" si="59"/>
        <v>1.255E-2</v>
      </c>
      <c r="F76" s="1">
        <f t="shared" si="59"/>
        <v>1.4550000000000002E-2</v>
      </c>
      <c r="G76" s="1">
        <f t="shared" si="59"/>
        <v>1.8149999999999996E-2</v>
      </c>
      <c r="H76" s="1">
        <f t="shared" si="59"/>
        <v>2.0549999999999999E-2</v>
      </c>
      <c r="I76" s="1">
        <f t="shared" si="59"/>
        <v>2.3049999999999994E-2</v>
      </c>
      <c r="J76" s="1">
        <f t="shared" si="59"/>
        <v>2.6600000000000002E-2</v>
      </c>
      <c r="K76" s="1">
        <f t="shared" si="59"/>
        <v>2.7050000000000001E-2</v>
      </c>
      <c r="L76" s="1">
        <f t="shared" si="59"/>
        <v>3.1649999999999998E-2</v>
      </c>
      <c r="M76" s="1">
        <f t="shared" si="59"/>
        <v>3.2649999999999998E-2</v>
      </c>
      <c r="N76" s="1">
        <f t="shared" si="59"/>
        <v>3.6149999999999995E-2</v>
      </c>
      <c r="O76" s="1">
        <f t="shared" si="59"/>
        <v>4.0149999999999998E-2</v>
      </c>
      <c r="P76" s="1">
        <f t="shared" si="59"/>
        <v>4.2649999999999993E-2</v>
      </c>
      <c r="Q76" s="1">
        <f t="shared" si="59"/>
        <v>4.5599999999999988E-2</v>
      </c>
      <c r="R76" s="1">
        <f t="shared" si="59"/>
        <v>4.664999999999999E-2</v>
      </c>
      <c r="S76" s="1">
        <f t="shared" si="59"/>
        <v>5.1700000000000003E-2</v>
      </c>
      <c r="T76" s="1">
        <f t="shared" si="59"/>
        <v>5.3600000000000002E-2</v>
      </c>
      <c r="U76" s="1">
        <f t="shared" si="59"/>
        <v>5.8600000000000006E-2</v>
      </c>
      <c r="V76" s="1">
        <f t="shared" si="59"/>
        <v>5.5700000000000006E-2</v>
      </c>
      <c r="W76" s="1">
        <f t="shared" si="59"/>
        <v>6.1600000000000002E-2</v>
      </c>
      <c r="X76" s="1">
        <f t="shared" si="59"/>
        <v>6.4599999999999991E-2</v>
      </c>
      <c r="Y76" s="1">
        <f t="shared" si="59"/>
        <v>6.7150000000000001E-2</v>
      </c>
      <c r="Z76" s="1">
        <f t="shared" si="59"/>
        <v>6.8849999999999995E-2</v>
      </c>
      <c r="AA76" s="1">
        <f t="shared" si="59"/>
        <v>7.1349999999999997E-2</v>
      </c>
      <c r="AB76" s="1">
        <f t="shared" si="59"/>
        <v>7.4249999999999997E-2</v>
      </c>
      <c r="AC76" s="1">
        <f t="shared" si="59"/>
        <v>7.9600000000000004E-2</v>
      </c>
      <c r="AD76" s="1">
        <f t="shared" si="59"/>
        <v>7.9300000000000009E-2</v>
      </c>
      <c r="AE76" s="1">
        <f t="shared" si="59"/>
        <v>8.3199999999999982E-2</v>
      </c>
      <c r="AF76" s="1">
        <f t="shared" si="59"/>
        <v>8.4199999999999997E-2</v>
      </c>
      <c r="AG76" s="1">
        <f t="shared" si="59"/>
        <v>8.8700000000000001E-2</v>
      </c>
      <c r="AH76" s="1">
        <f t="shared" si="59"/>
        <v>1.48325</v>
      </c>
    </row>
    <row r="77" spans="1:34" x14ac:dyDescent="0.3">
      <c r="A77" t="s">
        <v>76</v>
      </c>
      <c r="B77" s="1">
        <f t="shared" ref="B77:AH77" si="60">_xlfn.STDEV.S(B65:B74)</f>
        <v>2.1081851067789216E-4</v>
      </c>
      <c r="C77" s="1">
        <f t="shared" si="60"/>
        <v>2.4152294576982374E-4</v>
      </c>
      <c r="D77" s="1">
        <f t="shared" si="60"/>
        <v>2.1081851067789216E-4</v>
      </c>
      <c r="E77" s="1">
        <f t="shared" si="60"/>
        <v>1.5811388300841856E-4</v>
      </c>
      <c r="F77" s="1">
        <f t="shared" si="60"/>
        <v>1.5811388300841854E-4</v>
      </c>
      <c r="G77" s="1">
        <f t="shared" si="60"/>
        <v>2.415229457698242E-4</v>
      </c>
      <c r="H77" s="1">
        <f t="shared" si="60"/>
        <v>1.5811388300841911E-4</v>
      </c>
      <c r="I77" s="1">
        <f t="shared" si="60"/>
        <v>1.5811388300841911E-4</v>
      </c>
      <c r="J77" s="1">
        <f t="shared" si="60"/>
        <v>2.1081851067789216E-4</v>
      </c>
      <c r="K77" s="1">
        <f t="shared" si="60"/>
        <v>1.5811388300841911E-4</v>
      </c>
      <c r="L77" s="1">
        <f t="shared" si="60"/>
        <v>2.4152294576982417E-4</v>
      </c>
      <c r="M77" s="1">
        <f t="shared" si="60"/>
        <v>2.415229457698242E-4</v>
      </c>
      <c r="N77" s="1">
        <f t="shared" si="60"/>
        <v>2.415229457698242E-4</v>
      </c>
      <c r="O77" s="1">
        <f t="shared" si="60"/>
        <v>2.4152294576982423E-4</v>
      </c>
      <c r="P77" s="1">
        <f t="shared" si="60"/>
        <v>2.4152294576982084E-4</v>
      </c>
      <c r="Q77" s="1">
        <f t="shared" si="60"/>
        <v>2.1081851067789213E-4</v>
      </c>
      <c r="R77" s="1">
        <f t="shared" si="60"/>
        <v>2.4152294576982417E-4</v>
      </c>
      <c r="S77" s="1">
        <f t="shared" si="60"/>
        <v>2.5819888974716132E-4</v>
      </c>
      <c r="T77" s="1">
        <f t="shared" si="60"/>
        <v>2.1081851067789216E-4</v>
      </c>
      <c r="U77" s="1">
        <f t="shared" si="60"/>
        <v>2.108185106778892E-4</v>
      </c>
      <c r="V77" s="1">
        <f t="shared" si="60"/>
        <v>2.5819888974716132E-4</v>
      </c>
      <c r="W77" s="1">
        <f t="shared" si="60"/>
        <v>2.1081851067789216E-4</v>
      </c>
      <c r="X77" s="1">
        <f t="shared" si="60"/>
        <v>2.1081851067789213E-4</v>
      </c>
      <c r="Y77" s="1">
        <f t="shared" si="60"/>
        <v>2.415229457698242E-4</v>
      </c>
      <c r="Z77" s="1">
        <f t="shared" si="60"/>
        <v>2.415229457698242E-4</v>
      </c>
      <c r="AA77" s="1">
        <f t="shared" si="60"/>
        <v>2.4152294576982417E-4</v>
      </c>
      <c r="AB77" s="1">
        <f t="shared" si="60"/>
        <v>2.6352313834736524E-4</v>
      </c>
      <c r="AC77" s="1">
        <f t="shared" si="60"/>
        <v>2.1081851067789216E-4</v>
      </c>
      <c r="AD77" s="1">
        <f t="shared" si="60"/>
        <v>2.5819888974716137E-4</v>
      </c>
      <c r="AE77" s="1">
        <f t="shared" si="60"/>
        <v>2.5819888974716132E-4</v>
      </c>
      <c r="AF77" s="1">
        <f t="shared" si="60"/>
        <v>2.5819888974716137E-4</v>
      </c>
      <c r="AG77" s="1">
        <f t="shared" si="60"/>
        <v>2.5819888974716132E-4</v>
      </c>
      <c r="AH77" s="1">
        <f t="shared" si="60"/>
        <v>1.457737973711283E-3</v>
      </c>
    </row>
    <row r="78" spans="1:34" s="6" customFormat="1" x14ac:dyDescent="0.3">
      <c r="A78" s="6" t="s">
        <v>117</v>
      </c>
      <c r="B78" s="7">
        <f>B76</f>
        <v>4.5999999999999991E-3</v>
      </c>
      <c r="C78" s="7">
        <f>B78+C76</f>
        <v>1.0749999999999999E-2</v>
      </c>
      <c r="D78" s="7">
        <f>C78+D76</f>
        <v>2.2849999999999995E-2</v>
      </c>
      <c r="E78" s="7">
        <f t="shared" ref="E78:AG78" si="61">D78+E76</f>
        <v>3.5399999999999994E-2</v>
      </c>
      <c r="F78" s="7">
        <f t="shared" si="61"/>
        <v>4.9949999999999994E-2</v>
      </c>
      <c r="G78" s="7">
        <f t="shared" si="61"/>
        <v>6.8099999999999994E-2</v>
      </c>
      <c r="H78" s="7">
        <f t="shared" si="61"/>
        <v>8.8649999999999993E-2</v>
      </c>
      <c r="I78" s="7">
        <f t="shared" si="61"/>
        <v>0.11169999999999999</v>
      </c>
      <c r="J78" s="7">
        <f t="shared" si="61"/>
        <v>0.13830000000000001</v>
      </c>
      <c r="K78" s="7">
        <f t="shared" si="61"/>
        <v>0.16535</v>
      </c>
      <c r="L78" s="7">
        <f t="shared" si="61"/>
        <v>0.19700000000000001</v>
      </c>
      <c r="M78" s="7">
        <f t="shared" si="61"/>
        <v>0.22965000000000002</v>
      </c>
      <c r="N78" s="7">
        <f t="shared" si="61"/>
        <v>0.26580000000000004</v>
      </c>
      <c r="O78" s="7">
        <f t="shared" si="61"/>
        <v>0.30595000000000006</v>
      </c>
      <c r="P78" s="7">
        <f t="shared" si="61"/>
        <v>0.34860000000000002</v>
      </c>
      <c r="Q78" s="7">
        <f t="shared" si="61"/>
        <v>0.39419999999999999</v>
      </c>
      <c r="R78" s="7">
        <f t="shared" si="61"/>
        <v>0.44084999999999996</v>
      </c>
      <c r="S78" s="7">
        <f t="shared" si="61"/>
        <v>0.49254999999999999</v>
      </c>
      <c r="T78" s="7">
        <f t="shared" si="61"/>
        <v>0.54615000000000002</v>
      </c>
      <c r="U78" s="7">
        <f t="shared" si="61"/>
        <v>0.60475000000000001</v>
      </c>
      <c r="V78" s="7">
        <f t="shared" si="61"/>
        <v>0.66044999999999998</v>
      </c>
      <c r="W78" s="7">
        <f t="shared" si="61"/>
        <v>0.72204999999999997</v>
      </c>
      <c r="X78" s="7">
        <f t="shared" si="61"/>
        <v>0.78664999999999996</v>
      </c>
      <c r="Y78" s="7">
        <f t="shared" si="61"/>
        <v>0.8538</v>
      </c>
      <c r="Z78" s="7">
        <f t="shared" si="61"/>
        <v>0.92264999999999997</v>
      </c>
      <c r="AA78" s="7">
        <f t="shared" si="61"/>
        <v>0.99399999999999999</v>
      </c>
      <c r="AB78" s="7">
        <f t="shared" si="61"/>
        <v>1.0682499999999999</v>
      </c>
      <c r="AC78" s="7">
        <f t="shared" si="61"/>
        <v>1.14785</v>
      </c>
      <c r="AD78" s="7">
        <f t="shared" si="61"/>
        <v>1.22715</v>
      </c>
      <c r="AE78" s="7">
        <f t="shared" si="61"/>
        <v>1.3103499999999999</v>
      </c>
      <c r="AF78" s="7">
        <f t="shared" si="61"/>
        <v>1.39455</v>
      </c>
      <c r="AG78" s="7">
        <f t="shared" si="61"/>
        <v>1.48325</v>
      </c>
      <c r="AH78" s="7"/>
    </row>
    <row r="80" spans="1:34" x14ac:dyDescent="0.3">
      <c r="A80" t="s">
        <v>40</v>
      </c>
      <c r="C80" t="s">
        <v>80</v>
      </c>
    </row>
    <row r="81" spans="1:34" x14ac:dyDescent="0.3">
      <c r="A81" t="s">
        <v>1</v>
      </c>
      <c r="B81" t="s">
        <v>41</v>
      </c>
      <c r="C81" t="s">
        <v>42</v>
      </c>
      <c r="D81" t="s">
        <v>43</v>
      </c>
      <c r="E81" t="s">
        <v>44</v>
      </c>
      <c r="F81" t="s">
        <v>45</v>
      </c>
      <c r="G81" t="s">
        <v>46</v>
      </c>
      <c r="H81" t="s">
        <v>47</v>
      </c>
      <c r="I81" t="s">
        <v>48</v>
      </c>
      <c r="J81" t="s">
        <v>49</v>
      </c>
      <c r="K81" t="s">
        <v>50</v>
      </c>
      <c r="L81" t="s">
        <v>51</v>
      </c>
      <c r="M81" t="s">
        <v>52</v>
      </c>
      <c r="N81" t="s">
        <v>53</v>
      </c>
      <c r="O81" t="s">
        <v>54</v>
      </c>
      <c r="P81" t="s">
        <v>55</v>
      </c>
      <c r="Q81" t="s">
        <v>56</v>
      </c>
      <c r="R81" t="s">
        <v>57</v>
      </c>
      <c r="S81" t="s">
        <v>58</v>
      </c>
      <c r="T81" t="s">
        <v>59</v>
      </c>
      <c r="U81" t="s">
        <v>60</v>
      </c>
      <c r="V81" t="s">
        <v>61</v>
      </c>
      <c r="W81" t="s">
        <v>62</v>
      </c>
      <c r="X81" t="s">
        <v>63</v>
      </c>
      <c r="Y81" t="s">
        <v>64</v>
      </c>
      <c r="Z81" t="s">
        <v>65</v>
      </c>
      <c r="AA81" t="s">
        <v>66</v>
      </c>
      <c r="AB81" t="s">
        <v>67</v>
      </c>
      <c r="AC81" t="s">
        <v>68</v>
      </c>
      <c r="AD81" t="s">
        <v>69</v>
      </c>
      <c r="AE81" t="s">
        <v>70</v>
      </c>
      <c r="AF81" t="s">
        <v>71</v>
      </c>
      <c r="AG81" t="s">
        <v>72</v>
      </c>
      <c r="AH81" t="s">
        <v>73</v>
      </c>
    </row>
    <row r="82" spans="1:34" x14ac:dyDescent="0.3">
      <c r="A82">
        <v>1</v>
      </c>
      <c r="B82">
        <f t="shared" ref="B82:B91" si="62">(B65) /$E$7</f>
        <v>6.7499999999999991E-2</v>
      </c>
      <c r="C82">
        <f>C65/$E$7</f>
        <v>0.09</v>
      </c>
      <c r="D82">
        <f t="shared" ref="D82:D91" si="63">(D65) /$E$7</f>
        <v>0.18</v>
      </c>
      <c r="E82">
        <f>E65/$E$7</f>
        <v>0.1875</v>
      </c>
      <c r="F82">
        <f t="shared" ref="F82:F91" si="64">(F65) /$E$7</f>
        <v>0.21750000000000003</v>
      </c>
      <c r="G82">
        <f>G65/$E$7</f>
        <v>0.26999999999999996</v>
      </c>
      <c r="H82">
        <f t="shared" ref="H82:H91" si="65">(H65) /$E$7</f>
        <v>0.3075</v>
      </c>
      <c r="I82">
        <f>I65/$E$7</f>
        <v>0.34499999999999997</v>
      </c>
      <c r="J82">
        <f t="shared" ref="J82:J91" si="66">(J65) /$E$7</f>
        <v>0.39750000000000002</v>
      </c>
      <c r="K82">
        <f>K65/$E$7</f>
        <v>0.40500000000000003</v>
      </c>
      <c r="L82">
        <f t="shared" ref="L82:L91" si="67">(L65) /$E$7</f>
        <v>0.47250000000000003</v>
      </c>
      <c r="M82">
        <f>M65/$E$7</f>
        <v>0.48750000000000004</v>
      </c>
      <c r="N82">
        <f t="shared" ref="N82:N91" si="68">(N65) /$E$7</f>
        <v>0.53999999999999992</v>
      </c>
      <c r="O82">
        <f>O65/$E$7</f>
        <v>0.6</v>
      </c>
      <c r="P82">
        <f t="shared" ref="P82:P91" si="69">(P65) /$E$7</f>
        <v>0.63750000000000007</v>
      </c>
      <c r="Q82">
        <f>Q65/$E$7</f>
        <v>0.6825</v>
      </c>
      <c r="R82">
        <f t="shared" ref="R82:R91" si="70">(R65) /$E$7</f>
        <v>0.69750000000000001</v>
      </c>
      <c r="S82">
        <f>S65/$E$7</f>
        <v>0.77249999999999996</v>
      </c>
      <c r="T82">
        <f t="shared" ref="T82:T91" si="71">(T65) /$E$7</f>
        <v>0.80249999999999999</v>
      </c>
      <c r="U82">
        <f>U65/$E$7</f>
        <v>0.87750000000000006</v>
      </c>
      <c r="V82">
        <f t="shared" ref="V82:V91" si="72">(V65) /$E$7</f>
        <v>0.83250000000000002</v>
      </c>
      <c r="W82">
        <f>W65/$E$7</f>
        <v>0.92249999999999999</v>
      </c>
      <c r="X82">
        <f t="shared" ref="X82:X91" si="73">(X65) /$E$7</f>
        <v>0.96750000000000003</v>
      </c>
      <c r="Y82">
        <f>Y65/$E$7</f>
        <v>1.0050000000000001</v>
      </c>
      <c r="Z82">
        <f t="shared" ref="Z82:Z91" si="74">(Z65) /$E$7</f>
        <v>1.0350000000000001</v>
      </c>
      <c r="AA82">
        <f>AA65/$E$7</f>
        <v>1.0725</v>
      </c>
      <c r="AB82">
        <f t="shared" ref="AB82:AB91" si="75">(AB65) /$E$7</f>
        <v>1.1099999999999999</v>
      </c>
      <c r="AC82">
        <f>AC65/$E$7</f>
        <v>1.2</v>
      </c>
      <c r="AD82">
        <f t="shared" ref="AD82:AD91" si="76">(AD65) /$E$7</f>
        <v>1.1850000000000001</v>
      </c>
      <c r="AE82">
        <f>AE65/$E$7</f>
        <v>1.2525000000000002</v>
      </c>
      <c r="AF82">
        <f>AF65/$E$7</f>
        <v>1.2675000000000001</v>
      </c>
      <c r="AG82">
        <f>AG65/$E$7</f>
        <v>1.3274999999999999</v>
      </c>
      <c r="AH82">
        <f>AVERAGE(B82:AG82)</f>
        <v>0.69421874999999988</v>
      </c>
    </row>
    <row r="83" spans="1:34" x14ac:dyDescent="0.3">
      <c r="A83">
        <v>2</v>
      </c>
      <c r="B83">
        <f t="shared" si="62"/>
        <v>6.7499999999999991E-2</v>
      </c>
      <c r="C83">
        <f t="shared" ref="C83:C91" si="77">(C66) /$E$7</f>
        <v>0.09</v>
      </c>
      <c r="D83">
        <f t="shared" si="63"/>
        <v>0.18</v>
      </c>
      <c r="E83">
        <f t="shared" ref="E83:E91" si="78">(E66) /$E$7</f>
        <v>0.1875</v>
      </c>
      <c r="F83">
        <f t="shared" si="64"/>
        <v>0.21750000000000003</v>
      </c>
      <c r="G83">
        <f t="shared" ref="G83:G91" si="79">(G66) /$E$7</f>
        <v>0.26999999999999996</v>
      </c>
      <c r="H83">
        <f t="shared" si="65"/>
        <v>0.3075</v>
      </c>
      <c r="I83">
        <f t="shared" ref="I83:I91" si="80">(I66) /$E$7</f>
        <v>0.34499999999999997</v>
      </c>
      <c r="J83">
        <f t="shared" si="66"/>
        <v>0.39750000000000002</v>
      </c>
      <c r="K83">
        <f t="shared" ref="K83:K91" si="81">(K66) /$E$7</f>
        <v>0.40500000000000003</v>
      </c>
      <c r="L83">
        <f t="shared" si="67"/>
        <v>0.47250000000000003</v>
      </c>
      <c r="M83">
        <f t="shared" ref="M83:M91" si="82">(M66) /$E$7</f>
        <v>0.49500000000000005</v>
      </c>
      <c r="N83">
        <f t="shared" si="68"/>
        <v>0.54749999999999999</v>
      </c>
      <c r="O83">
        <f t="shared" ref="O83:O91" si="83">(O66) /$E$7</f>
        <v>0.6</v>
      </c>
      <c r="P83">
        <f t="shared" si="69"/>
        <v>0.63750000000000007</v>
      </c>
      <c r="Q83">
        <f t="shared" ref="Q83:Q91" si="84">(Q66) /$E$7</f>
        <v>0.6825</v>
      </c>
      <c r="R83">
        <f t="shared" si="70"/>
        <v>0.69750000000000001</v>
      </c>
      <c r="S83">
        <f t="shared" ref="S83:S91" si="85">(S66) /$E$7</f>
        <v>0.77249999999999996</v>
      </c>
      <c r="T83">
        <f t="shared" si="71"/>
        <v>0.80249999999999999</v>
      </c>
      <c r="U83">
        <f t="shared" ref="U83:U91" si="86">(U66) /$E$7</f>
        <v>0.87750000000000006</v>
      </c>
      <c r="V83">
        <f t="shared" si="72"/>
        <v>0.84000000000000008</v>
      </c>
      <c r="W83">
        <f t="shared" ref="W83:W91" si="87">(W66) /$E$7</f>
        <v>0.92249999999999999</v>
      </c>
      <c r="X83">
        <f t="shared" si="73"/>
        <v>0.96750000000000003</v>
      </c>
      <c r="Y83">
        <f t="shared" ref="Y83:Y91" si="88">(Y66) /$E$7</f>
        <v>1.0050000000000001</v>
      </c>
      <c r="Z83">
        <f t="shared" si="74"/>
        <v>1.0350000000000001</v>
      </c>
      <c r="AA83">
        <f t="shared" ref="AA83:AA91" si="89">(AA66) /$E$7</f>
        <v>1.0725</v>
      </c>
      <c r="AB83">
        <f t="shared" si="75"/>
        <v>1.1174999999999999</v>
      </c>
      <c r="AC83">
        <f t="shared" ref="AC83:AC91" si="90">(AC66) /$E$7</f>
        <v>1.1925000000000001</v>
      </c>
      <c r="AD83">
        <f t="shared" si="76"/>
        <v>1.1925000000000001</v>
      </c>
      <c r="AE83">
        <f t="shared" ref="AE83:AG91" si="91">(AE66) /$E$7</f>
        <v>1.2525000000000002</v>
      </c>
      <c r="AF83">
        <f t="shared" si="91"/>
        <v>1.26</v>
      </c>
      <c r="AG83">
        <f t="shared" si="91"/>
        <v>1.335</v>
      </c>
      <c r="AH83">
        <f t="shared" ref="AH83:AH91" si="92">AVERAGE(B83:AG83)</f>
        <v>0.69515625000000003</v>
      </c>
    </row>
    <row r="84" spans="1:34" x14ac:dyDescent="0.3">
      <c r="A84">
        <v>3</v>
      </c>
      <c r="B84">
        <f t="shared" si="62"/>
        <v>6.7499999999999991E-2</v>
      </c>
      <c r="C84">
        <f t="shared" si="77"/>
        <v>0.09</v>
      </c>
      <c r="D84">
        <f t="shared" si="63"/>
        <v>0.18</v>
      </c>
      <c r="E84">
        <f t="shared" si="78"/>
        <v>0.1875</v>
      </c>
      <c r="F84">
        <f t="shared" si="64"/>
        <v>0.21750000000000003</v>
      </c>
      <c r="G84">
        <f t="shared" si="79"/>
        <v>0.26999999999999996</v>
      </c>
      <c r="H84">
        <f t="shared" si="65"/>
        <v>0.3075</v>
      </c>
      <c r="I84">
        <f t="shared" si="80"/>
        <v>0.34499999999999997</v>
      </c>
      <c r="J84">
        <f t="shared" si="66"/>
        <v>0.39750000000000002</v>
      </c>
      <c r="K84">
        <f t="shared" si="81"/>
        <v>0.40500000000000003</v>
      </c>
      <c r="L84">
        <f t="shared" si="67"/>
        <v>0.47250000000000003</v>
      </c>
      <c r="M84">
        <f t="shared" si="82"/>
        <v>0.49500000000000005</v>
      </c>
      <c r="N84">
        <f t="shared" si="68"/>
        <v>0.53999999999999992</v>
      </c>
      <c r="O84">
        <f t="shared" si="83"/>
        <v>0.6</v>
      </c>
      <c r="P84">
        <f t="shared" si="69"/>
        <v>0.64499999999999991</v>
      </c>
      <c r="Q84">
        <f t="shared" si="84"/>
        <v>0.69</v>
      </c>
      <c r="R84">
        <f t="shared" si="70"/>
        <v>0.69750000000000001</v>
      </c>
      <c r="S84">
        <f t="shared" si="85"/>
        <v>0.77249999999999996</v>
      </c>
      <c r="T84">
        <f t="shared" si="71"/>
        <v>0.80249999999999999</v>
      </c>
      <c r="U84">
        <f t="shared" si="86"/>
        <v>0.87750000000000006</v>
      </c>
      <c r="V84">
        <f t="shared" si="72"/>
        <v>0.83250000000000002</v>
      </c>
      <c r="W84">
        <f t="shared" si="87"/>
        <v>0.92249999999999999</v>
      </c>
      <c r="X84">
        <f t="shared" si="73"/>
        <v>0.96750000000000003</v>
      </c>
      <c r="Y84">
        <f t="shared" si="88"/>
        <v>1.0050000000000001</v>
      </c>
      <c r="Z84">
        <f t="shared" si="74"/>
        <v>1.0350000000000001</v>
      </c>
      <c r="AA84">
        <f t="shared" si="89"/>
        <v>1.0725</v>
      </c>
      <c r="AB84">
        <f t="shared" si="75"/>
        <v>1.1174999999999999</v>
      </c>
      <c r="AC84">
        <f t="shared" si="90"/>
        <v>1.1925000000000001</v>
      </c>
      <c r="AD84">
        <f t="shared" si="76"/>
        <v>1.1850000000000001</v>
      </c>
      <c r="AE84">
        <f t="shared" si="91"/>
        <v>1.2450000000000001</v>
      </c>
      <c r="AF84">
        <f t="shared" si="91"/>
        <v>1.26</v>
      </c>
      <c r="AG84">
        <f t="shared" si="91"/>
        <v>1.3274999999999999</v>
      </c>
      <c r="AH84">
        <f t="shared" si="92"/>
        <v>0.694453125</v>
      </c>
    </row>
    <row r="85" spans="1:34" x14ac:dyDescent="0.3">
      <c r="A85">
        <v>4</v>
      </c>
      <c r="B85">
        <f t="shared" si="62"/>
        <v>6.7499999999999991E-2</v>
      </c>
      <c r="C85">
        <f t="shared" si="77"/>
        <v>0.09</v>
      </c>
      <c r="D85">
        <f t="shared" si="63"/>
        <v>0.18</v>
      </c>
      <c r="E85">
        <f t="shared" si="78"/>
        <v>0.1875</v>
      </c>
      <c r="F85">
        <f t="shared" si="64"/>
        <v>0.21750000000000003</v>
      </c>
      <c r="G85">
        <f t="shared" si="79"/>
        <v>0.26999999999999996</v>
      </c>
      <c r="H85">
        <f t="shared" si="65"/>
        <v>0.3075</v>
      </c>
      <c r="I85">
        <f t="shared" si="80"/>
        <v>0.34499999999999997</v>
      </c>
      <c r="J85">
        <f t="shared" si="66"/>
        <v>0.39750000000000002</v>
      </c>
      <c r="K85">
        <f t="shared" si="81"/>
        <v>0.40500000000000003</v>
      </c>
      <c r="L85">
        <f t="shared" si="67"/>
        <v>0.47250000000000003</v>
      </c>
      <c r="M85">
        <f t="shared" si="82"/>
        <v>0.48750000000000004</v>
      </c>
      <c r="N85">
        <f t="shared" si="68"/>
        <v>0.53999999999999992</v>
      </c>
      <c r="O85">
        <f t="shared" si="83"/>
        <v>0.60750000000000004</v>
      </c>
      <c r="P85">
        <f t="shared" si="69"/>
        <v>0.63750000000000007</v>
      </c>
      <c r="Q85">
        <f t="shared" si="84"/>
        <v>0.6825</v>
      </c>
      <c r="R85">
        <f t="shared" si="70"/>
        <v>0.69750000000000001</v>
      </c>
      <c r="S85">
        <f t="shared" si="85"/>
        <v>0.78</v>
      </c>
      <c r="T85">
        <f t="shared" si="71"/>
        <v>0.81</v>
      </c>
      <c r="U85">
        <f t="shared" si="86"/>
        <v>0.88500000000000001</v>
      </c>
      <c r="V85">
        <f t="shared" si="72"/>
        <v>0.84000000000000008</v>
      </c>
      <c r="W85">
        <f t="shared" si="87"/>
        <v>0.92249999999999999</v>
      </c>
      <c r="X85">
        <f t="shared" si="73"/>
        <v>0.96750000000000003</v>
      </c>
      <c r="Y85">
        <f t="shared" si="88"/>
        <v>1.0050000000000001</v>
      </c>
      <c r="Z85">
        <f t="shared" si="74"/>
        <v>1.0275000000000001</v>
      </c>
      <c r="AA85">
        <f t="shared" si="89"/>
        <v>1.0725</v>
      </c>
      <c r="AB85">
        <f t="shared" si="75"/>
        <v>1.1174999999999999</v>
      </c>
      <c r="AC85">
        <f t="shared" si="90"/>
        <v>1.1925000000000001</v>
      </c>
      <c r="AD85">
        <f t="shared" si="76"/>
        <v>1.1850000000000001</v>
      </c>
      <c r="AE85">
        <f t="shared" si="91"/>
        <v>1.2525000000000002</v>
      </c>
      <c r="AF85">
        <f t="shared" si="91"/>
        <v>1.2675000000000001</v>
      </c>
      <c r="AG85">
        <f t="shared" si="91"/>
        <v>1.3274999999999999</v>
      </c>
      <c r="AH85">
        <f t="shared" si="92"/>
        <v>0.69515624999999992</v>
      </c>
    </row>
    <row r="86" spans="1:34" x14ac:dyDescent="0.3">
      <c r="A86">
        <v>5</v>
      </c>
      <c r="B86">
        <f t="shared" si="62"/>
        <v>7.4999999999999997E-2</v>
      </c>
      <c r="C86">
        <f t="shared" si="77"/>
        <v>9.7500000000000003E-2</v>
      </c>
      <c r="D86">
        <f t="shared" si="63"/>
        <v>0.18</v>
      </c>
      <c r="E86">
        <f t="shared" si="78"/>
        <v>0.1875</v>
      </c>
      <c r="F86">
        <f t="shared" si="64"/>
        <v>0.22500000000000001</v>
      </c>
      <c r="G86">
        <f t="shared" si="79"/>
        <v>0.26999999999999996</v>
      </c>
      <c r="H86">
        <f t="shared" si="65"/>
        <v>0.3075</v>
      </c>
      <c r="I86">
        <f t="shared" si="80"/>
        <v>0.34499999999999997</v>
      </c>
      <c r="J86">
        <f t="shared" si="66"/>
        <v>0.39750000000000002</v>
      </c>
      <c r="K86">
        <f t="shared" si="81"/>
        <v>0.40500000000000003</v>
      </c>
      <c r="L86">
        <f t="shared" si="67"/>
        <v>0.47250000000000003</v>
      </c>
      <c r="M86">
        <f t="shared" si="82"/>
        <v>0.48750000000000004</v>
      </c>
      <c r="N86">
        <f t="shared" si="68"/>
        <v>0.54749999999999999</v>
      </c>
      <c r="O86">
        <f t="shared" si="83"/>
        <v>0.60750000000000004</v>
      </c>
      <c r="P86">
        <f t="shared" si="69"/>
        <v>0.63750000000000007</v>
      </c>
      <c r="Q86">
        <f t="shared" si="84"/>
        <v>0.6825</v>
      </c>
      <c r="R86">
        <f t="shared" si="70"/>
        <v>0.70499999999999996</v>
      </c>
      <c r="S86">
        <f t="shared" si="85"/>
        <v>0.77249999999999996</v>
      </c>
      <c r="T86">
        <f t="shared" si="71"/>
        <v>0.80249999999999999</v>
      </c>
      <c r="U86">
        <f t="shared" si="86"/>
        <v>0.87750000000000006</v>
      </c>
      <c r="V86">
        <f t="shared" si="72"/>
        <v>0.83250000000000002</v>
      </c>
      <c r="W86">
        <f t="shared" si="87"/>
        <v>0.93</v>
      </c>
      <c r="X86">
        <f t="shared" si="73"/>
        <v>0.96750000000000003</v>
      </c>
      <c r="Y86">
        <f t="shared" si="88"/>
        <v>1.0125000000000002</v>
      </c>
      <c r="Z86">
        <f t="shared" si="74"/>
        <v>1.0275000000000001</v>
      </c>
      <c r="AA86">
        <f t="shared" si="89"/>
        <v>1.0649999999999999</v>
      </c>
      <c r="AB86">
        <f t="shared" si="75"/>
        <v>1.1099999999999999</v>
      </c>
      <c r="AC86">
        <f t="shared" si="90"/>
        <v>1.2</v>
      </c>
      <c r="AD86">
        <f t="shared" si="76"/>
        <v>1.1925000000000001</v>
      </c>
      <c r="AE86">
        <f t="shared" si="91"/>
        <v>1.2450000000000001</v>
      </c>
      <c r="AF86">
        <f t="shared" si="91"/>
        <v>1.26</v>
      </c>
      <c r="AG86">
        <f t="shared" si="91"/>
        <v>1.335</v>
      </c>
      <c r="AH86">
        <f t="shared" si="92"/>
        <v>0.69562500000000005</v>
      </c>
    </row>
    <row r="87" spans="1:34" x14ac:dyDescent="0.3">
      <c r="A87">
        <v>6</v>
      </c>
      <c r="B87">
        <f t="shared" si="62"/>
        <v>6.7499999999999991E-2</v>
      </c>
      <c r="C87">
        <f t="shared" si="77"/>
        <v>0.09</v>
      </c>
      <c r="D87">
        <f t="shared" si="63"/>
        <v>0.1875</v>
      </c>
      <c r="E87">
        <f t="shared" si="78"/>
        <v>0.1875</v>
      </c>
      <c r="F87">
        <f t="shared" si="64"/>
        <v>0.21750000000000003</v>
      </c>
      <c r="G87">
        <f t="shared" si="79"/>
        <v>0.27749999999999997</v>
      </c>
      <c r="H87">
        <f t="shared" si="65"/>
        <v>0.3075</v>
      </c>
      <c r="I87">
        <f t="shared" si="80"/>
        <v>0.35249999999999998</v>
      </c>
      <c r="J87">
        <f t="shared" si="66"/>
        <v>0.39750000000000002</v>
      </c>
      <c r="K87">
        <f t="shared" si="81"/>
        <v>0.40500000000000003</v>
      </c>
      <c r="L87">
        <f t="shared" si="67"/>
        <v>0.47250000000000003</v>
      </c>
      <c r="M87">
        <f t="shared" si="82"/>
        <v>0.48750000000000004</v>
      </c>
      <c r="N87">
        <f t="shared" si="68"/>
        <v>0.54749999999999999</v>
      </c>
      <c r="O87">
        <f t="shared" si="83"/>
        <v>0.6</v>
      </c>
      <c r="P87">
        <f t="shared" si="69"/>
        <v>0.64499999999999991</v>
      </c>
      <c r="Q87">
        <f t="shared" si="84"/>
        <v>0.69</v>
      </c>
      <c r="R87">
        <f t="shared" si="70"/>
        <v>0.70499999999999996</v>
      </c>
      <c r="S87">
        <f t="shared" si="85"/>
        <v>0.78</v>
      </c>
      <c r="T87">
        <f t="shared" si="71"/>
        <v>0.80249999999999999</v>
      </c>
      <c r="U87">
        <f t="shared" si="86"/>
        <v>0.87750000000000006</v>
      </c>
      <c r="V87">
        <f t="shared" si="72"/>
        <v>0.84000000000000008</v>
      </c>
      <c r="W87">
        <f t="shared" si="87"/>
        <v>0.93</v>
      </c>
      <c r="X87">
        <f t="shared" si="73"/>
        <v>0.97500000000000009</v>
      </c>
      <c r="Y87">
        <f t="shared" si="88"/>
        <v>1.0125000000000002</v>
      </c>
      <c r="Z87">
        <f t="shared" si="74"/>
        <v>1.0350000000000001</v>
      </c>
      <c r="AA87">
        <f t="shared" si="89"/>
        <v>1.0649999999999999</v>
      </c>
      <c r="AB87">
        <f t="shared" si="75"/>
        <v>1.1099999999999999</v>
      </c>
      <c r="AC87">
        <f t="shared" si="90"/>
        <v>1.1925000000000001</v>
      </c>
      <c r="AD87">
        <f t="shared" si="76"/>
        <v>1.1925000000000001</v>
      </c>
      <c r="AE87">
        <f t="shared" si="91"/>
        <v>1.2525000000000002</v>
      </c>
      <c r="AF87">
        <f t="shared" si="91"/>
        <v>1.26</v>
      </c>
      <c r="AG87">
        <f t="shared" si="91"/>
        <v>1.3274999999999999</v>
      </c>
      <c r="AH87">
        <f t="shared" si="92"/>
        <v>0.69656249999999997</v>
      </c>
    </row>
    <row r="88" spans="1:34" x14ac:dyDescent="0.3">
      <c r="A88">
        <v>7</v>
      </c>
      <c r="B88">
        <f t="shared" si="62"/>
        <v>6.7499999999999991E-2</v>
      </c>
      <c r="C88">
        <f t="shared" si="77"/>
        <v>0.09</v>
      </c>
      <c r="D88">
        <f t="shared" si="63"/>
        <v>0.1875</v>
      </c>
      <c r="E88">
        <f t="shared" si="78"/>
        <v>0.1875</v>
      </c>
      <c r="F88">
        <f t="shared" si="64"/>
        <v>0.21750000000000003</v>
      </c>
      <c r="G88">
        <f t="shared" si="79"/>
        <v>0.27749999999999997</v>
      </c>
      <c r="H88">
        <f t="shared" si="65"/>
        <v>0.3075</v>
      </c>
      <c r="I88">
        <f t="shared" si="80"/>
        <v>0.34499999999999997</v>
      </c>
      <c r="J88">
        <f t="shared" si="66"/>
        <v>0.40500000000000003</v>
      </c>
      <c r="K88">
        <f t="shared" si="81"/>
        <v>0.41250000000000003</v>
      </c>
      <c r="L88">
        <f t="shared" si="67"/>
        <v>0.48000000000000004</v>
      </c>
      <c r="M88">
        <f t="shared" si="82"/>
        <v>0.49500000000000005</v>
      </c>
      <c r="N88">
        <f t="shared" si="68"/>
        <v>0.53999999999999992</v>
      </c>
      <c r="O88">
        <f t="shared" si="83"/>
        <v>0.60750000000000004</v>
      </c>
      <c r="P88">
        <f t="shared" si="69"/>
        <v>0.63750000000000007</v>
      </c>
      <c r="Q88">
        <f t="shared" si="84"/>
        <v>0.6825</v>
      </c>
      <c r="R88">
        <f t="shared" si="70"/>
        <v>0.69750000000000001</v>
      </c>
      <c r="S88">
        <f t="shared" si="85"/>
        <v>0.77249999999999996</v>
      </c>
      <c r="T88">
        <f t="shared" si="71"/>
        <v>0.80249999999999999</v>
      </c>
      <c r="U88">
        <f t="shared" si="86"/>
        <v>0.87750000000000006</v>
      </c>
      <c r="V88">
        <f t="shared" si="72"/>
        <v>0.84000000000000008</v>
      </c>
      <c r="W88">
        <f t="shared" si="87"/>
        <v>0.92249999999999999</v>
      </c>
      <c r="X88">
        <f t="shared" si="73"/>
        <v>0.96750000000000003</v>
      </c>
      <c r="Y88">
        <f t="shared" si="88"/>
        <v>1.0050000000000001</v>
      </c>
      <c r="Z88">
        <f t="shared" si="74"/>
        <v>1.0275000000000001</v>
      </c>
      <c r="AA88">
        <f t="shared" si="89"/>
        <v>1.0725</v>
      </c>
      <c r="AB88">
        <f t="shared" si="75"/>
        <v>1.1174999999999999</v>
      </c>
      <c r="AC88">
        <f t="shared" si="90"/>
        <v>1.1925000000000001</v>
      </c>
      <c r="AD88">
        <f t="shared" si="76"/>
        <v>1.1925000000000001</v>
      </c>
      <c r="AE88">
        <f t="shared" si="91"/>
        <v>1.2450000000000001</v>
      </c>
      <c r="AF88">
        <f t="shared" si="91"/>
        <v>1.2675000000000001</v>
      </c>
      <c r="AG88">
        <f t="shared" si="91"/>
        <v>1.3274999999999999</v>
      </c>
      <c r="AH88">
        <f t="shared" si="92"/>
        <v>0.69585937499999995</v>
      </c>
    </row>
    <row r="89" spans="1:34" x14ac:dyDescent="0.3">
      <c r="A89">
        <v>8</v>
      </c>
      <c r="B89">
        <f t="shared" si="62"/>
        <v>7.4999999999999997E-2</v>
      </c>
      <c r="C89">
        <f t="shared" si="77"/>
        <v>9.7500000000000003E-2</v>
      </c>
      <c r="D89">
        <f t="shared" si="63"/>
        <v>0.18</v>
      </c>
      <c r="E89">
        <f t="shared" si="78"/>
        <v>0.1875</v>
      </c>
      <c r="F89">
        <f t="shared" si="64"/>
        <v>0.21750000000000003</v>
      </c>
      <c r="G89">
        <f t="shared" si="79"/>
        <v>0.26999999999999996</v>
      </c>
      <c r="H89">
        <f t="shared" si="65"/>
        <v>0.3075</v>
      </c>
      <c r="I89">
        <f t="shared" si="80"/>
        <v>0.34499999999999997</v>
      </c>
      <c r="J89">
        <f t="shared" si="66"/>
        <v>0.39750000000000002</v>
      </c>
      <c r="K89">
        <f t="shared" si="81"/>
        <v>0.40500000000000003</v>
      </c>
      <c r="L89">
        <f t="shared" si="67"/>
        <v>0.47250000000000003</v>
      </c>
      <c r="M89">
        <f t="shared" si="82"/>
        <v>0.48750000000000004</v>
      </c>
      <c r="N89">
        <f t="shared" si="68"/>
        <v>0.53999999999999992</v>
      </c>
      <c r="O89">
        <f t="shared" si="83"/>
        <v>0.6</v>
      </c>
      <c r="P89">
        <f t="shared" si="69"/>
        <v>0.63750000000000007</v>
      </c>
      <c r="Q89">
        <f t="shared" si="84"/>
        <v>0.6825</v>
      </c>
      <c r="R89">
        <f t="shared" si="70"/>
        <v>0.69750000000000001</v>
      </c>
      <c r="S89">
        <f t="shared" si="85"/>
        <v>0.77249999999999996</v>
      </c>
      <c r="T89">
        <f t="shared" si="71"/>
        <v>0.81</v>
      </c>
      <c r="U89">
        <f t="shared" si="86"/>
        <v>0.88500000000000001</v>
      </c>
      <c r="V89">
        <f t="shared" si="72"/>
        <v>0.83250000000000002</v>
      </c>
      <c r="W89">
        <f t="shared" si="87"/>
        <v>0.92249999999999999</v>
      </c>
      <c r="X89">
        <f t="shared" si="73"/>
        <v>0.96750000000000003</v>
      </c>
      <c r="Y89">
        <f t="shared" si="88"/>
        <v>1.0125000000000002</v>
      </c>
      <c r="Z89">
        <f t="shared" si="74"/>
        <v>1.0350000000000001</v>
      </c>
      <c r="AA89">
        <f t="shared" si="89"/>
        <v>1.0725</v>
      </c>
      <c r="AB89">
        <f t="shared" si="75"/>
        <v>1.1174999999999999</v>
      </c>
      <c r="AC89">
        <f t="shared" si="90"/>
        <v>1.1925000000000001</v>
      </c>
      <c r="AD89">
        <f t="shared" si="76"/>
        <v>1.1925000000000001</v>
      </c>
      <c r="AE89">
        <f t="shared" si="91"/>
        <v>1.2450000000000001</v>
      </c>
      <c r="AF89">
        <f t="shared" si="91"/>
        <v>1.26</v>
      </c>
      <c r="AG89">
        <f t="shared" si="91"/>
        <v>1.3274999999999999</v>
      </c>
      <c r="AH89">
        <f t="shared" si="92"/>
        <v>0.69515625000000003</v>
      </c>
    </row>
    <row r="90" spans="1:34" x14ac:dyDescent="0.3">
      <c r="A90">
        <v>9</v>
      </c>
      <c r="B90">
        <f t="shared" si="62"/>
        <v>6.7499999999999991E-2</v>
      </c>
      <c r="C90">
        <f t="shared" si="77"/>
        <v>9.7500000000000003E-2</v>
      </c>
      <c r="D90">
        <f t="shared" si="63"/>
        <v>0.18</v>
      </c>
      <c r="E90">
        <f t="shared" si="78"/>
        <v>0.19500000000000001</v>
      </c>
      <c r="F90">
        <f t="shared" si="64"/>
        <v>0.21750000000000003</v>
      </c>
      <c r="G90">
        <f t="shared" si="79"/>
        <v>0.27749999999999997</v>
      </c>
      <c r="H90">
        <f t="shared" si="65"/>
        <v>0.315</v>
      </c>
      <c r="I90">
        <f t="shared" si="80"/>
        <v>0.34499999999999997</v>
      </c>
      <c r="J90">
        <f t="shared" si="66"/>
        <v>0.39750000000000002</v>
      </c>
      <c r="K90">
        <f t="shared" si="81"/>
        <v>0.40500000000000003</v>
      </c>
      <c r="L90">
        <f t="shared" si="67"/>
        <v>0.48000000000000004</v>
      </c>
      <c r="M90">
        <f t="shared" si="82"/>
        <v>0.48750000000000004</v>
      </c>
      <c r="N90">
        <f t="shared" si="68"/>
        <v>0.53999999999999992</v>
      </c>
      <c r="O90">
        <f t="shared" si="83"/>
        <v>0.6</v>
      </c>
      <c r="P90">
        <f t="shared" si="69"/>
        <v>0.63750000000000007</v>
      </c>
      <c r="Q90">
        <f t="shared" si="84"/>
        <v>0.6825</v>
      </c>
      <c r="R90">
        <f t="shared" si="70"/>
        <v>0.69750000000000001</v>
      </c>
      <c r="S90">
        <f t="shared" si="85"/>
        <v>0.78</v>
      </c>
      <c r="T90">
        <f t="shared" si="71"/>
        <v>0.80249999999999999</v>
      </c>
      <c r="U90">
        <f t="shared" si="86"/>
        <v>0.87750000000000006</v>
      </c>
      <c r="V90">
        <f t="shared" si="72"/>
        <v>0.83250000000000002</v>
      </c>
      <c r="W90">
        <f t="shared" si="87"/>
        <v>0.92249999999999999</v>
      </c>
      <c r="X90">
        <f t="shared" si="73"/>
        <v>0.97500000000000009</v>
      </c>
      <c r="Y90">
        <f t="shared" si="88"/>
        <v>1.0050000000000001</v>
      </c>
      <c r="Z90">
        <f t="shared" si="74"/>
        <v>1.0350000000000001</v>
      </c>
      <c r="AA90">
        <f t="shared" si="89"/>
        <v>1.0725</v>
      </c>
      <c r="AB90">
        <f t="shared" si="75"/>
        <v>1.1099999999999999</v>
      </c>
      <c r="AC90">
        <f t="shared" si="90"/>
        <v>1.1925000000000001</v>
      </c>
      <c r="AD90">
        <f t="shared" si="76"/>
        <v>1.1850000000000001</v>
      </c>
      <c r="AE90">
        <f t="shared" si="91"/>
        <v>1.2450000000000001</v>
      </c>
      <c r="AF90">
        <f t="shared" si="91"/>
        <v>1.2675000000000001</v>
      </c>
      <c r="AG90">
        <f t="shared" si="91"/>
        <v>1.335</v>
      </c>
      <c r="AH90">
        <f t="shared" si="92"/>
        <v>0.69562499999999994</v>
      </c>
    </row>
    <row r="91" spans="1:34" x14ac:dyDescent="0.3">
      <c r="A91">
        <v>10</v>
      </c>
      <c r="B91">
        <f t="shared" si="62"/>
        <v>6.7499999999999991E-2</v>
      </c>
      <c r="C91">
        <f t="shared" si="77"/>
        <v>0.09</v>
      </c>
      <c r="D91">
        <f t="shared" si="63"/>
        <v>0.18</v>
      </c>
      <c r="E91">
        <f t="shared" si="78"/>
        <v>0.1875</v>
      </c>
      <c r="F91">
        <f t="shared" si="64"/>
        <v>0.21750000000000003</v>
      </c>
      <c r="G91">
        <f t="shared" si="79"/>
        <v>0.26999999999999996</v>
      </c>
      <c r="H91">
        <f t="shared" si="65"/>
        <v>0.3075</v>
      </c>
      <c r="I91">
        <f t="shared" si="80"/>
        <v>0.34499999999999997</v>
      </c>
      <c r="J91">
        <f t="shared" si="66"/>
        <v>0.40500000000000003</v>
      </c>
      <c r="K91">
        <f t="shared" si="81"/>
        <v>0.40500000000000003</v>
      </c>
      <c r="L91">
        <f t="shared" si="67"/>
        <v>0.48000000000000004</v>
      </c>
      <c r="M91">
        <f t="shared" si="82"/>
        <v>0.48750000000000004</v>
      </c>
      <c r="N91">
        <f t="shared" si="68"/>
        <v>0.53999999999999992</v>
      </c>
      <c r="O91">
        <f t="shared" si="83"/>
        <v>0.6</v>
      </c>
      <c r="P91">
        <f t="shared" si="69"/>
        <v>0.64499999999999991</v>
      </c>
      <c r="Q91">
        <f t="shared" si="84"/>
        <v>0.6825</v>
      </c>
      <c r="R91">
        <f t="shared" si="70"/>
        <v>0.70499999999999996</v>
      </c>
      <c r="S91">
        <f t="shared" si="85"/>
        <v>0.78</v>
      </c>
      <c r="T91">
        <f t="shared" si="71"/>
        <v>0.80249999999999999</v>
      </c>
      <c r="U91">
        <f t="shared" si="86"/>
        <v>0.87750000000000006</v>
      </c>
      <c r="V91">
        <f t="shared" si="72"/>
        <v>0.83250000000000002</v>
      </c>
      <c r="W91">
        <f t="shared" si="87"/>
        <v>0.92249999999999999</v>
      </c>
      <c r="X91">
        <f t="shared" si="73"/>
        <v>0.96750000000000003</v>
      </c>
      <c r="Y91">
        <f t="shared" si="88"/>
        <v>1.0050000000000001</v>
      </c>
      <c r="Z91">
        <f t="shared" si="74"/>
        <v>1.0350000000000001</v>
      </c>
      <c r="AA91">
        <f t="shared" si="89"/>
        <v>1.0649999999999999</v>
      </c>
      <c r="AB91">
        <f t="shared" si="75"/>
        <v>1.1099999999999999</v>
      </c>
      <c r="AC91">
        <f t="shared" si="90"/>
        <v>1.1925000000000001</v>
      </c>
      <c r="AD91">
        <f t="shared" si="76"/>
        <v>1.1925000000000001</v>
      </c>
      <c r="AE91">
        <f t="shared" si="91"/>
        <v>1.2450000000000001</v>
      </c>
      <c r="AF91">
        <f t="shared" si="91"/>
        <v>1.26</v>
      </c>
      <c r="AG91">
        <f t="shared" si="91"/>
        <v>1.335</v>
      </c>
      <c r="AH91">
        <f t="shared" si="92"/>
        <v>0.69492187500000002</v>
      </c>
    </row>
    <row r="93" spans="1:34" x14ac:dyDescent="0.3">
      <c r="A93" t="s">
        <v>75</v>
      </c>
      <c r="B93">
        <f t="shared" ref="B93:AH93" si="93">AVERAGE(B82:B91)</f>
        <v>6.8999999999999992E-2</v>
      </c>
      <c r="C93">
        <f t="shared" si="93"/>
        <v>9.2249999999999999E-2</v>
      </c>
      <c r="D93">
        <f t="shared" si="93"/>
        <v>0.18149999999999997</v>
      </c>
      <c r="E93">
        <f t="shared" si="93"/>
        <v>0.18825</v>
      </c>
      <c r="F93">
        <f t="shared" si="93"/>
        <v>0.21825</v>
      </c>
      <c r="G93">
        <f t="shared" si="93"/>
        <v>0.27224999999999999</v>
      </c>
      <c r="H93">
        <f t="shared" si="93"/>
        <v>0.30825000000000002</v>
      </c>
      <c r="I93">
        <f t="shared" si="93"/>
        <v>0.34574999999999989</v>
      </c>
      <c r="J93">
        <f t="shared" si="93"/>
        <v>0.39900000000000002</v>
      </c>
      <c r="K93">
        <f t="shared" si="93"/>
        <v>0.40575000000000011</v>
      </c>
      <c r="L93">
        <f t="shared" si="93"/>
        <v>0.47475000000000012</v>
      </c>
      <c r="M93">
        <f t="shared" si="93"/>
        <v>0.48975000000000002</v>
      </c>
      <c r="N93">
        <f t="shared" si="93"/>
        <v>0.5422499999999999</v>
      </c>
      <c r="O93">
        <f t="shared" si="93"/>
        <v>0.60224999999999995</v>
      </c>
      <c r="P93">
        <f t="shared" si="93"/>
        <v>0.63975000000000004</v>
      </c>
      <c r="Q93">
        <f t="shared" si="93"/>
        <v>0.68399999999999994</v>
      </c>
      <c r="R93">
        <f t="shared" si="93"/>
        <v>0.69974999999999998</v>
      </c>
      <c r="S93">
        <f t="shared" si="93"/>
        <v>0.77550000000000008</v>
      </c>
      <c r="T93">
        <f t="shared" si="93"/>
        <v>0.80400000000000005</v>
      </c>
      <c r="U93">
        <f t="shared" si="93"/>
        <v>0.87900000000000011</v>
      </c>
      <c r="V93">
        <f t="shared" si="93"/>
        <v>0.83549999999999991</v>
      </c>
      <c r="W93">
        <f t="shared" si="93"/>
        <v>0.92400000000000004</v>
      </c>
      <c r="X93">
        <f t="shared" si="93"/>
        <v>0.96899999999999997</v>
      </c>
      <c r="Y93">
        <f t="shared" si="93"/>
        <v>1.0072500000000002</v>
      </c>
      <c r="Z93">
        <f t="shared" si="93"/>
        <v>1.0327500000000001</v>
      </c>
      <c r="AA93">
        <f t="shared" si="93"/>
        <v>1.0702499999999999</v>
      </c>
      <c r="AB93">
        <f t="shared" si="93"/>
        <v>1.1137499999999998</v>
      </c>
      <c r="AC93">
        <f t="shared" si="93"/>
        <v>1.1940000000000004</v>
      </c>
      <c r="AD93">
        <f t="shared" si="93"/>
        <v>1.1895000000000002</v>
      </c>
      <c r="AE93">
        <f t="shared" si="93"/>
        <v>1.2480000000000004</v>
      </c>
      <c r="AF93">
        <f t="shared" si="93"/>
        <v>1.2629999999999999</v>
      </c>
      <c r="AG93">
        <f t="shared" si="93"/>
        <v>1.3305</v>
      </c>
      <c r="AH93">
        <f t="shared" si="93"/>
        <v>0.69527343750000004</v>
      </c>
    </row>
    <row r="94" spans="1:34" x14ac:dyDescent="0.3">
      <c r="A94" t="s">
        <v>76</v>
      </c>
      <c r="B94">
        <f t="shared" ref="B94:AH94" si="94">B93*SQRT(B77^2 / B76^2 + $F$7^2/$E$7^2)</f>
        <v>3.1892626106985954E-3</v>
      </c>
      <c r="C94">
        <f t="shared" si="94"/>
        <v>3.6648822968821217E-3</v>
      </c>
      <c r="D94">
        <f t="shared" si="94"/>
        <v>3.3445359917333851E-3</v>
      </c>
      <c r="E94">
        <f t="shared" si="94"/>
        <v>2.626931717803105E-3</v>
      </c>
      <c r="F94">
        <f t="shared" si="94"/>
        <v>2.7092047264833954E-3</v>
      </c>
      <c r="G94">
        <f t="shared" si="94"/>
        <v>3.9740813089316667E-3</v>
      </c>
      <c r="H94">
        <f t="shared" si="94"/>
        <v>3.0075987514959525E-3</v>
      </c>
      <c r="I94">
        <f t="shared" si="94"/>
        <v>3.1509602107928953E-3</v>
      </c>
      <c r="J94">
        <f t="shared" si="94"/>
        <v>3.9662622202774264E-3</v>
      </c>
      <c r="K94">
        <f t="shared" si="94"/>
        <v>3.3987924693926245E-3</v>
      </c>
      <c r="L94">
        <f t="shared" si="94"/>
        <v>4.60857377612641E-3</v>
      </c>
      <c r="M94">
        <f t="shared" si="94"/>
        <v>4.6647381759322816E-3</v>
      </c>
      <c r="N94">
        <f t="shared" si="94"/>
        <v>4.869318458470346E-3</v>
      </c>
      <c r="O94">
        <f t="shared" si="94"/>
        <v>5.1168723112854815E-3</v>
      </c>
      <c r="P94">
        <f t="shared" si="94"/>
        <v>5.278170350604427E-3</v>
      </c>
      <c r="Q94">
        <f t="shared" si="94"/>
        <v>5.1810053078529096E-3</v>
      </c>
      <c r="R94">
        <f t="shared" si="94"/>
        <v>5.5454848525624901E-3</v>
      </c>
      <c r="S94">
        <f t="shared" si="94"/>
        <v>6.0539581267134669E-3</v>
      </c>
      <c r="T94">
        <f t="shared" si="94"/>
        <v>5.7680998604393132E-3</v>
      </c>
      <c r="U94">
        <f t="shared" si="94"/>
        <v>6.1493963931429684E-3</v>
      </c>
      <c r="V94">
        <f t="shared" si="94"/>
        <v>6.334837724835579E-3</v>
      </c>
      <c r="W94">
        <f t="shared" si="94"/>
        <v>6.3824709948420467E-3</v>
      </c>
      <c r="X94">
        <f t="shared" si="94"/>
        <v>6.6183529673174745E-3</v>
      </c>
      <c r="Y94">
        <f t="shared" si="94"/>
        <v>7.0461970061870991E-3</v>
      </c>
      <c r="Z94">
        <f t="shared" si="94"/>
        <v>7.1778556860666986E-3</v>
      </c>
      <c r="AA94">
        <f t="shared" si="94"/>
        <v>7.3729683472804914E-3</v>
      </c>
      <c r="AB94">
        <f t="shared" si="94"/>
        <v>7.7640714995419772E-3</v>
      </c>
      <c r="AC94">
        <f t="shared" si="94"/>
        <v>7.8308936910163746E-3</v>
      </c>
      <c r="AD94">
        <f t="shared" si="94"/>
        <v>8.1201458730739591E-3</v>
      </c>
      <c r="AE94">
        <f t="shared" si="94"/>
        <v>8.4303110262907901E-3</v>
      </c>
      <c r="AF94">
        <f t="shared" si="94"/>
        <v>8.5103515791064704E-3</v>
      </c>
      <c r="AG94">
        <f t="shared" si="94"/>
        <v>8.8728963140566452E-3</v>
      </c>
      <c r="AH94">
        <f t="shared" si="94"/>
        <v>4.2272336639299782E-3</v>
      </c>
    </row>
    <row r="95" spans="1:34" x14ac:dyDescent="0.3">
      <c r="A95" t="s">
        <v>81</v>
      </c>
      <c r="B95">
        <f>_xlfn.STDEV.S(B82:B91)</f>
        <v>3.162277660168382E-3</v>
      </c>
      <c r="C95">
        <f t="shared" ref="C95:AH95" si="95">_xlfn.STDEV.S(C82:C91)</f>
        <v>3.6228441865473631E-3</v>
      </c>
      <c r="D95">
        <f t="shared" si="95"/>
        <v>3.162277660168382E-3</v>
      </c>
      <c r="E95">
        <f t="shared" si="95"/>
        <v>2.3717082451262866E-3</v>
      </c>
      <c r="F95">
        <f t="shared" si="95"/>
        <v>2.3717082451262779E-3</v>
      </c>
      <c r="G95">
        <f t="shared" si="95"/>
        <v>3.6228441865473627E-3</v>
      </c>
      <c r="H95">
        <f t="shared" si="95"/>
        <v>2.3717082451262866E-3</v>
      </c>
      <c r="I95">
        <f t="shared" si="95"/>
        <v>2.3717082451262866E-3</v>
      </c>
      <c r="J95">
        <f t="shared" si="95"/>
        <v>3.162277660168382E-3</v>
      </c>
      <c r="K95">
        <f t="shared" si="95"/>
        <v>2.371708245126287E-3</v>
      </c>
      <c r="L95">
        <f t="shared" si="95"/>
        <v>3.6228441865473631E-3</v>
      </c>
      <c r="M95">
        <f t="shared" si="95"/>
        <v>3.6228441865473631E-3</v>
      </c>
      <c r="N95">
        <f t="shared" si="95"/>
        <v>3.6228441865473896E-3</v>
      </c>
      <c r="O95">
        <f t="shared" si="95"/>
        <v>3.6228441865473896E-3</v>
      </c>
      <c r="P95">
        <f t="shared" si="95"/>
        <v>3.6228441865472825E-3</v>
      </c>
      <c r="Q95">
        <f t="shared" si="95"/>
        <v>3.162277660168359E-3</v>
      </c>
      <c r="R95">
        <f t="shared" si="95"/>
        <v>3.6228441865473362E-3</v>
      </c>
      <c r="S95">
        <f t="shared" si="95"/>
        <v>3.872983346207449E-3</v>
      </c>
      <c r="T95">
        <f t="shared" si="95"/>
        <v>3.1622776601684058E-3</v>
      </c>
      <c r="U95">
        <f t="shared" si="95"/>
        <v>3.162277660168359E-3</v>
      </c>
      <c r="V95">
        <f t="shared" si="95"/>
        <v>3.872983346207449E-3</v>
      </c>
      <c r="W95">
        <f t="shared" si="95"/>
        <v>3.1622776601684058E-3</v>
      </c>
      <c r="X95">
        <f t="shared" si="95"/>
        <v>3.1622776601684058E-3</v>
      </c>
      <c r="Y95">
        <f t="shared" si="95"/>
        <v>3.6228441865473896E-3</v>
      </c>
      <c r="Z95">
        <f t="shared" si="95"/>
        <v>3.62284418654739E-3</v>
      </c>
      <c r="AA95">
        <f t="shared" si="95"/>
        <v>3.6228441865473896E-3</v>
      </c>
      <c r="AB95">
        <f t="shared" si="95"/>
        <v>3.9528470752105069E-3</v>
      </c>
      <c r="AC95">
        <f t="shared" si="95"/>
        <v>3.1622776601683122E-3</v>
      </c>
      <c r="AD95">
        <f t="shared" si="95"/>
        <v>3.872983346207449E-3</v>
      </c>
      <c r="AE95">
        <f t="shared" si="95"/>
        <v>3.8729833462074485E-3</v>
      </c>
      <c r="AF95">
        <f t="shared" si="95"/>
        <v>3.872983346207449E-3</v>
      </c>
      <c r="AG95">
        <f t="shared" si="95"/>
        <v>3.872983346207449E-3</v>
      </c>
      <c r="AH95">
        <f t="shared" si="95"/>
        <v>6.8331467517719049E-4</v>
      </c>
    </row>
    <row r="97" spans="1:34" x14ac:dyDescent="0.3">
      <c r="A97" t="s">
        <v>82</v>
      </c>
      <c r="B97" t="s">
        <v>83</v>
      </c>
    </row>
    <row r="98" spans="1:34" x14ac:dyDescent="0.3">
      <c r="B98" t="s">
        <v>84</v>
      </c>
      <c r="C98" t="s">
        <v>85</v>
      </c>
      <c r="D98" t="s">
        <v>86</v>
      </c>
      <c r="E98" t="s">
        <v>87</v>
      </c>
      <c r="F98" t="s">
        <v>88</v>
      </c>
      <c r="G98" t="s">
        <v>89</v>
      </c>
      <c r="H98" t="s">
        <v>90</v>
      </c>
      <c r="I98" t="s">
        <v>91</v>
      </c>
      <c r="J98" t="s">
        <v>92</v>
      </c>
      <c r="K98" t="s">
        <v>93</v>
      </c>
      <c r="L98" t="s">
        <v>94</v>
      </c>
      <c r="M98" t="s">
        <v>95</v>
      </c>
      <c r="N98" t="s">
        <v>96</v>
      </c>
      <c r="O98" t="s">
        <v>97</v>
      </c>
      <c r="P98" t="s">
        <v>98</v>
      </c>
      <c r="Q98" t="s">
        <v>99</v>
      </c>
      <c r="R98" t="s">
        <v>100</v>
      </c>
      <c r="S98" t="s">
        <v>101</v>
      </c>
      <c r="T98" t="s">
        <v>102</v>
      </c>
      <c r="U98" t="s">
        <v>103</v>
      </c>
      <c r="V98" t="s">
        <v>104</v>
      </c>
      <c r="W98" t="s">
        <v>105</v>
      </c>
      <c r="X98" t="s">
        <v>106</v>
      </c>
      <c r="Y98" t="s">
        <v>107</v>
      </c>
      <c r="Z98" t="s">
        <v>108</v>
      </c>
      <c r="AA98" t="s">
        <v>109</v>
      </c>
      <c r="AB98" t="s">
        <v>110</v>
      </c>
      <c r="AC98" t="s">
        <v>111</v>
      </c>
      <c r="AD98" t="s">
        <v>112</v>
      </c>
      <c r="AE98" t="s">
        <v>113</v>
      </c>
      <c r="AF98" t="s">
        <v>114</v>
      </c>
      <c r="AG98" t="s">
        <v>115</v>
      </c>
      <c r="AH98" t="s">
        <v>116</v>
      </c>
    </row>
    <row r="99" spans="1:34" x14ac:dyDescent="0.3">
      <c r="A99">
        <v>1</v>
      </c>
      <c r="B99">
        <f>B82/$E$7</f>
        <v>1.0125</v>
      </c>
      <c r="C99">
        <f>(C82-B82)/$E$7</f>
        <v>0.33750000000000008</v>
      </c>
      <c r="D99">
        <f t="shared" ref="D99:AG107" si="96">(D82-C82)/$E$7</f>
        <v>1.3499999999999999</v>
      </c>
      <c r="E99">
        <f t="shared" si="96"/>
        <v>0.1125000000000001</v>
      </c>
      <c r="F99">
        <f t="shared" si="96"/>
        <v>0.4500000000000004</v>
      </c>
      <c r="G99">
        <f t="shared" si="96"/>
        <v>0.78749999999999909</v>
      </c>
      <c r="H99">
        <f t="shared" si="96"/>
        <v>0.56250000000000056</v>
      </c>
      <c r="I99">
        <f t="shared" si="96"/>
        <v>0.56249999999999967</v>
      </c>
      <c r="J99">
        <f t="shared" si="96"/>
        <v>0.78750000000000075</v>
      </c>
      <c r="K99">
        <f t="shared" si="96"/>
        <v>0.1125000000000001</v>
      </c>
      <c r="L99">
        <f t="shared" si="96"/>
        <v>1.0125000000000002</v>
      </c>
      <c r="M99">
        <f t="shared" si="96"/>
        <v>0.2250000000000002</v>
      </c>
      <c r="N99">
        <f t="shared" si="96"/>
        <v>0.7874999999999982</v>
      </c>
      <c r="O99">
        <f t="shared" si="96"/>
        <v>0.9000000000000008</v>
      </c>
      <c r="P99">
        <f t="shared" si="96"/>
        <v>0.56250000000000133</v>
      </c>
      <c r="Q99">
        <f t="shared" si="96"/>
        <v>0.67499999999999893</v>
      </c>
      <c r="R99">
        <f t="shared" si="96"/>
        <v>0.2250000000000002</v>
      </c>
      <c r="S99">
        <f t="shared" si="96"/>
        <v>1.1249999999999993</v>
      </c>
      <c r="T99">
        <f t="shared" si="96"/>
        <v>0.4500000000000004</v>
      </c>
      <c r="U99">
        <f t="shared" si="96"/>
        <v>1.1250000000000011</v>
      </c>
      <c r="V99">
        <f t="shared" si="96"/>
        <v>-0.6750000000000006</v>
      </c>
      <c r="W99">
        <f t="shared" si="96"/>
        <v>1.3499999999999996</v>
      </c>
      <c r="X99">
        <f t="shared" si="96"/>
        <v>0.6750000000000006</v>
      </c>
      <c r="Y99">
        <f t="shared" si="96"/>
        <v>0.56250000000000133</v>
      </c>
      <c r="Z99">
        <f t="shared" si="96"/>
        <v>0.4500000000000004</v>
      </c>
      <c r="AA99">
        <f t="shared" si="96"/>
        <v>0.562499999999998</v>
      </c>
      <c r="AB99">
        <f t="shared" si="96"/>
        <v>0.562499999999998</v>
      </c>
      <c r="AC99">
        <f t="shared" si="96"/>
        <v>1.3500000000000012</v>
      </c>
      <c r="AD99">
        <f t="shared" si="96"/>
        <v>-0.22499999999999853</v>
      </c>
      <c r="AE99">
        <f t="shared" si="96"/>
        <v>1.0125000000000017</v>
      </c>
      <c r="AF99">
        <f>(AF82-AE82)/$E$7</f>
        <v>0.22499999999999853</v>
      </c>
      <c r="AG99">
        <f t="shared" si="96"/>
        <v>0.89999999999999747</v>
      </c>
      <c r="AH99">
        <f>AVERAGE(B99:AG99)</f>
        <v>0.62226562500000004</v>
      </c>
    </row>
    <row r="100" spans="1:34" x14ac:dyDescent="0.3">
      <c r="A100">
        <v>2</v>
      </c>
      <c r="B100">
        <f t="shared" ref="B100:B108" si="97">B83/$E$7</f>
        <v>1.0125</v>
      </c>
      <c r="C100">
        <f t="shared" ref="C100:R100" si="98">(C83-B83)/$E$7</f>
        <v>0.33750000000000008</v>
      </c>
      <c r="D100">
        <f t="shared" si="98"/>
        <v>1.3499999999999999</v>
      </c>
      <c r="E100">
        <f t="shared" si="98"/>
        <v>0.1125000000000001</v>
      </c>
      <c r="F100">
        <f t="shared" si="98"/>
        <v>0.4500000000000004</v>
      </c>
      <c r="G100">
        <f t="shared" si="98"/>
        <v>0.78749999999999909</v>
      </c>
      <c r="H100">
        <f t="shared" si="98"/>
        <v>0.56250000000000056</v>
      </c>
      <c r="I100">
        <f t="shared" si="98"/>
        <v>0.56249999999999967</v>
      </c>
      <c r="J100">
        <f t="shared" si="98"/>
        <v>0.78750000000000075</v>
      </c>
      <c r="K100">
        <f t="shared" si="98"/>
        <v>0.1125000000000001</v>
      </c>
      <c r="L100">
        <f t="shared" si="98"/>
        <v>1.0125000000000002</v>
      </c>
      <c r="M100">
        <f t="shared" si="98"/>
        <v>0.3375000000000003</v>
      </c>
      <c r="N100">
        <f t="shared" si="98"/>
        <v>0.78749999999999909</v>
      </c>
      <c r="O100">
        <f t="shared" si="98"/>
        <v>0.78749999999999987</v>
      </c>
      <c r="P100">
        <f t="shared" si="98"/>
        <v>0.56250000000000133</v>
      </c>
      <c r="Q100">
        <f t="shared" si="98"/>
        <v>0.67499999999999893</v>
      </c>
      <c r="R100">
        <f t="shared" si="98"/>
        <v>0.2250000000000002</v>
      </c>
      <c r="S100">
        <f t="shared" si="96"/>
        <v>1.1249999999999993</v>
      </c>
      <c r="T100">
        <f t="shared" si="96"/>
        <v>0.4500000000000004</v>
      </c>
      <c r="U100">
        <f t="shared" si="96"/>
        <v>1.1250000000000011</v>
      </c>
      <c r="V100">
        <f t="shared" si="96"/>
        <v>-0.56249999999999967</v>
      </c>
      <c r="W100">
        <f t="shared" si="96"/>
        <v>1.2374999999999987</v>
      </c>
      <c r="X100">
        <f t="shared" si="96"/>
        <v>0.6750000000000006</v>
      </c>
      <c r="Y100">
        <f t="shared" si="96"/>
        <v>0.56250000000000133</v>
      </c>
      <c r="Z100">
        <f t="shared" si="96"/>
        <v>0.4500000000000004</v>
      </c>
      <c r="AA100">
        <f t="shared" si="96"/>
        <v>0.562499999999998</v>
      </c>
      <c r="AB100">
        <f t="shared" si="96"/>
        <v>0.67499999999999893</v>
      </c>
      <c r="AC100">
        <f t="shared" si="96"/>
        <v>1.1250000000000027</v>
      </c>
      <c r="AD100">
        <f t="shared" si="96"/>
        <v>0</v>
      </c>
      <c r="AE100">
        <f t="shared" si="96"/>
        <v>0.9000000000000008</v>
      </c>
      <c r="AF100">
        <f t="shared" si="96"/>
        <v>0.1124999999999976</v>
      </c>
      <c r="AG100">
        <f t="shared" si="96"/>
        <v>1.1249999999999993</v>
      </c>
      <c r="AH100">
        <f t="shared" ref="AH100:AH108" si="99">AVERAGE(B100:AG100)</f>
        <v>0.62578125000000018</v>
      </c>
    </row>
    <row r="101" spans="1:34" x14ac:dyDescent="0.3">
      <c r="A101">
        <v>3</v>
      </c>
      <c r="B101">
        <f t="shared" si="97"/>
        <v>1.0125</v>
      </c>
      <c r="C101">
        <f t="shared" ref="C101" si="100">(C84-B84)/$E$7</f>
        <v>0.33750000000000008</v>
      </c>
      <c r="D101">
        <f t="shared" si="96"/>
        <v>1.3499999999999999</v>
      </c>
      <c r="E101">
        <f t="shared" si="96"/>
        <v>0.1125000000000001</v>
      </c>
      <c r="F101">
        <f t="shared" si="96"/>
        <v>0.4500000000000004</v>
      </c>
      <c r="G101">
        <f t="shared" si="96"/>
        <v>0.78749999999999909</v>
      </c>
      <c r="H101">
        <f t="shared" si="96"/>
        <v>0.56250000000000056</v>
      </c>
      <c r="I101">
        <f t="shared" si="96"/>
        <v>0.56249999999999967</v>
      </c>
      <c r="J101">
        <f t="shared" si="96"/>
        <v>0.78750000000000075</v>
      </c>
      <c r="K101">
        <f t="shared" si="96"/>
        <v>0.1125000000000001</v>
      </c>
      <c r="L101">
        <f t="shared" si="96"/>
        <v>1.0125000000000002</v>
      </c>
      <c r="M101">
        <f t="shared" si="96"/>
        <v>0.3375000000000003</v>
      </c>
      <c r="N101">
        <f t="shared" si="96"/>
        <v>0.67499999999999816</v>
      </c>
      <c r="O101">
        <f t="shared" si="96"/>
        <v>0.9000000000000008</v>
      </c>
      <c r="P101">
        <f t="shared" si="96"/>
        <v>0.67499999999999893</v>
      </c>
      <c r="Q101">
        <f t="shared" si="96"/>
        <v>0.6750000000000006</v>
      </c>
      <c r="R101">
        <f t="shared" si="96"/>
        <v>0.11250000000000093</v>
      </c>
      <c r="S101">
        <f t="shared" si="96"/>
        <v>1.1249999999999993</v>
      </c>
      <c r="T101">
        <f t="shared" si="96"/>
        <v>0.4500000000000004</v>
      </c>
      <c r="U101">
        <f t="shared" si="96"/>
        <v>1.1250000000000011</v>
      </c>
      <c r="V101">
        <f t="shared" si="96"/>
        <v>-0.6750000000000006</v>
      </c>
      <c r="W101">
        <f t="shared" si="96"/>
        <v>1.3499999999999996</v>
      </c>
      <c r="X101">
        <f t="shared" si="96"/>
        <v>0.6750000000000006</v>
      </c>
      <c r="Y101">
        <f t="shared" si="96"/>
        <v>0.56250000000000133</v>
      </c>
      <c r="Z101">
        <f t="shared" si="96"/>
        <v>0.4500000000000004</v>
      </c>
      <c r="AA101">
        <f t="shared" si="96"/>
        <v>0.562499999999998</v>
      </c>
      <c r="AB101">
        <f t="shared" si="96"/>
        <v>0.67499999999999893</v>
      </c>
      <c r="AC101">
        <f t="shared" si="96"/>
        <v>1.1250000000000027</v>
      </c>
      <c r="AD101">
        <f t="shared" si="96"/>
        <v>-0.11250000000000093</v>
      </c>
      <c r="AE101">
        <f t="shared" si="96"/>
        <v>0.9000000000000008</v>
      </c>
      <c r="AF101">
        <f t="shared" si="96"/>
        <v>0.22499999999999853</v>
      </c>
      <c r="AG101">
        <f t="shared" si="96"/>
        <v>1.0124999999999984</v>
      </c>
      <c r="AH101">
        <f t="shared" si="99"/>
        <v>0.62226562500000016</v>
      </c>
    </row>
    <row r="102" spans="1:34" x14ac:dyDescent="0.3">
      <c r="A102">
        <v>4</v>
      </c>
      <c r="B102">
        <f t="shared" si="97"/>
        <v>1.0125</v>
      </c>
      <c r="C102">
        <f t="shared" ref="C102" si="101">(C85-B85)/$E$7</f>
        <v>0.33750000000000008</v>
      </c>
      <c r="D102">
        <f t="shared" si="96"/>
        <v>1.3499999999999999</v>
      </c>
      <c r="E102">
        <f t="shared" si="96"/>
        <v>0.1125000000000001</v>
      </c>
      <c r="F102">
        <f t="shared" si="96"/>
        <v>0.4500000000000004</v>
      </c>
      <c r="G102">
        <f t="shared" si="96"/>
        <v>0.78749999999999909</v>
      </c>
      <c r="H102">
        <f t="shared" si="96"/>
        <v>0.56250000000000056</v>
      </c>
      <c r="I102">
        <f t="shared" si="96"/>
        <v>0.56249999999999967</v>
      </c>
      <c r="J102">
        <f t="shared" si="96"/>
        <v>0.78750000000000075</v>
      </c>
      <c r="K102">
        <f t="shared" si="96"/>
        <v>0.1125000000000001</v>
      </c>
      <c r="L102">
        <f t="shared" si="96"/>
        <v>1.0125000000000002</v>
      </c>
      <c r="M102">
        <f t="shared" si="96"/>
        <v>0.2250000000000002</v>
      </c>
      <c r="N102">
        <f t="shared" si="96"/>
        <v>0.7874999999999982</v>
      </c>
      <c r="O102">
        <f t="shared" si="96"/>
        <v>1.0125000000000017</v>
      </c>
      <c r="P102">
        <f t="shared" si="96"/>
        <v>0.4500000000000004</v>
      </c>
      <c r="Q102">
        <f t="shared" si="96"/>
        <v>0.67499999999999893</v>
      </c>
      <c r="R102">
        <f t="shared" si="96"/>
        <v>0.2250000000000002</v>
      </c>
      <c r="S102">
        <f t="shared" si="96"/>
        <v>1.2375000000000003</v>
      </c>
      <c r="T102">
        <f t="shared" si="96"/>
        <v>0.4500000000000004</v>
      </c>
      <c r="U102">
        <f t="shared" si="96"/>
        <v>1.1249999999999993</v>
      </c>
      <c r="V102">
        <f t="shared" si="96"/>
        <v>-0.67499999999999893</v>
      </c>
      <c r="W102">
        <f t="shared" si="96"/>
        <v>1.2374999999999987</v>
      </c>
      <c r="X102">
        <f t="shared" si="96"/>
        <v>0.6750000000000006</v>
      </c>
      <c r="Y102">
        <f t="shared" si="96"/>
        <v>0.56250000000000133</v>
      </c>
      <c r="Z102">
        <f t="shared" si="96"/>
        <v>0.33749999999999947</v>
      </c>
      <c r="AA102">
        <f t="shared" si="96"/>
        <v>0.67499999999999893</v>
      </c>
      <c r="AB102">
        <f t="shared" si="96"/>
        <v>0.67499999999999893</v>
      </c>
      <c r="AC102">
        <f t="shared" si="96"/>
        <v>1.1250000000000027</v>
      </c>
      <c r="AD102">
        <f t="shared" si="96"/>
        <v>-0.11250000000000093</v>
      </c>
      <c r="AE102">
        <f t="shared" si="96"/>
        <v>1.0125000000000017</v>
      </c>
      <c r="AF102">
        <f t="shared" si="96"/>
        <v>0.22499999999999853</v>
      </c>
      <c r="AG102">
        <f>(AG85-AF85)/$E$7</f>
        <v>0.89999999999999747</v>
      </c>
      <c r="AH102">
        <f t="shared" si="99"/>
        <v>0.62226562500000016</v>
      </c>
    </row>
    <row r="103" spans="1:34" x14ac:dyDescent="0.3">
      <c r="A103">
        <v>5</v>
      </c>
      <c r="B103">
        <f t="shared" si="97"/>
        <v>1.125</v>
      </c>
      <c r="C103">
        <f t="shared" ref="C103" si="102">(C86-B86)/$E$7</f>
        <v>0.33750000000000008</v>
      </c>
      <c r="D103">
        <f t="shared" si="96"/>
        <v>1.2374999999999998</v>
      </c>
      <c r="E103">
        <f t="shared" si="96"/>
        <v>0.1125000000000001</v>
      </c>
      <c r="F103">
        <f t="shared" si="96"/>
        <v>0.56250000000000011</v>
      </c>
      <c r="G103">
        <f t="shared" si="96"/>
        <v>0.67499999999999938</v>
      </c>
      <c r="H103">
        <f t="shared" si="96"/>
        <v>0.56250000000000056</v>
      </c>
      <c r="I103">
        <f t="shared" si="96"/>
        <v>0.56249999999999967</v>
      </c>
      <c r="J103">
        <f t="shared" si="96"/>
        <v>0.78750000000000075</v>
      </c>
      <c r="K103">
        <f t="shared" si="96"/>
        <v>0.1125000000000001</v>
      </c>
      <c r="L103">
        <f t="shared" si="96"/>
        <v>1.0125000000000002</v>
      </c>
      <c r="M103">
        <f t="shared" si="96"/>
        <v>0.2250000000000002</v>
      </c>
      <c r="N103">
        <f t="shared" si="96"/>
        <v>0.89999999999999913</v>
      </c>
      <c r="O103">
        <f t="shared" si="96"/>
        <v>0.9000000000000008</v>
      </c>
      <c r="P103">
        <f t="shared" si="96"/>
        <v>0.4500000000000004</v>
      </c>
      <c r="Q103">
        <f t="shared" si="96"/>
        <v>0.67499999999999893</v>
      </c>
      <c r="R103">
        <f t="shared" si="96"/>
        <v>0.33749999999999947</v>
      </c>
      <c r="S103">
        <f t="shared" si="96"/>
        <v>1.0125000000000002</v>
      </c>
      <c r="T103">
        <f t="shared" si="96"/>
        <v>0.4500000000000004</v>
      </c>
      <c r="U103">
        <f t="shared" si="96"/>
        <v>1.1250000000000011</v>
      </c>
      <c r="V103">
        <f t="shared" si="96"/>
        <v>-0.6750000000000006</v>
      </c>
      <c r="W103">
        <f t="shared" si="96"/>
        <v>1.4625000000000006</v>
      </c>
      <c r="X103">
        <f t="shared" si="96"/>
        <v>0.56249999999999967</v>
      </c>
      <c r="Y103">
        <f t="shared" si="96"/>
        <v>0.67500000000000226</v>
      </c>
      <c r="Z103">
        <f t="shared" si="96"/>
        <v>0.22499999999999853</v>
      </c>
      <c r="AA103">
        <f t="shared" si="96"/>
        <v>0.562499999999998</v>
      </c>
      <c r="AB103">
        <f t="shared" si="96"/>
        <v>0.67499999999999893</v>
      </c>
      <c r="AC103">
        <f t="shared" si="96"/>
        <v>1.3500000000000012</v>
      </c>
      <c r="AD103">
        <f t="shared" si="96"/>
        <v>-0.1124999999999976</v>
      </c>
      <c r="AE103">
        <f t="shared" si="96"/>
        <v>0.78749999999999987</v>
      </c>
      <c r="AF103">
        <f t="shared" si="96"/>
        <v>0.22499999999999853</v>
      </c>
      <c r="AG103">
        <f t="shared" si="96"/>
        <v>1.1249999999999993</v>
      </c>
      <c r="AH103">
        <f t="shared" si="99"/>
        <v>0.62578125000000007</v>
      </c>
    </row>
    <row r="104" spans="1:34" x14ac:dyDescent="0.3">
      <c r="A104">
        <v>6</v>
      </c>
      <c r="B104">
        <f t="shared" si="97"/>
        <v>1.0125</v>
      </c>
      <c r="C104">
        <f t="shared" ref="C104" si="103">(C87-B87)/$E$7</f>
        <v>0.33750000000000008</v>
      </c>
      <c r="D104">
        <f t="shared" si="96"/>
        <v>1.4625000000000001</v>
      </c>
      <c r="E104">
        <f t="shared" si="96"/>
        <v>0</v>
      </c>
      <c r="F104">
        <f t="shared" si="96"/>
        <v>0.4500000000000004</v>
      </c>
      <c r="G104">
        <f t="shared" si="96"/>
        <v>0.89999999999999913</v>
      </c>
      <c r="H104">
        <f t="shared" si="96"/>
        <v>0.4500000000000004</v>
      </c>
      <c r="I104">
        <f t="shared" si="96"/>
        <v>0.67499999999999982</v>
      </c>
      <c r="J104">
        <f t="shared" si="96"/>
        <v>0.6750000000000006</v>
      </c>
      <c r="K104">
        <f t="shared" si="96"/>
        <v>0.1125000000000001</v>
      </c>
      <c r="L104">
        <f t="shared" si="96"/>
        <v>1.0125000000000002</v>
      </c>
      <c r="M104">
        <f t="shared" si="96"/>
        <v>0.2250000000000002</v>
      </c>
      <c r="N104">
        <f t="shared" si="96"/>
        <v>0.89999999999999913</v>
      </c>
      <c r="O104">
        <f t="shared" si="96"/>
        <v>0.78749999999999987</v>
      </c>
      <c r="P104">
        <f t="shared" si="96"/>
        <v>0.67499999999999893</v>
      </c>
      <c r="Q104">
        <f t="shared" si="96"/>
        <v>0.6750000000000006</v>
      </c>
      <c r="R104">
        <f t="shared" si="96"/>
        <v>0.2250000000000002</v>
      </c>
      <c r="S104">
        <f t="shared" si="96"/>
        <v>1.1250000000000011</v>
      </c>
      <c r="T104">
        <f t="shared" si="96"/>
        <v>0.33749999999999947</v>
      </c>
      <c r="U104">
        <f t="shared" si="96"/>
        <v>1.1250000000000011</v>
      </c>
      <c r="V104">
        <f t="shared" si="96"/>
        <v>-0.56249999999999967</v>
      </c>
      <c r="W104">
        <f t="shared" si="96"/>
        <v>1.3499999999999996</v>
      </c>
      <c r="X104">
        <f t="shared" si="96"/>
        <v>0.6750000000000006</v>
      </c>
      <c r="Y104">
        <f t="shared" si="96"/>
        <v>0.56250000000000133</v>
      </c>
      <c r="Z104">
        <f t="shared" si="96"/>
        <v>0.33749999999999947</v>
      </c>
      <c r="AA104">
        <f t="shared" si="96"/>
        <v>0.44999999999999707</v>
      </c>
      <c r="AB104">
        <f t="shared" si="96"/>
        <v>0.67499999999999893</v>
      </c>
      <c r="AC104">
        <f t="shared" si="96"/>
        <v>1.2375000000000036</v>
      </c>
      <c r="AD104">
        <f t="shared" si="96"/>
        <v>0</v>
      </c>
      <c r="AE104">
        <f t="shared" si="96"/>
        <v>0.9000000000000008</v>
      </c>
      <c r="AF104">
        <f t="shared" si="96"/>
        <v>0.1124999999999976</v>
      </c>
      <c r="AG104">
        <f t="shared" si="96"/>
        <v>1.0124999999999984</v>
      </c>
      <c r="AH104">
        <f t="shared" si="99"/>
        <v>0.62226562500000016</v>
      </c>
    </row>
    <row r="105" spans="1:34" x14ac:dyDescent="0.3">
      <c r="A105">
        <v>7</v>
      </c>
      <c r="B105">
        <f t="shared" si="97"/>
        <v>1.0125</v>
      </c>
      <c r="C105">
        <f t="shared" ref="C105" si="104">(C88-B88)/$E$7</f>
        <v>0.33750000000000008</v>
      </c>
      <c r="D105">
        <f t="shared" si="96"/>
        <v>1.4625000000000001</v>
      </c>
      <c r="E105">
        <f t="shared" si="96"/>
        <v>0</v>
      </c>
      <c r="F105">
        <f t="shared" si="96"/>
        <v>0.4500000000000004</v>
      </c>
      <c r="G105">
        <f t="shared" si="96"/>
        <v>0.89999999999999913</v>
      </c>
      <c r="H105">
        <f t="shared" si="96"/>
        <v>0.4500000000000004</v>
      </c>
      <c r="I105">
        <f t="shared" si="96"/>
        <v>0.56249999999999967</v>
      </c>
      <c r="J105">
        <f t="shared" si="96"/>
        <v>0.9000000000000008</v>
      </c>
      <c r="K105">
        <f t="shared" si="96"/>
        <v>0.1125000000000001</v>
      </c>
      <c r="L105">
        <f t="shared" si="96"/>
        <v>1.0125000000000002</v>
      </c>
      <c r="M105">
        <f t="shared" si="96"/>
        <v>0.2250000000000002</v>
      </c>
      <c r="N105">
        <f t="shared" si="96"/>
        <v>0.67499999999999816</v>
      </c>
      <c r="O105">
        <f t="shared" si="96"/>
        <v>1.0125000000000017</v>
      </c>
      <c r="P105">
        <f t="shared" si="96"/>
        <v>0.4500000000000004</v>
      </c>
      <c r="Q105">
        <f t="shared" si="96"/>
        <v>0.67499999999999893</v>
      </c>
      <c r="R105">
        <f t="shared" si="96"/>
        <v>0.2250000000000002</v>
      </c>
      <c r="S105">
        <f t="shared" si="96"/>
        <v>1.1249999999999993</v>
      </c>
      <c r="T105">
        <f t="shared" si="96"/>
        <v>0.4500000000000004</v>
      </c>
      <c r="U105">
        <f t="shared" si="96"/>
        <v>1.1250000000000011</v>
      </c>
      <c r="V105">
        <f t="shared" si="96"/>
        <v>-0.56249999999999967</v>
      </c>
      <c r="W105">
        <f t="shared" si="96"/>
        <v>1.2374999999999987</v>
      </c>
      <c r="X105">
        <f t="shared" si="96"/>
        <v>0.6750000000000006</v>
      </c>
      <c r="Y105">
        <f t="shared" si="96"/>
        <v>0.56250000000000133</v>
      </c>
      <c r="Z105">
        <f t="shared" si="96"/>
        <v>0.33749999999999947</v>
      </c>
      <c r="AA105">
        <f t="shared" si="96"/>
        <v>0.67499999999999893</v>
      </c>
      <c r="AB105">
        <f t="shared" si="96"/>
        <v>0.67499999999999893</v>
      </c>
      <c r="AC105">
        <f t="shared" si="96"/>
        <v>1.1250000000000027</v>
      </c>
      <c r="AD105">
        <f t="shared" si="96"/>
        <v>0</v>
      </c>
      <c r="AE105">
        <f t="shared" si="96"/>
        <v>0.78749999999999987</v>
      </c>
      <c r="AF105">
        <f t="shared" si="96"/>
        <v>0.33749999999999947</v>
      </c>
      <c r="AG105">
        <f t="shared" si="96"/>
        <v>0.89999999999999747</v>
      </c>
      <c r="AH105">
        <f t="shared" si="99"/>
        <v>0.62226562500000016</v>
      </c>
    </row>
    <row r="106" spans="1:34" x14ac:dyDescent="0.3">
      <c r="A106">
        <v>8</v>
      </c>
      <c r="B106">
        <f t="shared" si="97"/>
        <v>1.125</v>
      </c>
      <c r="C106">
        <f t="shared" ref="C106" si="105">(C89-B89)/$E$7</f>
        <v>0.33750000000000008</v>
      </c>
      <c r="D106">
        <f t="shared" si="96"/>
        <v>1.2374999999999998</v>
      </c>
      <c r="E106">
        <f t="shared" si="96"/>
        <v>0.1125000000000001</v>
      </c>
      <c r="F106">
        <f t="shared" si="96"/>
        <v>0.4500000000000004</v>
      </c>
      <c r="G106">
        <f t="shared" si="96"/>
        <v>0.78749999999999909</v>
      </c>
      <c r="H106">
        <f t="shared" si="96"/>
        <v>0.56250000000000056</v>
      </c>
      <c r="I106">
        <f t="shared" si="96"/>
        <v>0.56249999999999967</v>
      </c>
      <c r="J106">
        <f t="shared" si="96"/>
        <v>0.78750000000000075</v>
      </c>
      <c r="K106">
        <f t="shared" si="96"/>
        <v>0.1125000000000001</v>
      </c>
      <c r="L106">
        <f t="shared" si="96"/>
        <v>1.0125000000000002</v>
      </c>
      <c r="M106">
        <f t="shared" si="96"/>
        <v>0.2250000000000002</v>
      </c>
      <c r="N106">
        <f t="shared" si="96"/>
        <v>0.7874999999999982</v>
      </c>
      <c r="O106">
        <f t="shared" si="96"/>
        <v>0.9000000000000008</v>
      </c>
      <c r="P106">
        <f t="shared" si="96"/>
        <v>0.56250000000000133</v>
      </c>
      <c r="Q106">
        <f t="shared" si="96"/>
        <v>0.67499999999999893</v>
      </c>
      <c r="R106">
        <f t="shared" si="96"/>
        <v>0.2250000000000002</v>
      </c>
      <c r="S106">
        <f t="shared" si="96"/>
        <v>1.1249999999999993</v>
      </c>
      <c r="T106">
        <f t="shared" si="96"/>
        <v>0.56250000000000133</v>
      </c>
      <c r="U106">
        <f t="shared" si="96"/>
        <v>1.1249999999999993</v>
      </c>
      <c r="V106">
        <f t="shared" si="96"/>
        <v>-0.78749999999999987</v>
      </c>
      <c r="W106">
        <f t="shared" si="96"/>
        <v>1.3499999999999996</v>
      </c>
      <c r="X106">
        <f t="shared" si="96"/>
        <v>0.6750000000000006</v>
      </c>
      <c r="Y106">
        <f t="shared" si="96"/>
        <v>0.67500000000000226</v>
      </c>
      <c r="Z106">
        <f t="shared" si="96"/>
        <v>0.33749999999999947</v>
      </c>
      <c r="AA106">
        <f t="shared" si="96"/>
        <v>0.562499999999998</v>
      </c>
      <c r="AB106">
        <f t="shared" si="96"/>
        <v>0.67499999999999893</v>
      </c>
      <c r="AC106">
        <f t="shared" si="96"/>
        <v>1.1250000000000027</v>
      </c>
      <c r="AD106">
        <f t="shared" si="96"/>
        <v>0</v>
      </c>
      <c r="AE106">
        <f t="shared" si="96"/>
        <v>0.78749999999999987</v>
      </c>
      <c r="AF106">
        <f t="shared" si="96"/>
        <v>0.22499999999999853</v>
      </c>
      <c r="AG106">
        <f t="shared" si="96"/>
        <v>1.0124999999999984</v>
      </c>
      <c r="AH106">
        <f t="shared" si="99"/>
        <v>0.62226562500000016</v>
      </c>
    </row>
    <row r="107" spans="1:34" x14ac:dyDescent="0.3">
      <c r="A107">
        <v>9</v>
      </c>
      <c r="B107">
        <f t="shared" si="97"/>
        <v>1.0125</v>
      </c>
      <c r="C107">
        <f t="shared" ref="C107" si="106">(C90-B90)/$E$7</f>
        <v>0.45000000000000018</v>
      </c>
      <c r="D107">
        <f t="shared" si="96"/>
        <v>1.2374999999999998</v>
      </c>
      <c r="E107">
        <f t="shared" si="96"/>
        <v>0.2250000000000002</v>
      </c>
      <c r="F107">
        <f t="shared" si="96"/>
        <v>0.3375000000000003</v>
      </c>
      <c r="G107">
        <f t="shared" si="96"/>
        <v>0.89999999999999913</v>
      </c>
      <c r="H107">
        <f t="shared" si="96"/>
        <v>0.56250000000000056</v>
      </c>
      <c r="I107">
        <f t="shared" si="96"/>
        <v>0.44999999999999957</v>
      </c>
      <c r="J107">
        <f t="shared" si="96"/>
        <v>0.78750000000000075</v>
      </c>
      <c r="K107">
        <f t="shared" si="96"/>
        <v>0.1125000000000001</v>
      </c>
      <c r="L107">
        <f t="shared" si="96"/>
        <v>1.1250000000000002</v>
      </c>
      <c r="M107">
        <f t="shared" si="96"/>
        <v>0.1125000000000001</v>
      </c>
      <c r="N107">
        <f t="shared" si="96"/>
        <v>0.7874999999999982</v>
      </c>
      <c r="O107">
        <f t="shared" si="96"/>
        <v>0.9000000000000008</v>
      </c>
      <c r="P107">
        <f t="shared" si="96"/>
        <v>0.56250000000000133</v>
      </c>
      <c r="Q107">
        <f t="shared" si="96"/>
        <v>0.67499999999999893</v>
      </c>
      <c r="R107">
        <f t="shared" si="96"/>
        <v>0.2250000000000002</v>
      </c>
      <c r="S107">
        <f t="shared" si="96"/>
        <v>1.2375000000000003</v>
      </c>
      <c r="T107">
        <f t="shared" si="96"/>
        <v>0.33749999999999947</v>
      </c>
      <c r="U107">
        <f t="shared" si="96"/>
        <v>1.1250000000000011</v>
      </c>
      <c r="V107">
        <f t="shared" si="96"/>
        <v>-0.6750000000000006</v>
      </c>
      <c r="W107">
        <f t="shared" si="96"/>
        <v>1.3499999999999996</v>
      </c>
      <c r="X107">
        <f t="shared" si="96"/>
        <v>0.78750000000000153</v>
      </c>
      <c r="Y107">
        <f t="shared" si="96"/>
        <v>0.4500000000000004</v>
      </c>
      <c r="Z107">
        <f t="shared" si="96"/>
        <v>0.4500000000000004</v>
      </c>
      <c r="AA107">
        <f t="shared" si="96"/>
        <v>0.562499999999998</v>
      </c>
      <c r="AB107">
        <f t="shared" si="96"/>
        <v>0.562499999999998</v>
      </c>
      <c r="AC107">
        <f t="shared" si="96"/>
        <v>1.2375000000000036</v>
      </c>
      <c r="AD107">
        <f t="shared" si="96"/>
        <v>-0.11250000000000093</v>
      </c>
      <c r="AE107">
        <f t="shared" si="96"/>
        <v>0.9000000000000008</v>
      </c>
      <c r="AF107">
        <f>(AF90-AE90)/$E$7</f>
        <v>0.33749999999999947</v>
      </c>
      <c r="AG107">
        <f t="shared" si="96"/>
        <v>1.0124999999999984</v>
      </c>
      <c r="AH107">
        <f t="shared" si="99"/>
        <v>0.62578124999999996</v>
      </c>
    </row>
    <row r="108" spans="1:34" x14ac:dyDescent="0.3">
      <c r="A108">
        <v>10</v>
      </c>
      <c r="B108">
        <f t="shared" si="97"/>
        <v>1.0125</v>
      </c>
      <c r="C108">
        <f t="shared" ref="C108:AG108" si="107">(C91-B91)/$E$7</f>
        <v>0.33750000000000008</v>
      </c>
      <c r="D108">
        <f t="shared" si="107"/>
        <v>1.3499999999999999</v>
      </c>
      <c r="E108">
        <f t="shared" si="107"/>
        <v>0.1125000000000001</v>
      </c>
      <c r="F108">
        <f t="shared" si="107"/>
        <v>0.4500000000000004</v>
      </c>
      <c r="G108">
        <f t="shared" si="107"/>
        <v>0.78749999999999909</v>
      </c>
      <c r="H108">
        <f t="shared" si="107"/>
        <v>0.56250000000000056</v>
      </c>
      <c r="I108">
        <f t="shared" si="107"/>
        <v>0.56249999999999967</v>
      </c>
      <c r="J108">
        <f t="shared" si="107"/>
        <v>0.9000000000000008</v>
      </c>
      <c r="K108">
        <f t="shared" si="107"/>
        <v>0</v>
      </c>
      <c r="L108">
        <f t="shared" si="107"/>
        <v>1.1250000000000002</v>
      </c>
      <c r="M108">
        <f t="shared" si="107"/>
        <v>0.1125000000000001</v>
      </c>
      <c r="N108">
        <f t="shared" si="107"/>
        <v>0.7874999999999982</v>
      </c>
      <c r="O108">
        <f t="shared" si="107"/>
        <v>0.9000000000000008</v>
      </c>
      <c r="P108">
        <f t="shared" si="107"/>
        <v>0.67499999999999893</v>
      </c>
      <c r="Q108">
        <f t="shared" si="107"/>
        <v>0.56250000000000133</v>
      </c>
      <c r="R108">
        <f t="shared" si="107"/>
        <v>0.33749999999999947</v>
      </c>
      <c r="S108">
        <f t="shared" si="107"/>
        <v>1.1250000000000011</v>
      </c>
      <c r="T108">
        <f t="shared" si="107"/>
        <v>0.33749999999999947</v>
      </c>
      <c r="U108">
        <f t="shared" si="107"/>
        <v>1.1250000000000011</v>
      </c>
      <c r="V108">
        <f t="shared" si="107"/>
        <v>-0.6750000000000006</v>
      </c>
      <c r="W108">
        <f t="shared" si="107"/>
        <v>1.3499999999999996</v>
      </c>
      <c r="X108">
        <f t="shared" si="107"/>
        <v>0.6750000000000006</v>
      </c>
      <c r="Y108">
        <f t="shared" si="107"/>
        <v>0.56250000000000133</v>
      </c>
      <c r="Z108">
        <f t="shared" si="107"/>
        <v>0.4500000000000004</v>
      </c>
      <c r="AA108">
        <f t="shared" si="107"/>
        <v>0.44999999999999707</v>
      </c>
      <c r="AB108">
        <f t="shared" si="107"/>
        <v>0.67499999999999893</v>
      </c>
      <c r="AC108">
        <f t="shared" si="107"/>
        <v>1.2375000000000036</v>
      </c>
      <c r="AD108">
        <f t="shared" si="107"/>
        <v>0</v>
      </c>
      <c r="AE108">
        <f t="shared" si="107"/>
        <v>0.78749999999999987</v>
      </c>
      <c r="AF108">
        <f t="shared" si="107"/>
        <v>0.22499999999999853</v>
      </c>
      <c r="AG108">
        <f t="shared" si="107"/>
        <v>1.1249999999999993</v>
      </c>
      <c r="AH108">
        <f t="shared" si="99"/>
        <v>0.62578125000000018</v>
      </c>
    </row>
    <row r="110" spans="1:34" x14ac:dyDescent="0.3">
      <c r="A110" t="s">
        <v>75</v>
      </c>
      <c r="B110">
        <f>AVERAGE(B99:B108)</f>
        <v>1.0349999999999997</v>
      </c>
      <c r="C110">
        <f t="shared" ref="C110:W110" si="108">AVERAGE(C99:C108)</f>
        <v>0.34875</v>
      </c>
      <c r="D110">
        <f t="shared" si="108"/>
        <v>1.3387500000000001</v>
      </c>
      <c r="E110">
        <f t="shared" si="108"/>
        <v>0.10125000000000009</v>
      </c>
      <c r="F110">
        <f t="shared" si="108"/>
        <v>0.45000000000000029</v>
      </c>
      <c r="G110">
        <f t="shared" si="108"/>
        <v>0.80999999999999928</v>
      </c>
      <c r="H110">
        <f t="shared" si="108"/>
        <v>0.54000000000000059</v>
      </c>
      <c r="I110">
        <f t="shared" si="108"/>
        <v>0.56249999999999978</v>
      </c>
      <c r="J110">
        <f t="shared" si="108"/>
        <v>0.79875000000000063</v>
      </c>
      <c r="K110">
        <f t="shared" si="108"/>
        <v>0.10125000000000006</v>
      </c>
      <c r="L110">
        <f t="shared" si="108"/>
        <v>1.0350000000000001</v>
      </c>
      <c r="M110">
        <f t="shared" si="108"/>
        <v>0.22500000000000017</v>
      </c>
      <c r="N110">
        <f t="shared" si="108"/>
        <v>0.78749999999999842</v>
      </c>
      <c r="O110">
        <f t="shared" si="108"/>
        <v>0.90000000000000069</v>
      </c>
      <c r="P110">
        <f t="shared" si="108"/>
        <v>0.56250000000000033</v>
      </c>
      <c r="Q110">
        <f t="shared" si="108"/>
        <v>0.66374999999999962</v>
      </c>
      <c r="R110">
        <f t="shared" si="108"/>
        <v>0.23625000000000007</v>
      </c>
      <c r="S110">
        <f t="shared" si="108"/>
        <v>1.13625</v>
      </c>
      <c r="T110">
        <f t="shared" si="108"/>
        <v>0.42750000000000021</v>
      </c>
      <c r="U110">
        <f t="shared" si="108"/>
        <v>1.1250000000000009</v>
      </c>
      <c r="V110">
        <f t="shared" si="108"/>
        <v>-0.65250000000000008</v>
      </c>
      <c r="W110">
        <f t="shared" si="108"/>
        <v>1.3274999999999995</v>
      </c>
      <c r="X110">
        <f>AVERAGE(X99:X108)</f>
        <v>0.6750000000000006</v>
      </c>
      <c r="Y110">
        <f>AVERAGE(Y99:Y108)</f>
        <v>0.57375000000000154</v>
      </c>
      <c r="Z110">
        <f t="shared" ref="Z110:AH110" si="109">AVERAGE(Z99:Z108)</f>
        <v>0.38249999999999984</v>
      </c>
      <c r="AA110">
        <f t="shared" si="109"/>
        <v>0.562499999999998</v>
      </c>
      <c r="AB110">
        <f t="shared" si="109"/>
        <v>0.65249999999999875</v>
      </c>
      <c r="AC110">
        <f t="shared" si="109"/>
        <v>1.203750000000003</v>
      </c>
      <c r="AD110">
        <f t="shared" si="109"/>
        <v>-6.7499999999999893E-2</v>
      </c>
      <c r="AE110">
        <f t="shared" si="109"/>
        <v>0.87750000000000061</v>
      </c>
      <c r="AF110">
        <f t="shared" si="109"/>
        <v>0.22499999999999859</v>
      </c>
      <c r="AG110">
        <f t="shared" si="109"/>
        <v>1.0124999999999986</v>
      </c>
      <c r="AH110">
        <f t="shared" si="109"/>
        <v>0.6236718750000001</v>
      </c>
    </row>
    <row r="111" spans="1:34" x14ac:dyDescent="0.3">
      <c r="A111" t="s">
        <v>76</v>
      </c>
      <c r="B111">
        <f>B110 *SQRT(B94^2 / B93^2 + $F$7^2 / $E$7^2)</f>
        <v>4.8240317163136516E-2</v>
      </c>
      <c r="C111">
        <f t="shared" ref="C111" si="110">C110 *SQRT(C94^2 / C93^2 + $F$7^2 / $E$7^2)</f>
        <v>1.4012165002674108E-2</v>
      </c>
      <c r="D111">
        <f t="shared" ref="D111" si="111">D110 *SQRT(D94^2 / D93^2 + $F$7^2 / $E$7^2)</f>
        <v>2.5944185267707764E-2</v>
      </c>
      <c r="E111">
        <f t="shared" ref="E111" si="112">E110 *SQRT(E94^2 / E93^2 + $F$7^2 / $E$7^2)</f>
        <v>1.5379593018625315E-3</v>
      </c>
      <c r="F111">
        <f t="shared" ref="F111" si="113">F110 *SQRT(F94^2 / F93^2 + $F$7^2 / $E$7^2)</f>
        <v>6.2042948450562428E-3</v>
      </c>
      <c r="G111">
        <f t="shared" ref="G111" si="114">G110 *SQRT(G94^2 / G93^2 + $F$7^2 / $E$7^2)</f>
        <v>1.2783574959986681E-2</v>
      </c>
      <c r="H111">
        <f t="shared" ref="H111" si="115">H110 *SQRT(H94^2 / H93^2 + $F$7^2 / $E$7^2)</f>
        <v>6.1852815074101416E-3</v>
      </c>
      <c r="I111">
        <f t="shared" ref="I111" si="116">I110 *SQRT(I94^2 / I93^2 + $F$7^2 / $E$7^2)</f>
        <v>6.1375471138285847E-3</v>
      </c>
      <c r="J111">
        <f t="shared" ref="J111" si="117">J110 *SQRT(J94^2 / J93^2 + $F$7^2 / $E$7^2)</f>
        <v>9.2742296608730613E-3</v>
      </c>
      <c r="K111">
        <f t="shared" ref="K111" si="118">K110 *SQRT(K94^2 / K93^2 + $F$7^2 / $E$7^2)</f>
        <v>1.043252857487019E-3</v>
      </c>
      <c r="L111">
        <f t="shared" ref="L111" si="119">L110 *SQRT(L94^2 / L93^2 + $F$7^2 / $E$7^2)</f>
        <v>1.1811387483633673E-2</v>
      </c>
      <c r="M111">
        <f t="shared" ref="M111" si="120">M110 *SQRT(M94^2 / M93^2 + $F$7^2 / $E$7^2)</f>
        <v>2.5328299677019241E-3</v>
      </c>
      <c r="N111">
        <f t="shared" ref="N111" si="121">N110 *SQRT(N94^2 / N93^2 + $F$7^2 / $E$7^2)</f>
        <v>8.5049100809328863E-3</v>
      </c>
      <c r="O111">
        <f t="shared" ref="O111" si="122">O110 *SQRT(O94^2 / O93^2 + $F$7^2 / $E$7^2)</f>
        <v>9.3611433743122571E-3</v>
      </c>
      <c r="P111">
        <f t="shared" ref="P111" si="123">P110 *SQRT(P94^2 / P93^2 + $F$7^2 / $E$7^2)</f>
        <v>5.7382859477687871E-3</v>
      </c>
      <c r="Q111">
        <f t="shared" ref="Q111" si="124">Q110 *SQRT(Q94^2 / Q93^2 + $F$7^2 / $E$7^2)</f>
        <v>6.4138344188877034E-3</v>
      </c>
      <c r="R111">
        <f t="shared" ref="R111" si="125">R110 *SQRT(R94^2 / R93^2 + $F$7^2 / $E$7^2)</f>
        <v>2.3483399401896853E-3</v>
      </c>
      <c r="S111">
        <f t="shared" ref="S111" si="126">S110 *SQRT(S94^2 / S93^2 + $F$7^2 / $E$7^2)</f>
        <v>1.1187406487887906E-2</v>
      </c>
      <c r="T111">
        <f t="shared" ref="T111" si="127">T110 *SQRT(T94^2 / T93^2 + $F$7^2 / $E$7^2)</f>
        <v>3.9982087852881319E-3</v>
      </c>
      <c r="U111">
        <f t="shared" ref="U111" si="128">U110 *SQRT(U94^2 / U93^2 + $F$7^2 / $E$7^2)</f>
        <v>1.0368486162686791E-2</v>
      </c>
      <c r="V111">
        <f t="shared" ref="V111" si="129">V110 *SQRT(V94^2 / V93^2 + $F$7^2 / $E$7^2)</f>
        <v>-6.3089737608607475E-3</v>
      </c>
      <c r="W111">
        <f t="shared" ref="W111" si="130">W110 *SQRT(W94^2 / W93^2 + $F$7^2 / $E$7^2)</f>
        <v>1.2145912195031628E-2</v>
      </c>
      <c r="X111">
        <f t="shared" ref="X111" si="131">X110 *SQRT(X94^2 / X93^2 + $F$7^2 / $E$7^2)</f>
        <v>6.1365656486900028E-3</v>
      </c>
      <c r="Y111">
        <f t="shared" ref="Y111" si="132">Y110 *SQRT(Y94^2 / Y93^2 + $F$7^2 / $E$7^2)</f>
        <v>5.2877447868349657E-3</v>
      </c>
      <c r="Z111">
        <f t="shared" ref="Z111" si="133">Z110 *SQRT(Z94^2 / Z93^2 + $F$7^2 / $E$7^2)</f>
        <v>3.5120452050954208E-3</v>
      </c>
      <c r="AA111">
        <f t="shared" ref="AA111" si="134">AA110 *SQRT(AA94^2 / AA93^2 + $F$7^2 / $E$7^2)</f>
        <v>5.1387547079005348E-3</v>
      </c>
      <c r="AB111">
        <f t="shared" ref="AB111" si="135">AB110 *SQRT(AB94^2 / AB93^2 + $F$7^2 / $E$7^2)</f>
        <v>6.001451754867596E-3</v>
      </c>
      <c r="AC111">
        <f t="shared" ref="AC111" si="136">AC110 *SQRT(AC94^2 / AC93^2 + $F$7^2 / $E$7^2)</f>
        <v>1.070013999397071E-2</v>
      </c>
      <c r="AD111">
        <f t="shared" ref="AD111" si="137">AD110 *SQRT(AD94^2 / AD93^2 + $F$7^2 / $E$7^2)</f>
        <v>-6.1347578083947602E-4</v>
      </c>
      <c r="AE111">
        <f t="shared" ref="AE111" si="138">AE110 *SQRT(AE94^2 / AE93^2 + $F$7^2 / $E$7^2)</f>
        <v>7.9281915645609304E-3</v>
      </c>
      <c r="AF111">
        <f t="shared" ref="AF111" si="139">AF110 *SQRT(AF94^2 / AF93^2 + $F$7^2 / $E$7^2)</f>
        <v>2.0300361421958413E-3</v>
      </c>
      <c r="AG111">
        <f t="shared" ref="AG111" si="140">AG110 *SQRT(AG94^2 / AG93^2 + $F$7^2 / $E$7^2)</f>
        <v>9.0828346253702431E-3</v>
      </c>
      <c r="AH111">
        <f t="shared" ref="AH111" si="141">AH110 *SQRT(AH94^2 / AH93^2 + $F$7^2 / $E$7^2)</f>
        <v>5.3274099631152984E-3</v>
      </c>
    </row>
    <row r="112" spans="1:34" x14ac:dyDescent="0.3">
      <c r="A112" t="s">
        <v>81</v>
      </c>
      <c r="B112">
        <f>_xlfn.STDEV.S(B99:B108)</f>
        <v>4.7434164902525708E-2</v>
      </c>
      <c r="C112">
        <f t="shared" ref="C112:AH112" si="142">_xlfn.STDEV.S(C99:C108)</f>
        <v>3.5575623676894298E-2</v>
      </c>
      <c r="D112">
        <f t="shared" si="142"/>
        <v>8.3009788579420068E-2</v>
      </c>
      <c r="E112">
        <f t="shared" si="142"/>
        <v>6.386019887222405E-2</v>
      </c>
      <c r="F112">
        <f t="shared" si="142"/>
        <v>5.3033008588991605E-2</v>
      </c>
      <c r="G112">
        <f t="shared" si="142"/>
        <v>7.1151247353788499E-2</v>
      </c>
      <c r="H112">
        <f t="shared" si="142"/>
        <v>4.7434164902525763E-2</v>
      </c>
      <c r="I112">
        <f t="shared" si="142"/>
        <v>5.3033008588991126E-2</v>
      </c>
      <c r="J112">
        <f t="shared" si="142"/>
        <v>6.386019887222405E-2</v>
      </c>
      <c r="K112">
        <f t="shared" si="142"/>
        <v>3.5575623676894354E-2</v>
      </c>
      <c r="L112">
        <f t="shared" si="142"/>
        <v>4.7434164902525708E-2</v>
      </c>
      <c r="M112">
        <f t="shared" si="142"/>
        <v>7.5000000000000192E-2</v>
      </c>
      <c r="N112">
        <f t="shared" si="142"/>
        <v>7.500000000000033E-2</v>
      </c>
      <c r="O112">
        <f t="shared" si="142"/>
        <v>7.5000000000000622E-2</v>
      </c>
      <c r="P112">
        <f t="shared" si="142"/>
        <v>9.1855865354368238E-2</v>
      </c>
      <c r="Q112">
        <f t="shared" si="142"/>
        <v>3.5575623676893625E-2</v>
      </c>
      <c r="R112">
        <f t="shared" si="142"/>
        <v>6.3860198872223869E-2</v>
      </c>
      <c r="S112">
        <f t="shared" si="142"/>
        <v>6.3860198872224092E-2</v>
      </c>
      <c r="T112">
        <f t="shared" si="142"/>
        <v>7.1151247353789013E-2</v>
      </c>
      <c r="U112">
        <f t="shared" si="142"/>
        <v>7.6202970903656766E-16</v>
      </c>
      <c r="V112">
        <f t="shared" si="142"/>
        <v>7.1151247353788499E-2</v>
      </c>
      <c r="W112">
        <f t="shared" si="142"/>
        <v>7.1151247353789124E-2</v>
      </c>
      <c r="X112">
        <f t="shared" si="142"/>
        <v>5.3033008588991501E-2</v>
      </c>
      <c r="Y112">
        <f t="shared" si="142"/>
        <v>6.3860198872223869E-2</v>
      </c>
      <c r="Z112">
        <f t="shared" si="142"/>
        <v>7.8660663612761916E-2</v>
      </c>
      <c r="AA112">
        <f t="shared" si="142"/>
        <v>7.5000000000000761E-2</v>
      </c>
      <c r="AB112">
        <f t="shared" si="142"/>
        <v>4.7434164902526083E-2</v>
      </c>
      <c r="AC112">
        <f t="shared" si="142"/>
        <v>9.2618167764213111E-2</v>
      </c>
      <c r="AD112">
        <f t="shared" si="142"/>
        <v>7.8660663612761042E-2</v>
      </c>
      <c r="AE112">
        <f t="shared" si="142"/>
        <v>8.8741196746494971E-2</v>
      </c>
      <c r="AF112">
        <f t="shared" si="142"/>
        <v>7.5000000000000427E-2</v>
      </c>
      <c r="AG112">
        <f t="shared" si="142"/>
        <v>9.1855865354369931E-2</v>
      </c>
      <c r="AH112">
        <f t="shared" si="142"/>
        <v>1.8154609435347047E-3</v>
      </c>
    </row>
    <row r="114" spans="1:34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</row>
    <row r="115" spans="1:34" x14ac:dyDescent="0.3">
      <c r="A115" s="2" t="s">
        <v>37</v>
      </c>
    </row>
    <row r="116" spans="1:34" x14ac:dyDescent="0.3">
      <c r="A116" t="s">
        <v>1</v>
      </c>
      <c r="B116" t="s">
        <v>2</v>
      </c>
      <c r="C116" t="s">
        <v>3</v>
      </c>
      <c r="D116" t="s">
        <v>4</v>
      </c>
      <c r="E116" t="s">
        <v>5</v>
      </c>
      <c r="F116" t="s">
        <v>6</v>
      </c>
      <c r="G116" t="s">
        <v>7</v>
      </c>
      <c r="H116" t="s">
        <v>8</v>
      </c>
      <c r="I116" t="s">
        <v>9</v>
      </c>
      <c r="J116" t="s">
        <v>10</v>
      </c>
      <c r="K116" t="s">
        <v>11</v>
      </c>
      <c r="L116" t="s">
        <v>12</v>
      </c>
      <c r="M116" t="s">
        <v>13</v>
      </c>
      <c r="N116" t="s">
        <v>14</v>
      </c>
      <c r="O116" t="s">
        <v>15</v>
      </c>
      <c r="P116" t="s">
        <v>16</v>
      </c>
      <c r="Q116" t="s">
        <v>17</v>
      </c>
      <c r="R116" t="s">
        <v>18</v>
      </c>
      <c r="S116" t="s">
        <v>19</v>
      </c>
      <c r="T116" t="s">
        <v>20</v>
      </c>
      <c r="U116" t="s">
        <v>21</v>
      </c>
      <c r="V116" t="s">
        <v>22</v>
      </c>
      <c r="W116" t="s">
        <v>23</v>
      </c>
      <c r="X116" t="s">
        <v>24</v>
      </c>
      <c r="Y116" t="s">
        <v>25</v>
      </c>
      <c r="Z116" t="s">
        <v>26</v>
      </c>
      <c r="AA116" t="s">
        <v>27</v>
      </c>
      <c r="AB116" t="s">
        <v>28</v>
      </c>
      <c r="AC116" t="s">
        <v>29</v>
      </c>
      <c r="AD116" t="s">
        <v>30</v>
      </c>
      <c r="AE116" t="s">
        <v>31</v>
      </c>
      <c r="AF116" t="s">
        <v>32</v>
      </c>
      <c r="AG116" s="1" t="s">
        <v>33</v>
      </c>
      <c r="AH116" s="1" t="s">
        <v>34</v>
      </c>
    </row>
    <row r="117" spans="1:34" x14ac:dyDescent="0.3">
      <c r="A117">
        <v>1</v>
      </c>
      <c r="B117">
        <v>4.4999999999999997E-3</v>
      </c>
      <c r="C117">
        <v>5.4999999999999997E-3</v>
      </c>
      <c r="D117">
        <v>7.4999999999999997E-3</v>
      </c>
      <c r="E117">
        <v>1.0999999999999999E-2</v>
      </c>
      <c r="F117">
        <v>1.4E-2</v>
      </c>
      <c r="G117">
        <v>1.55E-2</v>
      </c>
      <c r="H117">
        <v>1.8499999999999999E-2</v>
      </c>
      <c r="I117">
        <v>2.1999999999999999E-2</v>
      </c>
      <c r="J117">
        <v>2.4500000000000001E-2</v>
      </c>
      <c r="K117">
        <v>2.7E-2</v>
      </c>
      <c r="L117">
        <v>3.1E-2</v>
      </c>
      <c r="M117">
        <v>3.1E-2</v>
      </c>
      <c r="N117">
        <v>3.7499999999999999E-2</v>
      </c>
      <c r="O117">
        <v>3.5999999999999997E-2</v>
      </c>
      <c r="P117">
        <v>4.2000000000000003E-2</v>
      </c>
      <c r="Q117">
        <v>4.2500000000000003E-2</v>
      </c>
      <c r="R117">
        <v>4.65E-2</v>
      </c>
      <c r="S117">
        <v>4.9000000000000002E-2</v>
      </c>
      <c r="T117">
        <v>5.0999999999999997E-2</v>
      </c>
      <c r="U117">
        <v>5.5E-2</v>
      </c>
      <c r="V117">
        <v>5.8999999999999997E-2</v>
      </c>
      <c r="W117">
        <v>5.9499999999999997E-2</v>
      </c>
      <c r="X117">
        <v>6.25E-2</v>
      </c>
      <c r="Y117">
        <v>6.4000000000000001E-2</v>
      </c>
      <c r="Z117">
        <v>6.9000000000000006E-2</v>
      </c>
      <c r="AA117">
        <v>7.0499999999999993E-2</v>
      </c>
      <c r="AB117">
        <v>7.0499999999999993E-2</v>
      </c>
      <c r="AC117">
        <v>7.6999999999999999E-2</v>
      </c>
      <c r="AD117">
        <v>0.08</v>
      </c>
      <c r="AE117">
        <v>8.1500000000000003E-2</v>
      </c>
      <c r="AF117">
        <v>8.2000000000000003E-2</v>
      </c>
      <c r="AG117">
        <v>8.3000000000000004E-2</v>
      </c>
      <c r="AH117">
        <f>SUM(B117:AG117)</f>
        <v>1.43</v>
      </c>
    </row>
    <row r="118" spans="1:34" x14ac:dyDescent="0.3">
      <c r="A118">
        <v>2</v>
      </c>
      <c r="B118">
        <v>4.0000000000000001E-3</v>
      </c>
      <c r="C118">
        <v>5.4999999999999997E-3</v>
      </c>
      <c r="D118">
        <v>8.0000000000000002E-3</v>
      </c>
      <c r="E118">
        <v>1.0999999999999999E-2</v>
      </c>
      <c r="F118">
        <v>1.4E-2</v>
      </c>
      <c r="G118">
        <v>1.55E-2</v>
      </c>
      <c r="H118">
        <v>1.9E-2</v>
      </c>
      <c r="I118">
        <v>2.2499999999999999E-2</v>
      </c>
      <c r="J118">
        <v>2.4500000000000001E-2</v>
      </c>
      <c r="K118">
        <v>2.75E-2</v>
      </c>
      <c r="L118">
        <v>3.15E-2</v>
      </c>
      <c r="M118">
        <v>3.1E-2</v>
      </c>
      <c r="N118">
        <v>3.7999999999999999E-2</v>
      </c>
      <c r="O118">
        <v>3.5999999999999997E-2</v>
      </c>
      <c r="P118">
        <v>4.2000000000000003E-2</v>
      </c>
      <c r="Q118">
        <v>4.2999999999999997E-2</v>
      </c>
      <c r="R118">
        <v>4.7E-2</v>
      </c>
      <c r="S118">
        <v>4.9500000000000002E-2</v>
      </c>
      <c r="T118">
        <v>5.1499999999999997E-2</v>
      </c>
      <c r="U118">
        <v>5.5E-2</v>
      </c>
      <c r="V118">
        <v>5.8999999999999997E-2</v>
      </c>
      <c r="W118">
        <v>5.9499999999999997E-2</v>
      </c>
      <c r="X118">
        <v>6.25E-2</v>
      </c>
      <c r="Y118">
        <v>6.4000000000000001E-2</v>
      </c>
      <c r="Z118">
        <v>6.9500000000000006E-2</v>
      </c>
      <c r="AA118">
        <v>7.0499999999999993E-2</v>
      </c>
      <c r="AB118">
        <v>7.0499999999999993E-2</v>
      </c>
      <c r="AC118">
        <v>7.6999999999999999E-2</v>
      </c>
      <c r="AD118">
        <v>0.08</v>
      </c>
      <c r="AE118">
        <v>8.2000000000000003E-2</v>
      </c>
      <c r="AF118">
        <v>8.2000000000000003E-2</v>
      </c>
      <c r="AG118">
        <v>8.3000000000000004E-2</v>
      </c>
      <c r="AH118">
        <f>SUM(B118:AG118)</f>
        <v>1.4355</v>
      </c>
    </row>
    <row r="119" spans="1:34" x14ac:dyDescent="0.3">
      <c r="A119">
        <v>3</v>
      </c>
      <c r="B119">
        <v>4.0000000000000001E-3</v>
      </c>
      <c r="C119">
        <v>5.0000000000000001E-3</v>
      </c>
      <c r="D119">
        <v>8.0000000000000002E-3</v>
      </c>
      <c r="E119">
        <v>1.15E-2</v>
      </c>
      <c r="F119">
        <v>1.4E-2</v>
      </c>
      <c r="G119">
        <v>1.55E-2</v>
      </c>
      <c r="H119">
        <v>1.8499999999999999E-2</v>
      </c>
      <c r="I119">
        <v>2.1999999999999999E-2</v>
      </c>
      <c r="J119">
        <v>2.4500000000000001E-2</v>
      </c>
      <c r="K119">
        <v>2.75E-2</v>
      </c>
      <c r="L119">
        <v>3.1E-2</v>
      </c>
      <c r="M119">
        <v>3.1E-2</v>
      </c>
      <c r="N119">
        <v>3.7499999999999999E-2</v>
      </c>
      <c r="O119">
        <v>3.5999999999999997E-2</v>
      </c>
      <c r="P119">
        <v>4.2000000000000003E-2</v>
      </c>
      <c r="Q119">
        <v>4.2500000000000003E-2</v>
      </c>
      <c r="R119">
        <v>4.7E-2</v>
      </c>
      <c r="S119">
        <v>4.9000000000000002E-2</v>
      </c>
      <c r="T119">
        <v>5.1499999999999997E-2</v>
      </c>
      <c r="U119">
        <v>5.5E-2</v>
      </c>
      <c r="V119">
        <v>5.8999999999999997E-2</v>
      </c>
      <c r="W119">
        <v>5.9499999999999997E-2</v>
      </c>
      <c r="X119">
        <v>6.25E-2</v>
      </c>
      <c r="Y119">
        <v>6.4000000000000001E-2</v>
      </c>
      <c r="Z119">
        <v>6.9500000000000006E-2</v>
      </c>
      <c r="AA119">
        <v>7.0499999999999993E-2</v>
      </c>
      <c r="AB119">
        <v>7.0499999999999993E-2</v>
      </c>
      <c r="AC119">
        <v>7.6999999999999999E-2</v>
      </c>
      <c r="AD119">
        <v>0.08</v>
      </c>
      <c r="AE119">
        <v>8.1500000000000003E-2</v>
      </c>
      <c r="AF119">
        <v>8.2000000000000003E-2</v>
      </c>
      <c r="AG119">
        <v>8.3000000000000004E-2</v>
      </c>
      <c r="AH119">
        <f>SUM(B119:AG119)</f>
        <v>1.4319999999999997</v>
      </c>
    </row>
    <row r="120" spans="1:34" x14ac:dyDescent="0.3">
      <c r="A120">
        <v>4</v>
      </c>
      <c r="B120">
        <v>4.4999999999999997E-3</v>
      </c>
      <c r="C120">
        <v>5.0000000000000001E-3</v>
      </c>
      <c r="D120">
        <v>8.0000000000000002E-3</v>
      </c>
      <c r="E120">
        <v>1.15E-2</v>
      </c>
      <c r="F120">
        <v>1.4500000000000001E-2</v>
      </c>
      <c r="G120">
        <v>1.55E-2</v>
      </c>
      <c r="H120">
        <v>1.8499999999999999E-2</v>
      </c>
      <c r="I120">
        <v>2.2499999999999999E-2</v>
      </c>
      <c r="J120">
        <v>2.5000000000000001E-2</v>
      </c>
      <c r="K120">
        <v>2.75E-2</v>
      </c>
      <c r="L120">
        <v>3.15E-2</v>
      </c>
      <c r="M120">
        <v>3.1E-2</v>
      </c>
      <c r="N120">
        <v>3.7499999999999999E-2</v>
      </c>
      <c r="O120">
        <v>3.5999999999999997E-2</v>
      </c>
      <c r="P120">
        <v>4.2000000000000003E-2</v>
      </c>
      <c r="Q120">
        <v>4.2500000000000003E-2</v>
      </c>
      <c r="R120">
        <v>4.65E-2</v>
      </c>
      <c r="S120">
        <v>4.9500000000000002E-2</v>
      </c>
      <c r="T120">
        <v>5.0999999999999997E-2</v>
      </c>
      <c r="U120">
        <v>5.5E-2</v>
      </c>
      <c r="V120">
        <v>5.9499999999999997E-2</v>
      </c>
      <c r="W120">
        <v>5.9499999999999997E-2</v>
      </c>
      <c r="X120">
        <v>6.25E-2</v>
      </c>
      <c r="Y120">
        <v>6.4000000000000001E-2</v>
      </c>
      <c r="Z120">
        <v>6.9000000000000006E-2</v>
      </c>
      <c r="AA120">
        <v>7.0499999999999993E-2</v>
      </c>
      <c r="AB120">
        <v>7.0499999999999993E-2</v>
      </c>
      <c r="AC120">
        <v>7.7499999999999999E-2</v>
      </c>
      <c r="AD120">
        <v>0.08</v>
      </c>
      <c r="AE120">
        <v>8.1500000000000003E-2</v>
      </c>
      <c r="AF120">
        <v>8.2500000000000004E-2</v>
      </c>
      <c r="AG120">
        <v>8.3000000000000004E-2</v>
      </c>
      <c r="AH120">
        <f>SUM(B120:AG120)</f>
        <v>1.4349999999999998</v>
      </c>
    </row>
    <row r="121" spans="1:34" x14ac:dyDescent="0.3">
      <c r="A121">
        <v>5</v>
      </c>
      <c r="B121">
        <v>4.0000000000000001E-3</v>
      </c>
      <c r="C121">
        <v>5.4999999999999997E-3</v>
      </c>
      <c r="D121">
        <v>7.4999999999999997E-3</v>
      </c>
      <c r="E121">
        <v>1.0999999999999999E-2</v>
      </c>
      <c r="F121">
        <v>1.4E-2</v>
      </c>
      <c r="G121">
        <v>1.6E-2</v>
      </c>
      <c r="H121">
        <v>1.8499999999999999E-2</v>
      </c>
      <c r="I121">
        <v>2.2499999999999999E-2</v>
      </c>
      <c r="J121">
        <v>2.4500000000000001E-2</v>
      </c>
      <c r="K121">
        <v>2.75E-2</v>
      </c>
      <c r="L121">
        <v>3.15E-2</v>
      </c>
      <c r="M121">
        <v>3.1E-2</v>
      </c>
      <c r="N121">
        <v>3.7499999999999999E-2</v>
      </c>
      <c r="O121">
        <v>3.5499999999999997E-2</v>
      </c>
      <c r="P121">
        <v>4.2500000000000003E-2</v>
      </c>
      <c r="Q121">
        <v>4.2500000000000003E-2</v>
      </c>
      <c r="R121">
        <v>4.65E-2</v>
      </c>
      <c r="S121">
        <v>4.9500000000000002E-2</v>
      </c>
      <c r="T121">
        <v>5.0999999999999997E-2</v>
      </c>
      <c r="U121">
        <v>5.5E-2</v>
      </c>
      <c r="V121">
        <v>5.9499999999999997E-2</v>
      </c>
      <c r="W121">
        <v>5.9499999999999997E-2</v>
      </c>
      <c r="X121">
        <v>6.25E-2</v>
      </c>
      <c r="Y121">
        <v>6.4000000000000001E-2</v>
      </c>
      <c r="Z121">
        <v>6.9000000000000006E-2</v>
      </c>
      <c r="AA121">
        <v>7.0999999999999994E-2</v>
      </c>
      <c r="AB121">
        <v>7.0999999999999994E-2</v>
      </c>
      <c r="AC121">
        <v>7.6999999999999999E-2</v>
      </c>
      <c r="AD121">
        <v>0.08</v>
      </c>
      <c r="AE121">
        <v>8.1500000000000003E-2</v>
      </c>
      <c r="AF121">
        <v>8.2500000000000004E-2</v>
      </c>
      <c r="AG121">
        <v>8.3000000000000004E-2</v>
      </c>
      <c r="AH121">
        <f>SUM(B121:AG121)</f>
        <v>1.4339999999999997</v>
      </c>
    </row>
    <row r="122" spans="1:34" x14ac:dyDescent="0.3">
      <c r="A122">
        <v>6</v>
      </c>
      <c r="B122">
        <v>4.4999999999999997E-3</v>
      </c>
      <c r="C122">
        <v>5.0000000000000001E-3</v>
      </c>
      <c r="D122">
        <v>8.0000000000000002E-3</v>
      </c>
      <c r="E122">
        <v>1.0999999999999999E-2</v>
      </c>
      <c r="F122">
        <v>1.4E-2</v>
      </c>
      <c r="G122">
        <v>1.55E-2</v>
      </c>
      <c r="H122">
        <v>1.8499999999999999E-2</v>
      </c>
      <c r="I122">
        <v>2.1999999999999999E-2</v>
      </c>
      <c r="J122">
        <v>2.4500000000000001E-2</v>
      </c>
      <c r="K122">
        <v>2.7E-2</v>
      </c>
      <c r="L122">
        <v>3.15E-2</v>
      </c>
      <c r="M122">
        <v>3.1E-2</v>
      </c>
      <c r="N122">
        <v>3.7499999999999999E-2</v>
      </c>
      <c r="O122">
        <v>3.5999999999999997E-2</v>
      </c>
      <c r="P122">
        <v>4.2000000000000003E-2</v>
      </c>
      <c r="Q122">
        <v>4.2999999999999997E-2</v>
      </c>
      <c r="R122">
        <v>4.65E-2</v>
      </c>
      <c r="S122">
        <v>4.9500000000000002E-2</v>
      </c>
      <c r="T122">
        <v>5.0999999999999997E-2</v>
      </c>
      <c r="U122">
        <v>5.5E-2</v>
      </c>
      <c r="V122">
        <v>5.9499999999999997E-2</v>
      </c>
      <c r="W122">
        <v>0.06</v>
      </c>
      <c r="X122">
        <v>6.3E-2</v>
      </c>
      <c r="Y122">
        <v>6.4000000000000001E-2</v>
      </c>
      <c r="Z122">
        <v>6.9000000000000006E-2</v>
      </c>
      <c r="AA122">
        <v>7.0499999999999993E-2</v>
      </c>
      <c r="AB122">
        <v>7.0499999999999993E-2</v>
      </c>
      <c r="AC122">
        <v>7.6999999999999999E-2</v>
      </c>
      <c r="AD122">
        <v>0.08</v>
      </c>
      <c r="AE122">
        <v>8.1500000000000003E-2</v>
      </c>
      <c r="AF122">
        <v>8.2000000000000003E-2</v>
      </c>
      <c r="AG122">
        <v>8.3000000000000004E-2</v>
      </c>
      <c r="AH122">
        <f>SUM(A122:AG122)</f>
        <v>7.4329999999999998</v>
      </c>
    </row>
    <row r="123" spans="1:34" x14ac:dyDescent="0.3">
      <c r="A123">
        <v>7</v>
      </c>
      <c r="B123">
        <v>4.0000000000000001E-3</v>
      </c>
      <c r="C123">
        <v>5.4999999999999997E-3</v>
      </c>
      <c r="D123">
        <v>8.0000000000000002E-3</v>
      </c>
      <c r="E123">
        <v>1.15E-2</v>
      </c>
      <c r="F123">
        <v>1.4E-2</v>
      </c>
      <c r="G123">
        <v>1.55E-2</v>
      </c>
      <c r="H123">
        <v>1.8499999999999999E-2</v>
      </c>
      <c r="I123">
        <v>2.2499999999999999E-2</v>
      </c>
      <c r="J123">
        <v>2.5000000000000001E-2</v>
      </c>
      <c r="K123">
        <v>2.75E-2</v>
      </c>
      <c r="L123">
        <v>3.15E-2</v>
      </c>
      <c r="M123">
        <v>3.15E-2</v>
      </c>
      <c r="N123">
        <v>3.7499999999999999E-2</v>
      </c>
      <c r="O123">
        <v>3.5999999999999997E-2</v>
      </c>
      <c r="P123">
        <v>4.2500000000000003E-2</v>
      </c>
      <c r="Q123">
        <v>4.2500000000000003E-2</v>
      </c>
      <c r="R123">
        <v>4.65E-2</v>
      </c>
      <c r="S123">
        <v>4.9500000000000002E-2</v>
      </c>
      <c r="T123">
        <v>5.0999999999999997E-2</v>
      </c>
      <c r="U123">
        <v>5.5500000000000001E-2</v>
      </c>
      <c r="V123">
        <v>5.8999999999999997E-2</v>
      </c>
      <c r="W123">
        <v>5.9499999999999997E-2</v>
      </c>
      <c r="X123">
        <v>6.3E-2</v>
      </c>
      <c r="Y123">
        <v>6.4000000000000001E-2</v>
      </c>
      <c r="Z123">
        <v>6.9000000000000006E-2</v>
      </c>
      <c r="AA123">
        <v>7.0499999999999993E-2</v>
      </c>
      <c r="AB123">
        <v>7.0499999999999993E-2</v>
      </c>
      <c r="AC123">
        <v>7.7499999999999999E-2</v>
      </c>
      <c r="AD123">
        <v>0.08</v>
      </c>
      <c r="AE123">
        <v>8.1500000000000003E-2</v>
      </c>
      <c r="AF123">
        <v>8.2500000000000004E-2</v>
      </c>
      <c r="AG123">
        <v>8.3000000000000004E-2</v>
      </c>
      <c r="AH123">
        <f>SUM(B123:AG123)</f>
        <v>1.4359999999999999</v>
      </c>
    </row>
    <row r="124" spans="1:34" x14ac:dyDescent="0.3">
      <c r="A124">
        <v>8</v>
      </c>
      <c r="B124">
        <v>4.0000000000000001E-3</v>
      </c>
      <c r="C124">
        <v>5.0000000000000001E-3</v>
      </c>
      <c r="D124">
        <v>8.0000000000000002E-3</v>
      </c>
      <c r="E124">
        <v>1.15E-2</v>
      </c>
      <c r="F124">
        <v>1.4E-2</v>
      </c>
      <c r="G124">
        <v>1.55E-2</v>
      </c>
      <c r="H124">
        <v>1.9E-2</v>
      </c>
      <c r="I124">
        <v>2.1999999999999999E-2</v>
      </c>
      <c r="J124">
        <v>2.4500000000000001E-2</v>
      </c>
      <c r="K124">
        <v>2.75E-2</v>
      </c>
      <c r="L124">
        <v>3.1E-2</v>
      </c>
      <c r="M124">
        <v>3.1E-2</v>
      </c>
      <c r="N124">
        <v>3.7499999999999999E-2</v>
      </c>
      <c r="O124">
        <v>3.5999999999999997E-2</v>
      </c>
      <c r="P124">
        <v>4.2000000000000003E-2</v>
      </c>
      <c r="Q124">
        <v>4.2500000000000003E-2</v>
      </c>
      <c r="R124">
        <v>4.65E-2</v>
      </c>
      <c r="S124">
        <v>4.9500000000000002E-2</v>
      </c>
      <c r="T124">
        <v>5.0999999999999997E-2</v>
      </c>
      <c r="U124">
        <v>5.5500000000000001E-2</v>
      </c>
      <c r="V124">
        <v>5.8999999999999997E-2</v>
      </c>
      <c r="W124">
        <v>5.9499999999999997E-2</v>
      </c>
      <c r="X124">
        <v>6.25E-2</v>
      </c>
      <c r="Y124">
        <v>6.4500000000000002E-2</v>
      </c>
      <c r="Z124">
        <v>6.9000000000000006E-2</v>
      </c>
      <c r="AA124">
        <v>7.0499999999999993E-2</v>
      </c>
      <c r="AB124">
        <v>7.0499999999999993E-2</v>
      </c>
      <c r="AC124">
        <v>7.7499999999999999E-2</v>
      </c>
      <c r="AD124">
        <v>8.0500000000000002E-2</v>
      </c>
      <c r="AE124">
        <v>8.1500000000000003E-2</v>
      </c>
      <c r="AF124">
        <v>8.2500000000000004E-2</v>
      </c>
      <c r="AG124">
        <v>8.2500000000000004E-2</v>
      </c>
      <c r="AH124">
        <f>SUM(B124:AG124)</f>
        <v>1.4334999999999998</v>
      </c>
    </row>
    <row r="125" spans="1:34" x14ac:dyDescent="0.3">
      <c r="A125">
        <v>9</v>
      </c>
      <c r="B125">
        <v>4.0000000000000001E-3</v>
      </c>
      <c r="C125">
        <v>5.0000000000000001E-3</v>
      </c>
      <c r="D125">
        <v>8.0000000000000002E-3</v>
      </c>
      <c r="E125">
        <v>1.0999999999999999E-2</v>
      </c>
      <c r="F125">
        <v>1.4E-2</v>
      </c>
      <c r="G125">
        <v>1.55E-2</v>
      </c>
      <c r="H125">
        <v>1.8499999999999999E-2</v>
      </c>
      <c r="I125">
        <v>2.1999999999999999E-2</v>
      </c>
      <c r="J125">
        <v>2.5000000000000001E-2</v>
      </c>
      <c r="K125">
        <v>2.75E-2</v>
      </c>
      <c r="L125">
        <v>3.1E-2</v>
      </c>
      <c r="M125">
        <v>3.1E-2</v>
      </c>
      <c r="N125">
        <v>3.7499999999999999E-2</v>
      </c>
      <c r="O125">
        <v>3.5999999999999997E-2</v>
      </c>
      <c r="P125">
        <v>4.2000000000000003E-2</v>
      </c>
      <c r="Q125">
        <v>4.2500000000000003E-2</v>
      </c>
      <c r="R125">
        <v>4.65E-2</v>
      </c>
      <c r="S125">
        <v>4.9500000000000002E-2</v>
      </c>
      <c r="T125">
        <v>5.0999999999999997E-2</v>
      </c>
      <c r="U125">
        <v>5.5E-2</v>
      </c>
      <c r="V125">
        <v>5.9499999999999997E-2</v>
      </c>
      <c r="W125">
        <v>5.9499999999999997E-2</v>
      </c>
      <c r="X125">
        <v>6.25E-2</v>
      </c>
      <c r="Y125">
        <v>6.4000000000000001E-2</v>
      </c>
      <c r="Z125">
        <v>6.9000000000000006E-2</v>
      </c>
      <c r="AA125">
        <v>7.0499999999999993E-2</v>
      </c>
      <c r="AB125">
        <v>7.0499999999999993E-2</v>
      </c>
      <c r="AC125">
        <v>7.6999999999999999E-2</v>
      </c>
      <c r="AD125">
        <v>0.08</v>
      </c>
      <c r="AE125">
        <v>8.1500000000000003E-2</v>
      </c>
      <c r="AF125">
        <v>8.2500000000000004E-2</v>
      </c>
      <c r="AG125">
        <v>8.3000000000000004E-2</v>
      </c>
      <c r="AH125">
        <f>SUM(B125:AG125)</f>
        <v>1.4319999999999999</v>
      </c>
    </row>
    <row r="126" spans="1:34" x14ac:dyDescent="0.3">
      <c r="A126">
        <v>10</v>
      </c>
      <c r="B126">
        <v>4.0000000000000001E-3</v>
      </c>
      <c r="C126">
        <v>5.4999999999999997E-3</v>
      </c>
      <c r="D126">
        <v>7.4999999999999997E-3</v>
      </c>
      <c r="E126">
        <v>1.15E-2</v>
      </c>
      <c r="F126">
        <v>1.4E-2</v>
      </c>
      <c r="G126">
        <v>1.6E-2</v>
      </c>
      <c r="H126">
        <v>1.8499999999999999E-2</v>
      </c>
      <c r="I126">
        <v>2.2499999999999999E-2</v>
      </c>
      <c r="J126">
        <v>2.5000000000000001E-2</v>
      </c>
      <c r="K126">
        <v>2.75E-2</v>
      </c>
      <c r="L126">
        <v>3.15E-2</v>
      </c>
      <c r="M126">
        <v>3.1E-2</v>
      </c>
      <c r="N126">
        <v>3.7499999999999999E-2</v>
      </c>
      <c r="O126">
        <v>3.5999999999999997E-2</v>
      </c>
      <c r="P126">
        <v>4.2000000000000003E-2</v>
      </c>
      <c r="Q126">
        <v>4.2500000000000003E-2</v>
      </c>
      <c r="R126">
        <v>4.7E-2</v>
      </c>
      <c r="S126">
        <v>4.9500000000000002E-2</v>
      </c>
      <c r="T126">
        <v>5.0999999999999997E-2</v>
      </c>
      <c r="U126">
        <v>5.5E-2</v>
      </c>
      <c r="V126">
        <v>5.8999999999999997E-2</v>
      </c>
      <c r="W126">
        <v>5.9499999999999997E-2</v>
      </c>
      <c r="X126">
        <v>6.25E-2</v>
      </c>
      <c r="Y126">
        <v>6.4000000000000001E-2</v>
      </c>
      <c r="Z126">
        <v>6.9500000000000006E-2</v>
      </c>
      <c r="AA126">
        <v>7.0999999999999994E-2</v>
      </c>
      <c r="AB126">
        <v>7.0499999999999993E-2</v>
      </c>
      <c r="AC126">
        <v>7.6999999999999999E-2</v>
      </c>
      <c r="AD126">
        <v>0.08</v>
      </c>
      <c r="AE126">
        <v>8.1500000000000003E-2</v>
      </c>
      <c r="AF126">
        <v>8.2500000000000004E-2</v>
      </c>
      <c r="AG126">
        <v>8.3000000000000004E-2</v>
      </c>
      <c r="AH126">
        <f>SUM(B126:AG126)</f>
        <v>1.4349999999999996</v>
      </c>
    </row>
    <row r="127" spans="1:34" x14ac:dyDescent="0.3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Z127" s="3"/>
    </row>
    <row r="128" spans="1:34" x14ac:dyDescent="0.3">
      <c r="A128" t="s">
        <v>75</v>
      </c>
      <c r="B128" s="1">
        <f t="shared" ref="B128:AH128" si="143">AVERAGE(B117:B126)</f>
        <v>4.1500000000000009E-3</v>
      </c>
      <c r="C128" s="1">
        <f t="shared" si="143"/>
        <v>5.2499999999999995E-3</v>
      </c>
      <c r="D128" s="1">
        <f t="shared" si="143"/>
        <v>7.8500000000000011E-3</v>
      </c>
      <c r="E128" s="1">
        <f t="shared" si="143"/>
        <v>1.1249999999999998E-2</v>
      </c>
      <c r="F128" s="1">
        <f t="shared" si="143"/>
        <v>1.4050000000000002E-2</v>
      </c>
      <c r="G128" s="1">
        <f t="shared" si="143"/>
        <v>1.5600000000000003E-2</v>
      </c>
      <c r="H128" s="1">
        <f t="shared" si="143"/>
        <v>1.8599999999999998E-2</v>
      </c>
      <c r="I128" s="1">
        <f t="shared" si="143"/>
        <v>2.2249999999999995E-2</v>
      </c>
      <c r="J128" s="1">
        <f t="shared" si="143"/>
        <v>2.4699999999999996E-2</v>
      </c>
      <c r="K128" s="1">
        <f t="shared" si="143"/>
        <v>2.7400000000000001E-2</v>
      </c>
      <c r="L128" s="1">
        <f t="shared" si="143"/>
        <v>3.1299999999999994E-2</v>
      </c>
      <c r="M128" s="1">
        <f t="shared" si="143"/>
        <v>3.1050000000000001E-2</v>
      </c>
      <c r="N128" s="1">
        <f t="shared" si="143"/>
        <v>3.7549999999999993E-2</v>
      </c>
      <c r="O128" s="1">
        <f t="shared" si="143"/>
        <v>3.5949999999999996E-2</v>
      </c>
      <c r="P128" s="1">
        <f t="shared" si="143"/>
        <v>4.2099999999999992E-2</v>
      </c>
      <c r="Q128" s="1">
        <f t="shared" si="143"/>
        <v>4.2599999999999992E-2</v>
      </c>
      <c r="R128" s="1">
        <f t="shared" si="143"/>
        <v>4.664999999999999E-2</v>
      </c>
      <c r="S128" s="1">
        <f t="shared" si="143"/>
        <v>4.9399999999999993E-2</v>
      </c>
      <c r="T128" s="1">
        <f t="shared" si="143"/>
        <v>5.11E-2</v>
      </c>
      <c r="U128" s="1">
        <f t="shared" si="143"/>
        <v>5.5100000000000003E-2</v>
      </c>
      <c r="V128" s="1">
        <f t="shared" si="143"/>
        <v>5.9199999999999989E-2</v>
      </c>
      <c r="W128" s="1">
        <f t="shared" si="143"/>
        <v>5.9550000000000006E-2</v>
      </c>
      <c r="X128" s="1">
        <f t="shared" si="143"/>
        <v>6.2600000000000003E-2</v>
      </c>
      <c r="Y128" s="1">
        <f t="shared" si="143"/>
        <v>6.405000000000001E-2</v>
      </c>
      <c r="Z128" s="1">
        <f t="shared" si="143"/>
        <v>6.9150000000000017E-2</v>
      </c>
      <c r="AA128" s="1">
        <f t="shared" si="143"/>
        <v>7.0599999999999996E-2</v>
      </c>
      <c r="AB128" s="1">
        <f t="shared" si="143"/>
        <v>7.0550000000000002E-2</v>
      </c>
      <c r="AC128" s="1">
        <f t="shared" si="143"/>
        <v>7.7149999999999996E-2</v>
      </c>
      <c r="AD128" s="1">
        <f t="shared" si="143"/>
        <v>8.0049999999999996E-2</v>
      </c>
      <c r="AE128" s="1">
        <f t="shared" si="143"/>
        <v>8.1550000000000011E-2</v>
      </c>
      <c r="AF128" s="1">
        <f t="shared" si="143"/>
        <v>8.2300000000000012E-2</v>
      </c>
      <c r="AG128" s="1">
        <f t="shared" si="143"/>
        <v>8.2949999999999996E-2</v>
      </c>
      <c r="AH128" s="1">
        <f t="shared" si="143"/>
        <v>2.0335999999999994</v>
      </c>
    </row>
    <row r="129" spans="1:34" x14ac:dyDescent="0.3">
      <c r="A129" t="s">
        <v>76</v>
      </c>
      <c r="B129" s="1">
        <f t="shared" ref="B129:AH129" si="144">_xlfn.STDEV.S(B117:B126)</f>
        <v>2.4152294576982374E-4</v>
      </c>
      <c r="C129" s="1">
        <f t="shared" si="144"/>
        <v>2.6352313834736475E-4</v>
      </c>
      <c r="D129" s="1">
        <f t="shared" si="144"/>
        <v>2.4152294576982417E-4</v>
      </c>
      <c r="E129" s="1">
        <f t="shared" si="144"/>
        <v>2.6352313834736518E-4</v>
      </c>
      <c r="F129" s="1">
        <f t="shared" si="144"/>
        <v>1.5811388300841908E-4</v>
      </c>
      <c r="G129" s="1">
        <f t="shared" si="144"/>
        <v>2.1081851067789216E-4</v>
      </c>
      <c r="H129" s="1">
        <f t="shared" si="144"/>
        <v>2.1081851067789216E-4</v>
      </c>
      <c r="I129" s="1">
        <f t="shared" si="144"/>
        <v>2.6352313834736518E-4</v>
      </c>
      <c r="J129" s="1">
        <f t="shared" si="144"/>
        <v>2.5819888974716137E-4</v>
      </c>
      <c r="K129" s="1">
        <f t="shared" si="144"/>
        <v>2.1081851067789216E-4</v>
      </c>
      <c r="L129" s="1">
        <f t="shared" si="144"/>
        <v>2.5819888974716132E-4</v>
      </c>
      <c r="M129" s="1">
        <f t="shared" si="144"/>
        <v>1.5811388300841911E-4</v>
      </c>
      <c r="N129" s="1">
        <f t="shared" si="144"/>
        <v>1.5811388300841911E-4</v>
      </c>
      <c r="O129" s="1">
        <f t="shared" si="144"/>
        <v>1.5811388300841908E-4</v>
      </c>
      <c r="P129" s="1">
        <f t="shared" si="144"/>
        <v>2.1081851067789213E-4</v>
      </c>
      <c r="Q129" s="1">
        <f t="shared" si="144"/>
        <v>2.1081851067788918E-4</v>
      </c>
      <c r="R129" s="1">
        <f t="shared" si="144"/>
        <v>2.4152294576982417E-4</v>
      </c>
      <c r="S129" s="1">
        <f t="shared" si="144"/>
        <v>2.1081851067789216E-4</v>
      </c>
      <c r="T129" s="1">
        <f t="shared" si="144"/>
        <v>2.1081851067789219E-4</v>
      </c>
      <c r="U129" s="1">
        <f t="shared" si="144"/>
        <v>2.1081851067789216E-4</v>
      </c>
      <c r="V129" s="1">
        <f t="shared" si="144"/>
        <v>2.5819888974716137E-4</v>
      </c>
      <c r="W129" s="1">
        <f t="shared" si="144"/>
        <v>1.5811388300841913E-4</v>
      </c>
      <c r="X129" s="1">
        <f t="shared" si="144"/>
        <v>2.1081851067789216E-4</v>
      </c>
      <c r="Y129" s="1">
        <f t="shared" si="144"/>
        <v>1.5811388300841913E-4</v>
      </c>
      <c r="Z129" s="1">
        <f t="shared" si="144"/>
        <v>2.415229457698242E-4</v>
      </c>
      <c r="AA129" s="1">
        <f t="shared" si="144"/>
        <v>2.1081851067789216E-4</v>
      </c>
      <c r="AB129" s="1">
        <f t="shared" si="144"/>
        <v>1.5811388300841913E-4</v>
      </c>
      <c r="AC129" s="1">
        <f t="shared" si="144"/>
        <v>2.4152294576982423E-4</v>
      </c>
      <c r="AD129" s="1">
        <f t="shared" si="144"/>
        <v>1.5811388300841911E-4</v>
      </c>
      <c r="AE129" s="1">
        <f t="shared" si="144"/>
        <v>1.5811388300841916E-4</v>
      </c>
      <c r="AF129" s="1">
        <f t="shared" si="144"/>
        <v>2.5819888974716137E-4</v>
      </c>
      <c r="AG129" s="1">
        <f t="shared" si="144"/>
        <v>1.5811388300841913E-4</v>
      </c>
      <c r="AH129" s="1">
        <f t="shared" si="144"/>
        <v>1.8971567000236029</v>
      </c>
    </row>
    <row r="130" spans="1:34" s="6" customFormat="1" x14ac:dyDescent="0.3">
      <c r="A130" s="6" t="s">
        <v>117</v>
      </c>
      <c r="B130" s="7">
        <f>B128</f>
        <v>4.1500000000000009E-3</v>
      </c>
      <c r="C130" s="7">
        <f>B130+C128</f>
        <v>9.4000000000000004E-3</v>
      </c>
      <c r="D130" s="7">
        <f>C130+D128</f>
        <v>1.7250000000000001E-2</v>
      </c>
      <c r="E130" s="7">
        <f t="shared" ref="E130:AG130" si="145">D130+E128</f>
        <v>2.8499999999999998E-2</v>
      </c>
      <c r="F130" s="7">
        <f t="shared" si="145"/>
        <v>4.2549999999999998E-2</v>
      </c>
      <c r="G130" s="7">
        <f t="shared" si="145"/>
        <v>5.815E-2</v>
      </c>
      <c r="H130" s="7">
        <f t="shared" si="145"/>
        <v>7.6749999999999999E-2</v>
      </c>
      <c r="I130" s="7">
        <f t="shared" si="145"/>
        <v>9.8999999999999991E-2</v>
      </c>
      <c r="J130" s="7">
        <f t="shared" si="145"/>
        <v>0.12369999999999999</v>
      </c>
      <c r="K130" s="7">
        <f t="shared" si="145"/>
        <v>0.15109999999999998</v>
      </c>
      <c r="L130" s="7">
        <f t="shared" si="145"/>
        <v>0.18239999999999998</v>
      </c>
      <c r="M130" s="7">
        <f t="shared" si="145"/>
        <v>0.21344999999999997</v>
      </c>
      <c r="N130" s="7">
        <f t="shared" si="145"/>
        <v>0.25099999999999995</v>
      </c>
      <c r="O130" s="7">
        <f t="shared" si="145"/>
        <v>0.28694999999999993</v>
      </c>
      <c r="P130" s="7">
        <f t="shared" si="145"/>
        <v>0.3290499999999999</v>
      </c>
      <c r="Q130" s="7">
        <f t="shared" si="145"/>
        <v>0.37164999999999987</v>
      </c>
      <c r="R130" s="7">
        <f t="shared" si="145"/>
        <v>0.41829999999999984</v>
      </c>
      <c r="S130" s="7">
        <f t="shared" si="145"/>
        <v>0.46769999999999984</v>
      </c>
      <c r="T130" s="7">
        <f t="shared" si="145"/>
        <v>0.51879999999999982</v>
      </c>
      <c r="U130" s="7">
        <f t="shared" si="145"/>
        <v>0.57389999999999985</v>
      </c>
      <c r="V130" s="7">
        <f t="shared" si="145"/>
        <v>0.63309999999999989</v>
      </c>
      <c r="W130" s="7">
        <f t="shared" si="145"/>
        <v>0.69264999999999988</v>
      </c>
      <c r="X130" s="7">
        <f t="shared" si="145"/>
        <v>0.75524999999999987</v>
      </c>
      <c r="Y130" s="7">
        <f t="shared" si="145"/>
        <v>0.81929999999999992</v>
      </c>
      <c r="Z130" s="7">
        <f t="shared" si="145"/>
        <v>0.88844999999999996</v>
      </c>
      <c r="AA130" s="7">
        <f t="shared" si="145"/>
        <v>0.95904999999999996</v>
      </c>
      <c r="AB130" s="7">
        <f t="shared" si="145"/>
        <v>1.0295999999999998</v>
      </c>
      <c r="AC130" s="7">
        <f t="shared" si="145"/>
        <v>1.1067499999999999</v>
      </c>
      <c r="AD130" s="7">
        <f t="shared" si="145"/>
        <v>1.1867999999999999</v>
      </c>
      <c r="AE130" s="7">
        <f t="shared" si="145"/>
        <v>1.2683499999999999</v>
      </c>
      <c r="AF130" s="7">
        <f t="shared" si="145"/>
        <v>1.3506499999999999</v>
      </c>
      <c r="AG130" s="7">
        <f t="shared" si="145"/>
        <v>1.4336</v>
      </c>
      <c r="AH130" s="7"/>
    </row>
    <row r="132" spans="1:34" x14ac:dyDescent="0.3">
      <c r="A132" t="s">
        <v>40</v>
      </c>
      <c r="C132" t="s">
        <v>80</v>
      </c>
    </row>
    <row r="133" spans="1:34" x14ac:dyDescent="0.3">
      <c r="A133" t="s">
        <v>1</v>
      </c>
      <c r="B133" t="s">
        <v>41</v>
      </c>
      <c r="C133" t="s">
        <v>42</v>
      </c>
      <c r="D133" t="s">
        <v>43</v>
      </c>
      <c r="E133" t="s">
        <v>44</v>
      </c>
      <c r="F133" t="s">
        <v>45</v>
      </c>
      <c r="G133" t="s">
        <v>46</v>
      </c>
      <c r="H133" t="s">
        <v>47</v>
      </c>
      <c r="I133" t="s">
        <v>48</v>
      </c>
      <c r="J133" t="s">
        <v>49</v>
      </c>
      <c r="K133" t="s">
        <v>50</v>
      </c>
      <c r="L133" t="s">
        <v>51</v>
      </c>
      <c r="M133" t="s">
        <v>52</v>
      </c>
      <c r="N133" t="s">
        <v>53</v>
      </c>
      <c r="O133" t="s">
        <v>54</v>
      </c>
      <c r="P133" t="s">
        <v>55</v>
      </c>
      <c r="Q133" t="s">
        <v>56</v>
      </c>
      <c r="R133" t="s">
        <v>57</v>
      </c>
      <c r="S133" t="s">
        <v>58</v>
      </c>
      <c r="T133" t="s">
        <v>59</v>
      </c>
      <c r="U133" t="s">
        <v>60</v>
      </c>
      <c r="V133" t="s">
        <v>61</v>
      </c>
      <c r="W133" t="s">
        <v>62</v>
      </c>
      <c r="X133" t="s">
        <v>63</v>
      </c>
      <c r="Y133" t="s">
        <v>64</v>
      </c>
      <c r="Z133" t="s">
        <v>65</v>
      </c>
      <c r="AA133" t="s">
        <v>66</v>
      </c>
      <c r="AB133" t="s">
        <v>67</v>
      </c>
      <c r="AC133" t="s">
        <v>68</v>
      </c>
      <c r="AD133" t="s">
        <v>69</v>
      </c>
      <c r="AE133" t="s">
        <v>70</v>
      </c>
      <c r="AF133" t="s">
        <v>71</v>
      </c>
      <c r="AG133" t="s">
        <v>72</v>
      </c>
      <c r="AH133" t="s">
        <v>73</v>
      </c>
    </row>
    <row r="134" spans="1:34" x14ac:dyDescent="0.3">
      <c r="A134">
        <v>1</v>
      </c>
      <c r="B134">
        <f t="shared" ref="B134:B143" si="146">(B117) /$E$7</f>
        <v>6.7499999999999991E-2</v>
      </c>
      <c r="C134">
        <f>C117/$E$7</f>
        <v>8.249999999999999E-2</v>
      </c>
      <c r="D134">
        <f t="shared" ref="D134:D143" si="147">(D117) /$E$7</f>
        <v>0.1125</v>
      </c>
      <c r="E134">
        <f>E117/$E$7</f>
        <v>0.16499999999999998</v>
      </c>
      <c r="F134">
        <f t="shared" ref="F134:F143" si="148">(F117) /$E$7</f>
        <v>0.21000000000000002</v>
      </c>
      <c r="G134">
        <f>G117/$E$7</f>
        <v>0.23250000000000001</v>
      </c>
      <c r="H134">
        <f t="shared" ref="H134:H143" si="149">(H117) /$E$7</f>
        <v>0.27749999999999997</v>
      </c>
      <c r="I134">
        <f>I117/$E$7</f>
        <v>0.32999999999999996</v>
      </c>
      <c r="J134">
        <f t="shared" ref="J134:J143" si="150">(J117) /$E$7</f>
        <v>0.36749999999999999</v>
      </c>
      <c r="K134">
        <f>K117/$E$7</f>
        <v>0.40500000000000003</v>
      </c>
      <c r="L134">
        <f t="shared" ref="L134:L143" si="151">(L117) /$E$7</f>
        <v>0.46500000000000002</v>
      </c>
      <c r="M134">
        <f>M117/$E$7</f>
        <v>0.46500000000000002</v>
      </c>
      <c r="N134">
        <f t="shared" ref="N134:N143" si="152">(N117) /$E$7</f>
        <v>0.5625</v>
      </c>
      <c r="O134">
        <f>O117/$E$7</f>
        <v>0.53999999999999992</v>
      </c>
      <c r="P134">
        <f t="shared" ref="P134:P143" si="153">(P117) /$E$7</f>
        <v>0.63</v>
      </c>
      <c r="Q134">
        <f>Q117/$E$7</f>
        <v>0.63750000000000007</v>
      </c>
      <c r="R134">
        <f t="shared" ref="R134:R143" si="154">(R117) /$E$7</f>
        <v>0.69750000000000001</v>
      </c>
      <c r="S134">
        <f>S117/$E$7</f>
        <v>0.73499999999999999</v>
      </c>
      <c r="T134">
        <f t="shared" ref="T134:T143" si="155">(T117) /$E$7</f>
        <v>0.76500000000000001</v>
      </c>
      <c r="U134">
        <f>U117/$E$7</f>
        <v>0.82500000000000007</v>
      </c>
      <c r="V134">
        <f t="shared" ref="V134:V143" si="156">(V117) /$E$7</f>
        <v>0.88500000000000001</v>
      </c>
      <c r="W134">
        <f>W117/$E$7</f>
        <v>0.89249999999999996</v>
      </c>
      <c r="X134">
        <f t="shared" ref="X134:X143" si="157">(X117) /$E$7</f>
        <v>0.9375</v>
      </c>
      <c r="Y134">
        <f>Y117/$E$7</f>
        <v>0.96000000000000008</v>
      </c>
      <c r="Z134">
        <f t="shared" ref="Z134:Z143" si="158">(Z117) /$E$7</f>
        <v>1.0350000000000001</v>
      </c>
      <c r="AA134">
        <f>AA117/$E$7</f>
        <v>1.0574999999999999</v>
      </c>
      <c r="AB134">
        <f t="shared" ref="AB134:AB143" si="159">(AB117) /$E$7</f>
        <v>1.0574999999999999</v>
      </c>
      <c r="AC134">
        <f>AC117/$E$7</f>
        <v>1.155</v>
      </c>
      <c r="AD134">
        <f t="shared" ref="AD134:AD143" si="160">(AD117) /$E$7</f>
        <v>1.2</v>
      </c>
      <c r="AE134">
        <f>AE117/$E$7</f>
        <v>1.2225000000000001</v>
      </c>
      <c r="AF134">
        <f>AF117/$E$7</f>
        <v>1.23</v>
      </c>
      <c r="AG134">
        <f>AG117/$E$7</f>
        <v>1.2450000000000001</v>
      </c>
      <c r="AH134">
        <f>AVERAGE(B134:AG134)</f>
        <v>0.67031249999999998</v>
      </c>
    </row>
    <row r="135" spans="1:34" x14ac:dyDescent="0.3">
      <c r="A135">
        <v>2</v>
      </c>
      <c r="B135">
        <f t="shared" si="146"/>
        <v>6.0000000000000005E-2</v>
      </c>
      <c r="C135">
        <f t="shared" ref="C135:C143" si="161">(C118) /$E$7</f>
        <v>8.249999999999999E-2</v>
      </c>
      <c r="D135">
        <f t="shared" si="147"/>
        <v>0.12000000000000001</v>
      </c>
      <c r="E135">
        <f t="shared" ref="E135:E143" si="162">(E118) /$E$7</f>
        <v>0.16499999999999998</v>
      </c>
      <c r="F135">
        <f t="shared" si="148"/>
        <v>0.21000000000000002</v>
      </c>
      <c r="G135">
        <f t="shared" ref="G135:G143" si="163">(G118) /$E$7</f>
        <v>0.23250000000000001</v>
      </c>
      <c r="H135">
        <f t="shared" si="149"/>
        <v>0.28499999999999998</v>
      </c>
      <c r="I135">
        <f t="shared" ref="I135:I143" si="164">(I118) /$E$7</f>
        <v>0.33749999999999997</v>
      </c>
      <c r="J135">
        <f t="shared" si="150"/>
        <v>0.36749999999999999</v>
      </c>
      <c r="K135">
        <f t="shared" ref="K135:K143" si="165">(K118) /$E$7</f>
        <v>0.41250000000000003</v>
      </c>
      <c r="L135">
        <f t="shared" si="151"/>
        <v>0.47250000000000003</v>
      </c>
      <c r="M135">
        <f t="shared" ref="M135:M143" si="166">(M118) /$E$7</f>
        <v>0.46500000000000002</v>
      </c>
      <c r="N135">
        <f t="shared" si="152"/>
        <v>0.56999999999999995</v>
      </c>
      <c r="O135">
        <f t="shared" ref="O135:O143" si="167">(O118) /$E$7</f>
        <v>0.53999999999999992</v>
      </c>
      <c r="P135">
        <f t="shared" si="153"/>
        <v>0.63</v>
      </c>
      <c r="Q135">
        <f t="shared" ref="Q135:Q143" si="168">(Q118) /$E$7</f>
        <v>0.64499999999999991</v>
      </c>
      <c r="R135">
        <f t="shared" si="154"/>
        <v>0.70499999999999996</v>
      </c>
      <c r="S135">
        <f t="shared" ref="S135:S143" si="169">(S118) /$E$7</f>
        <v>0.74250000000000005</v>
      </c>
      <c r="T135">
        <f t="shared" si="155"/>
        <v>0.77249999999999996</v>
      </c>
      <c r="U135">
        <f t="shared" ref="U135:U143" si="170">(U118) /$E$7</f>
        <v>0.82500000000000007</v>
      </c>
      <c r="V135">
        <f t="shared" si="156"/>
        <v>0.88500000000000001</v>
      </c>
      <c r="W135">
        <f t="shared" ref="W135:W143" si="171">(W118) /$E$7</f>
        <v>0.89249999999999996</v>
      </c>
      <c r="X135">
        <f t="shared" si="157"/>
        <v>0.9375</v>
      </c>
      <c r="Y135">
        <f t="shared" ref="Y135:Y143" si="172">(Y118) /$E$7</f>
        <v>0.96000000000000008</v>
      </c>
      <c r="Z135">
        <f t="shared" si="158"/>
        <v>1.0425000000000002</v>
      </c>
      <c r="AA135">
        <f t="shared" ref="AA135:AA143" si="173">(AA118) /$E$7</f>
        <v>1.0574999999999999</v>
      </c>
      <c r="AB135">
        <f t="shared" si="159"/>
        <v>1.0574999999999999</v>
      </c>
      <c r="AC135">
        <f t="shared" ref="AC135:AC143" si="174">(AC118) /$E$7</f>
        <v>1.155</v>
      </c>
      <c r="AD135">
        <f t="shared" si="160"/>
        <v>1.2</v>
      </c>
      <c r="AE135">
        <f t="shared" ref="AE135:AG143" si="175">(AE118) /$E$7</f>
        <v>1.23</v>
      </c>
      <c r="AF135">
        <f t="shared" si="175"/>
        <v>1.23</v>
      </c>
      <c r="AG135">
        <f t="shared" si="175"/>
        <v>1.2450000000000001</v>
      </c>
      <c r="AH135">
        <f t="shared" ref="AH135:AH143" si="176">AVERAGE(B135:AG135)</f>
        <v>0.67289062499999996</v>
      </c>
    </row>
    <row r="136" spans="1:34" x14ac:dyDescent="0.3">
      <c r="A136">
        <v>3</v>
      </c>
      <c r="B136">
        <f t="shared" si="146"/>
        <v>6.0000000000000005E-2</v>
      </c>
      <c r="C136">
        <f t="shared" si="161"/>
        <v>7.4999999999999997E-2</v>
      </c>
      <c r="D136">
        <f t="shared" si="147"/>
        <v>0.12000000000000001</v>
      </c>
      <c r="E136">
        <f t="shared" si="162"/>
        <v>0.17249999999999999</v>
      </c>
      <c r="F136">
        <f t="shared" si="148"/>
        <v>0.21000000000000002</v>
      </c>
      <c r="G136">
        <f t="shared" si="163"/>
        <v>0.23250000000000001</v>
      </c>
      <c r="H136">
        <f t="shared" si="149"/>
        <v>0.27749999999999997</v>
      </c>
      <c r="I136">
        <f t="shared" si="164"/>
        <v>0.32999999999999996</v>
      </c>
      <c r="J136">
        <f t="shared" si="150"/>
        <v>0.36749999999999999</v>
      </c>
      <c r="K136">
        <f t="shared" si="165"/>
        <v>0.41250000000000003</v>
      </c>
      <c r="L136">
        <f t="shared" si="151"/>
        <v>0.46500000000000002</v>
      </c>
      <c r="M136">
        <f t="shared" si="166"/>
        <v>0.46500000000000002</v>
      </c>
      <c r="N136">
        <f t="shared" si="152"/>
        <v>0.5625</v>
      </c>
      <c r="O136">
        <f t="shared" si="167"/>
        <v>0.53999999999999992</v>
      </c>
      <c r="P136">
        <f t="shared" si="153"/>
        <v>0.63</v>
      </c>
      <c r="Q136">
        <f t="shared" si="168"/>
        <v>0.63750000000000007</v>
      </c>
      <c r="R136">
        <f t="shared" si="154"/>
        <v>0.70499999999999996</v>
      </c>
      <c r="S136">
        <f t="shared" si="169"/>
        <v>0.73499999999999999</v>
      </c>
      <c r="T136">
        <f t="shared" si="155"/>
        <v>0.77249999999999996</v>
      </c>
      <c r="U136">
        <f t="shared" si="170"/>
        <v>0.82500000000000007</v>
      </c>
      <c r="V136">
        <f t="shared" si="156"/>
        <v>0.88500000000000001</v>
      </c>
      <c r="W136">
        <f t="shared" si="171"/>
        <v>0.89249999999999996</v>
      </c>
      <c r="X136">
        <f t="shared" si="157"/>
        <v>0.9375</v>
      </c>
      <c r="Y136">
        <f t="shared" si="172"/>
        <v>0.96000000000000008</v>
      </c>
      <c r="Z136">
        <f t="shared" si="158"/>
        <v>1.0425000000000002</v>
      </c>
      <c r="AA136">
        <f t="shared" si="173"/>
        <v>1.0574999999999999</v>
      </c>
      <c r="AB136">
        <f t="shared" si="159"/>
        <v>1.0574999999999999</v>
      </c>
      <c r="AC136">
        <f t="shared" si="174"/>
        <v>1.155</v>
      </c>
      <c r="AD136">
        <f t="shared" si="160"/>
        <v>1.2</v>
      </c>
      <c r="AE136">
        <f t="shared" si="175"/>
        <v>1.2225000000000001</v>
      </c>
      <c r="AF136">
        <f t="shared" si="175"/>
        <v>1.23</v>
      </c>
      <c r="AG136">
        <f t="shared" si="175"/>
        <v>1.2450000000000001</v>
      </c>
      <c r="AH136">
        <f t="shared" si="176"/>
        <v>0.67125000000000001</v>
      </c>
    </row>
    <row r="137" spans="1:34" x14ac:dyDescent="0.3">
      <c r="A137">
        <v>4</v>
      </c>
      <c r="B137">
        <f t="shared" si="146"/>
        <v>6.7499999999999991E-2</v>
      </c>
      <c r="C137">
        <f t="shared" si="161"/>
        <v>7.4999999999999997E-2</v>
      </c>
      <c r="D137">
        <f t="shared" si="147"/>
        <v>0.12000000000000001</v>
      </c>
      <c r="E137">
        <f t="shared" si="162"/>
        <v>0.17249999999999999</v>
      </c>
      <c r="F137">
        <f t="shared" si="148"/>
        <v>0.21750000000000003</v>
      </c>
      <c r="G137">
        <f t="shared" si="163"/>
        <v>0.23250000000000001</v>
      </c>
      <c r="H137">
        <f t="shared" si="149"/>
        <v>0.27749999999999997</v>
      </c>
      <c r="I137">
        <f t="shared" si="164"/>
        <v>0.33749999999999997</v>
      </c>
      <c r="J137">
        <f t="shared" si="150"/>
        <v>0.375</v>
      </c>
      <c r="K137">
        <f t="shared" si="165"/>
        <v>0.41250000000000003</v>
      </c>
      <c r="L137">
        <f t="shared" si="151"/>
        <v>0.47250000000000003</v>
      </c>
      <c r="M137">
        <f t="shared" si="166"/>
        <v>0.46500000000000002</v>
      </c>
      <c r="N137">
        <f t="shared" si="152"/>
        <v>0.5625</v>
      </c>
      <c r="O137">
        <f t="shared" si="167"/>
        <v>0.53999999999999992</v>
      </c>
      <c r="P137">
        <f t="shared" si="153"/>
        <v>0.63</v>
      </c>
      <c r="Q137">
        <f t="shared" si="168"/>
        <v>0.63750000000000007</v>
      </c>
      <c r="R137">
        <f t="shared" si="154"/>
        <v>0.69750000000000001</v>
      </c>
      <c r="S137">
        <f t="shared" si="169"/>
        <v>0.74250000000000005</v>
      </c>
      <c r="T137">
        <f t="shared" si="155"/>
        <v>0.76500000000000001</v>
      </c>
      <c r="U137">
        <f t="shared" si="170"/>
        <v>0.82500000000000007</v>
      </c>
      <c r="V137">
        <f t="shared" si="156"/>
        <v>0.89249999999999996</v>
      </c>
      <c r="W137">
        <f t="shared" si="171"/>
        <v>0.89249999999999996</v>
      </c>
      <c r="X137">
        <f t="shared" si="157"/>
        <v>0.9375</v>
      </c>
      <c r="Y137">
        <f t="shared" si="172"/>
        <v>0.96000000000000008</v>
      </c>
      <c r="Z137">
        <f t="shared" si="158"/>
        <v>1.0350000000000001</v>
      </c>
      <c r="AA137">
        <f t="shared" si="173"/>
        <v>1.0574999999999999</v>
      </c>
      <c r="AB137">
        <f t="shared" si="159"/>
        <v>1.0574999999999999</v>
      </c>
      <c r="AC137">
        <f t="shared" si="174"/>
        <v>1.1625000000000001</v>
      </c>
      <c r="AD137">
        <f t="shared" si="160"/>
        <v>1.2</v>
      </c>
      <c r="AE137">
        <f t="shared" si="175"/>
        <v>1.2225000000000001</v>
      </c>
      <c r="AF137">
        <f t="shared" si="175"/>
        <v>1.2375</v>
      </c>
      <c r="AG137">
        <f t="shared" si="175"/>
        <v>1.2450000000000001</v>
      </c>
      <c r="AH137">
        <f t="shared" si="176"/>
        <v>0.67265624999999996</v>
      </c>
    </row>
    <row r="138" spans="1:34" x14ac:dyDescent="0.3">
      <c r="A138">
        <v>5</v>
      </c>
      <c r="B138">
        <f t="shared" si="146"/>
        <v>6.0000000000000005E-2</v>
      </c>
      <c r="C138">
        <f t="shared" si="161"/>
        <v>8.249999999999999E-2</v>
      </c>
      <c r="D138">
        <f t="shared" si="147"/>
        <v>0.1125</v>
      </c>
      <c r="E138">
        <f t="shared" si="162"/>
        <v>0.16499999999999998</v>
      </c>
      <c r="F138">
        <f t="shared" si="148"/>
        <v>0.21000000000000002</v>
      </c>
      <c r="G138">
        <f t="shared" si="163"/>
        <v>0.24000000000000002</v>
      </c>
      <c r="H138">
        <f t="shared" si="149"/>
        <v>0.27749999999999997</v>
      </c>
      <c r="I138">
        <f t="shared" si="164"/>
        <v>0.33749999999999997</v>
      </c>
      <c r="J138">
        <f t="shared" si="150"/>
        <v>0.36749999999999999</v>
      </c>
      <c r="K138">
        <f t="shared" si="165"/>
        <v>0.41250000000000003</v>
      </c>
      <c r="L138">
        <f t="shared" si="151"/>
        <v>0.47250000000000003</v>
      </c>
      <c r="M138">
        <f t="shared" si="166"/>
        <v>0.46500000000000002</v>
      </c>
      <c r="N138">
        <f t="shared" si="152"/>
        <v>0.5625</v>
      </c>
      <c r="O138">
        <f t="shared" si="167"/>
        <v>0.53249999999999997</v>
      </c>
      <c r="P138">
        <f t="shared" si="153"/>
        <v>0.63750000000000007</v>
      </c>
      <c r="Q138">
        <f t="shared" si="168"/>
        <v>0.63750000000000007</v>
      </c>
      <c r="R138">
        <f t="shared" si="154"/>
        <v>0.69750000000000001</v>
      </c>
      <c r="S138">
        <f t="shared" si="169"/>
        <v>0.74250000000000005</v>
      </c>
      <c r="T138">
        <f t="shared" si="155"/>
        <v>0.76500000000000001</v>
      </c>
      <c r="U138">
        <f t="shared" si="170"/>
        <v>0.82500000000000007</v>
      </c>
      <c r="V138">
        <f t="shared" si="156"/>
        <v>0.89249999999999996</v>
      </c>
      <c r="W138">
        <f t="shared" si="171"/>
        <v>0.89249999999999996</v>
      </c>
      <c r="X138">
        <f t="shared" si="157"/>
        <v>0.9375</v>
      </c>
      <c r="Y138">
        <f t="shared" si="172"/>
        <v>0.96000000000000008</v>
      </c>
      <c r="Z138">
        <f t="shared" si="158"/>
        <v>1.0350000000000001</v>
      </c>
      <c r="AA138">
        <f t="shared" si="173"/>
        <v>1.0649999999999999</v>
      </c>
      <c r="AB138">
        <f t="shared" si="159"/>
        <v>1.0649999999999999</v>
      </c>
      <c r="AC138">
        <f t="shared" si="174"/>
        <v>1.155</v>
      </c>
      <c r="AD138">
        <f t="shared" si="160"/>
        <v>1.2</v>
      </c>
      <c r="AE138">
        <f t="shared" si="175"/>
        <v>1.2225000000000001</v>
      </c>
      <c r="AF138">
        <f t="shared" si="175"/>
        <v>1.2375</v>
      </c>
      <c r="AG138">
        <f t="shared" si="175"/>
        <v>1.2450000000000001</v>
      </c>
      <c r="AH138">
        <f t="shared" si="176"/>
        <v>0.67218750000000005</v>
      </c>
    </row>
    <row r="139" spans="1:34" x14ac:dyDescent="0.3">
      <c r="A139">
        <v>6</v>
      </c>
      <c r="B139">
        <f t="shared" si="146"/>
        <v>6.7499999999999991E-2</v>
      </c>
      <c r="C139">
        <f t="shared" si="161"/>
        <v>7.4999999999999997E-2</v>
      </c>
      <c r="D139">
        <f t="shared" si="147"/>
        <v>0.12000000000000001</v>
      </c>
      <c r="E139">
        <f t="shared" si="162"/>
        <v>0.16499999999999998</v>
      </c>
      <c r="F139">
        <f t="shared" si="148"/>
        <v>0.21000000000000002</v>
      </c>
      <c r="G139">
        <f t="shared" si="163"/>
        <v>0.23250000000000001</v>
      </c>
      <c r="H139">
        <f t="shared" si="149"/>
        <v>0.27749999999999997</v>
      </c>
      <c r="I139">
        <f t="shared" si="164"/>
        <v>0.32999999999999996</v>
      </c>
      <c r="J139">
        <f t="shared" si="150"/>
        <v>0.36749999999999999</v>
      </c>
      <c r="K139">
        <f t="shared" si="165"/>
        <v>0.40500000000000003</v>
      </c>
      <c r="L139">
        <f t="shared" si="151"/>
        <v>0.47250000000000003</v>
      </c>
      <c r="M139">
        <f t="shared" si="166"/>
        <v>0.46500000000000002</v>
      </c>
      <c r="N139">
        <f t="shared" si="152"/>
        <v>0.5625</v>
      </c>
      <c r="O139">
        <f t="shared" si="167"/>
        <v>0.53999999999999992</v>
      </c>
      <c r="P139">
        <f t="shared" si="153"/>
        <v>0.63</v>
      </c>
      <c r="Q139">
        <f t="shared" si="168"/>
        <v>0.64499999999999991</v>
      </c>
      <c r="R139">
        <f t="shared" si="154"/>
        <v>0.69750000000000001</v>
      </c>
      <c r="S139">
        <f t="shared" si="169"/>
        <v>0.74250000000000005</v>
      </c>
      <c r="T139">
        <f t="shared" si="155"/>
        <v>0.76500000000000001</v>
      </c>
      <c r="U139">
        <f t="shared" si="170"/>
        <v>0.82500000000000007</v>
      </c>
      <c r="V139">
        <f t="shared" si="156"/>
        <v>0.89249999999999996</v>
      </c>
      <c r="W139">
        <f t="shared" si="171"/>
        <v>0.9</v>
      </c>
      <c r="X139">
        <f t="shared" si="157"/>
        <v>0.94500000000000006</v>
      </c>
      <c r="Y139">
        <f t="shared" si="172"/>
        <v>0.96000000000000008</v>
      </c>
      <c r="Z139">
        <f t="shared" si="158"/>
        <v>1.0350000000000001</v>
      </c>
      <c r="AA139">
        <f t="shared" si="173"/>
        <v>1.0574999999999999</v>
      </c>
      <c r="AB139">
        <f t="shared" si="159"/>
        <v>1.0574999999999999</v>
      </c>
      <c r="AC139">
        <f t="shared" si="174"/>
        <v>1.155</v>
      </c>
      <c r="AD139">
        <f t="shared" si="160"/>
        <v>1.2</v>
      </c>
      <c r="AE139">
        <f t="shared" si="175"/>
        <v>1.2225000000000001</v>
      </c>
      <c r="AF139">
        <f t="shared" si="175"/>
        <v>1.23</v>
      </c>
      <c r="AG139">
        <f t="shared" si="175"/>
        <v>1.2450000000000001</v>
      </c>
      <c r="AH139">
        <f t="shared" si="176"/>
        <v>0.67171875000000003</v>
      </c>
    </row>
    <row r="140" spans="1:34" x14ac:dyDescent="0.3">
      <c r="A140">
        <v>7</v>
      </c>
      <c r="B140">
        <f t="shared" si="146"/>
        <v>6.0000000000000005E-2</v>
      </c>
      <c r="C140">
        <f t="shared" si="161"/>
        <v>8.249999999999999E-2</v>
      </c>
      <c r="D140">
        <f t="shared" si="147"/>
        <v>0.12000000000000001</v>
      </c>
      <c r="E140">
        <f t="shared" si="162"/>
        <v>0.17249999999999999</v>
      </c>
      <c r="F140">
        <f t="shared" si="148"/>
        <v>0.21000000000000002</v>
      </c>
      <c r="G140">
        <f t="shared" si="163"/>
        <v>0.23250000000000001</v>
      </c>
      <c r="H140">
        <f t="shared" si="149"/>
        <v>0.27749999999999997</v>
      </c>
      <c r="I140">
        <f t="shared" si="164"/>
        <v>0.33749999999999997</v>
      </c>
      <c r="J140">
        <f t="shared" si="150"/>
        <v>0.375</v>
      </c>
      <c r="K140">
        <f t="shared" si="165"/>
        <v>0.41250000000000003</v>
      </c>
      <c r="L140">
        <f t="shared" si="151"/>
        <v>0.47250000000000003</v>
      </c>
      <c r="M140">
        <f t="shared" si="166"/>
        <v>0.47250000000000003</v>
      </c>
      <c r="N140">
        <f t="shared" si="152"/>
        <v>0.5625</v>
      </c>
      <c r="O140">
        <f t="shared" si="167"/>
        <v>0.53999999999999992</v>
      </c>
      <c r="P140">
        <f t="shared" si="153"/>
        <v>0.63750000000000007</v>
      </c>
      <c r="Q140">
        <f t="shared" si="168"/>
        <v>0.63750000000000007</v>
      </c>
      <c r="R140">
        <f t="shared" si="154"/>
        <v>0.69750000000000001</v>
      </c>
      <c r="S140">
        <f t="shared" si="169"/>
        <v>0.74250000000000005</v>
      </c>
      <c r="T140">
        <f t="shared" si="155"/>
        <v>0.76500000000000001</v>
      </c>
      <c r="U140">
        <f t="shared" si="170"/>
        <v>0.83250000000000002</v>
      </c>
      <c r="V140">
        <f t="shared" si="156"/>
        <v>0.88500000000000001</v>
      </c>
      <c r="W140">
        <f t="shared" si="171"/>
        <v>0.89249999999999996</v>
      </c>
      <c r="X140">
        <f t="shared" si="157"/>
        <v>0.94500000000000006</v>
      </c>
      <c r="Y140">
        <f t="shared" si="172"/>
        <v>0.96000000000000008</v>
      </c>
      <c r="Z140">
        <f t="shared" si="158"/>
        <v>1.0350000000000001</v>
      </c>
      <c r="AA140">
        <f t="shared" si="173"/>
        <v>1.0574999999999999</v>
      </c>
      <c r="AB140">
        <f t="shared" si="159"/>
        <v>1.0574999999999999</v>
      </c>
      <c r="AC140">
        <f t="shared" si="174"/>
        <v>1.1625000000000001</v>
      </c>
      <c r="AD140">
        <f t="shared" si="160"/>
        <v>1.2</v>
      </c>
      <c r="AE140">
        <f t="shared" si="175"/>
        <v>1.2225000000000001</v>
      </c>
      <c r="AF140">
        <f t="shared" si="175"/>
        <v>1.2375</v>
      </c>
      <c r="AG140">
        <f t="shared" si="175"/>
        <v>1.2450000000000001</v>
      </c>
      <c r="AH140">
        <f t="shared" si="176"/>
        <v>0.67312499999999997</v>
      </c>
    </row>
    <row r="141" spans="1:34" x14ac:dyDescent="0.3">
      <c r="A141">
        <v>8</v>
      </c>
      <c r="B141">
        <f t="shared" si="146"/>
        <v>6.0000000000000005E-2</v>
      </c>
      <c r="C141">
        <f t="shared" si="161"/>
        <v>7.4999999999999997E-2</v>
      </c>
      <c r="D141">
        <f t="shared" si="147"/>
        <v>0.12000000000000001</v>
      </c>
      <c r="E141">
        <f t="shared" si="162"/>
        <v>0.17249999999999999</v>
      </c>
      <c r="F141">
        <f t="shared" si="148"/>
        <v>0.21000000000000002</v>
      </c>
      <c r="G141">
        <f t="shared" si="163"/>
        <v>0.23250000000000001</v>
      </c>
      <c r="H141">
        <f t="shared" si="149"/>
        <v>0.28499999999999998</v>
      </c>
      <c r="I141">
        <f t="shared" si="164"/>
        <v>0.32999999999999996</v>
      </c>
      <c r="J141">
        <f t="shared" si="150"/>
        <v>0.36749999999999999</v>
      </c>
      <c r="K141">
        <f t="shared" si="165"/>
        <v>0.41250000000000003</v>
      </c>
      <c r="L141">
        <f t="shared" si="151"/>
        <v>0.46500000000000002</v>
      </c>
      <c r="M141">
        <f t="shared" si="166"/>
        <v>0.46500000000000002</v>
      </c>
      <c r="N141">
        <f t="shared" si="152"/>
        <v>0.5625</v>
      </c>
      <c r="O141">
        <f t="shared" si="167"/>
        <v>0.53999999999999992</v>
      </c>
      <c r="P141">
        <f t="shared" si="153"/>
        <v>0.63</v>
      </c>
      <c r="Q141">
        <f t="shared" si="168"/>
        <v>0.63750000000000007</v>
      </c>
      <c r="R141">
        <f t="shared" si="154"/>
        <v>0.69750000000000001</v>
      </c>
      <c r="S141">
        <f t="shared" si="169"/>
        <v>0.74250000000000005</v>
      </c>
      <c r="T141">
        <f t="shared" si="155"/>
        <v>0.76500000000000001</v>
      </c>
      <c r="U141">
        <f t="shared" si="170"/>
        <v>0.83250000000000002</v>
      </c>
      <c r="V141">
        <f t="shared" si="156"/>
        <v>0.88500000000000001</v>
      </c>
      <c r="W141">
        <f t="shared" si="171"/>
        <v>0.89249999999999996</v>
      </c>
      <c r="X141">
        <f t="shared" si="157"/>
        <v>0.9375</v>
      </c>
      <c r="Y141">
        <f t="shared" si="172"/>
        <v>0.96750000000000003</v>
      </c>
      <c r="Z141">
        <f t="shared" si="158"/>
        <v>1.0350000000000001</v>
      </c>
      <c r="AA141">
        <f t="shared" si="173"/>
        <v>1.0574999999999999</v>
      </c>
      <c r="AB141">
        <f t="shared" si="159"/>
        <v>1.0574999999999999</v>
      </c>
      <c r="AC141">
        <f t="shared" si="174"/>
        <v>1.1625000000000001</v>
      </c>
      <c r="AD141">
        <f t="shared" si="160"/>
        <v>1.2075</v>
      </c>
      <c r="AE141">
        <f t="shared" si="175"/>
        <v>1.2225000000000001</v>
      </c>
      <c r="AF141">
        <f t="shared" si="175"/>
        <v>1.2375</v>
      </c>
      <c r="AG141">
        <f t="shared" si="175"/>
        <v>1.2375</v>
      </c>
      <c r="AH141">
        <f t="shared" si="176"/>
        <v>0.67195312499999993</v>
      </c>
    </row>
    <row r="142" spans="1:34" x14ac:dyDescent="0.3">
      <c r="A142">
        <v>9</v>
      </c>
      <c r="B142">
        <f t="shared" si="146"/>
        <v>6.0000000000000005E-2</v>
      </c>
      <c r="C142">
        <f t="shared" si="161"/>
        <v>7.4999999999999997E-2</v>
      </c>
      <c r="D142">
        <f t="shared" si="147"/>
        <v>0.12000000000000001</v>
      </c>
      <c r="E142">
        <f t="shared" si="162"/>
        <v>0.16499999999999998</v>
      </c>
      <c r="F142">
        <f t="shared" si="148"/>
        <v>0.21000000000000002</v>
      </c>
      <c r="G142">
        <f t="shared" si="163"/>
        <v>0.23250000000000001</v>
      </c>
      <c r="H142">
        <f t="shared" si="149"/>
        <v>0.27749999999999997</v>
      </c>
      <c r="I142">
        <f t="shared" si="164"/>
        <v>0.32999999999999996</v>
      </c>
      <c r="J142">
        <f t="shared" si="150"/>
        <v>0.375</v>
      </c>
      <c r="K142">
        <f t="shared" si="165"/>
        <v>0.41250000000000003</v>
      </c>
      <c r="L142">
        <f t="shared" si="151"/>
        <v>0.46500000000000002</v>
      </c>
      <c r="M142">
        <f t="shared" si="166"/>
        <v>0.46500000000000002</v>
      </c>
      <c r="N142">
        <f t="shared" si="152"/>
        <v>0.5625</v>
      </c>
      <c r="O142">
        <f t="shared" si="167"/>
        <v>0.53999999999999992</v>
      </c>
      <c r="P142">
        <f t="shared" si="153"/>
        <v>0.63</v>
      </c>
      <c r="Q142">
        <f t="shared" si="168"/>
        <v>0.63750000000000007</v>
      </c>
      <c r="R142">
        <f t="shared" si="154"/>
        <v>0.69750000000000001</v>
      </c>
      <c r="S142">
        <f t="shared" si="169"/>
        <v>0.74250000000000005</v>
      </c>
      <c r="T142">
        <f t="shared" si="155"/>
        <v>0.76500000000000001</v>
      </c>
      <c r="U142">
        <f t="shared" si="170"/>
        <v>0.82500000000000007</v>
      </c>
      <c r="V142">
        <f t="shared" si="156"/>
        <v>0.89249999999999996</v>
      </c>
      <c r="W142">
        <f t="shared" si="171"/>
        <v>0.89249999999999996</v>
      </c>
      <c r="X142">
        <f t="shared" si="157"/>
        <v>0.9375</v>
      </c>
      <c r="Y142">
        <f t="shared" si="172"/>
        <v>0.96000000000000008</v>
      </c>
      <c r="Z142">
        <f t="shared" si="158"/>
        <v>1.0350000000000001</v>
      </c>
      <c r="AA142">
        <f t="shared" si="173"/>
        <v>1.0574999999999999</v>
      </c>
      <c r="AB142">
        <f t="shared" si="159"/>
        <v>1.0574999999999999</v>
      </c>
      <c r="AC142">
        <f t="shared" si="174"/>
        <v>1.155</v>
      </c>
      <c r="AD142">
        <f t="shared" si="160"/>
        <v>1.2</v>
      </c>
      <c r="AE142">
        <f t="shared" si="175"/>
        <v>1.2225000000000001</v>
      </c>
      <c r="AF142">
        <f t="shared" si="175"/>
        <v>1.2375</v>
      </c>
      <c r="AG142">
        <f t="shared" si="175"/>
        <v>1.2450000000000001</v>
      </c>
      <c r="AH142">
        <f t="shared" si="176"/>
        <v>0.67125000000000001</v>
      </c>
    </row>
    <row r="143" spans="1:34" x14ac:dyDescent="0.3">
      <c r="A143">
        <v>10</v>
      </c>
      <c r="B143">
        <f t="shared" si="146"/>
        <v>6.0000000000000005E-2</v>
      </c>
      <c r="C143">
        <f t="shared" si="161"/>
        <v>8.249999999999999E-2</v>
      </c>
      <c r="D143">
        <f t="shared" si="147"/>
        <v>0.1125</v>
      </c>
      <c r="E143">
        <f t="shared" si="162"/>
        <v>0.17249999999999999</v>
      </c>
      <c r="F143">
        <f t="shared" si="148"/>
        <v>0.21000000000000002</v>
      </c>
      <c r="G143">
        <f t="shared" si="163"/>
        <v>0.24000000000000002</v>
      </c>
      <c r="H143">
        <f t="shared" si="149"/>
        <v>0.27749999999999997</v>
      </c>
      <c r="I143">
        <f t="shared" si="164"/>
        <v>0.33749999999999997</v>
      </c>
      <c r="J143">
        <f t="shared" si="150"/>
        <v>0.375</v>
      </c>
      <c r="K143">
        <f t="shared" si="165"/>
        <v>0.41250000000000003</v>
      </c>
      <c r="L143">
        <f t="shared" si="151"/>
        <v>0.47250000000000003</v>
      </c>
      <c r="M143">
        <f t="shared" si="166"/>
        <v>0.46500000000000002</v>
      </c>
      <c r="N143">
        <f t="shared" si="152"/>
        <v>0.5625</v>
      </c>
      <c r="O143">
        <f t="shared" si="167"/>
        <v>0.53999999999999992</v>
      </c>
      <c r="P143">
        <f t="shared" si="153"/>
        <v>0.63</v>
      </c>
      <c r="Q143">
        <f t="shared" si="168"/>
        <v>0.63750000000000007</v>
      </c>
      <c r="R143">
        <f t="shared" si="154"/>
        <v>0.70499999999999996</v>
      </c>
      <c r="S143">
        <f t="shared" si="169"/>
        <v>0.74250000000000005</v>
      </c>
      <c r="T143">
        <f t="shared" si="155"/>
        <v>0.76500000000000001</v>
      </c>
      <c r="U143">
        <f t="shared" si="170"/>
        <v>0.82500000000000007</v>
      </c>
      <c r="V143">
        <f t="shared" si="156"/>
        <v>0.88500000000000001</v>
      </c>
      <c r="W143">
        <f t="shared" si="171"/>
        <v>0.89249999999999996</v>
      </c>
      <c r="X143">
        <f t="shared" si="157"/>
        <v>0.9375</v>
      </c>
      <c r="Y143">
        <f t="shared" si="172"/>
        <v>0.96000000000000008</v>
      </c>
      <c r="Z143">
        <f t="shared" si="158"/>
        <v>1.0425000000000002</v>
      </c>
      <c r="AA143">
        <f t="shared" si="173"/>
        <v>1.0649999999999999</v>
      </c>
      <c r="AB143">
        <f t="shared" si="159"/>
        <v>1.0574999999999999</v>
      </c>
      <c r="AC143">
        <f t="shared" si="174"/>
        <v>1.155</v>
      </c>
      <c r="AD143">
        <f t="shared" si="160"/>
        <v>1.2</v>
      </c>
      <c r="AE143">
        <f t="shared" si="175"/>
        <v>1.2225000000000001</v>
      </c>
      <c r="AF143">
        <f t="shared" si="175"/>
        <v>1.2375</v>
      </c>
      <c r="AG143">
        <f t="shared" si="175"/>
        <v>1.2450000000000001</v>
      </c>
      <c r="AH143">
        <f t="shared" si="176"/>
        <v>0.67265624999999996</v>
      </c>
    </row>
    <row r="145" spans="1:34" x14ac:dyDescent="0.3">
      <c r="A145" t="s">
        <v>75</v>
      </c>
      <c r="B145">
        <f t="shared" ref="B145:AH145" si="177">AVERAGE(B134:B143)</f>
        <v>6.2250000000000014E-2</v>
      </c>
      <c r="C145">
        <f t="shared" si="177"/>
        <v>7.8749999999999987E-2</v>
      </c>
      <c r="D145">
        <f t="shared" si="177"/>
        <v>0.11775000000000002</v>
      </c>
      <c r="E145">
        <f t="shared" si="177"/>
        <v>0.16874999999999996</v>
      </c>
      <c r="F145">
        <f t="shared" si="177"/>
        <v>0.21074999999999999</v>
      </c>
      <c r="G145">
        <f t="shared" si="177"/>
        <v>0.23400000000000004</v>
      </c>
      <c r="H145">
        <f t="shared" si="177"/>
        <v>0.27899999999999997</v>
      </c>
      <c r="I145">
        <f t="shared" si="177"/>
        <v>0.33374999999999999</v>
      </c>
      <c r="J145">
        <f t="shared" si="177"/>
        <v>0.3705</v>
      </c>
      <c r="K145">
        <f t="shared" si="177"/>
        <v>0.41100000000000003</v>
      </c>
      <c r="L145">
        <f t="shared" si="177"/>
        <v>0.46950000000000003</v>
      </c>
      <c r="M145">
        <f t="shared" si="177"/>
        <v>0.46575</v>
      </c>
      <c r="N145">
        <f t="shared" si="177"/>
        <v>0.56325000000000003</v>
      </c>
      <c r="O145">
        <f t="shared" si="177"/>
        <v>0.53925000000000001</v>
      </c>
      <c r="P145">
        <f t="shared" si="177"/>
        <v>0.63149999999999995</v>
      </c>
      <c r="Q145">
        <f t="shared" si="177"/>
        <v>0.63900000000000001</v>
      </c>
      <c r="R145">
        <f t="shared" si="177"/>
        <v>0.69974999999999987</v>
      </c>
      <c r="S145">
        <f t="shared" si="177"/>
        <v>0.74099999999999988</v>
      </c>
      <c r="T145">
        <f t="shared" si="177"/>
        <v>0.76649999999999996</v>
      </c>
      <c r="U145">
        <f t="shared" si="177"/>
        <v>0.82650000000000001</v>
      </c>
      <c r="V145">
        <f t="shared" si="177"/>
        <v>0.88800000000000012</v>
      </c>
      <c r="W145">
        <f t="shared" si="177"/>
        <v>0.89324999999999988</v>
      </c>
      <c r="X145">
        <f t="shared" si="177"/>
        <v>0.93900000000000006</v>
      </c>
      <c r="Y145">
        <f t="shared" si="177"/>
        <v>0.96075000000000021</v>
      </c>
      <c r="Z145">
        <f t="shared" si="177"/>
        <v>1.0372500000000002</v>
      </c>
      <c r="AA145">
        <f t="shared" si="177"/>
        <v>1.0589999999999997</v>
      </c>
      <c r="AB145">
        <f t="shared" si="177"/>
        <v>1.0582499999999997</v>
      </c>
      <c r="AC145">
        <f t="shared" si="177"/>
        <v>1.1572499999999999</v>
      </c>
      <c r="AD145">
        <f t="shared" si="177"/>
        <v>1.2007499999999998</v>
      </c>
      <c r="AE145">
        <f t="shared" si="177"/>
        <v>1.2232500000000002</v>
      </c>
      <c r="AF145">
        <f t="shared" si="177"/>
        <v>1.2345000000000002</v>
      </c>
      <c r="AG145">
        <f t="shared" si="177"/>
        <v>1.2442500000000003</v>
      </c>
      <c r="AH145">
        <f t="shared" si="177"/>
        <v>0.67199999999999993</v>
      </c>
    </row>
    <row r="146" spans="1:34" x14ac:dyDescent="0.3">
      <c r="A146" t="s">
        <v>76</v>
      </c>
      <c r="B146">
        <f t="shared" ref="B146:AH146" si="178">B145*SQRT(B129^2 / B128^2 + $F$7^2/$E$7^2)</f>
        <v>3.6420464371009842E-3</v>
      </c>
      <c r="C146">
        <f t="shared" si="178"/>
        <v>3.9809868437361076E-3</v>
      </c>
      <c r="D146">
        <f t="shared" si="178"/>
        <v>3.691089574908745E-3</v>
      </c>
      <c r="E146">
        <f t="shared" si="178"/>
        <v>4.0804602987898351E-3</v>
      </c>
      <c r="F146">
        <f t="shared" si="178"/>
        <v>2.6877425937020098E-3</v>
      </c>
      <c r="G146">
        <f t="shared" si="178"/>
        <v>3.4599445082255324E-3</v>
      </c>
      <c r="H146">
        <f t="shared" si="178"/>
        <v>3.5780268305310426E-3</v>
      </c>
      <c r="I146">
        <f t="shared" si="178"/>
        <v>4.4311405134570079E-3</v>
      </c>
      <c r="J146">
        <f t="shared" si="178"/>
        <v>4.4656163068494846E-3</v>
      </c>
      <c r="K146">
        <f t="shared" si="178"/>
        <v>4.0101316686612697E-3</v>
      </c>
      <c r="L146">
        <f t="shared" si="178"/>
        <v>4.7891010638741001E-3</v>
      </c>
      <c r="M146">
        <f t="shared" si="178"/>
        <v>3.6652735573214734E-3</v>
      </c>
      <c r="N146">
        <f t="shared" si="178"/>
        <v>4.1286826288781282E-3</v>
      </c>
      <c r="O146">
        <f t="shared" si="178"/>
        <v>4.0116655207033409E-3</v>
      </c>
      <c r="P146">
        <f t="shared" si="178"/>
        <v>4.9352326186310625E-3</v>
      </c>
      <c r="Q146">
        <f t="shared" si="178"/>
        <v>4.9698647868930742E-3</v>
      </c>
      <c r="R146">
        <f t="shared" si="178"/>
        <v>5.5454848525624892E-3</v>
      </c>
      <c r="S146">
        <f t="shared" si="178"/>
        <v>5.4559065241259414E-3</v>
      </c>
      <c r="T146">
        <f t="shared" si="178"/>
        <v>5.5812902630126681E-3</v>
      </c>
      <c r="U146">
        <f t="shared" si="178"/>
        <v>5.8814692892167706E-3</v>
      </c>
      <c r="V146">
        <f t="shared" si="178"/>
        <v>6.5869252310922777E-3</v>
      </c>
      <c r="W146">
        <f t="shared" si="178"/>
        <v>5.8608224892074661E-3</v>
      </c>
      <c r="X146">
        <f t="shared" si="178"/>
        <v>6.4608014982662967E-3</v>
      </c>
      <c r="Y146">
        <f t="shared" si="178"/>
        <v>6.2333346011585189E-3</v>
      </c>
      <c r="Z146">
        <f t="shared" si="178"/>
        <v>7.2011771433564973E-3</v>
      </c>
      <c r="AA146">
        <f t="shared" si="178"/>
        <v>7.0974161495575274E-3</v>
      </c>
      <c r="AB146">
        <f t="shared" si="178"/>
        <v>6.7779901335130299E-3</v>
      </c>
      <c r="AC146">
        <f t="shared" si="178"/>
        <v>7.8318064487064559E-3</v>
      </c>
      <c r="AD146">
        <f t="shared" si="178"/>
        <v>7.5848414782380249E-3</v>
      </c>
      <c r="AE146">
        <f t="shared" si="178"/>
        <v>7.7131874247939828E-3</v>
      </c>
      <c r="AF146">
        <f t="shared" si="178"/>
        <v>8.358447762593247E-3</v>
      </c>
      <c r="AG146">
        <f t="shared" si="178"/>
        <v>7.8331788087595729E-3</v>
      </c>
      <c r="AH146">
        <f t="shared" si="178"/>
        <v>0.62692548666642656</v>
      </c>
    </row>
    <row r="147" spans="1:34" x14ac:dyDescent="0.3">
      <c r="A147" t="s">
        <v>81</v>
      </c>
      <c r="B147">
        <f>_xlfn.STDEV.S(B134:B143)</f>
        <v>3.6228441865473523E-3</v>
      </c>
      <c r="C147">
        <f t="shared" ref="C147:AH147" si="179">_xlfn.STDEV.S(C134:C143)</f>
        <v>3.9528470752104704E-3</v>
      </c>
      <c r="D147">
        <f t="shared" si="179"/>
        <v>3.6228441865473623E-3</v>
      </c>
      <c r="E147">
        <f t="shared" si="179"/>
        <v>3.9528470752104774E-3</v>
      </c>
      <c r="F147">
        <f t="shared" si="179"/>
        <v>2.3717082451262866E-3</v>
      </c>
      <c r="G147">
        <f t="shared" si="179"/>
        <v>3.162277660168382E-3</v>
      </c>
      <c r="H147">
        <f t="shared" si="179"/>
        <v>3.1622776601683816E-3</v>
      </c>
      <c r="I147">
        <f t="shared" si="179"/>
        <v>3.9528470752104774E-3</v>
      </c>
      <c r="J147">
        <f t="shared" si="179"/>
        <v>3.8729833462074199E-3</v>
      </c>
      <c r="K147">
        <f t="shared" si="179"/>
        <v>3.1622776601683816E-3</v>
      </c>
      <c r="L147">
        <f t="shared" si="179"/>
        <v>3.8729833462074204E-3</v>
      </c>
      <c r="M147">
        <f t="shared" si="179"/>
        <v>2.3717082451262866E-3</v>
      </c>
      <c r="N147">
        <f t="shared" si="179"/>
        <v>2.3717082451262688E-3</v>
      </c>
      <c r="O147">
        <f t="shared" si="179"/>
        <v>2.3717082451262693E-3</v>
      </c>
      <c r="P147">
        <f t="shared" si="179"/>
        <v>3.1622776601684058E-3</v>
      </c>
      <c r="Q147">
        <f t="shared" si="179"/>
        <v>3.1622776601683122E-3</v>
      </c>
      <c r="R147">
        <f t="shared" si="179"/>
        <v>3.6228441865473358E-3</v>
      </c>
      <c r="S147">
        <f t="shared" si="179"/>
        <v>3.1622776601684054E-3</v>
      </c>
      <c r="T147">
        <f t="shared" si="179"/>
        <v>3.162277660168359E-3</v>
      </c>
      <c r="U147">
        <f t="shared" si="179"/>
        <v>3.162277660168359E-3</v>
      </c>
      <c r="V147">
        <f t="shared" si="179"/>
        <v>3.8729833462073917E-3</v>
      </c>
      <c r="W147">
        <f t="shared" si="179"/>
        <v>2.3717082451263044E-3</v>
      </c>
      <c r="X147">
        <f t="shared" si="179"/>
        <v>3.1622776601684058E-3</v>
      </c>
      <c r="Y147">
        <f t="shared" si="179"/>
        <v>2.3717082451262688E-3</v>
      </c>
      <c r="Z147">
        <f t="shared" si="179"/>
        <v>3.62284418654739E-3</v>
      </c>
      <c r="AA147">
        <f t="shared" si="179"/>
        <v>3.1622776601684058E-3</v>
      </c>
      <c r="AB147">
        <f t="shared" si="179"/>
        <v>2.371708245126304E-3</v>
      </c>
      <c r="AC147">
        <f t="shared" si="179"/>
        <v>3.6228441865473896E-3</v>
      </c>
      <c r="AD147">
        <f t="shared" si="179"/>
        <v>2.371708245126304E-3</v>
      </c>
      <c r="AE147">
        <f t="shared" si="179"/>
        <v>2.3717082451262337E-3</v>
      </c>
      <c r="AF147">
        <f t="shared" si="179"/>
        <v>3.872983346207449E-3</v>
      </c>
      <c r="AG147">
        <f t="shared" si="179"/>
        <v>2.371708245126304E-3</v>
      </c>
      <c r="AH147">
        <f t="shared" si="179"/>
        <v>8.8250132790267122E-4</v>
      </c>
    </row>
    <row r="149" spans="1:34" x14ac:dyDescent="0.3">
      <c r="A149" t="s">
        <v>82</v>
      </c>
      <c r="B149" t="s">
        <v>83</v>
      </c>
    </row>
    <row r="150" spans="1:34" x14ac:dyDescent="0.3">
      <c r="B150" t="s">
        <v>84</v>
      </c>
      <c r="C150" t="s">
        <v>85</v>
      </c>
      <c r="D150" t="s">
        <v>86</v>
      </c>
      <c r="E150" t="s">
        <v>87</v>
      </c>
      <c r="F150" t="s">
        <v>88</v>
      </c>
      <c r="G150" t="s">
        <v>89</v>
      </c>
      <c r="H150" t="s">
        <v>90</v>
      </c>
      <c r="I150" t="s">
        <v>91</v>
      </c>
      <c r="J150" t="s">
        <v>92</v>
      </c>
      <c r="K150" t="s">
        <v>93</v>
      </c>
      <c r="L150" t="s">
        <v>94</v>
      </c>
      <c r="M150" t="s">
        <v>95</v>
      </c>
      <c r="N150" t="s">
        <v>96</v>
      </c>
      <c r="O150" t="s">
        <v>97</v>
      </c>
      <c r="P150" t="s">
        <v>98</v>
      </c>
      <c r="Q150" t="s">
        <v>99</v>
      </c>
      <c r="R150" t="s">
        <v>100</v>
      </c>
      <c r="S150" t="s">
        <v>101</v>
      </c>
      <c r="T150" t="s">
        <v>102</v>
      </c>
      <c r="U150" t="s">
        <v>103</v>
      </c>
      <c r="V150" t="s">
        <v>104</v>
      </c>
      <c r="W150" t="s">
        <v>105</v>
      </c>
      <c r="X150" t="s">
        <v>106</v>
      </c>
      <c r="Y150" t="s">
        <v>107</v>
      </c>
      <c r="Z150" t="s">
        <v>108</v>
      </c>
      <c r="AA150" t="s">
        <v>109</v>
      </c>
      <c r="AB150" t="s">
        <v>110</v>
      </c>
      <c r="AC150" t="s">
        <v>111</v>
      </c>
      <c r="AD150" t="s">
        <v>112</v>
      </c>
      <c r="AE150" t="s">
        <v>113</v>
      </c>
      <c r="AF150" t="s">
        <v>114</v>
      </c>
      <c r="AG150" t="s">
        <v>115</v>
      </c>
      <c r="AH150" t="s">
        <v>116</v>
      </c>
    </row>
    <row r="151" spans="1:34" x14ac:dyDescent="0.3">
      <c r="A151">
        <v>1</v>
      </c>
      <c r="B151">
        <f>B134/$E$7</f>
        <v>1.0125</v>
      </c>
      <c r="C151">
        <f>(C134-B134)/$E$7</f>
        <v>0.22500000000000001</v>
      </c>
      <c r="D151">
        <f t="shared" ref="D151:AE151" si="180">(D134-C134)/$E$7</f>
        <v>0.45000000000000018</v>
      </c>
      <c r="E151">
        <f t="shared" si="180"/>
        <v>0.78749999999999964</v>
      </c>
      <c r="F151">
        <f t="shared" si="180"/>
        <v>0.6750000000000006</v>
      </c>
      <c r="G151">
        <f t="shared" si="180"/>
        <v>0.33749999999999991</v>
      </c>
      <c r="H151">
        <f t="shared" si="180"/>
        <v>0.67499999999999938</v>
      </c>
      <c r="I151">
        <f t="shared" si="180"/>
        <v>0.78749999999999987</v>
      </c>
      <c r="J151">
        <f t="shared" si="180"/>
        <v>0.56250000000000056</v>
      </c>
      <c r="K151">
        <f t="shared" si="180"/>
        <v>0.56250000000000056</v>
      </c>
      <c r="L151">
        <f t="shared" si="180"/>
        <v>0.9</v>
      </c>
      <c r="M151">
        <f t="shared" si="180"/>
        <v>0</v>
      </c>
      <c r="N151">
        <f t="shared" si="180"/>
        <v>1.4624999999999997</v>
      </c>
      <c r="O151">
        <f t="shared" si="180"/>
        <v>-0.33750000000000113</v>
      </c>
      <c r="P151">
        <f t="shared" si="180"/>
        <v>1.3500000000000012</v>
      </c>
      <c r="Q151">
        <f t="shared" si="180"/>
        <v>0.11250000000000093</v>
      </c>
      <c r="R151">
        <f t="shared" si="180"/>
        <v>0.89999999999999913</v>
      </c>
      <c r="S151">
        <f t="shared" si="180"/>
        <v>0.56249999999999967</v>
      </c>
      <c r="T151">
        <f t="shared" si="180"/>
        <v>0.4500000000000004</v>
      </c>
      <c r="U151">
        <f t="shared" si="180"/>
        <v>0.9000000000000008</v>
      </c>
      <c r="V151">
        <f t="shared" si="180"/>
        <v>0.89999999999999913</v>
      </c>
      <c r="W151">
        <f t="shared" si="180"/>
        <v>0.11249999999999927</v>
      </c>
      <c r="X151">
        <f t="shared" si="180"/>
        <v>0.6750000000000006</v>
      </c>
      <c r="Y151">
        <f t="shared" si="180"/>
        <v>0.33750000000000113</v>
      </c>
      <c r="Z151">
        <f t="shared" si="180"/>
        <v>1.1250000000000011</v>
      </c>
      <c r="AA151">
        <f t="shared" si="180"/>
        <v>0.33749999999999614</v>
      </c>
      <c r="AB151">
        <f t="shared" si="180"/>
        <v>0</v>
      </c>
      <c r="AC151">
        <f t="shared" si="180"/>
        <v>1.4625000000000021</v>
      </c>
      <c r="AD151">
        <f t="shared" si="180"/>
        <v>0.67499999999999893</v>
      </c>
      <c r="AE151">
        <f t="shared" si="180"/>
        <v>0.3375000000000028</v>
      </c>
      <c r="AF151">
        <f>(AF134-AE134)/$E$7</f>
        <v>0.1124999999999976</v>
      </c>
      <c r="AG151">
        <f t="shared" ref="AG151" si="181">(AG134-AF134)/$E$7</f>
        <v>0.22500000000000187</v>
      </c>
      <c r="AH151">
        <f>AVERAGE(B151:AG151)</f>
        <v>0.58359375000000002</v>
      </c>
    </row>
    <row r="152" spans="1:34" x14ac:dyDescent="0.3">
      <c r="A152">
        <v>2</v>
      </c>
      <c r="B152">
        <f t="shared" ref="B152:B160" si="182">B135/$E$7</f>
        <v>0.90000000000000013</v>
      </c>
      <c r="C152">
        <f t="shared" ref="C152:AG152" si="183">(C135-B135)/$E$7</f>
        <v>0.3374999999999998</v>
      </c>
      <c r="D152">
        <f t="shared" si="183"/>
        <v>0.56250000000000033</v>
      </c>
      <c r="E152">
        <f t="shared" si="183"/>
        <v>0.6749999999999996</v>
      </c>
      <c r="F152">
        <f t="shared" si="183"/>
        <v>0.6750000000000006</v>
      </c>
      <c r="G152">
        <f t="shared" si="183"/>
        <v>0.33749999999999991</v>
      </c>
      <c r="H152">
        <f t="shared" si="183"/>
        <v>0.78749999999999942</v>
      </c>
      <c r="I152">
        <f t="shared" si="183"/>
        <v>0.78749999999999987</v>
      </c>
      <c r="J152">
        <f t="shared" si="183"/>
        <v>0.4500000000000004</v>
      </c>
      <c r="K152">
        <f t="shared" si="183"/>
        <v>0.6750000000000006</v>
      </c>
      <c r="L152">
        <f t="shared" si="183"/>
        <v>0.9</v>
      </c>
      <c r="M152">
        <f t="shared" si="183"/>
        <v>-0.1125000000000001</v>
      </c>
      <c r="N152">
        <f t="shared" si="183"/>
        <v>1.5749999999999988</v>
      </c>
      <c r="O152">
        <f t="shared" si="183"/>
        <v>-0.4500000000000004</v>
      </c>
      <c r="P152">
        <f t="shared" si="183"/>
        <v>1.3500000000000012</v>
      </c>
      <c r="Q152">
        <f t="shared" si="183"/>
        <v>0.22499999999999853</v>
      </c>
      <c r="R152">
        <f t="shared" si="183"/>
        <v>0.9000000000000008</v>
      </c>
      <c r="S152">
        <f t="shared" si="183"/>
        <v>0.56250000000000133</v>
      </c>
      <c r="T152">
        <f t="shared" si="183"/>
        <v>0.44999999999999873</v>
      </c>
      <c r="U152">
        <f t="shared" si="183"/>
        <v>0.78750000000000153</v>
      </c>
      <c r="V152">
        <f t="shared" si="183"/>
        <v>0.89999999999999913</v>
      </c>
      <c r="W152">
        <f t="shared" si="183"/>
        <v>0.11249999999999927</v>
      </c>
      <c r="X152">
        <f t="shared" si="183"/>
        <v>0.6750000000000006</v>
      </c>
      <c r="Y152">
        <f t="shared" si="183"/>
        <v>0.33750000000000113</v>
      </c>
      <c r="Z152">
        <f t="shared" si="183"/>
        <v>1.237500000000002</v>
      </c>
      <c r="AA152">
        <f t="shared" si="183"/>
        <v>0.2249999999999952</v>
      </c>
      <c r="AB152">
        <f t="shared" si="183"/>
        <v>0</v>
      </c>
      <c r="AC152">
        <f t="shared" si="183"/>
        <v>1.4625000000000021</v>
      </c>
      <c r="AD152">
        <f t="shared" si="183"/>
        <v>0.67499999999999893</v>
      </c>
      <c r="AE152">
        <f t="shared" si="183"/>
        <v>0.4500000000000004</v>
      </c>
      <c r="AF152">
        <f t="shared" si="183"/>
        <v>0</v>
      </c>
      <c r="AG152">
        <f t="shared" si="183"/>
        <v>0.22500000000000187</v>
      </c>
      <c r="AH152">
        <f t="shared" ref="AH152:AH160" si="184">AVERAGE(B152:AG152)</f>
        <v>0.58359375000000002</v>
      </c>
    </row>
    <row r="153" spans="1:34" x14ac:dyDescent="0.3">
      <c r="A153">
        <v>3</v>
      </c>
      <c r="B153">
        <f t="shared" si="182"/>
        <v>0.90000000000000013</v>
      </c>
      <c r="C153">
        <f t="shared" ref="C153:AG153" si="185">(C136-B136)/$E$7</f>
        <v>0.22499999999999989</v>
      </c>
      <c r="D153">
        <f t="shared" si="185"/>
        <v>0.67500000000000016</v>
      </c>
      <c r="E153">
        <f t="shared" si="185"/>
        <v>0.78749999999999964</v>
      </c>
      <c r="F153">
        <f t="shared" si="185"/>
        <v>0.56250000000000056</v>
      </c>
      <c r="G153">
        <f t="shared" si="185"/>
        <v>0.33749999999999991</v>
      </c>
      <c r="H153">
        <f t="shared" si="185"/>
        <v>0.67499999999999938</v>
      </c>
      <c r="I153">
        <f t="shared" si="185"/>
        <v>0.78749999999999987</v>
      </c>
      <c r="J153">
        <f t="shared" si="185"/>
        <v>0.56250000000000056</v>
      </c>
      <c r="K153">
        <f t="shared" si="185"/>
        <v>0.6750000000000006</v>
      </c>
      <c r="L153">
        <f t="shared" si="185"/>
        <v>0.78749999999999987</v>
      </c>
      <c r="M153">
        <f t="shared" si="185"/>
        <v>0</v>
      </c>
      <c r="N153">
        <f t="shared" si="185"/>
        <v>1.4624999999999997</v>
      </c>
      <c r="O153">
        <f t="shared" si="185"/>
        <v>-0.33750000000000113</v>
      </c>
      <c r="P153">
        <f t="shared" si="185"/>
        <v>1.3500000000000012</v>
      </c>
      <c r="Q153">
        <f t="shared" si="185"/>
        <v>0.11250000000000093</v>
      </c>
      <c r="R153">
        <f t="shared" si="185"/>
        <v>1.0124999999999984</v>
      </c>
      <c r="S153">
        <f t="shared" si="185"/>
        <v>0.4500000000000004</v>
      </c>
      <c r="T153">
        <f t="shared" si="185"/>
        <v>0.56249999999999967</v>
      </c>
      <c r="U153">
        <f t="shared" si="185"/>
        <v>0.78750000000000153</v>
      </c>
      <c r="V153">
        <f t="shared" si="185"/>
        <v>0.89999999999999913</v>
      </c>
      <c r="W153">
        <f t="shared" si="185"/>
        <v>0.11249999999999927</v>
      </c>
      <c r="X153">
        <f t="shared" si="185"/>
        <v>0.6750000000000006</v>
      </c>
      <c r="Y153">
        <f t="shared" si="185"/>
        <v>0.33750000000000113</v>
      </c>
      <c r="Z153">
        <f t="shared" si="185"/>
        <v>1.237500000000002</v>
      </c>
      <c r="AA153">
        <f t="shared" si="185"/>
        <v>0.2249999999999952</v>
      </c>
      <c r="AB153">
        <f t="shared" si="185"/>
        <v>0</v>
      </c>
      <c r="AC153">
        <f t="shared" si="185"/>
        <v>1.4625000000000021</v>
      </c>
      <c r="AD153">
        <f t="shared" si="185"/>
        <v>0.67499999999999893</v>
      </c>
      <c r="AE153">
        <f t="shared" si="185"/>
        <v>0.3375000000000028</v>
      </c>
      <c r="AF153">
        <f t="shared" si="185"/>
        <v>0.1124999999999976</v>
      </c>
      <c r="AG153">
        <f t="shared" si="185"/>
        <v>0.22500000000000187</v>
      </c>
      <c r="AH153">
        <f t="shared" si="184"/>
        <v>0.58359375000000002</v>
      </c>
    </row>
    <row r="154" spans="1:34" x14ac:dyDescent="0.3">
      <c r="A154">
        <v>4</v>
      </c>
      <c r="B154">
        <f t="shared" si="182"/>
        <v>1.0125</v>
      </c>
      <c r="C154">
        <f t="shared" ref="C154:AF154" si="186">(C137-B137)/$E$7</f>
        <v>0.1125000000000001</v>
      </c>
      <c r="D154">
        <f t="shared" si="186"/>
        <v>0.67500000000000016</v>
      </c>
      <c r="E154">
        <f t="shared" si="186"/>
        <v>0.78749999999999964</v>
      </c>
      <c r="F154">
        <f t="shared" si="186"/>
        <v>0.6750000000000006</v>
      </c>
      <c r="G154">
        <f t="shared" si="186"/>
        <v>0.22499999999999978</v>
      </c>
      <c r="H154">
        <f t="shared" si="186"/>
        <v>0.67499999999999938</v>
      </c>
      <c r="I154">
        <f t="shared" si="186"/>
        <v>0.9</v>
      </c>
      <c r="J154">
        <f t="shared" si="186"/>
        <v>0.56250000000000056</v>
      </c>
      <c r="K154">
        <f t="shared" si="186"/>
        <v>0.56250000000000056</v>
      </c>
      <c r="L154">
        <f t="shared" si="186"/>
        <v>0.9</v>
      </c>
      <c r="M154">
        <f t="shared" si="186"/>
        <v>-0.1125000000000001</v>
      </c>
      <c r="N154">
        <f t="shared" si="186"/>
        <v>1.4624999999999997</v>
      </c>
      <c r="O154">
        <f t="shared" si="186"/>
        <v>-0.33750000000000113</v>
      </c>
      <c r="P154">
        <f t="shared" si="186"/>
        <v>1.3500000000000012</v>
      </c>
      <c r="Q154">
        <f t="shared" si="186"/>
        <v>0.11250000000000093</v>
      </c>
      <c r="R154">
        <f t="shared" si="186"/>
        <v>0.89999999999999913</v>
      </c>
      <c r="S154">
        <f t="shared" si="186"/>
        <v>0.6750000000000006</v>
      </c>
      <c r="T154">
        <f t="shared" si="186"/>
        <v>0.33749999999999947</v>
      </c>
      <c r="U154">
        <f t="shared" si="186"/>
        <v>0.9000000000000008</v>
      </c>
      <c r="V154">
        <f t="shared" si="186"/>
        <v>1.0124999999999984</v>
      </c>
      <c r="W154">
        <f t="shared" si="186"/>
        <v>0</v>
      </c>
      <c r="X154">
        <f t="shared" si="186"/>
        <v>0.6750000000000006</v>
      </c>
      <c r="Y154">
        <f t="shared" si="186"/>
        <v>0.33750000000000113</v>
      </c>
      <c r="Z154">
        <f t="shared" si="186"/>
        <v>1.1250000000000011</v>
      </c>
      <c r="AA154">
        <f t="shared" si="186"/>
        <v>0.33749999999999614</v>
      </c>
      <c r="AB154">
        <f t="shared" si="186"/>
        <v>0</v>
      </c>
      <c r="AC154">
        <f t="shared" si="186"/>
        <v>1.5750000000000031</v>
      </c>
      <c r="AD154">
        <f t="shared" si="186"/>
        <v>0.562499999999998</v>
      </c>
      <c r="AE154">
        <f t="shared" si="186"/>
        <v>0.3375000000000028</v>
      </c>
      <c r="AF154">
        <f t="shared" si="186"/>
        <v>0.22499999999999853</v>
      </c>
      <c r="AG154">
        <f>(AG137-AF137)/$E$7</f>
        <v>0.11250000000000093</v>
      </c>
      <c r="AH154">
        <f t="shared" si="184"/>
        <v>0.58359375000000002</v>
      </c>
    </row>
    <row r="155" spans="1:34" x14ac:dyDescent="0.3">
      <c r="A155">
        <v>5</v>
      </c>
      <c r="B155">
        <f t="shared" si="182"/>
        <v>0.90000000000000013</v>
      </c>
      <c r="C155">
        <f t="shared" ref="C155:AG155" si="187">(C138-B138)/$E$7</f>
        <v>0.3374999999999998</v>
      </c>
      <c r="D155">
        <f t="shared" si="187"/>
        <v>0.45000000000000018</v>
      </c>
      <c r="E155">
        <f t="shared" si="187"/>
        <v>0.78749999999999964</v>
      </c>
      <c r="F155">
        <f t="shared" si="187"/>
        <v>0.6750000000000006</v>
      </c>
      <c r="G155">
        <f t="shared" si="187"/>
        <v>0.45</v>
      </c>
      <c r="H155">
        <f t="shared" si="187"/>
        <v>0.56249999999999922</v>
      </c>
      <c r="I155">
        <f t="shared" si="187"/>
        <v>0.9</v>
      </c>
      <c r="J155">
        <f t="shared" si="187"/>
        <v>0.4500000000000004</v>
      </c>
      <c r="K155">
        <f t="shared" si="187"/>
        <v>0.6750000000000006</v>
      </c>
      <c r="L155">
        <f t="shared" si="187"/>
        <v>0.9</v>
      </c>
      <c r="M155">
        <f t="shared" si="187"/>
        <v>-0.1125000000000001</v>
      </c>
      <c r="N155">
        <f t="shared" si="187"/>
        <v>1.4624999999999997</v>
      </c>
      <c r="O155">
        <f t="shared" si="187"/>
        <v>-0.4500000000000004</v>
      </c>
      <c r="P155">
        <f t="shared" si="187"/>
        <v>1.5750000000000015</v>
      </c>
      <c r="Q155">
        <f t="shared" si="187"/>
        <v>0</v>
      </c>
      <c r="R155">
        <f t="shared" si="187"/>
        <v>0.89999999999999913</v>
      </c>
      <c r="S155">
        <f t="shared" si="187"/>
        <v>0.6750000000000006</v>
      </c>
      <c r="T155">
        <f t="shared" si="187"/>
        <v>0.33749999999999947</v>
      </c>
      <c r="U155">
        <f t="shared" si="187"/>
        <v>0.9000000000000008</v>
      </c>
      <c r="V155">
        <f t="shared" si="187"/>
        <v>1.0124999999999984</v>
      </c>
      <c r="W155">
        <f t="shared" si="187"/>
        <v>0</v>
      </c>
      <c r="X155">
        <f t="shared" si="187"/>
        <v>0.6750000000000006</v>
      </c>
      <c r="Y155">
        <f t="shared" si="187"/>
        <v>0.33750000000000113</v>
      </c>
      <c r="Z155">
        <f t="shared" si="187"/>
        <v>1.1250000000000011</v>
      </c>
      <c r="AA155">
        <f t="shared" si="187"/>
        <v>0.44999999999999707</v>
      </c>
      <c r="AB155">
        <f t="shared" si="187"/>
        <v>0</v>
      </c>
      <c r="AC155">
        <f t="shared" si="187"/>
        <v>1.3500000000000012</v>
      </c>
      <c r="AD155">
        <f t="shared" si="187"/>
        <v>0.67499999999999893</v>
      </c>
      <c r="AE155">
        <f t="shared" si="187"/>
        <v>0.3375000000000028</v>
      </c>
      <c r="AF155">
        <f t="shared" si="187"/>
        <v>0.22499999999999853</v>
      </c>
      <c r="AG155">
        <f t="shared" si="187"/>
        <v>0.11250000000000093</v>
      </c>
      <c r="AH155">
        <f t="shared" si="184"/>
        <v>0.58359375000000002</v>
      </c>
    </row>
    <row r="156" spans="1:34" x14ac:dyDescent="0.3">
      <c r="A156">
        <v>6</v>
      </c>
      <c r="B156">
        <f t="shared" si="182"/>
        <v>1.0125</v>
      </c>
      <c r="C156">
        <f t="shared" ref="C156:AG156" si="188">(C139-B139)/$E$7</f>
        <v>0.1125000000000001</v>
      </c>
      <c r="D156">
        <f t="shared" si="188"/>
        <v>0.67500000000000016</v>
      </c>
      <c r="E156">
        <f t="shared" si="188"/>
        <v>0.6749999999999996</v>
      </c>
      <c r="F156">
        <f t="shared" si="188"/>
        <v>0.6750000000000006</v>
      </c>
      <c r="G156">
        <f t="shared" si="188"/>
        <v>0.33749999999999991</v>
      </c>
      <c r="H156">
        <f t="shared" si="188"/>
        <v>0.67499999999999938</v>
      </c>
      <c r="I156">
        <f t="shared" si="188"/>
        <v>0.78749999999999987</v>
      </c>
      <c r="J156">
        <f t="shared" si="188"/>
        <v>0.56250000000000056</v>
      </c>
      <c r="K156">
        <f t="shared" si="188"/>
        <v>0.56250000000000056</v>
      </c>
      <c r="L156">
        <f t="shared" si="188"/>
        <v>1.0125000000000002</v>
      </c>
      <c r="M156">
        <f t="shared" si="188"/>
        <v>-0.1125000000000001</v>
      </c>
      <c r="N156">
        <f t="shared" si="188"/>
        <v>1.4624999999999997</v>
      </c>
      <c r="O156">
        <f t="shared" si="188"/>
        <v>-0.33750000000000113</v>
      </c>
      <c r="P156">
        <f t="shared" si="188"/>
        <v>1.3500000000000012</v>
      </c>
      <c r="Q156">
        <f t="shared" si="188"/>
        <v>0.22499999999999853</v>
      </c>
      <c r="R156">
        <f t="shared" si="188"/>
        <v>0.78750000000000153</v>
      </c>
      <c r="S156">
        <f t="shared" si="188"/>
        <v>0.6750000000000006</v>
      </c>
      <c r="T156">
        <f t="shared" si="188"/>
        <v>0.33749999999999947</v>
      </c>
      <c r="U156">
        <f t="shared" si="188"/>
        <v>0.9000000000000008</v>
      </c>
      <c r="V156">
        <f t="shared" si="188"/>
        <v>1.0124999999999984</v>
      </c>
      <c r="W156">
        <f t="shared" si="188"/>
        <v>0.11250000000000093</v>
      </c>
      <c r="X156">
        <f t="shared" si="188"/>
        <v>0.6750000000000006</v>
      </c>
      <c r="Y156">
        <f t="shared" si="188"/>
        <v>0.2250000000000002</v>
      </c>
      <c r="Z156">
        <f t="shared" si="188"/>
        <v>1.1250000000000011</v>
      </c>
      <c r="AA156">
        <f t="shared" si="188"/>
        <v>0.33749999999999614</v>
      </c>
      <c r="AB156">
        <f t="shared" si="188"/>
        <v>0</v>
      </c>
      <c r="AC156">
        <f t="shared" si="188"/>
        <v>1.4625000000000021</v>
      </c>
      <c r="AD156">
        <f t="shared" si="188"/>
        <v>0.67499999999999893</v>
      </c>
      <c r="AE156">
        <f t="shared" si="188"/>
        <v>0.3375000000000028</v>
      </c>
      <c r="AF156">
        <f t="shared" si="188"/>
        <v>0.1124999999999976</v>
      </c>
      <c r="AG156">
        <f t="shared" si="188"/>
        <v>0.22500000000000187</v>
      </c>
      <c r="AH156">
        <f t="shared" si="184"/>
        <v>0.58359375000000002</v>
      </c>
    </row>
    <row r="157" spans="1:34" x14ac:dyDescent="0.3">
      <c r="A157">
        <v>7</v>
      </c>
      <c r="B157">
        <f t="shared" si="182"/>
        <v>0.90000000000000013</v>
      </c>
      <c r="C157">
        <f t="shared" ref="C157:AG157" si="189">(C140-B140)/$E$7</f>
        <v>0.3374999999999998</v>
      </c>
      <c r="D157">
        <f t="shared" si="189"/>
        <v>0.56250000000000033</v>
      </c>
      <c r="E157">
        <f t="shared" si="189"/>
        <v>0.78749999999999964</v>
      </c>
      <c r="F157">
        <f t="shared" si="189"/>
        <v>0.56250000000000056</v>
      </c>
      <c r="G157">
        <f t="shared" si="189"/>
        <v>0.33749999999999991</v>
      </c>
      <c r="H157">
        <f t="shared" si="189"/>
        <v>0.67499999999999938</v>
      </c>
      <c r="I157">
        <f t="shared" si="189"/>
        <v>0.9</v>
      </c>
      <c r="J157">
        <f t="shared" si="189"/>
        <v>0.56250000000000056</v>
      </c>
      <c r="K157">
        <f t="shared" si="189"/>
        <v>0.56250000000000056</v>
      </c>
      <c r="L157">
        <f t="shared" si="189"/>
        <v>0.9</v>
      </c>
      <c r="M157">
        <f t="shared" si="189"/>
        <v>0</v>
      </c>
      <c r="N157">
        <f t="shared" si="189"/>
        <v>1.3499999999999996</v>
      </c>
      <c r="O157">
        <f t="shared" si="189"/>
        <v>-0.33750000000000113</v>
      </c>
      <c r="P157">
        <f t="shared" si="189"/>
        <v>1.4625000000000021</v>
      </c>
      <c r="Q157">
        <f t="shared" si="189"/>
        <v>0</v>
      </c>
      <c r="R157">
        <f t="shared" si="189"/>
        <v>0.89999999999999913</v>
      </c>
      <c r="S157">
        <f t="shared" si="189"/>
        <v>0.6750000000000006</v>
      </c>
      <c r="T157">
        <f t="shared" si="189"/>
        <v>0.33749999999999947</v>
      </c>
      <c r="U157">
        <f t="shared" si="189"/>
        <v>1.0125000000000002</v>
      </c>
      <c r="V157">
        <f t="shared" si="189"/>
        <v>0.78749999999999987</v>
      </c>
      <c r="W157">
        <f t="shared" si="189"/>
        <v>0.11249999999999927</v>
      </c>
      <c r="X157">
        <f t="shared" si="189"/>
        <v>0.78750000000000153</v>
      </c>
      <c r="Y157">
        <f t="shared" si="189"/>
        <v>0.2250000000000002</v>
      </c>
      <c r="Z157">
        <f t="shared" si="189"/>
        <v>1.1250000000000011</v>
      </c>
      <c r="AA157">
        <f t="shared" si="189"/>
        <v>0.33749999999999614</v>
      </c>
      <c r="AB157">
        <f t="shared" si="189"/>
        <v>0</v>
      </c>
      <c r="AC157">
        <f t="shared" si="189"/>
        <v>1.5750000000000031</v>
      </c>
      <c r="AD157">
        <f t="shared" si="189"/>
        <v>0.562499999999998</v>
      </c>
      <c r="AE157">
        <f t="shared" si="189"/>
        <v>0.3375000000000028</v>
      </c>
      <c r="AF157">
        <f t="shared" si="189"/>
        <v>0.22499999999999853</v>
      </c>
      <c r="AG157">
        <f t="shared" si="189"/>
        <v>0.11250000000000093</v>
      </c>
      <c r="AH157">
        <f t="shared" si="184"/>
        <v>0.58359375000000002</v>
      </c>
    </row>
    <row r="158" spans="1:34" x14ac:dyDescent="0.3">
      <c r="A158">
        <v>8</v>
      </c>
      <c r="B158">
        <f t="shared" si="182"/>
        <v>0.90000000000000013</v>
      </c>
      <c r="C158">
        <f t="shared" ref="C158:AG158" si="190">(C141-B141)/$E$7</f>
        <v>0.22499999999999989</v>
      </c>
      <c r="D158">
        <f t="shared" si="190"/>
        <v>0.67500000000000016</v>
      </c>
      <c r="E158">
        <f t="shared" si="190"/>
        <v>0.78749999999999964</v>
      </c>
      <c r="F158">
        <f t="shared" si="190"/>
        <v>0.56250000000000056</v>
      </c>
      <c r="G158">
        <f t="shared" si="190"/>
        <v>0.33749999999999991</v>
      </c>
      <c r="H158">
        <f t="shared" si="190"/>
        <v>0.78749999999999942</v>
      </c>
      <c r="I158">
        <f t="shared" si="190"/>
        <v>0.67499999999999982</v>
      </c>
      <c r="J158">
        <f t="shared" si="190"/>
        <v>0.56250000000000056</v>
      </c>
      <c r="K158">
        <f t="shared" si="190"/>
        <v>0.6750000000000006</v>
      </c>
      <c r="L158">
        <f t="shared" si="190"/>
        <v>0.78749999999999987</v>
      </c>
      <c r="M158">
        <f t="shared" si="190"/>
        <v>0</v>
      </c>
      <c r="N158">
        <f t="shared" si="190"/>
        <v>1.4624999999999997</v>
      </c>
      <c r="O158">
        <f t="shared" si="190"/>
        <v>-0.33750000000000113</v>
      </c>
      <c r="P158">
        <f t="shared" si="190"/>
        <v>1.3500000000000012</v>
      </c>
      <c r="Q158">
        <f t="shared" si="190"/>
        <v>0.11250000000000093</v>
      </c>
      <c r="R158">
        <f t="shared" si="190"/>
        <v>0.89999999999999913</v>
      </c>
      <c r="S158">
        <f t="shared" si="190"/>
        <v>0.6750000000000006</v>
      </c>
      <c r="T158">
        <f t="shared" si="190"/>
        <v>0.33749999999999947</v>
      </c>
      <c r="U158">
        <f t="shared" si="190"/>
        <v>1.0125000000000002</v>
      </c>
      <c r="V158">
        <f t="shared" si="190"/>
        <v>0.78749999999999987</v>
      </c>
      <c r="W158">
        <f t="shared" si="190"/>
        <v>0.11249999999999927</v>
      </c>
      <c r="X158">
        <f t="shared" si="190"/>
        <v>0.6750000000000006</v>
      </c>
      <c r="Y158">
        <f t="shared" si="190"/>
        <v>0.4500000000000004</v>
      </c>
      <c r="Z158">
        <f t="shared" si="190"/>
        <v>1.0125000000000017</v>
      </c>
      <c r="AA158">
        <f t="shared" si="190"/>
        <v>0.33749999999999614</v>
      </c>
      <c r="AB158">
        <f t="shared" si="190"/>
        <v>0</v>
      </c>
      <c r="AC158">
        <f t="shared" si="190"/>
        <v>1.5750000000000031</v>
      </c>
      <c r="AD158">
        <f t="shared" si="190"/>
        <v>0.67499999999999893</v>
      </c>
      <c r="AE158">
        <f t="shared" si="190"/>
        <v>0.22500000000000187</v>
      </c>
      <c r="AF158">
        <f t="shared" si="190"/>
        <v>0.22499999999999853</v>
      </c>
      <c r="AG158">
        <f t="shared" si="190"/>
        <v>0</v>
      </c>
      <c r="AH158">
        <f t="shared" si="184"/>
        <v>0.58007812500000011</v>
      </c>
    </row>
    <row r="159" spans="1:34" x14ac:dyDescent="0.3">
      <c r="A159">
        <v>9</v>
      </c>
      <c r="B159">
        <f t="shared" si="182"/>
        <v>0.90000000000000013</v>
      </c>
      <c r="C159">
        <f t="shared" ref="C159:AE159" si="191">(C142-B142)/$E$7</f>
        <v>0.22499999999999989</v>
      </c>
      <c r="D159">
        <f t="shared" si="191"/>
        <v>0.67500000000000016</v>
      </c>
      <c r="E159">
        <f t="shared" si="191"/>
        <v>0.6749999999999996</v>
      </c>
      <c r="F159">
        <f t="shared" si="191"/>
        <v>0.6750000000000006</v>
      </c>
      <c r="G159">
        <f t="shared" si="191"/>
        <v>0.33749999999999991</v>
      </c>
      <c r="H159">
        <f t="shared" si="191"/>
        <v>0.67499999999999938</v>
      </c>
      <c r="I159">
        <f t="shared" si="191"/>
        <v>0.78749999999999987</v>
      </c>
      <c r="J159">
        <f t="shared" si="191"/>
        <v>0.6750000000000006</v>
      </c>
      <c r="K159">
        <f t="shared" si="191"/>
        <v>0.56250000000000056</v>
      </c>
      <c r="L159">
        <f t="shared" si="191"/>
        <v>0.78749999999999987</v>
      </c>
      <c r="M159">
        <f t="shared" si="191"/>
        <v>0</v>
      </c>
      <c r="N159">
        <f t="shared" si="191"/>
        <v>1.4624999999999997</v>
      </c>
      <c r="O159">
        <f t="shared" si="191"/>
        <v>-0.33750000000000113</v>
      </c>
      <c r="P159">
        <f t="shared" si="191"/>
        <v>1.3500000000000012</v>
      </c>
      <c r="Q159">
        <f t="shared" si="191"/>
        <v>0.11250000000000093</v>
      </c>
      <c r="R159">
        <f t="shared" si="191"/>
        <v>0.89999999999999913</v>
      </c>
      <c r="S159">
        <f t="shared" si="191"/>
        <v>0.6750000000000006</v>
      </c>
      <c r="T159">
        <f t="shared" si="191"/>
        <v>0.33749999999999947</v>
      </c>
      <c r="U159">
        <f t="shared" si="191"/>
        <v>0.9000000000000008</v>
      </c>
      <c r="V159">
        <f t="shared" si="191"/>
        <v>1.0124999999999984</v>
      </c>
      <c r="W159">
        <f t="shared" si="191"/>
        <v>0</v>
      </c>
      <c r="X159">
        <f t="shared" si="191"/>
        <v>0.6750000000000006</v>
      </c>
      <c r="Y159">
        <f t="shared" si="191"/>
        <v>0.33750000000000113</v>
      </c>
      <c r="Z159">
        <f t="shared" si="191"/>
        <v>1.1250000000000011</v>
      </c>
      <c r="AA159">
        <f t="shared" si="191"/>
        <v>0.33749999999999614</v>
      </c>
      <c r="AB159">
        <f t="shared" si="191"/>
        <v>0</v>
      </c>
      <c r="AC159">
        <f t="shared" si="191"/>
        <v>1.4625000000000021</v>
      </c>
      <c r="AD159">
        <f t="shared" si="191"/>
        <v>0.67499999999999893</v>
      </c>
      <c r="AE159">
        <f t="shared" si="191"/>
        <v>0.3375000000000028</v>
      </c>
      <c r="AF159">
        <f>(AF142-AE142)/$E$7</f>
        <v>0.22499999999999853</v>
      </c>
      <c r="AG159">
        <f t="shared" ref="AG159" si="192">(AG142-AF142)/$E$7</f>
        <v>0.11250000000000093</v>
      </c>
      <c r="AH159">
        <f t="shared" si="184"/>
        <v>0.58359375000000002</v>
      </c>
    </row>
    <row r="160" spans="1:34" x14ac:dyDescent="0.3">
      <c r="A160">
        <v>10</v>
      </c>
      <c r="B160">
        <f t="shared" si="182"/>
        <v>0.90000000000000013</v>
      </c>
      <c r="C160">
        <f t="shared" ref="C160:AG160" si="193">(C143-B143)/$E$7</f>
        <v>0.3374999999999998</v>
      </c>
      <c r="D160">
        <f t="shared" si="193"/>
        <v>0.45000000000000018</v>
      </c>
      <c r="E160">
        <f t="shared" si="193"/>
        <v>0.8999999999999998</v>
      </c>
      <c r="F160">
        <f t="shared" si="193"/>
        <v>0.56250000000000056</v>
      </c>
      <c r="G160">
        <f t="shared" si="193"/>
        <v>0.45</v>
      </c>
      <c r="H160">
        <f t="shared" si="193"/>
        <v>0.56249999999999922</v>
      </c>
      <c r="I160">
        <f t="shared" si="193"/>
        <v>0.9</v>
      </c>
      <c r="J160">
        <f t="shared" si="193"/>
        <v>0.56250000000000056</v>
      </c>
      <c r="K160">
        <f t="shared" si="193"/>
        <v>0.56250000000000056</v>
      </c>
      <c r="L160">
        <f t="shared" si="193"/>
        <v>0.9</v>
      </c>
      <c r="M160">
        <f t="shared" si="193"/>
        <v>-0.1125000000000001</v>
      </c>
      <c r="N160">
        <f t="shared" si="193"/>
        <v>1.4624999999999997</v>
      </c>
      <c r="O160">
        <f t="shared" si="193"/>
        <v>-0.33750000000000113</v>
      </c>
      <c r="P160">
        <f t="shared" si="193"/>
        <v>1.3500000000000012</v>
      </c>
      <c r="Q160">
        <f t="shared" si="193"/>
        <v>0.11250000000000093</v>
      </c>
      <c r="R160">
        <f t="shared" si="193"/>
        <v>1.0124999999999984</v>
      </c>
      <c r="S160">
        <f t="shared" si="193"/>
        <v>0.56250000000000133</v>
      </c>
      <c r="T160">
        <f t="shared" si="193"/>
        <v>0.33749999999999947</v>
      </c>
      <c r="U160">
        <f t="shared" si="193"/>
        <v>0.9000000000000008</v>
      </c>
      <c r="V160">
        <f t="shared" si="193"/>
        <v>0.89999999999999913</v>
      </c>
      <c r="W160">
        <f t="shared" si="193"/>
        <v>0.11249999999999927</v>
      </c>
      <c r="X160">
        <f t="shared" si="193"/>
        <v>0.6750000000000006</v>
      </c>
      <c r="Y160">
        <f t="shared" si="193"/>
        <v>0.33750000000000113</v>
      </c>
      <c r="Z160">
        <f t="shared" si="193"/>
        <v>1.237500000000002</v>
      </c>
      <c r="AA160">
        <f t="shared" si="193"/>
        <v>0.33749999999999614</v>
      </c>
      <c r="AB160">
        <f t="shared" si="193"/>
        <v>-0.11250000000000093</v>
      </c>
      <c r="AC160">
        <f t="shared" si="193"/>
        <v>1.4625000000000021</v>
      </c>
      <c r="AD160">
        <f t="shared" si="193"/>
        <v>0.67499999999999893</v>
      </c>
      <c r="AE160">
        <f t="shared" si="193"/>
        <v>0.3375000000000028</v>
      </c>
      <c r="AF160">
        <f t="shared" si="193"/>
        <v>0.22499999999999853</v>
      </c>
      <c r="AG160">
        <f t="shared" si="193"/>
        <v>0.11250000000000093</v>
      </c>
      <c r="AH160">
        <f t="shared" si="184"/>
        <v>0.58359375000000002</v>
      </c>
    </row>
    <row r="162" spans="1:34" x14ac:dyDescent="0.3">
      <c r="A162" t="s">
        <v>75</v>
      </c>
      <c r="B162">
        <f>AVERAGE(B151:B160)</f>
        <v>0.93375000000000019</v>
      </c>
      <c r="C162">
        <f t="shared" ref="C162:W162" si="194">AVERAGE(C151:C160)</f>
        <v>0.24749999999999989</v>
      </c>
      <c r="D162">
        <f t="shared" si="194"/>
        <v>0.58500000000000019</v>
      </c>
      <c r="E162">
        <f t="shared" si="194"/>
        <v>0.76499999999999968</v>
      </c>
      <c r="F162">
        <f t="shared" si="194"/>
        <v>0.63000000000000067</v>
      </c>
      <c r="G162">
        <f t="shared" si="194"/>
        <v>0.34874999999999995</v>
      </c>
      <c r="H162">
        <f t="shared" si="194"/>
        <v>0.67499999999999938</v>
      </c>
      <c r="I162">
        <f t="shared" si="194"/>
        <v>0.82124999999999981</v>
      </c>
      <c r="J162">
        <f t="shared" si="194"/>
        <v>0.55125000000000057</v>
      </c>
      <c r="K162">
        <f t="shared" si="194"/>
        <v>0.6075000000000006</v>
      </c>
      <c r="L162">
        <f t="shared" si="194"/>
        <v>0.87750000000000006</v>
      </c>
      <c r="M162">
        <f t="shared" si="194"/>
        <v>-5.6250000000000043E-2</v>
      </c>
      <c r="N162">
        <f t="shared" si="194"/>
        <v>1.4624999999999999</v>
      </c>
      <c r="O162">
        <f t="shared" si="194"/>
        <v>-0.36000000000000104</v>
      </c>
      <c r="P162">
        <f t="shared" si="194"/>
        <v>1.3837500000000014</v>
      </c>
      <c r="Q162">
        <f t="shared" si="194"/>
        <v>0.11250000000000027</v>
      </c>
      <c r="R162">
        <f t="shared" si="194"/>
        <v>0.91124999999999934</v>
      </c>
      <c r="S162">
        <f t="shared" si="194"/>
        <v>0.61875000000000069</v>
      </c>
      <c r="T162">
        <f t="shared" si="194"/>
        <v>0.38249999999999951</v>
      </c>
      <c r="U162">
        <f t="shared" si="194"/>
        <v>0.90000000000000069</v>
      </c>
      <c r="V162">
        <f t="shared" si="194"/>
        <v>0.92249999999999888</v>
      </c>
      <c r="W162">
        <f t="shared" si="194"/>
        <v>7.8749999999999654E-2</v>
      </c>
      <c r="X162">
        <f>AVERAGE(X151:X160)</f>
        <v>0.68625000000000069</v>
      </c>
      <c r="Y162">
        <f>AVERAGE(Y151:Y160)</f>
        <v>0.32625000000000093</v>
      </c>
      <c r="Z162">
        <f t="shared" ref="Z162:AH162" si="195">AVERAGE(Z151:Z160)</f>
        <v>1.1475000000000015</v>
      </c>
      <c r="AA162">
        <f t="shared" si="195"/>
        <v>0.32624999999999604</v>
      </c>
      <c r="AB162">
        <f t="shared" si="195"/>
        <v>-1.1250000000000093E-2</v>
      </c>
      <c r="AC162">
        <f t="shared" si="195"/>
        <v>1.4850000000000023</v>
      </c>
      <c r="AD162">
        <f t="shared" si="195"/>
        <v>0.65249999999999875</v>
      </c>
      <c r="AE162">
        <f t="shared" si="195"/>
        <v>0.33750000000000246</v>
      </c>
      <c r="AF162">
        <f t="shared" si="195"/>
        <v>0.1687499999999984</v>
      </c>
      <c r="AG162">
        <f t="shared" si="195"/>
        <v>0.14625000000000121</v>
      </c>
      <c r="AH162">
        <f t="shared" si="195"/>
        <v>0.58324218750000001</v>
      </c>
    </row>
    <row r="163" spans="1:34" x14ac:dyDescent="0.3">
      <c r="A163" t="s">
        <v>76</v>
      </c>
      <c r="B163">
        <f>B162 *SQRT(B146^2 / B145^2 + $F$7^2 / $E$7^2)</f>
        <v>5.4917219635556881E-2</v>
      </c>
      <c r="C163">
        <f t="shared" ref="C163" si="196">C162 *SQRT(C146^2 / C145^2 + $F$7^2 / $E$7^2)</f>
        <v>1.259949144584325E-2</v>
      </c>
      <c r="D163">
        <f t="shared" ref="D163" si="197">D162 *SQRT(D146^2 / D145^2 + $F$7^2 / $E$7^2)</f>
        <v>1.8670794723131927E-2</v>
      </c>
      <c r="E163">
        <f t="shared" ref="E163" si="198">E162 *SQRT(E146^2 / E145^2 + $F$7^2 / $E$7^2)</f>
        <v>1.9059048011669199E-2</v>
      </c>
      <c r="F163">
        <f t="shared" ref="F163" si="199">F162 *SQRT(F146^2 / F145^2 + $F$7^2 / $E$7^2)</f>
        <v>8.8793085797599872E-3</v>
      </c>
      <c r="G163">
        <f t="shared" ref="G163" si="200">G162 *SQRT(G146^2 / G145^2 + $F$7^2 / $E$7^2)</f>
        <v>5.5650314929703232E-3</v>
      </c>
      <c r="H163">
        <f t="shared" ref="H163" si="201">H162 *SQRT(H146^2 / H145^2 + $F$7^2 / $E$7^2)</f>
        <v>9.5570800120057201E-3</v>
      </c>
      <c r="I163">
        <f t="shared" ref="I163" si="202">I162 *SQRT(I146^2 / I145^2 + $F$7^2 / $E$7^2)</f>
        <v>1.1965307996206069E-2</v>
      </c>
      <c r="J163">
        <f t="shared" ref="J163" si="203">J162 *SQRT(J146^2 / J145^2 + $F$7^2 / $E$7^2)</f>
        <v>7.4219112487164569E-3</v>
      </c>
      <c r="K163">
        <f t="shared" ref="K163" si="204">K162 *SQRT(K146^2 / K145^2 + $F$7^2 / $E$7^2)</f>
        <v>6.9584416958364068E-3</v>
      </c>
      <c r="L163">
        <f t="shared" ref="L163" si="205">L162 *SQRT(L146^2 / L145^2 + $F$7^2 / $E$7^2)</f>
        <v>1.0384527067397854E-2</v>
      </c>
      <c r="M163">
        <f t="shared" ref="M163" si="206">M162 *SQRT(M146^2 / M145^2 + $F$7^2 / $E$7^2)</f>
        <v>-5.5665010455347222E-4</v>
      </c>
      <c r="N163">
        <f t="shared" ref="N163" si="207">N162 *SQRT(N146^2 / N145^2 + $F$7^2 / $E$7^2)</f>
        <v>1.3853701759460057E-2</v>
      </c>
      <c r="O163">
        <f t="shared" ref="O163" si="208">O162 *SQRT(O146^2 / O145^2 + $F$7^2 / $E$7^2)</f>
        <v>-3.4406625726559614E-3</v>
      </c>
      <c r="P163">
        <f t="shared" ref="P163" si="209">P162 *SQRT(P146^2 / P145^2 + $F$7^2 / $E$7^2)</f>
        <v>1.3633674726842992E-2</v>
      </c>
      <c r="Q163">
        <f t="shared" ref="Q163" si="210">Q162 *SQRT(Q146^2 / Q145^2 + $F$7^2 / $E$7^2)</f>
        <v>1.1050829568855394E-3</v>
      </c>
      <c r="R163">
        <f t="shared" ref="R163" si="211">R162 *SQRT(R146^2 / R145^2 + $F$7^2 / $E$7^2)</f>
        <v>9.0578826264459192E-3</v>
      </c>
      <c r="S163">
        <f t="shared" ref="S163" si="212">S162 *SQRT(S146^2 / S145^2 + $F$7^2 / $E$7^2)</f>
        <v>5.8768954866305059E-3</v>
      </c>
      <c r="T163">
        <f t="shared" ref="T163" si="213">T162 *SQRT(T146^2 / T145^2 + $F$7^2 / $E$7^2)</f>
        <v>3.6089160198449241E-3</v>
      </c>
      <c r="U163">
        <f t="shared" ref="U163" si="214">U162 *SQRT(U146^2 / U145^2 + $F$7^2 / $E$7^2)</f>
        <v>8.377211257513003E-3</v>
      </c>
      <c r="V163">
        <f t="shared" ref="V163" si="215">V162 *SQRT(V146^2 / V145^2 + $F$7^2 / $E$7^2)</f>
        <v>8.8011721919905531E-3</v>
      </c>
      <c r="W163">
        <f t="shared" ref="W163" si="216">W162 *SQRT(W146^2 / W145^2 + $F$7^2 / $E$7^2)</f>
        <v>7.0016586832112224E-4</v>
      </c>
      <c r="X163">
        <f t="shared" ref="X163" si="217">X162 *SQRT(X146^2 / X145^2 + $F$7^2 / $E$7^2)</f>
        <v>6.2648820576024517E-3</v>
      </c>
      <c r="Y163">
        <f t="shared" ref="Y163" si="218">Y162 *SQRT(Y146^2 / Y145^2 + $F$7^2 / $E$7^2)</f>
        <v>2.8830974814231963E-3</v>
      </c>
      <c r="Z163">
        <f t="shared" ref="Z163" si="219">Z162 *SQRT(Z146^2 / Z145^2 + $F$7^2 / $E$7^2)</f>
        <v>1.0529475891841771E-2</v>
      </c>
      <c r="AA163">
        <f t="shared" ref="AA163" si="220">AA162 *SQRT(AA146^2 / AA145^2 + $F$7^2 / $E$7^2)</f>
        <v>2.9347412603665155E-3</v>
      </c>
      <c r="AB163">
        <f t="shared" ref="AB163" si="221">AB162 *SQRT(AB146^2 / AB145^2 + $F$7^2 / $E$7^2)</f>
        <v>-9.8732964364573267E-5</v>
      </c>
      <c r="AC163">
        <f t="shared" ref="AC163" si="222">AC162 *SQRT(AC146^2 / AC145^2 + $F$7^2 / $E$7^2)</f>
        <v>1.343087277131561E-2</v>
      </c>
      <c r="AD163">
        <f t="shared" ref="AD163" si="223">AD162 *SQRT(AD146^2 / AD145^2 + $F$7^2 / $E$7^2)</f>
        <v>5.6846709149217687E-3</v>
      </c>
      <c r="AE163">
        <f t="shared" ref="AE163" si="224">AE162 *SQRT(AE146^2 / AE145^2 + $F$7^2 / $E$7^2)</f>
        <v>2.937591371857849E-3</v>
      </c>
      <c r="AF163">
        <f t="shared" ref="AF163" si="225">AF162 *SQRT(AF146^2 / AF145^2 + $F$7^2 / $E$7^2)</f>
        <v>1.526628776132909E-3</v>
      </c>
      <c r="AG163">
        <f t="shared" ref="AG163" si="226">AG162 *SQRT(AG146^2 / AG145^2 + $F$7^2 / $E$7^2)</f>
        <v>1.2718987573320346E-3</v>
      </c>
      <c r="AH163">
        <f t="shared" ref="AH163" si="227">AH162 *SQRT(AH146^2 / AH145^2 + $F$7^2 / $E$7^2)</f>
        <v>0.54413237246009005</v>
      </c>
    </row>
    <row r="164" spans="1:34" x14ac:dyDescent="0.3">
      <c r="A164" t="s">
        <v>81</v>
      </c>
      <c r="B164">
        <f>_xlfn.STDEV.S(B151:B160)</f>
        <v>5.4342662798210303E-2</v>
      </c>
      <c r="C164">
        <f t="shared" ref="C164:AH164" si="228">_xlfn.STDEV.S(C151:C160)</f>
        <v>8.874119674649418E-2</v>
      </c>
      <c r="D164">
        <f t="shared" si="228"/>
        <v>0.10338036564067719</v>
      </c>
      <c r="E164">
        <f t="shared" si="228"/>
        <v>7.1151247353788596E-2</v>
      </c>
      <c r="F164">
        <f t="shared" si="228"/>
        <v>5.8094750193111278E-2</v>
      </c>
      <c r="G164">
        <f t="shared" si="228"/>
        <v>6.3860198872223869E-2</v>
      </c>
      <c r="H164">
        <f t="shared" si="228"/>
        <v>7.4999999999999456E-2</v>
      </c>
      <c r="I164">
        <f t="shared" si="228"/>
        <v>7.5931712742437277E-2</v>
      </c>
      <c r="J164">
        <f t="shared" si="228"/>
        <v>6.3860198872223869E-2</v>
      </c>
      <c r="K164">
        <f t="shared" si="228"/>
        <v>5.8094750193111271E-2</v>
      </c>
      <c r="L164">
        <f t="shared" si="228"/>
        <v>7.1151247353788638E-2</v>
      </c>
      <c r="M164">
        <f t="shared" si="228"/>
        <v>5.9292706128157166E-2</v>
      </c>
      <c r="N164">
        <f t="shared" si="228"/>
        <v>5.3033008588990876E-2</v>
      </c>
      <c r="O164">
        <f t="shared" si="228"/>
        <v>4.7434164902525028E-2</v>
      </c>
      <c r="P164">
        <f t="shared" si="228"/>
        <v>7.5931712742437388E-2</v>
      </c>
      <c r="Q164">
        <f t="shared" si="228"/>
        <v>7.499999999999947E-2</v>
      </c>
      <c r="R164">
        <f t="shared" si="228"/>
        <v>6.3860198872223189E-2</v>
      </c>
      <c r="S164">
        <f t="shared" si="228"/>
        <v>7.9549512883486093E-2</v>
      </c>
      <c r="T164">
        <f t="shared" si="228"/>
        <v>7.8660663612761444E-2</v>
      </c>
      <c r="U164">
        <f t="shared" si="228"/>
        <v>7.4999999999999553E-2</v>
      </c>
      <c r="V164">
        <f t="shared" si="228"/>
        <v>8.8741196746493653E-2</v>
      </c>
      <c r="W164">
        <f t="shared" si="228"/>
        <v>5.4342662798210165E-2</v>
      </c>
      <c r="X164">
        <f t="shared" si="228"/>
        <v>3.5575623676894562E-2</v>
      </c>
      <c r="Y164">
        <f t="shared" si="228"/>
        <v>6.386019887222405E-2</v>
      </c>
      <c r="Z164">
        <f t="shared" si="228"/>
        <v>7.1151247353788791E-2</v>
      </c>
      <c r="AA164">
        <f t="shared" si="228"/>
        <v>6.3860198872224633E-2</v>
      </c>
      <c r="AB164">
        <f t="shared" si="228"/>
        <v>3.5575623676894562E-2</v>
      </c>
      <c r="AC164">
        <f t="shared" si="228"/>
        <v>7.1151247353789124E-2</v>
      </c>
      <c r="AD164">
        <f t="shared" si="228"/>
        <v>4.7434164902526076E-2</v>
      </c>
      <c r="AE164">
        <f t="shared" si="228"/>
        <v>5.3033008588990439E-2</v>
      </c>
      <c r="AF164">
        <f t="shared" si="228"/>
        <v>7.9549512883486467E-2</v>
      </c>
      <c r="AG164">
        <f t="shared" si="228"/>
        <v>7.5931712742437804E-2</v>
      </c>
      <c r="AH164">
        <f t="shared" si="228"/>
        <v>1.1117382399029178E-3</v>
      </c>
    </row>
    <row r="166" spans="1:34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</row>
    <row r="167" spans="1:34" x14ac:dyDescent="0.3">
      <c r="A167" s="2" t="s">
        <v>38</v>
      </c>
    </row>
    <row r="168" spans="1:34" x14ac:dyDescent="0.3">
      <c r="A168" t="s">
        <v>1</v>
      </c>
      <c r="B168" s="1" t="s">
        <v>2</v>
      </c>
      <c r="C168" s="1" t="s">
        <v>3</v>
      </c>
      <c r="D168" s="1" t="s">
        <v>4</v>
      </c>
      <c r="E168" s="1" t="s">
        <v>5</v>
      </c>
      <c r="F168" s="1" t="s">
        <v>6</v>
      </c>
      <c r="G168" s="1" t="s">
        <v>7</v>
      </c>
      <c r="H168" s="1" t="s">
        <v>8</v>
      </c>
      <c r="I168" s="1" t="s">
        <v>9</v>
      </c>
      <c r="J168" s="1" t="s">
        <v>10</v>
      </c>
      <c r="K168" s="1" t="s">
        <v>11</v>
      </c>
      <c r="L168" s="1" t="s">
        <v>12</v>
      </c>
      <c r="M168" s="1" t="s">
        <v>13</v>
      </c>
      <c r="N168" s="1" t="s">
        <v>14</v>
      </c>
      <c r="O168" s="1" t="s">
        <v>15</v>
      </c>
      <c r="P168" s="1" t="s">
        <v>16</v>
      </c>
      <c r="Q168" s="1" t="s">
        <v>17</v>
      </c>
      <c r="R168" s="1" t="s">
        <v>18</v>
      </c>
      <c r="S168" s="1" t="s">
        <v>19</v>
      </c>
      <c r="T168" s="1" t="s">
        <v>20</v>
      </c>
      <c r="U168" s="1" t="s">
        <v>21</v>
      </c>
      <c r="V168" s="1" t="s">
        <v>22</v>
      </c>
      <c r="W168" s="1" t="s">
        <v>23</v>
      </c>
      <c r="X168" s="1" t="s">
        <v>24</v>
      </c>
      <c r="Y168" s="1" t="s">
        <v>25</v>
      </c>
      <c r="Z168" s="1" t="s">
        <v>26</v>
      </c>
      <c r="AA168" s="1" t="s">
        <v>27</v>
      </c>
      <c r="AB168" s="1" t="s">
        <v>28</v>
      </c>
      <c r="AC168" s="1" t="s">
        <v>29</v>
      </c>
      <c r="AD168" s="1" t="s">
        <v>30</v>
      </c>
      <c r="AE168" s="1" t="s">
        <v>31</v>
      </c>
      <c r="AF168" s="1" t="s">
        <v>32</v>
      </c>
      <c r="AG168" s="1" t="s">
        <v>33</v>
      </c>
      <c r="AH168" s="1" t="s">
        <v>39</v>
      </c>
    </row>
    <row r="169" spans="1:34" x14ac:dyDescent="0.3">
      <c r="A169">
        <v>1</v>
      </c>
      <c r="B169">
        <v>3.0000000000000001E-3</v>
      </c>
      <c r="C169">
        <v>6.4999999999999997E-3</v>
      </c>
      <c r="D169">
        <v>8.9999999999999993E-3</v>
      </c>
      <c r="E169">
        <v>1.0999999999999999E-2</v>
      </c>
      <c r="F169">
        <v>1.6500000000000001E-2</v>
      </c>
      <c r="G169">
        <v>1.7000000000000001E-2</v>
      </c>
      <c r="H169">
        <v>1.7000000000000001E-2</v>
      </c>
      <c r="I169">
        <v>1.9E-2</v>
      </c>
      <c r="J169">
        <v>2.5499999999999998E-2</v>
      </c>
      <c r="K169">
        <v>2.7E-2</v>
      </c>
      <c r="L169">
        <v>3.2500000000000001E-2</v>
      </c>
      <c r="M169">
        <v>3.3000000000000002E-2</v>
      </c>
      <c r="N169">
        <v>3.4500000000000003E-2</v>
      </c>
      <c r="O169">
        <v>4.1000000000000002E-2</v>
      </c>
      <c r="P169">
        <v>4.1500000000000002E-2</v>
      </c>
      <c r="Q169">
        <v>4.4499999999999998E-2</v>
      </c>
      <c r="R169">
        <v>4.7E-2</v>
      </c>
      <c r="S169">
        <v>4.9000000000000002E-2</v>
      </c>
      <c r="T169">
        <v>5.5500000000000001E-2</v>
      </c>
      <c r="U169">
        <v>5.6000000000000001E-2</v>
      </c>
      <c r="V169">
        <v>5.7000000000000002E-2</v>
      </c>
      <c r="W169">
        <v>6.25E-2</v>
      </c>
      <c r="X169">
        <v>6.0999999999999999E-2</v>
      </c>
      <c r="Y169">
        <v>6.7000000000000004E-2</v>
      </c>
      <c r="Z169">
        <v>6.9000000000000006E-2</v>
      </c>
      <c r="AA169">
        <v>7.1499999999999994E-2</v>
      </c>
      <c r="AB169">
        <v>7.5499999999999998E-2</v>
      </c>
      <c r="AC169">
        <v>7.6499999999999999E-2</v>
      </c>
      <c r="AD169">
        <v>8.1000000000000003E-2</v>
      </c>
      <c r="AE169">
        <v>8.2000000000000003E-2</v>
      </c>
      <c r="AF169">
        <v>8.1500000000000003E-2</v>
      </c>
      <c r="AG169">
        <v>8.9499999999999996E-2</v>
      </c>
      <c r="AH169">
        <f t="shared" ref="AH169:AH178" si="229">SUM(B169:AG169)</f>
        <v>1.4599999999999997</v>
      </c>
    </row>
    <row r="170" spans="1:34" x14ac:dyDescent="0.3">
      <c r="A170">
        <v>2</v>
      </c>
      <c r="B170">
        <v>3.5000000000000001E-3</v>
      </c>
      <c r="C170">
        <v>6.4999999999999997E-3</v>
      </c>
      <c r="D170">
        <v>8.9999999999999993E-3</v>
      </c>
      <c r="E170">
        <v>1.0999999999999999E-2</v>
      </c>
      <c r="F170">
        <v>1.6500000000000001E-2</v>
      </c>
      <c r="G170">
        <v>1.7000000000000001E-2</v>
      </c>
      <c r="H170">
        <v>1.7500000000000002E-2</v>
      </c>
      <c r="I170">
        <v>1.9E-2</v>
      </c>
      <c r="J170">
        <v>2.5499999999999998E-2</v>
      </c>
      <c r="K170">
        <v>2.7E-2</v>
      </c>
      <c r="L170">
        <v>3.2500000000000001E-2</v>
      </c>
      <c r="M170">
        <v>3.3000000000000002E-2</v>
      </c>
      <c r="N170">
        <v>3.4500000000000003E-2</v>
      </c>
      <c r="O170">
        <v>4.1000000000000002E-2</v>
      </c>
      <c r="P170">
        <v>4.1500000000000002E-2</v>
      </c>
      <c r="Q170">
        <v>4.4499999999999998E-2</v>
      </c>
      <c r="R170">
        <v>4.7E-2</v>
      </c>
      <c r="S170">
        <v>4.9000000000000002E-2</v>
      </c>
      <c r="T170">
        <v>5.6000000000000001E-2</v>
      </c>
      <c r="U170">
        <v>5.5500000000000001E-2</v>
      </c>
      <c r="V170">
        <v>5.7000000000000002E-2</v>
      </c>
      <c r="W170">
        <v>6.3E-2</v>
      </c>
      <c r="X170">
        <v>6.0999999999999999E-2</v>
      </c>
      <c r="Y170">
        <v>6.7000000000000004E-2</v>
      </c>
      <c r="Z170">
        <v>6.8500000000000005E-2</v>
      </c>
      <c r="AA170">
        <v>7.1499999999999994E-2</v>
      </c>
      <c r="AB170">
        <v>7.5499999999999998E-2</v>
      </c>
      <c r="AC170">
        <v>7.6499999999999999E-2</v>
      </c>
      <c r="AD170">
        <v>8.0500000000000002E-2</v>
      </c>
      <c r="AE170">
        <v>8.2000000000000003E-2</v>
      </c>
      <c r="AF170">
        <v>8.1500000000000003E-2</v>
      </c>
      <c r="AG170">
        <v>8.9499999999999996E-2</v>
      </c>
      <c r="AH170">
        <f t="shared" si="229"/>
        <v>1.4604999999999999</v>
      </c>
    </row>
    <row r="171" spans="1:34" x14ac:dyDescent="0.3">
      <c r="A171">
        <v>3</v>
      </c>
      <c r="B171">
        <v>3.0000000000000001E-3</v>
      </c>
      <c r="C171">
        <v>6.4999999999999997E-3</v>
      </c>
      <c r="D171">
        <v>8.9999999999999993E-3</v>
      </c>
      <c r="E171">
        <v>1.0999999999999999E-2</v>
      </c>
      <c r="F171">
        <v>1.6500000000000001E-2</v>
      </c>
      <c r="G171">
        <v>1.7000000000000001E-2</v>
      </c>
      <c r="H171">
        <v>1.7000000000000001E-2</v>
      </c>
      <c r="I171">
        <v>1.95E-2</v>
      </c>
      <c r="J171">
        <v>2.5499999999999998E-2</v>
      </c>
      <c r="K171">
        <v>2.7E-2</v>
      </c>
      <c r="L171">
        <v>3.2500000000000001E-2</v>
      </c>
      <c r="M171">
        <v>3.3000000000000002E-2</v>
      </c>
      <c r="N171">
        <v>3.4500000000000003E-2</v>
      </c>
      <c r="O171">
        <v>4.1000000000000002E-2</v>
      </c>
      <c r="P171">
        <v>4.1500000000000002E-2</v>
      </c>
      <c r="Q171">
        <v>4.4499999999999998E-2</v>
      </c>
      <c r="R171">
        <v>4.7E-2</v>
      </c>
      <c r="S171">
        <v>4.9500000000000002E-2</v>
      </c>
      <c r="T171">
        <v>5.5500000000000001E-2</v>
      </c>
      <c r="U171">
        <v>5.5500000000000001E-2</v>
      </c>
      <c r="V171">
        <v>5.7000000000000002E-2</v>
      </c>
      <c r="W171">
        <v>6.25E-2</v>
      </c>
      <c r="X171">
        <v>6.1499999999999999E-2</v>
      </c>
      <c r="Y171">
        <v>6.7000000000000004E-2</v>
      </c>
      <c r="Z171">
        <v>6.8500000000000005E-2</v>
      </c>
      <c r="AA171">
        <v>7.1999999999999995E-2</v>
      </c>
      <c r="AB171">
        <v>7.5499999999999998E-2</v>
      </c>
      <c r="AC171">
        <v>7.6499999999999999E-2</v>
      </c>
      <c r="AD171">
        <v>8.0500000000000002E-2</v>
      </c>
      <c r="AE171">
        <v>8.2000000000000003E-2</v>
      </c>
      <c r="AF171">
        <v>8.1500000000000003E-2</v>
      </c>
      <c r="AG171">
        <v>8.8999999999999996E-2</v>
      </c>
      <c r="AH171">
        <f t="shared" si="229"/>
        <v>1.46</v>
      </c>
    </row>
    <row r="172" spans="1:34" x14ac:dyDescent="0.3">
      <c r="A172">
        <v>4</v>
      </c>
      <c r="B172">
        <v>3.5000000000000001E-3</v>
      </c>
      <c r="C172">
        <v>6.4999999999999997E-3</v>
      </c>
      <c r="D172">
        <v>8.9999999999999993E-3</v>
      </c>
      <c r="E172">
        <v>1.0999999999999999E-2</v>
      </c>
      <c r="F172">
        <v>1.6500000000000001E-2</v>
      </c>
      <c r="G172">
        <v>1.7000000000000001E-2</v>
      </c>
      <c r="H172">
        <v>1.7000000000000001E-2</v>
      </c>
      <c r="I172">
        <v>1.9E-2</v>
      </c>
      <c r="J172">
        <v>2.5999999999999999E-2</v>
      </c>
      <c r="K172">
        <v>2.75E-2</v>
      </c>
      <c r="L172">
        <v>3.2500000000000001E-2</v>
      </c>
      <c r="M172">
        <v>3.3500000000000002E-2</v>
      </c>
      <c r="N172">
        <v>3.4500000000000003E-2</v>
      </c>
      <c r="O172">
        <v>4.1000000000000002E-2</v>
      </c>
      <c r="P172">
        <v>4.2000000000000003E-2</v>
      </c>
      <c r="Q172">
        <v>4.4499999999999998E-2</v>
      </c>
      <c r="R172">
        <v>4.7500000000000001E-2</v>
      </c>
      <c r="S172">
        <v>4.9000000000000002E-2</v>
      </c>
      <c r="T172">
        <v>5.5500000000000001E-2</v>
      </c>
      <c r="U172">
        <v>5.6000000000000001E-2</v>
      </c>
      <c r="V172">
        <v>5.6500000000000002E-2</v>
      </c>
      <c r="W172">
        <v>6.3E-2</v>
      </c>
      <c r="X172">
        <v>6.1499999999999999E-2</v>
      </c>
      <c r="Y172">
        <v>6.6500000000000004E-2</v>
      </c>
      <c r="Z172">
        <v>6.9000000000000006E-2</v>
      </c>
      <c r="AA172">
        <v>7.1499999999999994E-2</v>
      </c>
      <c r="AB172">
        <v>7.5999999999999998E-2</v>
      </c>
      <c r="AC172">
        <v>7.6499999999999999E-2</v>
      </c>
      <c r="AD172">
        <v>8.1000000000000003E-2</v>
      </c>
      <c r="AE172">
        <v>8.2200000000000009E-2</v>
      </c>
      <c r="AF172">
        <v>8.1500000000000003E-2</v>
      </c>
      <c r="AG172">
        <v>8.8999999999999996E-2</v>
      </c>
      <c r="AH172">
        <f t="shared" si="229"/>
        <v>1.4631999999999998</v>
      </c>
    </row>
    <row r="173" spans="1:34" x14ac:dyDescent="0.3">
      <c r="A173">
        <v>5</v>
      </c>
      <c r="B173">
        <v>3.0000000000000001E-3</v>
      </c>
      <c r="C173">
        <v>6.4999999999999997E-3</v>
      </c>
      <c r="D173">
        <v>8.9999999999999993E-3</v>
      </c>
      <c r="E173">
        <v>1.15E-2</v>
      </c>
      <c r="F173">
        <v>1.6500000000000001E-2</v>
      </c>
      <c r="G173">
        <v>1.7500000000000002E-2</v>
      </c>
      <c r="H173">
        <v>1.7000000000000001E-2</v>
      </c>
      <c r="I173">
        <v>1.95E-2</v>
      </c>
      <c r="J173">
        <v>2.5499999999999998E-2</v>
      </c>
      <c r="K173">
        <v>2.7E-2</v>
      </c>
      <c r="L173">
        <v>3.3000000000000002E-2</v>
      </c>
      <c r="M173">
        <v>3.3500000000000002E-2</v>
      </c>
      <c r="N173">
        <v>3.5000000000000003E-2</v>
      </c>
      <c r="O173">
        <v>4.1500000000000002E-2</v>
      </c>
      <c r="P173">
        <v>4.1500000000000002E-2</v>
      </c>
      <c r="Q173">
        <v>4.4999999999999998E-2</v>
      </c>
      <c r="R173">
        <v>4.7500000000000001E-2</v>
      </c>
      <c r="S173">
        <v>4.9000000000000002E-2</v>
      </c>
      <c r="T173">
        <v>5.5500000000000001E-2</v>
      </c>
      <c r="U173">
        <v>5.6000000000000001E-2</v>
      </c>
      <c r="V173">
        <v>5.6500000000000002E-2</v>
      </c>
      <c r="W173">
        <v>6.25E-2</v>
      </c>
      <c r="X173">
        <v>6.0999999999999999E-2</v>
      </c>
      <c r="Y173">
        <v>6.6500000000000004E-2</v>
      </c>
      <c r="Z173">
        <v>6.9000000000000006E-2</v>
      </c>
      <c r="AA173">
        <v>7.1499999999999994E-2</v>
      </c>
      <c r="AB173">
        <v>7.5499999999999998E-2</v>
      </c>
      <c r="AC173">
        <v>7.6499999999999999E-2</v>
      </c>
      <c r="AD173">
        <v>8.1000000000000003E-2</v>
      </c>
      <c r="AE173">
        <v>8.2200000000000009E-2</v>
      </c>
      <c r="AF173">
        <v>8.2000000000000003E-2</v>
      </c>
      <c r="AG173">
        <v>8.9499999999999996E-2</v>
      </c>
      <c r="AH173">
        <f t="shared" si="229"/>
        <v>1.4641999999999999</v>
      </c>
    </row>
    <row r="174" spans="1:34" x14ac:dyDescent="0.3">
      <c r="A174">
        <v>6</v>
      </c>
      <c r="B174">
        <v>3.5000000000000001E-3</v>
      </c>
      <c r="C174">
        <v>6.4999999999999997E-3</v>
      </c>
      <c r="D174">
        <v>9.4999999999999998E-3</v>
      </c>
      <c r="E174">
        <v>1.15E-2</v>
      </c>
      <c r="F174">
        <v>1.6500000000000001E-2</v>
      </c>
      <c r="G174">
        <v>1.7500000000000002E-2</v>
      </c>
      <c r="H174">
        <v>1.7500000000000002E-2</v>
      </c>
      <c r="I174">
        <v>1.9E-2</v>
      </c>
      <c r="J174">
        <v>2.5499999999999998E-2</v>
      </c>
      <c r="K174">
        <v>2.7E-2</v>
      </c>
      <c r="L174">
        <v>3.2500000000000001E-2</v>
      </c>
      <c r="M174">
        <v>3.3500000000000002E-2</v>
      </c>
      <c r="N174">
        <v>3.4500000000000003E-2</v>
      </c>
      <c r="O174">
        <v>4.1000000000000002E-2</v>
      </c>
      <c r="P174">
        <v>4.1500000000000002E-2</v>
      </c>
      <c r="Q174">
        <v>4.4499999999999998E-2</v>
      </c>
      <c r="R174">
        <v>4.7E-2</v>
      </c>
      <c r="S174">
        <v>4.9000000000000002E-2</v>
      </c>
      <c r="T174">
        <v>5.6000000000000001E-2</v>
      </c>
      <c r="U174">
        <v>5.5500000000000001E-2</v>
      </c>
      <c r="V174">
        <v>5.7000000000000002E-2</v>
      </c>
      <c r="W174">
        <v>6.3E-2</v>
      </c>
      <c r="X174">
        <v>6.0999999999999999E-2</v>
      </c>
      <c r="Y174">
        <v>6.7000000000000004E-2</v>
      </c>
      <c r="Z174">
        <v>6.9000000000000006E-2</v>
      </c>
      <c r="AA174">
        <v>7.1999999999999995E-2</v>
      </c>
      <c r="AB174">
        <v>7.5499999999999998E-2</v>
      </c>
      <c r="AC174">
        <v>7.6999999999999999E-2</v>
      </c>
      <c r="AD174">
        <v>8.0500000000000002E-2</v>
      </c>
      <c r="AE174">
        <v>8.2000000000000003E-2</v>
      </c>
      <c r="AF174">
        <v>8.2000000000000003E-2</v>
      </c>
      <c r="AG174">
        <v>8.8999999999999996E-2</v>
      </c>
      <c r="AH174">
        <f t="shared" si="229"/>
        <v>1.464</v>
      </c>
    </row>
    <row r="175" spans="1:34" x14ac:dyDescent="0.3">
      <c r="A175">
        <v>7</v>
      </c>
      <c r="B175">
        <v>3.5000000000000001E-3</v>
      </c>
      <c r="C175">
        <v>6.4999999999999997E-3</v>
      </c>
      <c r="D175">
        <v>8.9999999999999993E-3</v>
      </c>
      <c r="E175">
        <v>1.0999999999999999E-2</v>
      </c>
      <c r="F175">
        <v>1.7000000000000001E-2</v>
      </c>
      <c r="G175">
        <v>1.7000000000000001E-2</v>
      </c>
      <c r="H175">
        <v>1.7500000000000002E-2</v>
      </c>
      <c r="I175">
        <v>1.95E-2</v>
      </c>
      <c r="J175">
        <v>2.5999999999999999E-2</v>
      </c>
      <c r="K175">
        <v>2.7E-2</v>
      </c>
      <c r="L175">
        <v>3.3000000000000002E-2</v>
      </c>
      <c r="M175">
        <v>3.3500000000000002E-2</v>
      </c>
      <c r="N175">
        <v>3.4500000000000003E-2</v>
      </c>
      <c r="O175">
        <v>4.1000000000000002E-2</v>
      </c>
      <c r="P175">
        <v>4.1500000000000002E-2</v>
      </c>
      <c r="Q175">
        <v>4.4499999999999998E-2</v>
      </c>
      <c r="R175">
        <v>4.7E-2</v>
      </c>
      <c r="S175">
        <v>4.9000000000000002E-2</v>
      </c>
      <c r="T175">
        <v>5.5500000000000001E-2</v>
      </c>
      <c r="U175">
        <v>5.5500000000000001E-2</v>
      </c>
      <c r="V175">
        <v>5.6500000000000002E-2</v>
      </c>
      <c r="W175">
        <v>6.3E-2</v>
      </c>
      <c r="X175">
        <v>6.1499999999999999E-2</v>
      </c>
      <c r="Y175">
        <v>6.7000000000000004E-2</v>
      </c>
      <c r="Z175">
        <v>6.8500000000000005E-2</v>
      </c>
      <c r="AA175">
        <v>7.1999999999999995E-2</v>
      </c>
      <c r="AB175">
        <v>7.5999999999999998E-2</v>
      </c>
      <c r="AC175">
        <v>7.6499999999999999E-2</v>
      </c>
      <c r="AD175">
        <v>8.0500000000000002E-2</v>
      </c>
      <c r="AE175">
        <v>8.2000000000000003E-2</v>
      </c>
      <c r="AF175">
        <v>8.2000000000000003E-2</v>
      </c>
      <c r="AG175">
        <v>8.9499999999999996E-2</v>
      </c>
      <c r="AH175">
        <f t="shared" si="229"/>
        <v>1.464</v>
      </c>
    </row>
    <row r="176" spans="1:34" x14ac:dyDescent="0.3">
      <c r="A176">
        <v>8</v>
      </c>
      <c r="B176">
        <v>3.5000000000000001E-3</v>
      </c>
      <c r="C176">
        <v>7.0000000000000001E-3</v>
      </c>
      <c r="D176">
        <v>8.9999999999999993E-3</v>
      </c>
      <c r="E176">
        <v>1.0999999999999999E-2</v>
      </c>
      <c r="F176">
        <v>1.7000000000000001E-2</v>
      </c>
      <c r="G176">
        <v>1.7000000000000001E-2</v>
      </c>
      <c r="H176">
        <v>1.7500000000000002E-2</v>
      </c>
      <c r="I176">
        <v>1.95E-2</v>
      </c>
      <c r="J176">
        <v>2.5499999999999998E-2</v>
      </c>
      <c r="K176">
        <v>2.7E-2</v>
      </c>
      <c r="L176">
        <v>3.3000000000000002E-2</v>
      </c>
      <c r="M176">
        <v>3.3000000000000002E-2</v>
      </c>
      <c r="N176">
        <v>3.5000000000000003E-2</v>
      </c>
      <c r="O176">
        <v>4.1000000000000002E-2</v>
      </c>
      <c r="P176">
        <v>4.2000000000000003E-2</v>
      </c>
      <c r="Q176">
        <v>4.4999999999999998E-2</v>
      </c>
      <c r="R176">
        <v>4.7E-2</v>
      </c>
      <c r="S176">
        <v>4.9000000000000002E-2</v>
      </c>
      <c r="T176">
        <v>5.5500000000000001E-2</v>
      </c>
      <c r="U176">
        <v>5.5500000000000001E-2</v>
      </c>
      <c r="V176">
        <v>5.6500000000000002E-2</v>
      </c>
      <c r="W176">
        <v>6.25E-2</v>
      </c>
      <c r="X176">
        <v>6.1499999999999999E-2</v>
      </c>
      <c r="Y176">
        <v>6.7000000000000004E-2</v>
      </c>
      <c r="Z176">
        <v>6.8500000000000005E-2</v>
      </c>
      <c r="AA176">
        <v>7.1999999999999995E-2</v>
      </c>
      <c r="AB176">
        <v>7.5499999999999998E-2</v>
      </c>
      <c r="AC176">
        <v>7.6499999999999999E-2</v>
      </c>
      <c r="AD176">
        <v>8.0500000000000002E-2</v>
      </c>
      <c r="AE176">
        <v>8.2000000000000003E-2</v>
      </c>
      <c r="AF176">
        <v>8.1500000000000003E-2</v>
      </c>
      <c r="AG176">
        <v>8.8999999999999996E-2</v>
      </c>
      <c r="AH176">
        <f t="shared" si="229"/>
        <v>1.4629999999999999</v>
      </c>
    </row>
    <row r="177" spans="1:34" x14ac:dyDescent="0.3">
      <c r="A177">
        <v>9</v>
      </c>
      <c r="B177">
        <v>3.0000000000000001E-3</v>
      </c>
      <c r="C177">
        <v>6.4999999999999997E-3</v>
      </c>
      <c r="D177">
        <v>8.9999999999999993E-3</v>
      </c>
      <c r="E177">
        <v>1.15E-2</v>
      </c>
      <c r="F177">
        <v>1.6500000000000001E-2</v>
      </c>
      <c r="G177">
        <v>1.7500000000000002E-2</v>
      </c>
      <c r="H177">
        <v>1.7000000000000001E-2</v>
      </c>
      <c r="I177">
        <v>1.9E-2</v>
      </c>
      <c r="J177">
        <v>2.5499999999999998E-2</v>
      </c>
      <c r="K177">
        <v>2.7E-2</v>
      </c>
      <c r="L177">
        <v>3.2500000000000001E-2</v>
      </c>
      <c r="M177">
        <v>3.3000000000000002E-2</v>
      </c>
      <c r="N177">
        <v>3.4500000000000003E-2</v>
      </c>
      <c r="O177">
        <v>4.1000000000000002E-2</v>
      </c>
      <c r="P177">
        <v>4.1500000000000002E-2</v>
      </c>
      <c r="Q177">
        <v>4.4499999999999998E-2</v>
      </c>
      <c r="R177">
        <v>4.7E-2</v>
      </c>
      <c r="S177">
        <v>4.9500000000000002E-2</v>
      </c>
      <c r="T177">
        <v>5.5500000000000001E-2</v>
      </c>
      <c r="U177">
        <v>5.6000000000000001E-2</v>
      </c>
      <c r="V177">
        <v>5.6500000000000002E-2</v>
      </c>
      <c r="W177">
        <v>6.25E-2</v>
      </c>
      <c r="X177">
        <v>6.1499999999999999E-2</v>
      </c>
      <c r="Y177">
        <v>6.6500000000000004E-2</v>
      </c>
      <c r="Z177">
        <v>6.9000000000000006E-2</v>
      </c>
      <c r="AA177">
        <v>7.1499999999999994E-2</v>
      </c>
      <c r="AB177">
        <v>7.5499999999999998E-2</v>
      </c>
      <c r="AC177">
        <v>7.6999999999999999E-2</v>
      </c>
      <c r="AD177">
        <v>8.1000000000000003E-2</v>
      </c>
      <c r="AE177">
        <v>8.2000000000000003E-2</v>
      </c>
      <c r="AF177">
        <v>8.1500000000000003E-2</v>
      </c>
      <c r="AG177">
        <v>8.9499999999999996E-2</v>
      </c>
      <c r="AH177">
        <f t="shared" si="229"/>
        <v>1.4614999999999998</v>
      </c>
    </row>
    <row r="178" spans="1:34" x14ac:dyDescent="0.3">
      <c r="A178">
        <v>10</v>
      </c>
      <c r="B178">
        <v>3.0000000000000001E-3</v>
      </c>
      <c r="C178">
        <v>6.4999999999999997E-3</v>
      </c>
      <c r="D178">
        <v>9.4999999999999998E-3</v>
      </c>
      <c r="E178">
        <v>1.15E-2</v>
      </c>
      <c r="F178">
        <v>1.7000000000000001E-2</v>
      </c>
      <c r="G178">
        <v>1.7500000000000002E-2</v>
      </c>
      <c r="H178">
        <v>1.7000000000000001E-2</v>
      </c>
      <c r="I178">
        <v>1.9E-2</v>
      </c>
      <c r="J178">
        <v>2.5999999999999999E-2</v>
      </c>
      <c r="K178">
        <v>2.75E-2</v>
      </c>
      <c r="L178">
        <v>3.2500000000000001E-2</v>
      </c>
      <c r="M178">
        <v>3.3500000000000002E-2</v>
      </c>
      <c r="N178">
        <v>3.4500000000000003E-2</v>
      </c>
      <c r="O178">
        <v>4.1500000000000002E-2</v>
      </c>
      <c r="P178">
        <v>4.2000000000000003E-2</v>
      </c>
      <c r="Q178">
        <v>4.4499999999999998E-2</v>
      </c>
      <c r="R178">
        <v>4.7500000000000001E-2</v>
      </c>
      <c r="S178">
        <v>4.9000000000000002E-2</v>
      </c>
      <c r="T178">
        <v>5.5500000000000001E-2</v>
      </c>
      <c r="U178">
        <v>5.6000000000000001E-2</v>
      </c>
      <c r="V178">
        <v>5.7000000000000002E-2</v>
      </c>
      <c r="W178">
        <v>6.25E-2</v>
      </c>
      <c r="X178">
        <v>6.0999999999999999E-2</v>
      </c>
      <c r="Y178">
        <v>6.7000000000000004E-2</v>
      </c>
      <c r="Z178">
        <v>6.9000000000000006E-2</v>
      </c>
      <c r="AA178">
        <v>7.1999999999999995E-2</v>
      </c>
      <c r="AB178">
        <v>7.5999999999999998E-2</v>
      </c>
      <c r="AC178">
        <v>7.6499999999999999E-2</v>
      </c>
      <c r="AD178">
        <v>8.1000000000000003E-2</v>
      </c>
      <c r="AE178">
        <v>8.2000000000000003E-2</v>
      </c>
      <c r="AF178">
        <v>8.2000000000000003E-2</v>
      </c>
      <c r="AG178">
        <v>8.8999999999999996E-2</v>
      </c>
      <c r="AH178">
        <f t="shared" si="229"/>
        <v>1.466</v>
      </c>
    </row>
    <row r="179" spans="1:34" x14ac:dyDescent="0.3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Z179" s="3"/>
    </row>
    <row r="180" spans="1:34" x14ac:dyDescent="0.3">
      <c r="A180" t="s">
        <v>75</v>
      </c>
      <c r="B180" s="1">
        <f t="shared" ref="B180:AH180" si="230">AVERAGE(B169:B178)</f>
        <v>3.2500000000000003E-3</v>
      </c>
      <c r="C180" s="1">
        <f t="shared" si="230"/>
        <v>6.5500000000000003E-3</v>
      </c>
      <c r="D180" s="1">
        <f t="shared" si="230"/>
        <v>9.0999999999999987E-3</v>
      </c>
      <c r="E180" s="1">
        <f t="shared" si="230"/>
        <v>1.1199999999999998E-2</v>
      </c>
      <c r="F180" s="1">
        <f t="shared" si="230"/>
        <v>1.6650000000000005E-2</v>
      </c>
      <c r="G180" s="1">
        <f t="shared" si="230"/>
        <v>1.7200000000000003E-2</v>
      </c>
      <c r="H180" s="1">
        <f t="shared" si="230"/>
        <v>1.7200000000000003E-2</v>
      </c>
      <c r="I180" s="1">
        <f t="shared" si="230"/>
        <v>1.9199999999999998E-2</v>
      </c>
      <c r="J180" s="1">
        <f t="shared" si="230"/>
        <v>2.5649999999999999E-2</v>
      </c>
      <c r="K180" s="1">
        <f t="shared" si="230"/>
        <v>2.7100000000000003E-2</v>
      </c>
      <c r="L180" s="1">
        <f t="shared" si="230"/>
        <v>3.2649999999999998E-2</v>
      </c>
      <c r="M180" s="1">
        <f t="shared" si="230"/>
        <v>3.3250000000000002E-2</v>
      </c>
      <c r="N180" s="1">
        <f t="shared" si="230"/>
        <v>3.4599999999999999E-2</v>
      </c>
      <c r="O180" s="1">
        <f t="shared" si="230"/>
        <v>4.1099999999999998E-2</v>
      </c>
      <c r="P180" s="1">
        <f t="shared" si="230"/>
        <v>4.165E-2</v>
      </c>
      <c r="Q180" s="1">
        <f t="shared" si="230"/>
        <v>4.4599999999999987E-2</v>
      </c>
      <c r="R180" s="1">
        <f t="shared" si="230"/>
        <v>4.7149999999999991E-2</v>
      </c>
      <c r="S180" s="1">
        <f t="shared" si="230"/>
        <v>4.9099999999999991E-2</v>
      </c>
      <c r="T180" s="1">
        <f t="shared" si="230"/>
        <v>5.5600000000000004E-2</v>
      </c>
      <c r="U180" s="1">
        <f t="shared" si="230"/>
        <v>5.5750000000000008E-2</v>
      </c>
      <c r="V180" s="1">
        <f t="shared" si="230"/>
        <v>5.6750000000000009E-2</v>
      </c>
      <c r="W180" s="1">
        <f t="shared" si="230"/>
        <v>6.2700000000000006E-2</v>
      </c>
      <c r="X180" s="1">
        <f t="shared" si="230"/>
        <v>6.1250000000000006E-2</v>
      </c>
      <c r="Y180" s="1">
        <f t="shared" si="230"/>
        <v>6.6850000000000007E-2</v>
      </c>
      <c r="Z180" s="1">
        <f t="shared" si="230"/>
        <v>6.88E-2</v>
      </c>
      <c r="AA180" s="1">
        <f t="shared" si="230"/>
        <v>7.1749999999999994E-2</v>
      </c>
      <c r="AB180" s="1">
        <f t="shared" si="230"/>
        <v>7.5649999999999995E-2</v>
      </c>
      <c r="AC180" s="1">
        <f t="shared" si="230"/>
        <v>7.6600000000000001E-2</v>
      </c>
      <c r="AD180" s="1">
        <f t="shared" si="230"/>
        <v>8.0750000000000002E-2</v>
      </c>
      <c r="AE180" s="1">
        <f t="shared" si="230"/>
        <v>8.2039999999999988E-2</v>
      </c>
      <c r="AF180" s="1">
        <f t="shared" si="230"/>
        <v>8.1700000000000009E-2</v>
      </c>
      <c r="AG180" s="1">
        <f t="shared" si="230"/>
        <v>8.9249999999999996E-2</v>
      </c>
      <c r="AH180" s="1">
        <f t="shared" si="230"/>
        <v>1.4626399999999997</v>
      </c>
    </row>
    <row r="181" spans="1:34" x14ac:dyDescent="0.3">
      <c r="A181" t="s">
        <v>76</v>
      </c>
      <c r="B181" s="1">
        <f>_xlfn.STDEV.S(B169:B178)</f>
        <v>2.6352313834736497E-4</v>
      </c>
      <c r="C181" s="1">
        <f t="shared" ref="B181:AH181" si="231">_xlfn.STDEV.S(C169:C178)</f>
        <v>1.5811388300841911E-4</v>
      </c>
      <c r="D181" s="1">
        <f t="shared" si="231"/>
        <v>2.1081851067789216E-4</v>
      </c>
      <c r="E181" s="1">
        <f t="shared" si="231"/>
        <v>2.5819888974716137E-4</v>
      </c>
      <c r="F181" s="1">
        <f t="shared" si="231"/>
        <v>2.4152294576982417E-4</v>
      </c>
      <c r="G181" s="1">
        <f t="shared" si="231"/>
        <v>2.5819888974716137E-4</v>
      </c>
      <c r="H181" s="1">
        <f t="shared" si="231"/>
        <v>2.5819888974716137E-4</v>
      </c>
      <c r="I181" s="1">
        <f t="shared" si="231"/>
        <v>2.5819888974716137E-4</v>
      </c>
      <c r="J181" s="1">
        <f t="shared" si="231"/>
        <v>2.4152294576982417E-4</v>
      </c>
      <c r="K181" s="1">
        <f t="shared" si="231"/>
        <v>2.1081851067789216E-4</v>
      </c>
      <c r="L181" s="1">
        <f t="shared" si="231"/>
        <v>2.4152294576982423E-4</v>
      </c>
      <c r="M181" s="1">
        <f t="shared" si="231"/>
        <v>2.6352313834736524E-4</v>
      </c>
      <c r="N181" s="1">
        <f t="shared" si="231"/>
        <v>2.1081851067789213E-4</v>
      </c>
      <c r="O181" s="1">
        <f t="shared" si="231"/>
        <v>2.1081851067789213E-4</v>
      </c>
      <c r="P181" s="1">
        <f t="shared" si="231"/>
        <v>2.4152294576982417E-4</v>
      </c>
      <c r="Q181" s="1">
        <f t="shared" si="231"/>
        <v>2.1081851067789213E-4</v>
      </c>
      <c r="R181" s="1">
        <f t="shared" si="231"/>
        <v>2.4152294576982417E-4</v>
      </c>
      <c r="S181" s="1">
        <f t="shared" si="231"/>
        <v>2.1081851067789213E-4</v>
      </c>
      <c r="T181" s="1">
        <f t="shared" si="231"/>
        <v>2.1081851067789216E-4</v>
      </c>
      <c r="U181" s="1">
        <f t="shared" si="231"/>
        <v>2.6352313834736524E-4</v>
      </c>
      <c r="V181" s="1">
        <f t="shared" si="231"/>
        <v>2.6352313834736524E-4</v>
      </c>
      <c r="W181" s="1">
        <f t="shared" si="231"/>
        <v>2.5819888974716132E-4</v>
      </c>
      <c r="X181" s="1">
        <f t="shared" si="231"/>
        <v>2.6352313834736524E-4</v>
      </c>
      <c r="Y181" s="1">
        <f t="shared" si="231"/>
        <v>2.415229457698242E-4</v>
      </c>
      <c r="Z181" s="1">
        <f t="shared" si="231"/>
        <v>2.5819888974716132E-4</v>
      </c>
      <c r="AA181" s="1">
        <f t="shared" si="231"/>
        <v>2.6352313834736524E-4</v>
      </c>
      <c r="AB181" s="1">
        <f t="shared" si="231"/>
        <v>2.4152294576982417E-4</v>
      </c>
      <c r="AC181" s="1">
        <f t="shared" si="231"/>
        <v>2.1081851067789216E-4</v>
      </c>
      <c r="AD181" s="1">
        <f t="shared" si="231"/>
        <v>2.6352313834736524E-4</v>
      </c>
      <c r="AE181" s="1">
        <f t="shared" si="231"/>
        <v>8.43274042711592E-5</v>
      </c>
      <c r="AF181" s="1">
        <f t="shared" si="231"/>
        <v>2.5819888974716132E-4</v>
      </c>
      <c r="AG181" s="1">
        <f t="shared" si="231"/>
        <v>2.6352313834736524E-4</v>
      </c>
      <c r="AH181" s="1">
        <f t="shared" si="231"/>
        <v>2.0462431700829899E-3</v>
      </c>
    </row>
    <row r="182" spans="1:34" x14ac:dyDescent="0.3">
      <c r="A182" s="6" t="s">
        <v>117</v>
      </c>
      <c r="B182" s="7">
        <f>B180</f>
        <v>3.2500000000000003E-3</v>
      </c>
      <c r="C182" s="7">
        <f>B182+C180</f>
        <v>9.7999999999999997E-3</v>
      </c>
      <c r="D182" s="7">
        <f>C182+D180</f>
        <v>1.89E-2</v>
      </c>
      <c r="E182" s="7">
        <f t="shared" ref="E182:AG182" si="232">D182+E180</f>
        <v>3.0099999999999998E-2</v>
      </c>
      <c r="F182" s="7">
        <f t="shared" si="232"/>
        <v>4.675E-2</v>
      </c>
      <c r="G182" s="7">
        <f t="shared" si="232"/>
        <v>6.3950000000000007E-2</v>
      </c>
      <c r="H182" s="7">
        <f t="shared" si="232"/>
        <v>8.1150000000000014E-2</v>
      </c>
      <c r="I182" s="7">
        <f t="shared" si="232"/>
        <v>0.10035000000000001</v>
      </c>
      <c r="J182" s="7">
        <f t="shared" si="232"/>
        <v>0.126</v>
      </c>
      <c r="K182" s="7">
        <f t="shared" si="232"/>
        <v>0.15310000000000001</v>
      </c>
      <c r="L182" s="7">
        <f t="shared" si="232"/>
        <v>0.18575000000000003</v>
      </c>
      <c r="M182" s="7">
        <f t="shared" si="232"/>
        <v>0.21900000000000003</v>
      </c>
      <c r="N182" s="7">
        <f t="shared" si="232"/>
        <v>0.25360000000000005</v>
      </c>
      <c r="O182" s="7">
        <f t="shared" si="232"/>
        <v>0.29470000000000007</v>
      </c>
      <c r="P182" s="7">
        <f t="shared" si="232"/>
        <v>0.33635000000000009</v>
      </c>
      <c r="Q182" s="7">
        <f t="shared" si="232"/>
        <v>0.38095000000000007</v>
      </c>
      <c r="R182" s="7">
        <f t="shared" si="232"/>
        <v>0.42810000000000004</v>
      </c>
      <c r="S182" s="7">
        <f t="shared" si="232"/>
        <v>0.47720000000000001</v>
      </c>
      <c r="T182" s="7">
        <f t="shared" si="232"/>
        <v>0.53280000000000005</v>
      </c>
      <c r="U182" s="7">
        <f t="shared" si="232"/>
        <v>0.58855000000000002</v>
      </c>
      <c r="V182" s="7">
        <f t="shared" si="232"/>
        <v>0.64529999999999998</v>
      </c>
      <c r="W182" s="7">
        <f t="shared" si="232"/>
        <v>0.70799999999999996</v>
      </c>
      <c r="X182" s="7">
        <f t="shared" si="232"/>
        <v>0.76924999999999999</v>
      </c>
      <c r="Y182" s="7">
        <f t="shared" si="232"/>
        <v>0.83609999999999995</v>
      </c>
      <c r="Z182" s="7">
        <f t="shared" si="232"/>
        <v>0.90489999999999993</v>
      </c>
      <c r="AA182" s="7">
        <f t="shared" si="232"/>
        <v>0.97664999999999991</v>
      </c>
      <c r="AB182" s="7">
        <f t="shared" si="232"/>
        <v>1.0522999999999998</v>
      </c>
      <c r="AC182" s="7">
        <f t="shared" si="232"/>
        <v>1.1288999999999998</v>
      </c>
      <c r="AD182" s="7">
        <f t="shared" si="232"/>
        <v>1.2096499999999999</v>
      </c>
      <c r="AE182" s="7">
        <f t="shared" si="232"/>
        <v>1.2916899999999998</v>
      </c>
      <c r="AF182" s="7">
        <f t="shared" si="232"/>
        <v>1.3733899999999999</v>
      </c>
      <c r="AG182" s="7">
        <f t="shared" si="232"/>
        <v>1.4626399999999999</v>
      </c>
    </row>
    <row r="183" spans="1:34" s="6" customFormat="1" x14ac:dyDescent="0.3"/>
    <row r="184" spans="1:34" x14ac:dyDescent="0.3">
      <c r="A184" t="s">
        <v>40</v>
      </c>
      <c r="C184" t="s">
        <v>80</v>
      </c>
    </row>
    <row r="185" spans="1:34" x14ac:dyDescent="0.3">
      <c r="A185" t="s">
        <v>1</v>
      </c>
      <c r="B185" t="s">
        <v>41</v>
      </c>
      <c r="C185" t="s">
        <v>42</v>
      </c>
      <c r="D185" t="s">
        <v>43</v>
      </c>
      <c r="E185" t="s">
        <v>44</v>
      </c>
      <c r="F185" t="s">
        <v>45</v>
      </c>
      <c r="G185" t="s">
        <v>46</v>
      </c>
      <c r="H185" t="s">
        <v>47</v>
      </c>
      <c r="I185" t="s">
        <v>48</v>
      </c>
      <c r="J185" t="s">
        <v>49</v>
      </c>
      <c r="K185" t="s">
        <v>50</v>
      </c>
      <c r="L185" t="s">
        <v>51</v>
      </c>
      <c r="M185" t="s">
        <v>52</v>
      </c>
      <c r="N185" t="s">
        <v>53</v>
      </c>
      <c r="O185" t="s">
        <v>54</v>
      </c>
      <c r="P185" t="s">
        <v>55</v>
      </c>
      <c r="Q185" t="s">
        <v>56</v>
      </c>
      <c r="R185" t="s">
        <v>57</v>
      </c>
      <c r="S185" t="s">
        <v>58</v>
      </c>
      <c r="T185" t="s">
        <v>59</v>
      </c>
      <c r="U185" t="s">
        <v>60</v>
      </c>
      <c r="V185" t="s">
        <v>61</v>
      </c>
      <c r="W185" t="s">
        <v>62</v>
      </c>
      <c r="X185" t="s">
        <v>63</v>
      </c>
      <c r="Y185" t="s">
        <v>64</v>
      </c>
      <c r="Z185" t="s">
        <v>65</v>
      </c>
      <c r="AA185" t="s">
        <v>66</v>
      </c>
      <c r="AB185" t="s">
        <v>67</v>
      </c>
      <c r="AC185" t="s">
        <v>68</v>
      </c>
      <c r="AD185" t="s">
        <v>69</v>
      </c>
      <c r="AE185" t="s">
        <v>70</v>
      </c>
      <c r="AF185" t="s">
        <v>71</v>
      </c>
      <c r="AG185" t="s">
        <v>72</v>
      </c>
      <c r="AH185" t="s">
        <v>73</v>
      </c>
    </row>
    <row r="186" spans="1:34" x14ac:dyDescent="0.3">
      <c r="A186">
        <v>1</v>
      </c>
      <c r="B186">
        <f t="shared" ref="B186:B195" si="233">(B169) /$E$7</f>
        <v>4.4999999999999998E-2</v>
      </c>
      <c r="C186">
        <f>C169/$E$7</f>
        <v>9.7500000000000003E-2</v>
      </c>
      <c r="D186">
        <f t="shared" ref="D186:D195" si="234">(D169) /$E$7</f>
        <v>0.13499999999999998</v>
      </c>
      <c r="E186">
        <f>E169/$E$7</f>
        <v>0.16499999999999998</v>
      </c>
      <c r="F186">
        <f t="shared" ref="F186:F195" si="235">(F169) /$E$7</f>
        <v>0.24750000000000003</v>
      </c>
      <c r="G186">
        <f>G169/$E$7</f>
        <v>0.255</v>
      </c>
      <c r="H186">
        <f t="shared" ref="H186:H195" si="236">(H169) /$E$7</f>
        <v>0.255</v>
      </c>
      <c r="I186">
        <f>I169/$E$7</f>
        <v>0.28499999999999998</v>
      </c>
      <c r="J186">
        <f t="shared" ref="J186:J195" si="237">(J169) /$E$7</f>
        <v>0.38250000000000001</v>
      </c>
      <c r="K186">
        <f>K169/$E$7</f>
        <v>0.40500000000000003</v>
      </c>
      <c r="L186">
        <f t="shared" ref="L186:L195" si="238">(L169) /$E$7</f>
        <v>0.48750000000000004</v>
      </c>
      <c r="M186">
        <f>M169/$E$7</f>
        <v>0.49500000000000005</v>
      </c>
      <c r="N186">
        <f t="shared" ref="N186:N195" si="239">(N169) /$E$7</f>
        <v>0.51750000000000007</v>
      </c>
      <c r="O186">
        <f>O169/$E$7</f>
        <v>0.61499999999999999</v>
      </c>
      <c r="P186">
        <f t="shared" ref="P186:P195" si="240">(P169) /$E$7</f>
        <v>0.62250000000000005</v>
      </c>
      <c r="Q186">
        <f>Q169/$E$7</f>
        <v>0.66749999999999998</v>
      </c>
      <c r="R186">
        <f t="shared" ref="R186:R195" si="241">(R169) /$E$7</f>
        <v>0.70499999999999996</v>
      </c>
      <c r="S186">
        <f>S169/$E$7</f>
        <v>0.73499999999999999</v>
      </c>
      <c r="T186">
        <f t="shared" ref="T186:T195" si="242">(T169) /$E$7</f>
        <v>0.83250000000000002</v>
      </c>
      <c r="U186">
        <f>U169/$E$7</f>
        <v>0.84000000000000008</v>
      </c>
      <c r="V186">
        <f t="shared" ref="V186:V195" si="243">(V169) /$E$7</f>
        <v>0.85500000000000009</v>
      </c>
      <c r="W186">
        <f>W169/$E$7</f>
        <v>0.9375</v>
      </c>
      <c r="X186">
        <f t="shared" ref="X186:X195" si="244">(X169) /$E$7</f>
        <v>0.91500000000000004</v>
      </c>
      <c r="Y186">
        <f>Y169/$E$7</f>
        <v>1.0050000000000001</v>
      </c>
      <c r="Z186">
        <f t="shared" ref="Z186:Z195" si="245">(Z169) /$E$7</f>
        <v>1.0350000000000001</v>
      </c>
      <c r="AA186">
        <f>AA169/$E$7</f>
        <v>1.0725</v>
      </c>
      <c r="AB186">
        <f t="shared" ref="AB186:AB195" si="246">(AB169) /$E$7</f>
        <v>1.1325000000000001</v>
      </c>
      <c r="AC186">
        <f>AC169/$E$7</f>
        <v>1.1475</v>
      </c>
      <c r="AD186">
        <f t="shared" ref="AD186:AD195" si="247">(AD169) /$E$7</f>
        <v>1.2150000000000001</v>
      </c>
      <c r="AE186">
        <f>AE169/$E$7</f>
        <v>1.23</v>
      </c>
      <c r="AF186">
        <f>AF169/$E$7</f>
        <v>1.2225000000000001</v>
      </c>
      <c r="AG186">
        <f>AG169/$E$7</f>
        <v>1.3425</v>
      </c>
      <c r="AH186">
        <f>AVERAGE(B186:AG186)</f>
        <v>0.68437500000000018</v>
      </c>
    </row>
    <row r="187" spans="1:34" x14ac:dyDescent="0.3">
      <c r="A187">
        <v>2</v>
      </c>
      <c r="B187">
        <f t="shared" si="233"/>
        <v>5.2500000000000005E-2</v>
      </c>
      <c r="C187">
        <f t="shared" ref="C187:C195" si="248">(C170) /$E$7</f>
        <v>9.7500000000000003E-2</v>
      </c>
      <c r="D187">
        <f t="shared" si="234"/>
        <v>0.13499999999999998</v>
      </c>
      <c r="E187">
        <f t="shared" ref="E187:E195" si="249">(E170) /$E$7</f>
        <v>0.16499999999999998</v>
      </c>
      <c r="F187">
        <f t="shared" si="235"/>
        <v>0.24750000000000003</v>
      </c>
      <c r="G187">
        <f t="shared" ref="G187:G195" si="250">(G170) /$E$7</f>
        <v>0.255</v>
      </c>
      <c r="H187">
        <f t="shared" si="236"/>
        <v>0.26250000000000001</v>
      </c>
      <c r="I187">
        <f t="shared" ref="I187:I195" si="251">(I170) /$E$7</f>
        <v>0.28499999999999998</v>
      </c>
      <c r="J187">
        <f t="shared" si="237"/>
        <v>0.38250000000000001</v>
      </c>
      <c r="K187">
        <f t="shared" ref="K187:K195" si="252">(K170) /$E$7</f>
        <v>0.40500000000000003</v>
      </c>
      <c r="L187">
        <f t="shared" si="238"/>
        <v>0.48750000000000004</v>
      </c>
      <c r="M187">
        <f t="shared" ref="M187:M195" si="253">(M170) /$E$7</f>
        <v>0.49500000000000005</v>
      </c>
      <c r="N187">
        <f t="shared" si="239"/>
        <v>0.51750000000000007</v>
      </c>
      <c r="O187">
        <f t="shared" ref="O187:O195" si="254">(O170) /$E$7</f>
        <v>0.61499999999999999</v>
      </c>
      <c r="P187">
        <f t="shared" si="240"/>
        <v>0.62250000000000005</v>
      </c>
      <c r="Q187">
        <f t="shared" ref="Q187:Q195" si="255">(Q170) /$E$7</f>
        <v>0.66749999999999998</v>
      </c>
      <c r="R187">
        <f t="shared" si="241"/>
        <v>0.70499999999999996</v>
      </c>
      <c r="S187">
        <f t="shared" ref="S187:S195" si="256">(S170) /$E$7</f>
        <v>0.73499999999999999</v>
      </c>
      <c r="T187">
        <f t="shared" si="242"/>
        <v>0.84000000000000008</v>
      </c>
      <c r="U187">
        <f t="shared" ref="U187:U195" si="257">(U170) /$E$7</f>
        <v>0.83250000000000002</v>
      </c>
      <c r="V187">
        <f t="shared" si="243"/>
        <v>0.85500000000000009</v>
      </c>
      <c r="W187">
        <f t="shared" ref="W187:W195" si="258">(W170) /$E$7</f>
        <v>0.94500000000000006</v>
      </c>
      <c r="X187">
        <f t="shared" si="244"/>
        <v>0.91500000000000004</v>
      </c>
      <c r="Y187">
        <f t="shared" ref="Y187:Y195" si="259">(Y170) /$E$7</f>
        <v>1.0050000000000001</v>
      </c>
      <c r="Z187">
        <f t="shared" si="245"/>
        <v>1.0275000000000001</v>
      </c>
      <c r="AA187">
        <f t="shared" ref="AA187:AA195" si="260">(AA170) /$E$7</f>
        <v>1.0725</v>
      </c>
      <c r="AB187">
        <f t="shared" si="246"/>
        <v>1.1325000000000001</v>
      </c>
      <c r="AC187">
        <f t="shared" ref="AC187:AC195" si="261">(AC170) /$E$7</f>
        <v>1.1475</v>
      </c>
      <c r="AD187">
        <f t="shared" si="247"/>
        <v>1.2075</v>
      </c>
      <c r="AE187">
        <f t="shared" ref="AE187:AG195" si="262">(AE170) /$E$7</f>
        <v>1.23</v>
      </c>
      <c r="AF187">
        <f t="shared" si="262"/>
        <v>1.2225000000000001</v>
      </c>
      <c r="AG187">
        <f t="shared" si="262"/>
        <v>1.3425</v>
      </c>
      <c r="AH187">
        <f t="shared" ref="AH187:AH195" si="263">AVERAGE(B187:AG187)</f>
        <v>0.68460937500000019</v>
      </c>
    </row>
    <row r="188" spans="1:34" x14ac:dyDescent="0.3">
      <c r="A188">
        <v>3</v>
      </c>
      <c r="B188">
        <f t="shared" si="233"/>
        <v>4.4999999999999998E-2</v>
      </c>
      <c r="C188">
        <f t="shared" si="248"/>
        <v>9.7500000000000003E-2</v>
      </c>
      <c r="D188">
        <f t="shared" si="234"/>
        <v>0.13499999999999998</v>
      </c>
      <c r="E188">
        <f t="shared" si="249"/>
        <v>0.16499999999999998</v>
      </c>
      <c r="F188">
        <f t="shared" si="235"/>
        <v>0.24750000000000003</v>
      </c>
      <c r="G188">
        <f t="shared" si="250"/>
        <v>0.255</v>
      </c>
      <c r="H188">
        <f t="shared" si="236"/>
        <v>0.255</v>
      </c>
      <c r="I188">
        <f t="shared" si="251"/>
        <v>0.29249999999999998</v>
      </c>
      <c r="J188">
        <f t="shared" si="237"/>
        <v>0.38250000000000001</v>
      </c>
      <c r="K188">
        <f t="shared" si="252"/>
        <v>0.40500000000000003</v>
      </c>
      <c r="L188">
        <f t="shared" si="238"/>
        <v>0.48750000000000004</v>
      </c>
      <c r="M188">
        <f t="shared" si="253"/>
        <v>0.49500000000000005</v>
      </c>
      <c r="N188">
        <f t="shared" si="239"/>
        <v>0.51750000000000007</v>
      </c>
      <c r="O188">
        <f t="shared" si="254"/>
        <v>0.61499999999999999</v>
      </c>
      <c r="P188">
        <f t="shared" si="240"/>
        <v>0.62250000000000005</v>
      </c>
      <c r="Q188">
        <f t="shared" si="255"/>
        <v>0.66749999999999998</v>
      </c>
      <c r="R188">
        <f t="shared" si="241"/>
        <v>0.70499999999999996</v>
      </c>
      <c r="S188">
        <f t="shared" si="256"/>
        <v>0.74250000000000005</v>
      </c>
      <c r="T188">
        <f t="shared" si="242"/>
        <v>0.83250000000000002</v>
      </c>
      <c r="U188">
        <f t="shared" si="257"/>
        <v>0.83250000000000002</v>
      </c>
      <c r="V188">
        <f t="shared" si="243"/>
        <v>0.85500000000000009</v>
      </c>
      <c r="W188">
        <f t="shared" si="258"/>
        <v>0.9375</v>
      </c>
      <c r="X188">
        <f t="shared" si="244"/>
        <v>0.92249999999999999</v>
      </c>
      <c r="Y188">
        <f t="shared" si="259"/>
        <v>1.0050000000000001</v>
      </c>
      <c r="Z188">
        <f t="shared" si="245"/>
        <v>1.0275000000000001</v>
      </c>
      <c r="AA188">
        <f t="shared" si="260"/>
        <v>1.0799999999999998</v>
      </c>
      <c r="AB188">
        <f t="shared" si="246"/>
        <v>1.1325000000000001</v>
      </c>
      <c r="AC188">
        <f t="shared" si="261"/>
        <v>1.1475</v>
      </c>
      <c r="AD188">
        <f t="shared" si="247"/>
        <v>1.2075</v>
      </c>
      <c r="AE188">
        <f t="shared" si="262"/>
        <v>1.23</v>
      </c>
      <c r="AF188">
        <f t="shared" si="262"/>
        <v>1.2225000000000001</v>
      </c>
      <c r="AG188">
        <f t="shared" si="262"/>
        <v>1.335</v>
      </c>
      <c r="AH188">
        <f t="shared" si="263"/>
        <v>0.68437500000000007</v>
      </c>
    </row>
    <row r="189" spans="1:34" x14ac:dyDescent="0.3">
      <c r="A189">
        <v>4</v>
      </c>
      <c r="B189">
        <f t="shared" si="233"/>
        <v>5.2500000000000005E-2</v>
      </c>
      <c r="C189">
        <f t="shared" si="248"/>
        <v>9.7500000000000003E-2</v>
      </c>
      <c r="D189">
        <f t="shared" si="234"/>
        <v>0.13499999999999998</v>
      </c>
      <c r="E189">
        <f t="shared" si="249"/>
        <v>0.16499999999999998</v>
      </c>
      <c r="F189">
        <f t="shared" si="235"/>
        <v>0.24750000000000003</v>
      </c>
      <c r="G189">
        <f t="shared" si="250"/>
        <v>0.255</v>
      </c>
      <c r="H189">
        <f t="shared" si="236"/>
        <v>0.255</v>
      </c>
      <c r="I189">
        <f t="shared" si="251"/>
        <v>0.28499999999999998</v>
      </c>
      <c r="J189">
        <f t="shared" si="237"/>
        <v>0.39</v>
      </c>
      <c r="K189">
        <f t="shared" si="252"/>
        <v>0.41250000000000003</v>
      </c>
      <c r="L189">
        <f t="shared" si="238"/>
        <v>0.48750000000000004</v>
      </c>
      <c r="M189">
        <f t="shared" si="253"/>
        <v>0.50250000000000006</v>
      </c>
      <c r="N189">
        <f t="shared" si="239"/>
        <v>0.51750000000000007</v>
      </c>
      <c r="O189">
        <f t="shared" si="254"/>
        <v>0.61499999999999999</v>
      </c>
      <c r="P189">
        <f t="shared" si="240"/>
        <v>0.63</v>
      </c>
      <c r="Q189">
        <f t="shared" si="255"/>
        <v>0.66749999999999998</v>
      </c>
      <c r="R189">
        <f t="shared" si="241"/>
        <v>0.71250000000000002</v>
      </c>
      <c r="S189">
        <f t="shared" si="256"/>
        <v>0.73499999999999999</v>
      </c>
      <c r="T189">
        <f t="shared" si="242"/>
        <v>0.83250000000000002</v>
      </c>
      <c r="U189">
        <f t="shared" si="257"/>
        <v>0.84000000000000008</v>
      </c>
      <c r="V189">
        <f t="shared" si="243"/>
        <v>0.84750000000000003</v>
      </c>
      <c r="W189">
        <f t="shared" si="258"/>
        <v>0.94500000000000006</v>
      </c>
      <c r="X189">
        <f t="shared" si="244"/>
        <v>0.92249999999999999</v>
      </c>
      <c r="Y189">
        <f t="shared" si="259"/>
        <v>0.99750000000000005</v>
      </c>
      <c r="Z189">
        <f t="shared" si="245"/>
        <v>1.0350000000000001</v>
      </c>
      <c r="AA189">
        <f t="shared" si="260"/>
        <v>1.0725</v>
      </c>
      <c r="AB189">
        <f t="shared" si="246"/>
        <v>1.1399999999999999</v>
      </c>
      <c r="AC189">
        <f t="shared" si="261"/>
        <v>1.1475</v>
      </c>
      <c r="AD189">
        <f t="shared" si="247"/>
        <v>1.2150000000000001</v>
      </c>
      <c r="AE189">
        <f t="shared" si="262"/>
        <v>1.2330000000000001</v>
      </c>
      <c r="AF189">
        <f t="shared" si="262"/>
        <v>1.2225000000000001</v>
      </c>
      <c r="AG189">
        <f t="shared" si="262"/>
        <v>1.335</v>
      </c>
      <c r="AH189">
        <f t="shared" si="263"/>
        <v>0.68587500000000012</v>
      </c>
    </row>
    <row r="190" spans="1:34" x14ac:dyDescent="0.3">
      <c r="A190">
        <v>5</v>
      </c>
      <c r="B190">
        <f t="shared" si="233"/>
        <v>4.4999999999999998E-2</v>
      </c>
      <c r="C190">
        <f t="shared" si="248"/>
        <v>9.7500000000000003E-2</v>
      </c>
      <c r="D190">
        <f t="shared" si="234"/>
        <v>0.13499999999999998</v>
      </c>
      <c r="E190">
        <f t="shared" si="249"/>
        <v>0.17249999999999999</v>
      </c>
      <c r="F190">
        <f t="shared" si="235"/>
        <v>0.24750000000000003</v>
      </c>
      <c r="G190">
        <f t="shared" si="250"/>
        <v>0.26250000000000001</v>
      </c>
      <c r="H190">
        <f t="shared" si="236"/>
        <v>0.255</v>
      </c>
      <c r="I190">
        <f t="shared" si="251"/>
        <v>0.29249999999999998</v>
      </c>
      <c r="J190">
        <f t="shared" si="237"/>
        <v>0.38250000000000001</v>
      </c>
      <c r="K190">
        <f t="shared" si="252"/>
        <v>0.40500000000000003</v>
      </c>
      <c r="L190">
        <f t="shared" si="238"/>
        <v>0.49500000000000005</v>
      </c>
      <c r="M190">
        <f t="shared" si="253"/>
        <v>0.50250000000000006</v>
      </c>
      <c r="N190">
        <f t="shared" si="239"/>
        <v>0.52500000000000002</v>
      </c>
      <c r="O190">
        <f t="shared" si="254"/>
        <v>0.62250000000000005</v>
      </c>
      <c r="P190">
        <f t="shared" si="240"/>
        <v>0.62250000000000005</v>
      </c>
      <c r="Q190">
        <f t="shared" si="255"/>
        <v>0.67499999999999993</v>
      </c>
      <c r="R190">
        <f t="shared" si="241"/>
        <v>0.71250000000000002</v>
      </c>
      <c r="S190">
        <f t="shared" si="256"/>
        <v>0.73499999999999999</v>
      </c>
      <c r="T190">
        <f t="shared" si="242"/>
        <v>0.83250000000000002</v>
      </c>
      <c r="U190">
        <f t="shared" si="257"/>
        <v>0.84000000000000008</v>
      </c>
      <c r="V190">
        <f t="shared" si="243"/>
        <v>0.84750000000000003</v>
      </c>
      <c r="W190">
        <f t="shared" si="258"/>
        <v>0.9375</v>
      </c>
      <c r="X190">
        <f t="shared" si="244"/>
        <v>0.91500000000000004</v>
      </c>
      <c r="Y190">
        <f t="shared" si="259"/>
        <v>0.99750000000000005</v>
      </c>
      <c r="Z190">
        <f t="shared" si="245"/>
        <v>1.0350000000000001</v>
      </c>
      <c r="AA190">
        <f t="shared" si="260"/>
        <v>1.0725</v>
      </c>
      <c r="AB190">
        <f t="shared" si="246"/>
        <v>1.1325000000000001</v>
      </c>
      <c r="AC190">
        <f t="shared" si="261"/>
        <v>1.1475</v>
      </c>
      <c r="AD190">
        <f t="shared" si="247"/>
        <v>1.2150000000000001</v>
      </c>
      <c r="AE190">
        <f t="shared" si="262"/>
        <v>1.2330000000000001</v>
      </c>
      <c r="AF190">
        <f t="shared" si="262"/>
        <v>1.23</v>
      </c>
      <c r="AG190">
        <f t="shared" si="262"/>
        <v>1.3425</v>
      </c>
      <c r="AH190">
        <f t="shared" si="263"/>
        <v>0.68634375000000014</v>
      </c>
    </row>
    <row r="191" spans="1:34" x14ac:dyDescent="0.3">
      <c r="A191">
        <v>6</v>
      </c>
      <c r="B191">
        <f t="shared" si="233"/>
        <v>5.2500000000000005E-2</v>
      </c>
      <c r="C191">
        <f t="shared" si="248"/>
        <v>9.7500000000000003E-2</v>
      </c>
      <c r="D191">
        <f t="shared" si="234"/>
        <v>0.14249999999999999</v>
      </c>
      <c r="E191">
        <f t="shared" si="249"/>
        <v>0.17249999999999999</v>
      </c>
      <c r="F191">
        <f t="shared" si="235"/>
        <v>0.24750000000000003</v>
      </c>
      <c r="G191">
        <f t="shared" si="250"/>
        <v>0.26250000000000001</v>
      </c>
      <c r="H191">
        <f t="shared" si="236"/>
        <v>0.26250000000000001</v>
      </c>
      <c r="I191">
        <f t="shared" si="251"/>
        <v>0.28499999999999998</v>
      </c>
      <c r="J191">
        <f t="shared" si="237"/>
        <v>0.38250000000000001</v>
      </c>
      <c r="K191">
        <f t="shared" si="252"/>
        <v>0.40500000000000003</v>
      </c>
      <c r="L191">
        <f t="shared" si="238"/>
        <v>0.48750000000000004</v>
      </c>
      <c r="M191">
        <f t="shared" si="253"/>
        <v>0.50250000000000006</v>
      </c>
      <c r="N191">
        <f t="shared" si="239"/>
        <v>0.51750000000000007</v>
      </c>
      <c r="O191">
        <f t="shared" si="254"/>
        <v>0.61499999999999999</v>
      </c>
      <c r="P191">
        <f t="shared" si="240"/>
        <v>0.62250000000000005</v>
      </c>
      <c r="Q191">
        <f t="shared" si="255"/>
        <v>0.66749999999999998</v>
      </c>
      <c r="R191">
        <f t="shared" si="241"/>
        <v>0.70499999999999996</v>
      </c>
      <c r="S191">
        <f t="shared" si="256"/>
        <v>0.73499999999999999</v>
      </c>
      <c r="T191">
        <f t="shared" si="242"/>
        <v>0.84000000000000008</v>
      </c>
      <c r="U191">
        <f t="shared" si="257"/>
        <v>0.83250000000000002</v>
      </c>
      <c r="V191">
        <f t="shared" si="243"/>
        <v>0.85500000000000009</v>
      </c>
      <c r="W191">
        <f t="shared" si="258"/>
        <v>0.94500000000000006</v>
      </c>
      <c r="X191">
        <f t="shared" si="244"/>
        <v>0.91500000000000004</v>
      </c>
      <c r="Y191">
        <f t="shared" si="259"/>
        <v>1.0050000000000001</v>
      </c>
      <c r="Z191">
        <f t="shared" si="245"/>
        <v>1.0350000000000001</v>
      </c>
      <c r="AA191">
        <f t="shared" si="260"/>
        <v>1.0799999999999998</v>
      </c>
      <c r="AB191">
        <f t="shared" si="246"/>
        <v>1.1325000000000001</v>
      </c>
      <c r="AC191">
        <f t="shared" si="261"/>
        <v>1.155</v>
      </c>
      <c r="AD191">
        <f t="shared" si="247"/>
        <v>1.2075</v>
      </c>
      <c r="AE191">
        <f t="shared" si="262"/>
        <v>1.23</v>
      </c>
      <c r="AF191">
        <f t="shared" si="262"/>
        <v>1.23</v>
      </c>
      <c r="AG191">
        <f t="shared" si="262"/>
        <v>1.335</v>
      </c>
      <c r="AH191">
        <f t="shared" si="263"/>
        <v>0.68625000000000014</v>
      </c>
    </row>
    <row r="192" spans="1:34" x14ac:dyDescent="0.3">
      <c r="A192">
        <v>7</v>
      </c>
      <c r="B192">
        <f t="shared" si="233"/>
        <v>5.2500000000000005E-2</v>
      </c>
      <c r="C192">
        <f t="shared" si="248"/>
        <v>9.7500000000000003E-2</v>
      </c>
      <c r="D192">
        <f t="shared" si="234"/>
        <v>0.13499999999999998</v>
      </c>
      <c r="E192">
        <f t="shared" si="249"/>
        <v>0.16499999999999998</v>
      </c>
      <c r="F192">
        <f t="shared" si="235"/>
        <v>0.255</v>
      </c>
      <c r="G192">
        <f t="shared" si="250"/>
        <v>0.255</v>
      </c>
      <c r="H192">
        <f t="shared" si="236"/>
        <v>0.26250000000000001</v>
      </c>
      <c r="I192">
        <f t="shared" si="251"/>
        <v>0.29249999999999998</v>
      </c>
      <c r="J192">
        <f t="shared" si="237"/>
        <v>0.39</v>
      </c>
      <c r="K192">
        <f t="shared" si="252"/>
        <v>0.40500000000000003</v>
      </c>
      <c r="L192">
        <f t="shared" si="238"/>
        <v>0.49500000000000005</v>
      </c>
      <c r="M192">
        <f t="shared" si="253"/>
        <v>0.50250000000000006</v>
      </c>
      <c r="N192">
        <f t="shared" si="239"/>
        <v>0.51750000000000007</v>
      </c>
      <c r="O192">
        <f t="shared" si="254"/>
        <v>0.61499999999999999</v>
      </c>
      <c r="P192">
        <f t="shared" si="240"/>
        <v>0.62250000000000005</v>
      </c>
      <c r="Q192">
        <f t="shared" si="255"/>
        <v>0.66749999999999998</v>
      </c>
      <c r="R192">
        <f t="shared" si="241"/>
        <v>0.70499999999999996</v>
      </c>
      <c r="S192">
        <f t="shared" si="256"/>
        <v>0.73499999999999999</v>
      </c>
      <c r="T192">
        <f t="shared" si="242"/>
        <v>0.83250000000000002</v>
      </c>
      <c r="U192">
        <f t="shared" si="257"/>
        <v>0.83250000000000002</v>
      </c>
      <c r="V192">
        <f t="shared" si="243"/>
        <v>0.84750000000000003</v>
      </c>
      <c r="W192">
        <f t="shared" si="258"/>
        <v>0.94500000000000006</v>
      </c>
      <c r="X192">
        <f t="shared" si="244"/>
        <v>0.92249999999999999</v>
      </c>
      <c r="Y192">
        <f t="shared" si="259"/>
        <v>1.0050000000000001</v>
      </c>
      <c r="Z192">
        <f t="shared" si="245"/>
        <v>1.0275000000000001</v>
      </c>
      <c r="AA192">
        <f t="shared" si="260"/>
        <v>1.0799999999999998</v>
      </c>
      <c r="AB192">
        <f t="shared" si="246"/>
        <v>1.1399999999999999</v>
      </c>
      <c r="AC192">
        <f t="shared" si="261"/>
        <v>1.1475</v>
      </c>
      <c r="AD192">
        <f t="shared" si="247"/>
        <v>1.2075</v>
      </c>
      <c r="AE192">
        <f t="shared" si="262"/>
        <v>1.23</v>
      </c>
      <c r="AF192">
        <f t="shared" si="262"/>
        <v>1.23</v>
      </c>
      <c r="AG192">
        <f t="shared" si="262"/>
        <v>1.3425</v>
      </c>
      <c r="AH192">
        <f t="shared" si="263"/>
        <v>0.68625000000000014</v>
      </c>
    </row>
    <row r="193" spans="1:34" x14ac:dyDescent="0.3">
      <c r="A193">
        <v>8</v>
      </c>
      <c r="B193">
        <f t="shared" si="233"/>
        <v>5.2500000000000005E-2</v>
      </c>
      <c r="C193">
        <f t="shared" si="248"/>
        <v>0.10500000000000001</v>
      </c>
      <c r="D193">
        <f t="shared" si="234"/>
        <v>0.13499999999999998</v>
      </c>
      <c r="E193">
        <f t="shared" si="249"/>
        <v>0.16499999999999998</v>
      </c>
      <c r="F193">
        <f t="shared" si="235"/>
        <v>0.255</v>
      </c>
      <c r="G193">
        <f t="shared" si="250"/>
        <v>0.255</v>
      </c>
      <c r="H193">
        <f t="shared" si="236"/>
        <v>0.26250000000000001</v>
      </c>
      <c r="I193">
        <f t="shared" si="251"/>
        <v>0.29249999999999998</v>
      </c>
      <c r="J193">
        <f t="shared" si="237"/>
        <v>0.38250000000000001</v>
      </c>
      <c r="K193">
        <f t="shared" si="252"/>
        <v>0.40500000000000003</v>
      </c>
      <c r="L193">
        <f t="shared" si="238"/>
        <v>0.49500000000000005</v>
      </c>
      <c r="M193">
        <f t="shared" si="253"/>
        <v>0.49500000000000005</v>
      </c>
      <c r="N193">
        <f t="shared" si="239"/>
        <v>0.52500000000000002</v>
      </c>
      <c r="O193">
        <f t="shared" si="254"/>
        <v>0.61499999999999999</v>
      </c>
      <c r="P193">
        <f t="shared" si="240"/>
        <v>0.63</v>
      </c>
      <c r="Q193">
        <f t="shared" si="255"/>
        <v>0.67499999999999993</v>
      </c>
      <c r="R193">
        <f t="shared" si="241"/>
        <v>0.70499999999999996</v>
      </c>
      <c r="S193">
        <f t="shared" si="256"/>
        <v>0.73499999999999999</v>
      </c>
      <c r="T193">
        <f t="shared" si="242"/>
        <v>0.83250000000000002</v>
      </c>
      <c r="U193">
        <f t="shared" si="257"/>
        <v>0.83250000000000002</v>
      </c>
      <c r="V193">
        <f t="shared" si="243"/>
        <v>0.84750000000000003</v>
      </c>
      <c r="W193">
        <f t="shared" si="258"/>
        <v>0.9375</v>
      </c>
      <c r="X193">
        <f t="shared" si="244"/>
        <v>0.92249999999999999</v>
      </c>
      <c r="Y193">
        <f t="shared" si="259"/>
        <v>1.0050000000000001</v>
      </c>
      <c r="Z193">
        <f t="shared" si="245"/>
        <v>1.0275000000000001</v>
      </c>
      <c r="AA193">
        <f t="shared" si="260"/>
        <v>1.0799999999999998</v>
      </c>
      <c r="AB193">
        <f t="shared" si="246"/>
        <v>1.1325000000000001</v>
      </c>
      <c r="AC193">
        <f t="shared" si="261"/>
        <v>1.1475</v>
      </c>
      <c r="AD193">
        <f t="shared" si="247"/>
        <v>1.2075</v>
      </c>
      <c r="AE193">
        <f t="shared" si="262"/>
        <v>1.23</v>
      </c>
      <c r="AF193">
        <f t="shared" si="262"/>
        <v>1.2225000000000001</v>
      </c>
      <c r="AG193">
        <f t="shared" si="262"/>
        <v>1.335</v>
      </c>
      <c r="AH193">
        <f t="shared" si="263"/>
        <v>0.68578125000000001</v>
      </c>
    </row>
    <row r="194" spans="1:34" x14ac:dyDescent="0.3">
      <c r="A194">
        <v>9</v>
      </c>
      <c r="B194">
        <f t="shared" si="233"/>
        <v>4.4999999999999998E-2</v>
      </c>
      <c r="C194">
        <f t="shared" si="248"/>
        <v>9.7500000000000003E-2</v>
      </c>
      <c r="D194">
        <f t="shared" si="234"/>
        <v>0.13499999999999998</v>
      </c>
      <c r="E194">
        <f t="shared" si="249"/>
        <v>0.17249999999999999</v>
      </c>
      <c r="F194">
        <f t="shared" si="235"/>
        <v>0.24750000000000003</v>
      </c>
      <c r="G194">
        <f t="shared" si="250"/>
        <v>0.26250000000000001</v>
      </c>
      <c r="H194">
        <f t="shared" si="236"/>
        <v>0.255</v>
      </c>
      <c r="I194">
        <f t="shared" si="251"/>
        <v>0.28499999999999998</v>
      </c>
      <c r="J194">
        <f t="shared" si="237"/>
        <v>0.38250000000000001</v>
      </c>
      <c r="K194">
        <f t="shared" si="252"/>
        <v>0.40500000000000003</v>
      </c>
      <c r="L194">
        <f t="shared" si="238"/>
        <v>0.48750000000000004</v>
      </c>
      <c r="M194">
        <f t="shared" si="253"/>
        <v>0.49500000000000005</v>
      </c>
      <c r="N194">
        <f t="shared" si="239"/>
        <v>0.51750000000000007</v>
      </c>
      <c r="O194">
        <f t="shared" si="254"/>
        <v>0.61499999999999999</v>
      </c>
      <c r="P194">
        <f t="shared" si="240"/>
        <v>0.62250000000000005</v>
      </c>
      <c r="Q194">
        <f t="shared" si="255"/>
        <v>0.66749999999999998</v>
      </c>
      <c r="R194">
        <f t="shared" si="241"/>
        <v>0.70499999999999996</v>
      </c>
      <c r="S194">
        <f t="shared" si="256"/>
        <v>0.74250000000000005</v>
      </c>
      <c r="T194">
        <f t="shared" si="242"/>
        <v>0.83250000000000002</v>
      </c>
      <c r="U194">
        <f t="shared" si="257"/>
        <v>0.84000000000000008</v>
      </c>
      <c r="V194">
        <f t="shared" si="243"/>
        <v>0.84750000000000003</v>
      </c>
      <c r="W194">
        <f t="shared" si="258"/>
        <v>0.9375</v>
      </c>
      <c r="X194">
        <f t="shared" si="244"/>
        <v>0.92249999999999999</v>
      </c>
      <c r="Y194">
        <f t="shared" si="259"/>
        <v>0.99750000000000005</v>
      </c>
      <c r="Z194">
        <f t="shared" si="245"/>
        <v>1.0350000000000001</v>
      </c>
      <c r="AA194">
        <f t="shared" si="260"/>
        <v>1.0725</v>
      </c>
      <c r="AB194">
        <f t="shared" si="246"/>
        <v>1.1325000000000001</v>
      </c>
      <c r="AC194">
        <f t="shared" si="261"/>
        <v>1.155</v>
      </c>
      <c r="AD194">
        <f t="shared" si="247"/>
        <v>1.2150000000000001</v>
      </c>
      <c r="AE194">
        <f t="shared" si="262"/>
        <v>1.23</v>
      </c>
      <c r="AF194">
        <f t="shared" si="262"/>
        <v>1.2225000000000001</v>
      </c>
      <c r="AG194">
        <f t="shared" si="262"/>
        <v>1.3425</v>
      </c>
      <c r="AH194">
        <f t="shared" si="263"/>
        <v>0.68507812500000009</v>
      </c>
    </row>
    <row r="195" spans="1:34" x14ac:dyDescent="0.3">
      <c r="A195">
        <v>10</v>
      </c>
      <c r="B195">
        <f t="shared" si="233"/>
        <v>4.4999999999999998E-2</v>
      </c>
      <c r="C195">
        <f t="shared" si="248"/>
        <v>9.7500000000000003E-2</v>
      </c>
      <c r="D195">
        <f t="shared" si="234"/>
        <v>0.14249999999999999</v>
      </c>
      <c r="E195">
        <f t="shared" si="249"/>
        <v>0.17249999999999999</v>
      </c>
      <c r="F195">
        <f t="shared" si="235"/>
        <v>0.255</v>
      </c>
      <c r="G195">
        <f t="shared" si="250"/>
        <v>0.26250000000000001</v>
      </c>
      <c r="H195">
        <f t="shared" si="236"/>
        <v>0.255</v>
      </c>
      <c r="I195">
        <f t="shared" si="251"/>
        <v>0.28499999999999998</v>
      </c>
      <c r="J195">
        <f t="shared" si="237"/>
        <v>0.39</v>
      </c>
      <c r="K195">
        <f t="shared" si="252"/>
        <v>0.41250000000000003</v>
      </c>
      <c r="L195">
        <f t="shared" si="238"/>
        <v>0.48750000000000004</v>
      </c>
      <c r="M195">
        <f t="shared" si="253"/>
        <v>0.50250000000000006</v>
      </c>
      <c r="N195">
        <f t="shared" si="239"/>
        <v>0.51750000000000007</v>
      </c>
      <c r="O195">
        <f t="shared" si="254"/>
        <v>0.62250000000000005</v>
      </c>
      <c r="P195">
        <f t="shared" si="240"/>
        <v>0.63</v>
      </c>
      <c r="Q195">
        <f t="shared" si="255"/>
        <v>0.66749999999999998</v>
      </c>
      <c r="R195">
        <f t="shared" si="241"/>
        <v>0.71250000000000002</v>
      </c>
      <c r="S195">
        <f t="shared" si="256"/>
        <v>0.73499999999999999</v>
      </c>
      <c r="T195">
        <f t="shared" si="242"/>
        <v>0.83250000000000002</v>
      </c>
      <c r="U195">
        <f t="shared" si="257"/>
        <v>0.84000000000000008</v>
      </c>
      <c r="V195">
        <f t="shared" si="243"/>
        <v>0.85500000000000009</v>
      </c>
      <c r="W195">
        <f t="shared" si="258"/>
        <v>0.9375</v>
      </c>
      <c r="X195">
        <f t="shared" si="244"/>
        <v>0.91500000000000004</v>
      </c>
      <c r="Y195">
        <f t="shared" si="259"/>
        <v>1.0050000000000001</v>
      </c>
      <c r="Z195">
        <f t="shared" si="245"/>
        <v>1.0350000000000001</v>
      </c>
      <c r="AA195">
        <f t="shared" si="260"/>
        <v>1.0799999999999998</v>
      </c>
      <c r="AB195">
        <f t="shared" si="246"/>
        <v>1.1399999999999999</v>
      </c>
      <c r="AC195">
        <f t="shared" si="261"/>
        <v>1.1475</v>
      </c>
      <c r="AD195">
        <f t="shared" si="247"/>
        <v>1.2150000000000001</v>
      </c>
      <c r="AE195">
        <f t="shared" si="262"/>
        <v>1.23</v>
      </c>
      <c r="AF195">
        <f t="shared" si="262"/>
        <v>1.23</v>
      </c>
      <c r="AG195">
        <f t="shared" si="262"/>
        <v>1.335</v>
      </c>
      <c r="AH195">
        <f t="shared" si="263"/>
        <v>0.68718750000000017</v>
      </c>
    </row>
    <row r="197" spans="1:34" x14ac:dyDescent="0.3">
      <c r="A197" t="s">
        <v>75</v>
      </c>
      <c r="B197">
        <f t="shared" ref="B197:AH197" si="264">AVERAGE(B186:B195)</f>
        <v>4.8749999999999995E-2</v>
      </c>
      <c r="C197">
        <f t="shared" si="264"/>
        <v>9.8250000000000018E-2</v>
      </c>
      <c r="D197">
        <f t="shared" si="264"/>
        <v>0.13650000000000001</v>
      </c>
      <c r="E197">
        <f t="shared" si="264"/>
        <v>0.16799999999999998</v>
      </c>
      <c r="F197">
        <f t="shared" si="264"/>
        <v>0.24975</v>
      </c>
      <c r="G197">
        <f t="shared" si="264"/>
        <v>0.25800000000000001</v>
      </c>
      <c r="H197">
        <f t="shared" si="264"/>
        <v>0.25800000000000001</v>
      </c>
      <c r="I197">
        <f t="shared" si="264"/>
        <v>0.28800000000000003</v>
      </c>
      <c r="J197">
        <f t="shared" si="264"/>
        <v>0.38475000000000004</v>
      </c>
      <c r="K197">
        <f t="shared" si="264"/>
        <v>0.40650000000000003</v>
      </c>
      <c r="L197">
        <f t="shared" si="264"/>
        <v>0.48975000000000002</v>
      </c>
      <c r="M197">
        <f t="shared" si="264"/>
        <v>0.49875000000000008</v>
      </c>
      <c r="N197">
        <f t="shared" si="264"/>
        <v>0.51900000000000002</v>
      </c>
      <c r="O197">
        <f t="shared" si="264"/>
        <v>0.61650000000000005</v>
      </c>
      <c r="P197">
        <f t="shared" si="264"/>
        <v>0.62474999999999992</v>
      </c>
      <c r="Q197">
        <f t="shared" si="264"/>
        <v>0.66899999999999993</v>
      </c>
      <c r="R197">
        <f t="shared" si="264"/>
        <v>0.70724999999999993</v>
      </c>
      <c r="S197">
        <f t="shared" si="264"/>
        <v>0.73650000000000004</v>
      </c>
      <c r="T197">
        <f t="shared" si="264"/>
        <v>0.83399999999999985</v>
      </c>
      <c r="U197">
        <f t="shared" si="264"/>
        <v>0.83624999999999994</v>
      </c>
      <c r="V197">
        <f t="shared" si="264"/>
        <v>0.85125000000000006</v>
      </c>
      <c r="W197">
        <f t="shared" si="264"/>
        <v>0.94050000000000011</v>
      </c>
      <c r="X197">
        <f t="shared" si="264"/>
        <v>0.91874999999999996</v>
      </c>
      <c r="Y197">
        <f t="shared" si="264"/>
        <v>1.0027500000000003</v>
      </c>
      <c r="Z197">
        <f t="shared" si="264"/>
        <v>1.032</v>
      </c>
      <c r="AA197">
        <f t="shared" si="264"/>
        <v>1.0762499999999999</v>
      </c>
      <c r="AB197">
        <f t="shared" si="264"/>
        <v>1.1347499999999999</v>
      </c>
      <c r="AC197">
        <f t="shared" si="264"/>
        <v>1.1489999999999998</v>
      </c>
      <c r="AD197">
        <f t="shared" si="264"/>
        <v>1.2112499999999999</v>
      </c>
      <c r="AE197">
        <f t="shared" si="264"/>
        <v>1.2306000000000004</v>
      </c>
      <c r="AF197">
        <f t="shared" si="264"/>
        <v>1.2255000000000003</v>
      </c>
      <c r="AG197">
        <f t="shared" si="264"/>
        <v>1.3387499999999997</v>
      </c>
      <c r="AH197">
        <f t="shared" si="264"/>
        <v>0.68561250000000018</v>
      </c>
    </row>
    <row r="198" spans="1:34" x14ac:dyDescent="0.3">
      <c r="A198" t="s">
        <v>76</v>
      </c>
      <c r="B198">
        <f t="shared" ref="B198:AH198" si="265">B197*SQRT(B181^2 / B180^2 + $F$7^2/$E$7^2)</f>
        <v>3.9636544059743649E-3</v>
      </c>
      <c r="C198">
        <f t="shared" si="265"/>
        <v>2.4438719790529149E-3</v>
      </c>
      <c r="D198">
        <f t="shared" si="265"/>
        <v>3.2666130777917399E-3</v>
      </c>
      <c r="E198">
        <f t="shared" si="265"/>
        <v>4.002007496244857E-3</v>
      </c>
      <c r="F198">
        <f t="shared" si="265"/>
        <v>3.9205232112563774E-3</v>
      </c>
      <c r="G198">
        <f t="shared" si="265"/>
        <v>4.170887675303667E-3</v>
      </c>
      <c r="H198">
        <f t="shared" si="265"/>
        <v>4.170887675303667E-3</v>
      </c>
      <c r="I198">
        <f t="shared" si="265"/>
        <v>4.2409885640025055E-3</v>
      </c>
      <c r="J198">
        <f t="shared" si="265"/>
        <v>4.2958319624957428E-3</v>
      </c>
      <c r="K198">
        <f t="shared" si="265"/>
        <v>3.9935849809413122E-3</v>
      </c>
      <c r="L198">
        <f t="shared" si="265"/>
        <v>4.6647381759322816E-3</v>
      </c>
      <c r="M198">
        <f t="shared" si="265"/>
        <v>4.9578277753467848E-3</v>
      </c>
      <c r="N198">
        <f t="shared" si="265"/>
        <v>4.4381297862951252E-3</v>
      </c>
      <c r="O198">
        <f t="shared" si="265"/>
        <v>4.8664772680040358E-3</v>
      </c>
      <c r="P198">
        <f t="shared" si="265"/>
        <v>5.2130847154060337E-3</v>
      </c>
      <c r="Q198">
        <f t="shared" si="265"/>
        <v>5.1100093933377473E-3</v>
      </c>
      <c r="R198">
        <f t="shared" si="265"/>
        <v>5.5796319099023026E-3</v>
      </c>
      <c r="S198">
        <f t="shared" si="265"/>
        <v>5.4339268489739558E-3</v>
      </c>
      <c r="T198">
        <f t="shared" si="265"/>
        <v>5.9194607862540997E-3</v>
      </c>
      <c r="U198">
        <f t="shared" si="265"/>
        <v>6.3875117416721848E-3</v>
      </c>
      <c r="V198">
        <f t="shared" si="265"/>
        <v>6.4584484398344504E-3</v>
      </c>
      <c r="W198">
        <f t="shared" si="265"/>
        <v>6.8442274217036386E-3</v>
      </c>
      <c r="X198">
        <f t="shared" si="265"/>
        <v>6.7832629500853073E-3</v>
      </c>
      <c r="Y198">
        <f t="shared" si="265"/>
        <v>7.0230529152214179E-3</v>
      </c>
      <c r="Z198">
        <f t="shared" si="265"/>
        <v>7.3034830047039902E-3</v>
      </c>
      <c r="AA198">
        <f t="shared" si="265"/>
        <v>7.5712816781572743E-3</v>
      </c>
      <c r="AB198">
        <f t="shared" si="265"/>
        <v>7.7123713765611685E-3</v>
      </c>
      <c r="AC198">
        <f t="shared" si="265"/>
        <v>7.5846711200947929E-3</v>
      </c>
      <c r="AD198">
        <f t="shared" si="265"/>
        <v>8.2729412091468429E-3</v>
      </c>
      <c r="AE198">
        <f t="shared" si="265"/>
        <v>7.491164726529523E-3</v>
      </c>
      <c r="AF198">
        <f t="shared" si="265"/>
        <v>8.3106322864147982E-3</v>
      </c>
      <c r="AG198">
        <f t="shared" si="265"/>
        <v>8.9524329793637652E-3</v>
      </c>
      <c r="AH198">
        <f t="shared" si="265"/>
        <v>4.2240195947551009E-3</v>
      </c>
    </row>
    <row r="199" spans="1:34" x14ac:dyDescent="0.3">
      <c r="A199" t="s">
        <v>81</v>
      </c>
      <c r="B199">
        <f>_xlfn.STDEV.S(B186:B195)</f>
        <v>3.9528470752104774E-3</v>
      </c>
      <c r="C199">
        <f t="shared" ref="C199:AH199" si="266">_xlfn.STDEV.S(C186:C195)</f>
        <v>2.3717082451262866E-3</v>
      </c>
      <c r="D199">
        <f t="shared" si="266"/>
        <v>3.162277660168382E-3</v>
      </c>
      <c r="E199">
        <f t="shared" si="266"/>
        <v>3.8729833462074199E-3</v>
      </c>
      <c r="F199">
        <f t="shared" si="266"/>
        <v>3.6228441865473497E-3</v>
      </c>
      <c r="G199">
        <f t="shared" si="266"/>
        <v>3.8729833462074199E-3</v>
      </c>
      <c r="H199">
        <f t="shared" si="266"/>
        <v>3.8729833462074195E-3</v>
      </c>
      <c r="I199">
        <f t="shared" si="266"/>
        <v>3.8729833462074208E-3</v>
      </c>
      <c r="J199">
        <f t="shared" si="266"/>
        <v>3.6228441865473627E-3</v>
      </c>
      <c r="K199">
        <f t="shared" si="266"/>
        <v>3.162277660168382E-3</v>
      </c>
      <c r="L199">
        <f t="shared" si="266"/>
        <v>3.6228441865473631E-3</v>
      </c>
      <c r="M199">
        <f t="shared" si="266"/>
        <v>3.9528470752104774E-3</v>
      </c>
      <c r="N199">
        <f t="shared" si="266"/>
        <v>3.162277660168359E-3</v>
      </c>
      <c r="O199">
        <f t="shared" si="266"/>
        <v>3.1622776601684054E-3</v>
      </c>
      <c r="P199">
        <f t="shared" si="266"/>
        <v>3.6228441865473358E-3</v>
      </c>
      <c r="Q199">
        <f t="shared" si="266"/>
        <v>3.162277660168359E-3</v>
      </c>
      <c r="R199">
        <f t="shared" si="266"/>
        <v>3.6228441865473896E-3</v>
      </c>
      <c r="S199">
        <f t="shared" si="266"/>
        <v>3.1622776601684058E-3</v>
      </c>
      <c r="T199">
        <f t="shared" si="266"/>
        <v>3.1622776601684054E-3</v>
      </c>
      <c r="U199">
        <f t="shared" si="266"/>
        <v>3.9528470752105069E-3</v>
      </c>
      <c r="V199">
        <f t="shared" si="266"/>
        <v>3.9528470752105077E-3</v>
      </c>
      <c r="W199">
        <f t="shared" si="266"/>
        <v>3.872983346207449E-3</v>
      </c>
      <c r="X199">
        <f t="shared" si="266"/>
        <v>3.9528470752104488E-3</v>
      </c>
      <c r="Y199">
        <f t="shared" si="266"/>
        <v>3.6228441865473896E-3</v>
      </c>
      <c r="Z199">
        <f t="shared" si="266"/>
        <v>3.872983346207449E-3</v>
      </c>
      <c r="AA199">
        <f t="shared" si="266"/>
        <v>3.9528470752103898E-3</v>
      </c>
      <c r="AB199">
        <f t="shared" si="266"/>
        <v>3.6228441865472825E-3</v>
      </c>
      <c r="AC199">
        <f t="shared" si="266"/>
        <v>3.1622776601684058E-3</v>
      </c>
      <c r="AD199">
        <f t="shared" si="266"/>
        <v>3.9528470752105069E-3</v>
      </c>
      <c r="AE199">
        <f t="shared" si="266"/>
        <v>1.2649110640673997E-3</v>
      </c>
      <c r="AF199">
        <f t="shared" si="266"/>
        <v>3.872983346207334E-3</v>
      </c>
      <c r="AG199">
        <f t="shared" si="266"/>
        <v>3.9528470752105069E-3</v>
      </c>
      <c r="AH199">
        <f t="shared" si="266"/>
        <v>9.5917648597638701E-4</v>
      </c>
    </row>
    <row r="201" spans="1:34" x14ac:dyDescent="0.3">
      <c r="A201" t="s">
        <v>82</v>
      </c>
      <c r="B201" t="s">
        <v>83</v>
      </c>
    </row>
    <row r="202" spans="1:34" x14ac:dyDescent="0.3">
      <c r="B202" t="s">
        <v>84</v>
      </c>
      <c r="C202" t="s">
        <v>85</v>
      </c>
      <c r="D202" t="s">
        <v>86</v>
      </c>
      <c r="E202" t="s">
        <v>87</v>
      </c>
      <c r="F202" t="s">
        <v>88</v>
      </c>
      <c r="G202" t="s">
        <v>89</v>
      </c>
      <c r="H202" t="s">
        <v>90</v>
      </c>
      <c r="I202" t="s">
        <v>91</v>
      </c>
      <c r="J202" t="s">
        <v>92</v>
      </c>
      <c r="K202" t="s">
        <v>93</v>
      </c>
      <c r="L202" t="s">
        <v>94</v>
      </c>
      <c r="M202" t="s">
        <v>95</v>
      </c>
      <c r="N202" t="s">
        <v>96</v>
      </c>
      <c r="O202" t="s">
        <v>97</v>
      </c>
      <c r="P202" t="s">
        <v>98</v>
      </c>
      <c r="Q202" t="s">
        <v>99</v>
      </c>
      <c r="R202" t="s">
        <v>100</v>
      </c>
      <c r="S202" t="s">
        <v>101</v>
      </c>
      <c r="T202" t="s">
        <v>102</v>
      </c>
      <c r="U202" t="s">
        <v>103</v>
      </c>
      <c r="V202" t="s">
        <v>104</v>
      </c>
      <c r="W202" t="s">
        <v>105</v>
      </c>
      <c r="X202" t="s">
        <v>106</v>
      </c>
      <c r="Y202" t="s">
        <v>107</v>
      </c>
      <c r="Z202" t="s">
        <v>108</v>
      </c>
      <c r="AA202" t="s">
        <v>109</v>
      </c>
      <c r="AB202" t="s">
        <v>110</v>
      </c>
      <c r="AC202" t="s">
        <v>111</v>
      </c>
      <c r="AD202" t="s">
        <v>112</v>
      </c>
      <c r="AE202" t="s">
        <v>113</v>
      </c>
      <c r="AF202" t="s">
        <v>114</v>
      </c>
      <c r="AG202" t="s">
        <v>115</v>
      </c>
      <c r="AH202" t="s">
        <v>116</v>
      </c>
    </row>
    <row r="203" spans="1:34" x14ac:dyDescent="0.3">
      <c r="A203">
        <v>1</v>
      </c>
      <c r="B203">
        <f>B186/$E$7</f>
        <v>0.67499999999999993</v>
      </c>
      <c r="C203">
        <f>(C186-B186)/$E$7</f>
        <v>0.78750000000000009</v>
      </c>
      <c r="D203">
        <f t="shared" ref="D203:AE203" si="267">(D186-C186)/$E$7</f>
        <v>0.56249999999999967</v>
      </c>
      <c r="E203">
        <f t="shared" si="267"/>
        <v>0.45</v>
      </c>
      <c r="F203">
        <f t="shared" si="267"/>
        <v>1.2375000000000007</v>
      </c>
      <c r="G203">
        <f t="shared" si="267"/>
        <v>0.11249999999999968</v>
      </c>
      <c r="H203">
        <f t="shared" si="267"/>
        <v>0</v>
      </c>
      <c r="I203">
        <f t="shared" si="267"/>
        <v>0.44999999999999957</v>
      </c>
      <c r="J203">
        <f t="shared" si="267"/>
        <v>1.4625000000000006</v>
      </c>
      <c r="K203">
        <f t="shared" si="267"/>
        <v>0.3375000000000003</v>
      </c>
      <c r="L203">
        <f t="shared" si="267"/>
        <v>1.2375000000000003</v>
      </c>
      <c r="M203">
        <f t="shared" si="267"/>
        <v>0.1125000000000001</v>
      </c>
      <c r="N203">
        <f t="shared" si="267"/>
        <v>0.3375000000000003</v>
      </c>
      <c r="O203">
        <f t="shared" si="267"/>
        <v>1.4624999999999988</v>
      </c>
      <c r="P203">
        <f t="shared" si="267"/>
        <v>0.11250000000000093</v>
      </c>
      <c r="Q203">
        <f t="shared" si="267"/>
        <v>0.67499999999999893</v>
      </c>
      <c r="R203">
        <f t="shared" si="267"/>
        <v>0.56249999999999967</v>
      </c>
      <c r="S203">
        <f t="shared" si="267"/>
        <v>0.4500000000000004</v>
      </c>
      <c r="T203">
        <f t="shared" si="267"/>
        <v>1.4625000000000006</v>
      </c>
      <c r="U203">
        <f t="shared" si="267"/>
        <v>0.11250000000000093</v>
      </c>
      <c r="V203">
        <f t="shared" si="267"/>
        <v>0.2250000000000002</v>
      </c>
      <c r="W203">
        <f t="shared" si="267"/>
        <v>1.2374999999999987</v>
      </c>
      <c r="X203">
        <f t="shared" si="267"/>
        <v>-0.33749999999999947</v>
      </c>
      <c r="Y203">
        <f t="shared" si="267"/>
        <v>1.3500000000000012</v>
      </c>
      <c r="Z203">
        <f t="shared" si="267"/>
        <v>0.4500000000000004</v>
      </c>
      <c r="AA203">
        <f t="shared" si="267"/>
        <v>0.562499999999998</v>
      </c>
      <c r="AB203">
        <f t="shared" si="267"/>
        <v>0.9000000000000008</v>
      </c>
      <c r="AC203">
        <f t="shared" si="267"/>
        <v>0.22499999999999853</v>
      </c>
      <c r="AD203">
        <f t="shared" si="267"/>
        <v>1.0125000000000017</v>
      </c>
      <c r="AE203">
        <f t="shared" si="267"/>
        <v>0.22499999999999853</v>
      </c>
      <c r="AF203">
        <f>(AF186-AE186)/$E$7</f>
        <v>-0.1124999999999976</v>
      </c>
      <c r="AG203">
        <f t="shared" ref="AG203" si="268">(AG186-AF186)/$E$7</f>
        <v>1.7999999999999983</v>
      </c>
      <c r="AH203">
        <f>AVERAGE(B203:AG203)</f>
        <v>0.62929687500000009</v>
      </c>
    </row>
    <row r="204" spans="1:34" x14ac:dyDescent="0.3">
      <c r="A204">
        <v>2</v>
      </c>
      <c r="B204">
        <f t="shared" ref="B204:B212" si="269">B187/$E$7</f>
        <v>0.78750000000000009</v>
      </c>
      <c r="C204">
        <f t="shared" ref="C204:AG204" si="270">(C187-B187)/$E$7</f>
        <v>0.67499999999999993</v>
      </c>
      <c r="D204">
        <f t="shared" si="270"/>
        <v>0.56249999999999967</v>
      </c>
      <c r="E204">
        <f t="shared" si="270"/>
        <v>0.45</v>
      </c>
      <c r="F204">
        <f t="shared" si="270"/>
        <v>1.2375000000000007</v>
      </c>
      <c r="G204">
        <f t="shared" si="270"/>
        <v>0.11249999999999968</v>
      </c>
      <c r="H204">
        <f t="shared" si="270"/>
        <v>0.1125000000000001</v>
      </c>
      <c r="I204">
        <f t="shared" si="270"/>
        <v>0.33749999999999947</v>
      </c>
      <c r="J204">
        <f t="shared" si="270"/>
        <v>1.4625000000000006</v>
      </c>
      <c r="K204">
        <f t="shared" si="270"/>
        <v>0.3375000000000003</v>
      </c>
      <c r="L204">
        <f t="shared" si="270"/>
        <v>1.2375000000000003</v>
      </c>
      <c r="M204">
        <f t="shared" si="270"/>
        <v>0.1125000000000001</v>
      </c>
      <c r="N204">
        <f t="shared" si="270"/>
        <v>0.3375000000000003</v>
      </c>
      <c r="O204">
        <f t="shared" si="270"/>
        <v>1.4624999999999988</v>
      </c>
      <c r="P204">
        <f t="shared" si="270"/>
        <v>0.11250000000000093</v>
      </c>
      <c r="Q204">
        <f t="shared" si="270"/>
        <v>0.67499999999999893</v>
      </c>
      <c r="R204">
        <f t="shared" si="270"/>
        <v>0.56249999999999967</v>
      </c>
      <c r="S204">
        <f t="shared" si="270"/>
        <v>0.4500000000000004</v>
      </c>
      <c r="T204">
        <f t="shared" si="270"/>
        <v>1.5750000000000015</v>
      </c>
      <c r="U204">
        <f t="shared" si="270"/>
        <v>-0.11250000000000093</v>
      </c>
      <c r="V204">
        <f t="shared" si="270"/>
        <v>0.33750000000000113</v>
      </c>
      <c r="W204">
        <f t="shared" si="270"/>
        <v>1.3499999999999996</v>
      </c>
      <c r="X204">
        <f t="shared" si="270"/>
        <v>-0.4500000000000004</v>
      </c>
      <c r="Y204">
        <f t="shared" si="270"/>
        <v>1.3500000000000012</v>
      </c>
      <c r="Z204">
        <f t="shared" si="270"/>
        <v>0.33749999999999947</v>
      </c>
      <c r="AA204">
        <f t="shared" si="270"/>
        <v>0.67499999999999893</v>
      </c>
      <c r="AB204">
        <f t="shared" si="270"/>
        <v>0.9000000000000008</v>
      </c>
      <c r="AC204">
        <f t="shared" si="270"/>
        <v>0.22499999999999853</v>
      </c>
      <c r="AD204">
        <f t="shared" si="270"/>
        <v>0.9000000000000008</v>
      </c>
      <c r="AE204">
        <f t="shared" si="270"/>
        <v>0.33749999999999947</v>
      </c>
      <c r="AF204">
        <f t="shared" si="270"/>
        <v>-0.1124999999999976</v>
      </c>
      <c r="AG204">
        <f t="shared" si="270"/>
        <v>1.7999999999999983</v>
      </c>
      <c r="AH204">
        <f t="shared" ref="AH204:AH212" si="271">AVERAGE(B204:AG204)</f>
        <v>0.62929687499999998</v>
      </c>
    </row>
    <row r="205" spans="1:34" x14ac:dyDescent="0.3">
      <c r="A205">
        <v>3</v>
      </c>
      <c r="B205">
        <f t="shared" si="269"/>
        <v>0.67499999999999993</v>
      </c>
      <c r="C205">
        <f t="shared" ref="C205:AG205" si="272">(C188-B188)/$E$7</f>
        <v>0.78750000000000009</v>
      </c>
      <c r="D205">
        <f t="shared" si="272"/>
        <v>0.56249999999999967</v>
      </c>
      <c r="E205">
        <f t="shared" si="272"/>
        <v>0.45</v>
      </c>
      <c r="F205">
        <f t="shared" si="272"/>
        <v>1.2375000000000007</v>
      </c>
      <c r="G205">
        <f t="shared" si="272"/>
        <v>0.11249999999999968</v>
      </c>
      <c r="H205">
        <f t="shared" si="272"/>
        <v>0</v>
      </c>
      <c r="I205">
        <f t="shared" si="272"/>
        <v>0.56249999999999967</v>
      </c>
      <c r="J205">
        <f t="shared" si="272"/>
        <v>1.3500000000000003</v>
      </c>
      <c r="K205">
        <f t="shared" si="272"/>
        <v>0.3375000000000003</v>
      </c>
      <c r="L205">
        <f t="shared" si="272"/>
        <v>1.2375000000000003</v>
      </c>
      <c r="M205">
        <f t="shared" si="272"/>
        <v>0.1125000000000001</v>
      </c>
      <c r="N205">
        <f t="shared" si="272"/>
        <v>0.3375000000000003</v>
      </c>
      <c r="O205">
        <f t="shared" si="272"/>
        <v>1.4624999999999988</v>
      </c>
      <c r="P205">
        <f t="shared" si="272"/>
        <v>0.11250000000000093</v>
      </c>
      <c r="Q205">
        <f t="shared" si="272"/>
        <v>0.67499999999999893</v>
      </c>
      <c r="R205">
        <f t="shared" si="272"/>
        <v>0.56249999999999967</v>
      </c>
      <c r="S205">
        <f t="shared" si="272"/>
        <v>0.56250000000000133</v>
      </c>
      <c r="T205">
        <f t="shared" si="272"/>
        <v>1.3499999999999996</v>
      </c>
      <c r="U205">
        <f t="shared" si="272"/>
        <v>0</v>
      </c>
      <c r="V205">
        <f t="shared" si="272"/>
        <v>0.33750000000000113</v>
      </c>
      <c r="W205">
        <f t="shared" si="272"/>
        <v>1.2374999999999987</v>
      </c>
      <c r="X205">
        <f t="shared" si="272"/>
        <v>-0.2250000000000002</v>
      </c>
      <c r="Y205">
        <f t="shared" si="272"/>
        <v>1.237500000000002</v>
      </c>
      <c r="Z205">
        <f t="shared" si="272"/>
        <v>0.33749999999999947</v>
      </c>
      <c r="AA205">
        <f t="shared" si="272"/>
        <v>0.78749999999999654</v>
      </c>
      <c r="AB205">
        <f t="shared" si="272"/>
        <v>0.7875000000000032</v>
      </c>
      <c r="AC205">
        <f t="shared" si="272"/>
        <v>0.22499999999999853</v>
      </c>
      <c r="AD205">
        <f t="shared" si="272"/>
        <v>0.9000000000000008</v>
      </c>
      <c r="AE205">
        <f t="shared" si="272"/>
        <v>0.33749999999999947</v>
      </c>
      <c r="AF205">
        <f t="shared" si="272"/>
        <v>-0.1124999999999976</v>
      </c>
      <c r="AG205">
        <f t="shared" si="272"/>
        <v>1.6874999999999973</v>
      </c>
      <c r="AH205">
        <f t="shared" si="271"/>
        <v>0.62578125000000007</v>
      </c>
    </row>
    <row r="206" spans="1:34" x14ac:dyDescent="0.3">
      <c r="A206">
        <v>4</v>
      </c>
      <c r="B206">
        <f t="shared" si="269"/>
        <v>0.78750000000000009</v>
      </c>
      <c r="C206">
        <f t="shared" ref="C206:AF206" si="273">(C189-B189)/$E$7</f>
        <v>0.67499999999999993</v>
      </c>
      <c r="D206">
        <f t="shared" si="273"/>
        <v>0.56249999999999967</v>
      </c>
      <c r="E206">
        <f t="shared" si="273"/>
        <v>0.45</v>
      </c>
      <c r="F206">
        <f t="shared" si="273"/>
        <v>1.2375000000000007</v>
      </c>
      <c r="G206">
        <f t="shared" si="273"/>
        <v>0.11249999999999968</v>
      </c>
      <c r="H206">
        <f t="shared" si="273"/>
        <v>0</v>
      </c>
      <c r="I206">
        <f t="shared" si="273"/>
        <v>0.44999999999999957</v>
      </c>
      <c r="J206">
        <f t="shared" si="273"/>
        <v>1.5750000000000006</v>
      </c>
      <c r="K206">
        <f t="shared" si="273"/>
        <v>0.3375000000000003</v>
      </c>
      <c r="L206">
        <f t="shared" si="273"/>
        <v>1.1250000000000002</v>
      </c>
      <c r="M206">
        <f t="shared" si="273"/>
        <v>0.2250000000000002</v>
      </c>
      <c r="N206">
        <f t="shared" si="273"/>
        <v>0.2250000000000002</v>
      </c>
      <c r="O206">
        <f t="shared" si="273"/>
        <v>1.4624999999999988</v>
      </c>
      <c r="P206">
        <f t="shared" si="273"/>
        <v>0.2250000000000002</v>
      </c>
      <c r="Q206">
        <f t="shared" si="273"/>
        <v>0.56249999999999967</v>
      </c>
      <c r="R206">
        <f t="shared" si="273"/>
        <v>0.6750000000000006</v>
      </c>
      <c r="S206">
        <f t="shared" si="273"/>
        <v>0.33749999999999947</v>
      </c>
      <c r="T206">
        <f t="shared" si="273"/>
        <v>1.4625000000000006</v>
      </c>
      <c r="U206">
        <f t="shared" si="273"/>
        <v>0.11250000000000093</v>
      </c>
      <c r="V206">
        <f t="shared" si="273"/>
        <v>0.11249999999999927</v>
      </c>
      <c r="W206">
        <f t="shared" si="273"/>
        <v>1.4625000000000006</v>
      </c>
      <c r="X206">
        <f t="shared" si="273"/>
        <v>-0.33750000000000113</v>
      </c>
      <c r="Y206">
        <f t="shared" si="273"/>
        <v>1.1250000000000011</v>
      </c>
      <c r="Z206">
        <f t="shared" si="273"/>
        <v>0.56250000000000133</v>
      </c>
      <c r="AA206">
        <f t="shared" si="273"/>
        <v>0.562499999999998</v>
      </c>
      <c r="AB206">
        <f t="shared" si="273"/>
        <v>1.0124999999999984</v>
      </c>
      <c r="AC206">
        <f t="shared" si="273"/>
        <v>0.11250000000000093</v>
      </c>
      <c r="AD206">
        <f t="shared" si="273"/>
        <v>1.0125000000000017</v>
      </c>
      <c r="AE206">
        <f t="shared" si="273"/>
        <v>0.27000000000000024</v>
      </c>
      <c r="AF206">
        <f t="shared" si="273"/>
        <v>-0.15749999999999931</v>
      </c>
      <c r="AG206">
        <f>(AG189-AF189)/$E$7</f>
        <v>1.6874999999999973</v>
      </c>
      <c r="AH206">
        <f t="shared" si="271"/>
        <v>0.62578124999999996</v>
      </c>
    </row>
    <row r="207" spans="1:34" x14ac:dyDescent="0.3">
      <c r="A207">
        <v>5</v>
      </c>
      <c r="B207">
        <f t="shared" si="269"/>
        <v>0.67499999999999993</v>
      </c>
      <c r="C207">
        <f t="shared" ref="C207:AG207" si="274">(C190-B190)/$E$7</f>
        <v>0.78750000000000009</v>
      </c>
      <c r="D207">
        <f t="shared" si="274"/>
        <v>0.56249999999999967</v>
      </c>
      <c r="E207">
        <f t="shared" si="274"/>
        <v>0.56250000000000011</v>
      </c>
      <c r="F207">
        <f t="shared" si="274"/>
        <v>1.1250000000000007</v>
      </c>
      <c r="G207">
        <f t="shared" si="274"/>
        <v>0.22499999999999978</v>
      </c>
      <c r="H207">
        <f t="shared" si="274"/>
        <v>-0.1125000000000001</v>
      </c>
      <c r="I207">
        <f t="shared" si="274"/>
        <v>0.56249999999999967</v>
      </c>
      <c r="J207">
        <f t="shared" si="274"/>
        <v>1.3500000000000003</v>
      </c>
      <c r="K207">
        <f t="shared" si="274"/>
        <v>0.3375000000000003</v>
      </c>
      <c r="L207">
        <f t="shared" si="274"/>
        <v>1.3500000000000003</v>
      </c>
      <c r="M207">
        <f t="shared" si="274"/>
        <v>0.1125000000000001</v>
      </c>
      <c r="N207">
        <f t="shared" si="274"/>
        <v>0.33749999999999947</v>
      </c>
      <c r="O207">
        <f t="shared" si="274"/>
        <v>1.4625000000000006</v>
      </c>
      <c r="P207">
        <f t="shared" si="274"/>
        <v>0</v>
      </c>
      <c r="Q207">
        <f t="shared" si="274"/>
        <v>0.7874999999999982</v>
      </c>
      <c r="R207">
        <f t="shared" si="274"/>
        <v>0.56250000000000133</v>
      </c>
      <c r="S207">
        <f t="shared" si="274"/>
        <v>0.33749999999999947</v>
      </c>
      <c r="T207">
        <f t="shared" si="274"/>
        <v>1.4625000000000006</v>
      </c>
      <c r="U207">
        <f t="shared" si="274"/>
        <v>0.11250000000000093</v>
      </c>
      <c r="V207">
        <f t="shared" si="274"/>
        <v>0.11249999999999927</v>
      </c>
      <c r="W207">
        <f t="shared" si="274"/>
        <v>1.3499999999999996</v>
      </c>
      <c r="X207">
        <f t="shared" si="274"/>
        <v>-0.33749999999999947</v>
      </c>
      <c r="Y207">
        <f t="shared" si="274"/>
        <v>1.2375000000000003</v>
      </c>
      <c r="Z207">
        <f t="shared" si="274"/>
        <v>0.56250000000000133</v>
      </c>
      <c r="AA207">
        <f t="shared" si="274"/>
        <v>0.562499999999998</v>
      </c>
      <c r="AB207">
        <f t="shared" si="274"/>
        <v>0.9000000000000008</v>
      </c>
      <c r="AC207">
        <f t="shared" si="274"/>
        <v>0.22499999999999853</v>
      </c>
      <c r="AD207">
        <f t="shared" si="274"/>
        <v>1.0125000000000017</v>
      </c>
      <c r="AE207">
        <f t="shared" si="274"/>
        <v>0.27000000000000024</v>
      </c>
      <c r="AF207">
        <f t="shared" si="274"/>
        <v>-4.5000000000001705E-2</v>
      </c>
      <c r="AG207">
        <f t="shared" si="274"/>
        <v>1.6875000000000007</v>
      </c>
      <c r="AH207">
        <f t="shared" si="271"/>
        <v>0.62929687499999998</v>
      </c>
    </row>
    <row r="208" spans="1:34" x14ac:dyDescent="0.3">
      <c r="A208">
        <v>6</v>
      </c>
      <c r="B208">
        <f t="shared" si="269"/>
        <v>0.78750000000000009</v>
      </c>
      <c r="C208">
        <f t="shared" ref="C208:AG208" si="275">(C191-B191)/$E$7</f>
        <v>0.67499999999999993</v>
      </c>
      <c r="D208">
        <f t="shared" si="275"/>
        <v>0.67499999999999982</v>
      </c>
      <c r="E208">
        <f t="shared" si="275"/>
        <v>0.45</v>
      </c>
      <c r="F208">
        <f t="shared" si="275"/>
        <v>1.1250000000000007</v>
      </c>
      <c r="G208">
        <f t="shared" si="275"/>
        <v>0.22499999999999978</v>
      </c>
      <c r="H208">
        <f t="shared" si="275"/>
        <v>0</v>
      </c>
      <c r="I208">
        <f t="shared" si="275"/>
        <v>0.33749999999999947</v>
      </c>
      <c r="J208">
        <f t="shared" si="275"/>
        <v>1.4625000000000006</v>
      </c>
      <c r="K208">
        <f t="shared" si="275"/>
        <v>0.3375000000000003</v>
      </c>
      <c r="L208">
        <f t="shared" si="275"/>
        <v>1.2375000000000003</v>
      </c>
      <c r="M208">
        <f t="shared" si="275"/>
        <v>0.2250000000000002</v>
      </c>
      <c r="N208">
        <f t="shared" si="275"/>
        <v>0.2250000000000002</v>
      </c>
      <c r="O208">
        <f t="shared" si="275"/>
        <v>1.4624999999999988</v>
      </c>
      <c r="P208">
        <f t="shared" si="275"/>
        <v>0.11250000000000093</v>
      </c>
      <c r="Q208">
        <f t="shared" si="275"/>
        <v>0.67499999999999893</v>
      </c>
      <c r="R208">
        <f t="shared" si="275"/>
        <v>0.56249999999999967</v>
      </c>
      <c r="S208">
        <f t="shared" si="275"/>
        <v>0.4500000000000004</v>
      </c>
      <c r="T208">
        <f t="shared" si="275"/>
        <v>1.5750000000000015</v>
      </c>
      <c r="U208">
        <f t="shared" si="275"/>
        <v>-0.11250000000000093</v>
      </c>
      <c r="V208">
        <f t="shared" si="275"/>
        <v>0.33750000000000113</v>
      </c>
      <c r="W208">
        <f t="shared" si="275"/>
        <v>1.3499999999999996</v>
      </c>
      <c r="X208">
        <f t="shared" si="275"/>
        <v>-0.4500000000000004</v>
      </c>
      <c r="Y208">
        <f t="shared" si="275"/>
        <v>1.3500000000000012</v>
      </c>
      <c r="Z208">
        <f t="shared" si="275"/>
        <v>0.4500000000000004</v>
      </c>
      <c r="AA208">
        <f t="shared" si="275"/>
        <v>0.6749999999999956</v>
      </c>
      <c r="AB208">
        <f t="shared" si="275"/>
        <v>0.7875000000000032</v>
      </c>
      <c r="AC208">
        <f t="shared" si="275"/>
        <v>0.33749999999999947</v>
      </c>
      <c r="AD208">
        <f t="shared" si="275"/>
        <v>0.78749999999999987</v>
      </c>
      <c r="AE208">
        <f t="shared" si="275"/>
        <v>0.33749999999999947</v>
      </c>
      <c r="AF208">
        <f t="shared" si="275"/>
        <v>0</v>
      </c>
      <c r="AG208">
        <f t="shared" si="275"/>
        <v>1.5749999999999997</v>
      </c>
      <c r="AH208">
        <f t="shared" si="271"/>
        <v>0.62578125000000007</v>
      </c>
    </row>
    <row r="209" spans="1:60" x14ac:dyDescent="0.3">
      <c r="A209">
        <v>7</v>
      </c>
      <c r="B209">
        <f t="shared" si="269"/>
        <v>0.78750000000000009</v>
      </c>
      <c r="C209">
        <f t="shared" ref="C209:AG209" si="276">(C192-B192)/$E$7</f>
        <v>0.67499999999999993</v>
      </c>
      <c r="D209">
        <f t="shared" si="276"/>
        <v>0.56249999999999967</v>
      </c>
      <c r="E209">
        <f t="shared" si="276"/>
        <v>0.45</v>
      </c>
      <c r="F209">
        <f t="shared" si="276"/>
        <v>1.3500000000000003</v>
      </c>
      <c r="G209">
        <f t="shared" si="276"/>
        <v>0</v>
      </c>
      <c r="H209">
        <f t="shared" si="276"/>
        <v>0.1125000000000001</v>
      </c>
      <c r="I209">
        <f t="shared" si="276"/>
        <v>0.44999999999999957</v>
      </c>
      <c r="J209">
        <f t="shared" si="276"/>
        <v>1.4625000000000006</v>
      </c>
      <c r="K209">
        <f t="shared" si="276"/>
        <v>0.2250000000000002</v>
      </c>
      <c r="L209">
        <f t="shared" si="276"/>
        <v>1.3500000000000003</v>
      </c>
      <c r="M209">
        <f t="shared" si="276"/>
        <v>0.1125000000000001</v>
      </c>
      <c r="N209">
        <f t="shared" si="276"/>
        <v>0.2250000000000002</v>
      </c>
      <c r="O209">
        <f t="shared" si="276"/>
        <v>1.4624999999999988</v>
      </c>
      <c r="P209">
        <f t="shared" si="276"/>
        <v>0.11250000000000093</v>
      </c>
      <c r="Q209">
        <f t="shared" si="276"/>
        <v>0.67499999999999893</v>
      </c>
      <c r="R209">
        <f t="shared" si="276"/>
        <v>0.56249999999999967</v>
      </c>
      <c r="S209">
        <f t="shared" si="276"/>
        <v>0.4500000000000004</v>
      </c>
      <c r="T209">
        <f t="shared" si="276"/>
        <v>1.4625000000000006</v>
      </c>
      <c r="U209">
        <f t="shared" si="276"/>
        <v>0</v>
      </c>
      <c r="V209">
        <f t="shared" si="276"/>
        <v>0.2250000000000002</v>
      </c>
      <c r="W209">
        <f t="shared" si="276"/>
        <v>1.4625000000000006</v>
      </c>
      <c r="X209">
        <f t="shared" si="276"/>
        <v>-0.33750000000000113</v>
      </c>
      <c r="Y209">
        <f t="shared" si="276"/>
        <v>1.237500000000002</v>
      </c>
      <c r="Z209">
        <f t="shared" si="276"/>
        <v>0.33749999999999947</v>
      </c>
      <c r="AA209">
        <f t="shared" si="276"/>
        <v>0.78749999999999654</v>
      </c>
      <c r="AB209">
        <f t="shared" si="276"/>
        <v>0.9000000000000008</v>
      </c>
      <c r="AC209">
        <f t="shared" si="276"/>
        <v>0.11250000000000093</v>
      </c>
      <c r="AD209">
        <f t="shared" si="276"/>
        <v>0.9000000000000008</v>
      </c>
      <c r="AE209">
        <f t="shared" si="276"/>
        <v>0.33749999999999947</v>
      </c>
      <c r="AF209">
        <f t="shared" si="276"/>
        <v>0</v>
      </c>
      <c r="AG209">
        <f t="shared" si="276"/>
        <v>1.6875000000000007</v>
      </c>
      <c r="AH209">
        <f t="shared" si="271"/>
        <v>0.6292968750000002</v>
      </c>
    </row>
    <row r="210" spans="1:60" x14ac:dyDescent="0.3">
      <c r="A210">
        <v>8</v>
      </c>
      <c r="B210">
        <f t="shared" si="269"/>
        <v>0.78750000000000009</v>
      </c>
      <c r="C210">
        <f t="shared" ref="C210:AG210" si="277">(C193-B193)/$E$7</f>
        <v>0.78750000000000009</v>
      </c>
      <c r="D210">
        <f t="shared" si="277"/>
        <v>0.44999999999999957</v>
      </c>
      <c r="E210">
        <f t="shared" si="277"/>
        <v>0.45</v>
      </c>
      <c r="F210">
        <f t="shared" si="277"/>
        <v>1.3500000000000003</v>
      </c>
      <c r="G210">
        <f t="shared" si="277"/>
        <v>0</v>
      </c>
      <c r="H210">
        <f t="shared" si="277"/>
        <v>0.1125000000000001</v>
      </c>
      <c r="I210">
        <f t="shared" si="277"/>
        <v>0.44999999999999957</v>
      </c>
      <c r="J210">
        <f t="shared" si="277"/>
        <v>1.3500000000000003</v>
      </c>
      <c r="K210">
        <f t="shared" si="277"/>
        <v>0.3375000000000003</v>
      </c>
      <c r="L210">
        <f t="shared" si="277"/>
        <v>1.3500000000000003</v>
      </c>
      <c r="M210">
        <f t="shared" si="277"/>
        <v>0</v>
      </c>
      <c r="N210">
        <f t="shared" si="277"/>
        <v>0.44999999999999957</v>
      </c>
      <c r="O210">
        <f t="shared" si="277"/>
        <v>1.3499999999999996</v>
      </c>
      <c r="P210">
        <f t="shared" si="277"/>
        <v>0.2250000000000002</v>
      </c>
      <c r="Q210">
        <f t="shared" si="277"/>
        <v>0.67499999999999893</v>
      </c>
      <c r="R210">
        <f t="shared" si="277"/>
        <v>0.4500000000000004</v>
      </c>
      <c r="S210">
        <f t="shared" si="277"/>
        <v>0.4500000000000004</v>
      </c>
      <c r="T210">
        <f t="shared" si="277"/>
        <v>1.4625000000000006</v>
      </c>
      <c r="U210">
        <f t="shared" si="277"/>
        <v>0</v>
      </c>
      <c r="V210">
        <f t="shared" si="277"/>
        <v>0.2250000000000002</v>
      </c>
      <c r="W210">
        <f t="shared" si="277"/>
        <v>1.3499999999999996</v>
      </c>
      <c r="X210">
        <f t="shared" si="277"/>
        <v>-0.2250000000000002</v>
      </c>
      <c r="Y210">
        <f t="shared" si="277"/>
        <v>1.237500000000002</v>
      </c>
      <c r="Z210">
        <f t="shared" si="277"/>
        <v>0.33749999999999947</v>
      </c>
      <c r="AA210">
        <f t="shared" si="277"/>
        <v>0.78749999999999654</v>
      </c>
      <c r="AB210">
        <f t="shared" si="277"/>
        <v>0.7875000000000032</v>
      </c>
      <c r="AC210">
        <f t="shared" si="277"/>
        <v>0.22499999999999853</v>
      </c>
      <c r="AD210">
        <f t="shared" si="277"/>
        <v>0.9000000000000008</v>
      </c>
      <c r="AE210">
        <f t="shared" si="277"/>
        <v>0.33749999999999947</v>
      </c>
      <c r="AF210">
        <f t="shared" si="277"/>
        <v>-0.1124999999999976</v>
      </c>
      <c r="AG210">
        <f t="shared" si="277"/>
        <v>1.6874999999999973</v>
      </c>
      <c r="AH210">
        <f t="shared" si="271"/>
        <v>0.62578125000000007</v>
      </c>
    </row>
    <row r="211" spans="1:60" x14ac:dyDescent="0.3">
      <c r="A211">
        <v>9</v>
      </c>
      <c r="B211">
        <f t="shared" si="269"/>
        <v>0.67499999999999993</v>
      </c>
      <c r="C211">
        <f t="shared" ref="C211:AE211" si="278">(C194-B194)/$E$7</f>
        <v>0.78750000000000009</v>
      </c>
      <c r="D211">
        <f t="shared" si="278"/>
        <v>0.56249999999999967</v>
      </c>
      <c r="E211">
        <f t="shared" si="278"/>
        <v>0.56250000000000011</v>
      </c>
      <c r="F211">
        <f t="shared" si="278"/>
        <v>1.1250000000000007</v>
      </c>
      <c r="G211">
        <f t="shared" si="278"/>
        <v>0.22499999999999978</v>
      </c>
      <c r="H211">
        <f t="shared" si="278"/>
        <v>-0.1125000000000001</v>
      </c>
      <c r="I211">
        <f t="shared" si="278"/>
        <v>0.44999999999999957</v>
      </c>
      <c r="J211">
        <f t="shared" si="278"/>
        <v>1.4625000000000006</v>
      </c>
      <c r="K211">
        <f t="shared" si="278"/>
        <v>0.3375000000000003</v>
      </c>
      <c r="L211">
        <f t="shared" si="278"/>
        <v>1.2375000000000003</v>
      </c>
      <c r="M211">
        <f t="shared" si="278"/>
        <v>0.1125000000000001</v>
      </c>
      <c r="N211">
        <f t="shared" si="278"/>
        <v>0.3375000000000003</v>
      </c>
      <c r="O211">
        <f t="shared" si="278"/>
        <v>1.4624999999999988</v>
      </c>
      <c r="P211">
        <f t="shared" si="278"/>
        <v>0.11250000000000093</v>
      </c>
      <c r="Q211">
        <f t="shared" si="278"/>
        <v>0.67499999999999893</v>
      </c>
      <c r="R211">
        <f t="shared" si="278"/>
        <v>0.56249999999999967</v>
      </c>
      <c r="S211">
        <f t="shared" si="278"/>
        <v>0.56250000000000133</v>
      </c>
      <c r="T211">
        <f t="shared" si="278"/>
        <v>1.3499999999999996</v>
      </c>
      <c r="U211">
        <f t="shared" si="278"/>
        <v>0.11250000000000093</v>
      </c>
      <c r="V211">
        <f t="shared" si="278"/>
        <v>0.11249999999999927</v>
      </c>
      <c r="W211">
        <f t="shared" si="278"/>
        <v>1.3499999999999996</v>
      </c>
      <c r="X211">
        <f t="shared" si="278"/>
        <v>-0.2250000000000002</v>
      </c>
      <c r="Y211">
        <f t="shared" si="278"/>
        <v>1.1250000000000011</v>
      </c>
      <c r="Z211">
        <f t="shared" si="278"/>
        <v>0.56250000000000133</v>
      </c>
      <c r="AA211">
        <f t="shared" si="278"/>
        <v>0.562499999999998</v>
      </c>
      <c r="AB211">
        <f t="shared" si="278"/>
        <v>0.9000000000000008</v>
      </c>
      <c r="AC211">
        <f t="shared" si="278"/>
        <v>0.33749999999999947</v>
      </c>
      <c r="AD211">
        <f t="shared" si="278"/>
        <v>0.9000000000000008</v>
      </c>
      <c r="AE211">
        <f t="shared" si="278"/>
        <v>0.22499999999999853</v>
      </c>
      <c r="AF211">
        <f>(AF194-AE194)/$E$7</f>
        <v>-0.1124999999999976</v>
      </c>
      <c r="AG211">
        <f t="shared" ref="AG211" si="279">(AG194-AF194)/$E$7</f>
        <v>1.7999999999999983</v>
      </c>
      <c r="AH211">
        <f t="shared" si="271"/>
        <v>0.62929687500000009</v>
      </c>
    </row>
    <row r="212" spans="1:60" x14ac:dyDescent="0.3">
      <c r="A212">
        <v>10</v>
      </c>
      <c r="B212">
        <f t="shared" si="269"/>
        <v>0.67499999999999993</v>
      </c>
      <c r="C212">
        <f t="shared" ref="C212:AG212" si="280">(C195-B195)/$E$7</f>
        <v>0.78750000000000009</v>
      </c>
      <c r="D212">
        <f t="shared" si="280"/>
        <v>0.67499999999999982</v>
      </c>
      <c r="E212">
        <f t="shared" si="280"/>
        <v>0.45</v>
      </c>
      <c r="F212">
        <f t="shared" si="280"/>
        <v>1.2375000000000003</v>
      </c>
      <c r="G212">
        <f t="shared" si="280"/>
        <v>0.1125000000000001</v>
      </c>
      <c r="H212">
        <f t="shared" si="280"/>
        <v>-0.1125000000000001</v>
      </c>
      <c r="I212">
        <f t="shared" si="280"/>
        <v>0.44999999999999957</v>
      </c>
      <c r="J212">
        <f t="shared" si="280"/>
        <v>1.5750000000000006</v>
      </c>
      <c r="K212">
        <f t="shared" si="280"/>
        <v>0.3375000000000003</v>
      </c>
      <c r="L212">
        <f t="shared" si="280"/>
        <v>1.1250000000000002</v>
      </c>
      <c r="M212">
        <f t="shared" si="280"/>
        <v>0.2250000000000002</v>
      </c>
      <c r="N212">
        <f t="shared" si="280"/>
        <v>0.2250000000000002</v>
      </c>
      <c r="O212">
        <f t="shared" si="280"/>
        <v>1.5749999999999997</v>
      </c>
      <c r="P212">
        <f t="shared" si="280"/>
        <v>0.11249999999999927</v>
      </c>
      <c r="Q212">
        <f t="shared" si="280"/>
        <v>0.56249999999999967</v>
      </c>
      <c r="R212">
        <f t="shared" si="280"/>
        <v>0.6750000000000006</v>
      </c>
      <c r="S212">
        <f t="shared" si="280"/>
        <v>0.33749999999999947</v>
      </c>
      <c r="T212">
        <f t="shared" si="280"/>
        <v>1.4625000000000006</v>
      </c>
      <c r="U212">
        <f t="shared" si="280"/>
        <v>0.11250000000000093</v>
      </c>
      <c r="V212">
        <f t="shared" si="280"/>
        <v>0.2250000000000002</v>
      </c>
      <c r="W212">
        <f t="shared" si="280"/>
        <v>1.2374999999999987</v>
      </c>
      <c r="X212">
        <f t="shared" si="280"/>
        <v>-0.33749999999999947</v>
      </c>
      <c r="Y212">
        <f t="shared" si="280"/>
        <v>1.3500000000000012</v>
      </c>
      <c r="Z212">
        <f t="shared" si="280"/>
        <v>0.4500000000000004</v>
      </c>
      <c r="AA212">
        <f t="shared" si="280"/>
        <v>0.6749999999999956</v>
      </c>
      <c r="AB212">
        <f t="shared" si="280"/>
        <v>0.9000000000000008</v>
      </c>
      <c r="AC212">
        <f t="shared" si="280"/>
        <v>0.11250000000000093</v>
      </c>
      <c r="AD212">
        <f t="shared" si="280"/>
        <v>1.0125000000000017</v>
      </c>
      <c r="AE212">
        <f t="shared" si="280"/>
        <v>0.22499999999999853</v>
      </c>
      <c r="AF212">
        <f t="shared" si="280"/>
        <v>0</v>
      </c>
      <c r="AG212">
        <f t="shared" si="280"/>
        <v>1.5749999999999997</v>
      </c>
      <c r="AH212">
        <f t="shared" si="271"/>
        <v>0.62578124999999996</v>
      </c>
    </row>
    <row r="214" spans="1:60" x14ac:dyDescent="0.3">
      <c r="A214" t="s">
        <v>75</v>
      </c>
      <c r="B214">
        <f>AVERAGE(B203:B212)</f>
        <v>0.73124999999999984</v>
      </c>
      <c r="C214">
        <f t="shared" ref="C214:W214" si="281">AVERAGE(C203:C212)</f>
        <v>0.74249999999999994</v>
      </c>
      <c r="D214">
        <f t="shared" si="281"/>
        <v>0.57374999999999976</v>
      </c>
      <c r="E214">
        <f t="shared" si="281"/>
        <v>0.47250000000000014</v>
      </c>
      <c r="F214">
        <f t="shared" si="281"/>
        <v>1.2262500000000005</v>
      </c>
      <c r="G214">
        <f t="shared" si="281"/>
        <v>0.1237499999999998</v>
      </c>
      <c r="H214">
        <f t="shared" si="281"/>
        <v>0</v>
      </c>
      <c r="I214">
        <f t="shared" si="281"/>
        <v>0.44999999999999957</v>
      </c>
      <c r="J214">
        <f t="shared" si="281"/>
        <v>1.4512500000000004</v>
      </c>
      <c r="K214">
        <f t="shared" si="281"/>
        <v>0.32625000000000026</v>
      </c>
      <c r="L214">
        <f t="shared" si="281"/>
        <v>1.2487500000000002</v>
      </c>
      <c r="M214">
        <f t="shared" si="281"/>
        <v>0.13500000000000009</v>
      </c>
      <c r="N214">
        <f t="shared" si="281"/>
        <v>0.30375000000000008</v>
      </c>
      <c r="O214">
        <f t="shared" si="281"/>
        <v>1.462499999999999</v>
      </c>
      <c r="P214">
        <f t="shared" si="281"/>
        <v>0.12375000000000051</v>
      </c>
      <c r="Q214">
        <f t="shared" si="281"/>
        <v>0.66374999999999906</v>
      </c>
      <c r="R214">
        <f t="shared" si="281"/>
        <v>0.5737500000000002</v>
      </c>
      <c r="S214">
        <f t="shared" si="281"/>
        <v>0.4387500000000002</v>
      </c>
      <c r="T214">
        <f t="shared" si="281"/>
        <v>1.4625000000000006</v>
      </c>
      <c r="U214">
        <f t="shared" si="281"/>
        <v>3.375000000000028E-2</v>
      </c>
      <c r="V214">
        <f t="shared" si="281"/>
        <v>0.22500000000000017</v>
      </c>
      <c r="W214">
        <f t="shared" si="281"/>
        <v>1.3387499999999997</v>
      </c>
      <c r="X214">
        <f>AVERAGE(X203:X212)</f>
        <v>-0.32625000000000021</v>
      </c>
      <c r="Y214">
        <f>AVERAGE(Y203:Y212)</f>
        <v>1.2600000000000016</v>
      </c>
      <c r="Z214">
        <f t="shared" ref="Z214:AH214" si="282">AVERAGE(Z203:Z212)</f>
        <v>0.43875000000000031</v>
      </c>
      <c r="AA214">
        <f t="shared" si="282"/>
        <v>0.66374999999999706</v>
      </c>
      <c r="AB214">
        <f t="shared" si="282"/>
        <v>0.87750000000000106</v>
      </c>
      <c r="AC214">
        <f t="shared" si="282"/>
        <v>0.21374999999999938</v>
      </c>
      <c r="AD214">
        <f t="shared" si="282"/>
        <v>0.93375000000000097</v>
      </c>
      <c r="AE214">
        <f t="shared" si="282"/>
        <v>0.29024999999999934</v>
      </c>
      <c r="AF214">
        <f t="shared" si="282"/>
        <v>-7.6499999999998902E-2</v>
      </c>
      <c r="AG214">
        <f t="shared" si="282"/>
        <v>1.6987499999999991</v>
      </c>
      <c r="AH214">
        <f t="shared" si="282"/>
        <v>0.62753906250000013</v>
      </c>
    </row>
    <row r="215" spans="1:60" x14ac:dyDescent="0.3">
      <c r="A215" t="s">
        <v>76</v>
      </c>
      <c r="B215">
        <f>B214 *SQRT(B198^2 / B197^2 + $F$7^2 / $E$7^2)</f>
        <v>5.9616485241080742E-2</v>
      </c>
      <c r="C215">
        <f t="shared" ref="C215" si="283">C214 *SQRT(C198^2 / C197^2 + $F$7^2 / $E$7^2)</f>
        <v>1.8998667513517961E-2</v>
      </c>
      <c r="D215">
        <f t="shared" ref="D215" si="284">D214 *SQRT(D198^2 / D197^2 + $F$7^2 / $E$7^2)</f>
        <v>1.4155516389713574E-2</v>
      </c>
      <c r="E215">
        <f t="shared" ref="E215" si="285">E214 *SQRT(E198^2 / E197^2 + $F$7^2 / $E$7^2)</f>
        <v>1.1607187159256127E-2</v>
      </c>
      <c r="F215">
        <f t="shared" ref="F215" si="286">F214 *SQRT(F198^2 / F197^2 + $F$7^2 / $E$7^2)</f>
        <v>2.0607591164909102E-2</v>
      </c>
      <c r="G215">
        <f t="shared" ref="G215" si="287">G214 *SQRT(G198^2 / G197^2 + $F$7^2 / $E$7^2)</f>
        <v>2.1339144944202935E-3</v>
      </c>
      <c r="H215">
        <f t="shared" ref="H215" si="288">H214 *SQRT(H198^2 / H197^2 + $F$7^2 / $E$7^2)</f>
        <v>0</v>
      </c>
      <c r="I215">
        <f t="shared" ref="I215" si="289">I214 *SQRT(I198^2 / I197^2 + $F$7^2 / $E$7^2)</f>
        <v>7.1554939556958581E-3</v>
      </c>
      <c r="J215">
        <f t="shared" ref="J215" si="290">J214 *SQRT(J198^2 / J197^2 + $F$7^2 / $E$7^2)</f>
        <v>1.8395011664676462E-2</v>
      </c>
      <c r="K215">
        <f t="shared" ref="K215" si="291">K214 *SQRT(K198^2 / K197^2 + $F$7^2 / $E$7^2)</f>
        <v>3.7556634079092556E-3</v>
      </c>
      <c r="L215">
        <f t="shared" ref="L215" si="292">L214 *SQRT(L198^2 / L197^2 + $F$7^2 / $E$7^2)</f>
        <v>1.4057206320745671E-2</v>
      </c>
      <c r="M215">
        <f t="shared" ref="M215" si="293">M214 *SQRT(M198^2 / M197^2 + $F$7^2 / $E$7^2)</f>
        <v>1.5674754356405176E-3</v>
      </c>
      <c r="N215">
        <f t="shared" ref="N215" si="294">N214 *SQRT(N198^2 / N197^2 + $F$7^2 / $E$7^2)</f>
        <v>3.1730594903345969E-3</v>
      </c>
      <c r="O215">
        <f t="shared" ref="O215" si="295">O214 *SQRT(O198^2 / O197^2 + $F$7^2 / $E$7^2)</f>
        <v>1.4500950199069771E-2</v>
      </c>
      <c r="P215">
        <f t="shared" ref="P215" si="296">P214 *SQRT(P198^2 / P197^2 + $F$7^2 / $E$7^2)</f>
        <v>1.2718399620695229E-3</v>
      </c>
      <c r="Q215">
        <f t="shared" ref="Q215" si="297">Q214 *SQRT(Q198^2 / Q197^2 + $F$7^2 / $E$7^2)</f>
        <v>6.4470363474386626E-3</v>
      </c>
      <c r="R215">
        <f t="shared" ref="R215" si="298">R214 *SQRT(R198^2 / R197^2 + $F$7^2 / $E$7^2)</f>
        <v>5.6867676264226227E-3</v>
      </c>
      <c r="S215">
        <f t="shared" ref="S215" si="299">S214 *SQRT(S198^2 / S197^2 + $F$7^2 / $E$7^2)</f>
        <v>4.1724059722359165E-3</v>
      </c>
      <c r="T215">
        <f t="shared" ref="T215" si="300">T214 *SQRT(T198^2 / T197^2 + $F$7^2 / $E$7^2)</f>
        <v>1.3592361041168099E-2</v>
      </c>
      <c r="U215">
        <f t="shared" ref="U215" si="301">U214 *SQRT(U198^2 / U197^2 + $F$7^2 / $E$7^2)</f>
        <v>3.2781540749688434E-4</v>
      </c>
      <c r="V215">
        <f t="shared" ref="V215" si="302">V214 *SQRT(V198^2 / V197^2 + $F$7^2 / $E$7^2)</f>
        <v>2.1763773367728507E-3</v>
      </c>
      <c r="W215">
        <f t="shared" ref="W215" si="303">W214 *SQRT(W198^2 / W197^2 + $F$7^2 / $E$7^2)</f>
        <v>1.2626759144719744E-2</v>
      </c>
      <c r="X215">
        <f t="shared" ref="X215" si="304">X214 *SQRT(X198^2 / X197^2 + $F$7^2 / $E$7^2)</f>
        <v>-3.1038500774036699E-3</v>
      </c>
      <c r="Y215">
        <f t="shared" ref="Y215" si="305">Y214 *SQRT(Y198^2 / Y197^2 + $F$7^2 / $E$7^2)</f>
        <v>1.1620254564451246E-2</v>
      </c>
      <c r="Z215">
        <f t="shared" ref="Z215" si="306">Z214 *SQRT(Z198^2 / Z197^2 + $F$7^2 / $E$7^2)</f>
        <v>4.0707912025266923E-3</v>
      </c>
      <c r="AA215">
        <f t="shared" ref="AA215" si="307">AA214 *SQRT(AA198^2 / AA197^2 + $F$7^2 / $E$7^2)</f>
        <v>6.1370654165067325E-3</v>
      </c>
      <c r="AB215">
        <f t="shared" ref="AB215" si="308">AB214 *SQRT(AB198^2 / AB197^2 + $F$7^2 / $E$7^2)</f>
        <v>7.9554426510109483E-3</v>
      </c>
      <c r="AC215">
        <f t="shared" ref="AC215" si="309">AC214 *SQRT(AC198^2 / AC197^2 + $F$7^2 / $E$7^2)</f>
        <v>1.9067482957489358E-3</v>
      </c>
      <c r="AD215">
        <f t="shared" ref="AD215" si="310">AD214 *SQRT(AD198^2 / AD197^2 + $F$7^2 / $E$7^2)</f>
        <v>8.4889158140211713E-3</v>
      </c>
      <c r="AE215">
        <f t="shared" ref="AE215" si="311">AE214 *SQRT(AE198^2 / AE197^2 + $F$7^2 / $E$7^2)</f>
        <v>2.4808572757963284E-3</v>
      </c>
      <c r="AF215">
        <f t="shared" ref="AF215" si="312">AF214 *SQRT(AF198^2 / AF197^2 + $F$7^2 / $E$7^2)</f>
        <v>-6.9268492219032925E-4</v>
      </c>
      <c r="AG215">
        <f t="shared" ref="AG215" si="313">AG214 *SQRT(AG198^2 / AG197^2 + $F$7^2 / $E$7^2)</f>
        <v>1.526212100445831E-2</v>
      </c>
      <c r="AH215">
        <f t="shared" ref="AH215" si="314">AH214 *SQRT(AH198^2 / AH197^2 + $F$7^2 / $E$7^2)</f>
        <v>5.396734500203392E-3</v>
      </c>
    </row>
    <row r="216" spans="1:60" x14ac:dyDescent="0.3">
      <c r="A216" t="s">
        <v>81</v>
      </c>
      <c r="B216">
        <f>_xlfn.STDEV.S(B203:B212)</f>
        <v>5.9292706128157187E-2</v>
      </c>
      <c r="C216">
        <f t="shared" ref="C216:AH216" si="315">_xlfn.STDEV.S(C203:C212)</f>
        <v>5.8094750193111333E-2</v>
      </c>
      <c r="D216">
        <f t="shared" si="315"/>
        <v>6.3860198872223481E-2</v>
      </c>
      <c r="E216">
        <f t="shared" si="315"/>
        <v>4.7434164902525736E-2</v>
      </c>
      <c r="F216">
        <f t="shared" si="315"/>
        <v>8.3009788579419833E-2</v>
      </c>
      <c r="G216">
        <f t="shared" si="315"/>
        <v>8.3009788579419902E-2</v>
      </c>
      <c r="H216">
        <f t="shared" si="315"/>
        <v>9.1855865354369251E-2</v>
      </c>
      <c r="I216">
        <f t="shared" si="315"/>
        <v>7.5000000000000427E-2</v>
      </c>
      <c r="J216">
        <f t="shared" si="315"/>
        <v>8.3009788579420082E-2</v>
      </c>
      <c r="K216">
        <f t="shared" si="315"/>
        <v>3.5575623676894597E-2</v>
      </c>
      <c r="L216">
        <f t="shared" si="315"/>
        <v>8.3009788579419985E-2</v>
      </c>
      <c r="M216">
        <f t="shared" si="315"/>
        <v>7.1151247353788652E-2</v>
      </c>
      <c r="N216">
        <f t="shared" si="315"/>
        <v>7.593171274243718E-2</v>
      </c>
      <c r="O216">
        <f t="shared" si="315"/>
        <v>5.3033008588991085E-2</v>
      </c>
      <c r="P216">
        <f t="shared" si="315"/>
        <v>6.3860198872223981E-2</v>
      </c>
      <c r="Q216">
        <f t="shared" si="315"/>
        <v>6.3860198872223578E-2</v>
      </c>
      <c r="R216">
        <f t="shared" si="315"/>
        <v>6.3860198872223481E-2</v>
      </c>
      <c r="S216">
        <f t="shared" si="315"/>
        <v>8.3009788579421387E-2</v>
      </c>
      <c r="T216">
        <f t="shared" si="315"/>
        <v>7.5000000000000622E-2</v>
      </c>
      <c r="U216">
        <f t="shared" si="315"/>
        <v>9.2618167764214276E-2</v>
      </c>
      <c r="V216">
        <f t="shared" si="315"/>
        <v>9.1855865354369973E-2</v>
      </c>
      <c r="W216">
        <f t="shared" si="315"/>
        <v>8.3009788579420637E-2</v>
      </c>
      <c r="X216">
        <f t="shared" si="315"/>
        <v>8.3009788579420041E-2</v>
      </c>
      <c r="Y216">
        <f t="shared" si="315"/>
        <v>8.8741196746494222E-2</v>
      </c>
      <c r="Z216">
        <f t="shared" si="315"/>
        <v>9.8504441524228714E-2</v>
      </c>
      <c r="AA216">
        <f t="shared" si="315"/>
        <v>9.8504441524228215E-2</v>
      </c>
      <c r="AB216">
        <f t="shared" si="315"/>
        <v>7.1151247353787014E-2</v>
      </c>
      <c r="AC216">
        <f t="shared" si="315"/>
        <v>8.3009788579419486E-2</v>
      </c>
      <c r="AD216">
        <f t="shared" si="315"/>
        <v>7.5931712742437832E-2</v>
      </c>
      <c r="AE216">
        <f t="shared" si="315"/>
        <v>5.2446401211141441E-2</v>
      </c>
      <c r="AF216">
        <f t="shared" si="315"/>
        <v>5.9245252974393474E-2</v>
      </c>
      <c r="AG216">
        <f t="shared" si="315"/>
        <v>8.300978857941943E-2</v>
      </c>
      <c r="AH216">
        <f t="shared" si="315"/>
        <v>1.8528970665049329E-3</v>
      </c>
    </row>
    <row r="218" spans="1:60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</row>
    <row r="219" spans="1:60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</row>
    <row r="220" spans="1:60" x14ac:dyDescent="0.3">
      <c r="A220" s="2" t="s">
        <v>122</v>
      </c>
    </row>
    <row r="221" spans="1:60" x14ac:dyDescent="0.3">
      <c r="A221" t="s">
        <v>1</v>
      </c>
      <c r="B221" t="s">
        <v>133</v>
      </c>
      <c r="C221" s="1" t="s">
        <v>2</v>
      </c>
      <c r="D221" s="1" t="s">
        <v>3</v>
      </c>
      <c r="E221" s="1" t="s">
        <v>4</v>
      </c>
      <c r="F221" s="1" t="s">
        <v>5</v>
      </c>
      <c r="G221" s="1" t="s">
        <v>6</v>
      </c>
      <c r="H221" s="1" t="s">
        <v>7</v>
      </c>
      <c r="I221" s="1" t="s">
        <v>8</v>
      </c>
      <c r="J221" s="1" t="s">
        <v>9</v>
      </c>
      <c r="K221" s="1" t="s">
        <v>10</v>
      </c>
      <c r="L221" s="1" t="s">
        <v>11</v>
      </c>
      <c r="M221" s="1" t="s">
        <v>12</v>
      </c>
      <c r="N221" s="1" t="s">
        <v>13</v>
      </c>
      <c r="O221" s="1" t="s">
        <v>14</v>
      </c>
      <c r="P221" s="1" t="s">
        <v>15</v>
      </c>
      <c r="Q221" s="1" t="s">
        <v>16</v>
      </c>
      <c r="R221" s="1" t="s">
        <v>17</v>
      </c>
      <c r="S221" s="1" t="s">
        <v>18</v>
      </c>
      <c r="T221" s="1" t="s">
        <v>19</v>
      </c>
      <c r="U221" s="1" t="s">
        <v>20</v>
      </c>
      <c r="V221" s="1" t="s">
        <v>21</v>
      </c>
      <c r="W221" s="1" t="s">
        <v>22</v>
      </c>
      <c r="X221" s="1" t="s">
        <v>23</v>
      </c>
      <c r="Y221" s="1" t="s">
        <v>24</v>
      </c>
      <c r="Z221" s="1" t="s">
        <v>25</v>
      </c>
      <c r="AA221" s="1" t="s">
        <v>26</v>
      </c>
      <c r="AB221" s="1" t="s">
        <v>27</v>
      </c>
      <c r="AC221" s="1" t="s">
        <v>28</v>
      </c>
      <c r="AD221" s="1" t="s">
        <v>29</v>
      </c>
      <c r="AE221" s="1" t="s">
        <v>30</v>
      </c>
      <c r="AF221" s="1" t="s">
        <v>31</v>
      </c>
      <c r="AG221" s="1" t="s">
        <v>32</v>
      </c>
      <c r="AH221" s="1" t="s">
        <v>33</v>
      </c>
      <c r="AI221" s="1" t="s">
        <v>123</v>
      </c>
      <c r="BB221" t="s">
        <v>125</v>
      </c>
    </row>
    <row r="222" spans="1:60" x14ac:dyDescent="0.3">
      <c r="A222">
        <v>1</v>
      </c>
      <c r="B222">
        <v>0</v>
      </c>
      <c r="C222">
        <f t="shared" ref="C222:AH222" si="316">AVERAGE(B169,B117,B65,B12)</f>
        <v>4.2500000000000003E-3</v>
      </c>
      <c r="D222">
        <f t="shared" si="316"/>
        <v>5.875E-3</v>
      </c>
      <c r="E222">
        <f t="shared" si="316"/>
        <v>8.7500000000000008E-3</v>
      </c>
      <c r="F222">
        <f t="shared" si="316"/>
        <v>1.1250000000000001E-2</v>
      </c>
      <c r="G222">
        <f t="shared" si="316"/>
        <v>1.4499999999999999E-2</v>
      </c>
      <c r="H222">
        <f t="shared" si="316"/>
        <v>1.6500000000000001E-2</v>
      </c>
      <c r="I222">
        <f t="shared" si="316"/>
        <v>1.8625000000000003E-2</v>
      </c>
      <c r="J222">
        <f t="shared" si="316"/>
        <v>2.1125000000000001E-2</v>
      </c>
      <c r="K222">
        <f t="shared" si="316"/>
        <v>2.5250000000000002E-2</v>
      </c>
      <c r="L222">
        <f t="shared" si="316"/>
        <v>2.6749999999999999E-2</v>
      </c>
      <c r="M222">
        <f t="shared" si="316"/>
        <v>3.1125E-2</v>
      </c>
      <c r="N222">
        <f t="shared" si="316"/>
        <v>3.2000000000000001E-2</v>
      </c>
      <c r="O222">
        <f t="shared" si="316"/>
        <v>3.5500000000000004E-2</v>
      </c>
      <c r="P222">
        <f t="shared" si="316"/>
        <v>3.8625E-2</v>
      </c>
      <c r="Q222">
        <f t="shared" si="316"/>
        <v>4.1500000000000002E-2</v>
      </c>
      <c r="R222">
        <f t="shared" si="316"/>
        <v>4.3250000000000004E-2</v>
      </c>
      <c r="S222">
        <f t="shared" si="316"/>
        <v>4.725E-2</v>
      </c>
      <c r="T222">
        <f t="shared" si="316"/>
        <v>4.9500000000000002E-2</v>
      </c>
      <c r="U222">
        <f t="shared" si="316"/>
        <v>5.2874999999999998E-2</v>
      </c>
      <c r="V222">
        <f t="shared" si="316"/>
        <v>5.5625000000000001E-2</v>
      </c>
      <c r="W222">
        <f t="shared" si="316"/>
        <v>5.7249999999999995E-2</v>
      </c>
      <c r="X222">
        <f t="shared" si="316"/>
        <v>6.0374999999999998E-2</v>
      </c>
      <c r="Y222">
        <f t="shared" si="316"/>
        <v>6.2875E-2</v>
      </c>
      <c r="Z222">
        <f t="shared" si="316"/>
        <v>6.5250000000000002E-2</v>
      </c>
      <c r="AA222">
        <f t="shared" si="316"/>
        <v>6.8000000000000005E-2</v>
      </c>
      <c r="AB222">
        <f t="shared" si="316"/>
        <v>7.1374999999999994E-2</v>
      </c>
      <c r="AC222">
        <f t="shared" si="316"/>
        <v>7.2999999999999995E-2</v>
      </c>
      <c r="AD222">
        <f t="shared" si="316"/>
        <v>7.8375E-2</v>
      </c>
      <c r="AE222">
        <f t="shared" si="316"/>
        <v>7.9500000000000001E-2</v>
      </c>
      <c r="AF222">
        <f t="shared" si="316"/>
        <v>8.2125000000000004E-2</v>
      </c>
      <c r="AG222">
        <f t="shared" si="316"/>
        <v>8.2375000000000004E-2</v>
      </c>
      <c r="AH222">
        <f t="shared" si="316"/>
        <v>8.7125000000000008E-2</v>
      </c>
      <c r="AI222">
        <f t="shared" ref="AI222:AI231" si="317">SUM(C222:AH222)</f>
        <v>1.4477500000000001</v>
      </c>
      <c r="BB222">
        <f t="array" ref="BB222:BD226">LINEST(C235:AH235,C274:AH275,FALSE,TRUE)</f>
        <v>0.30575752564400904</v>
      </c>
      <c r="BC222">
        <v>2.8720739194991702E-2</v>
      </c>
      <c r="BD222">
        <v>0</v>
      </c>
      <c r="BE222" s="6"/>
      <c r="BF222" s="6"/>
      <c r="BG222" s="6"/>
      <c r="BH222" s="6"/>
    </row>
    <row r="223" spans="1:60" x14ac:dyDescent="0.3">
      <c r="A223">
        <v>2</v>
      </c>
      <c r="B223" s="6">
        <v>0</v>
      </c>
      <c r="C223">
        <f t="shared" ref="C223:AH223" si="318">AVERAGE(B170,B118,B66,B13)</f>
        <v>4.3750000000000004E-3</v>
      </c>
      <c r="D223">
        <f t="shared" si="318"/>
        <v>6.0000000000000001E-3</v>
      </c>
      <c r="E223">
        <f t="shared" si="318"/>
        <v>8.8750000000000009E-3</v>
      </c>
      <c r="F223">
        <f t="shared" si="318"/>
        <v>1.1375E-2</v>
      </c>
      <c r="G223">
        <f t="shared" si="318"/>
        <v>1.4624999999999999E-2</v>
      </c>
      <c r="H223">
        <f t="shared" si="318"/>
        <v>1.6500000000000001E-2</v>
      </c>
      <c r="I223">
        <f t="shared" si="318"/>
        <v>1.8750000000000003E-2</v>
      </c>
      <c r="J223">
        <f t="shared" si="318"/>
        <v>2.1250000000000002E-2</v>
      </c>
      <c r="K223">
        <f t="shared" si="318"/>
        <v>2.5250000000000002E-2</v>
      </c>
      <c r="L223">
        <f t="shared" si="318"/>
        <v>2.6875E-2</v>
      </c>
      <c r="M223">
        <f t="shared" si="318"/>
        <v>3.1375E-2</v>
      </c>
      <c r="N223">
        <f t="shared" si="318"/>
        <v>3.2250000000000001E-2</v>
      </c>
      <c r="O223">
        <f t="shared" si="318"/>
        <v>3.5875000000000004E-2</v>
      </c>
      <c r="P223">
        <f t="shared" si="318"/>
        <v>3.875E-2</v>
      </c>
      <c r="Q223">
        <f t="shared" si="318"/>
        <v>4.1500000000000002E-2</v>
      </c>
      <c r="R223">
        <f t="shared" si="318"/>
        <v>4.3500000000000004E-2</v>
      </c>
      <c r="S223">
        <f t="shared" si="318"/>
        <v>4.7375E-2</v>
      </c>
      <c r="T223">
        <f t="shared" si="318"/>
        <v>4.9750000000000003E-2</v>
      </c>
      <c r="U223">
        <f t="shared" si="318"/>
        <v>5.3249999999999999E-2</v>
      </c>
      <c r="V223">
        <f t="shared" si="318"/>
        <v>5.5625000000000001E-2</v>
      </c>
      <c r="W223">
        <f t="shared" si="318"/>
        <v>5.7374999999999995E-2</v>
      </c>
      <c r="X223">
        <f t="shared" si="318"/>
        <v>6.0624999999999998E-2</v>
      </c>
      <c r="Y223">
        <f t="shared" si="318"/>
        <v>6.3E-2</v>
      </c>
      <c r="Z223">
        <f t="shared" si="318"/>
        <v>6.5250000000000002E-2</v>
      </c>
      <c r="AA223">
        <f t="shared" si="318"/>
        <v>6.8125000000000005E-2</v>
      </c>
      <c r="AB223">
        <f t="shared" si="318"/>
        <v>7.1249999999999994E-2</v>
      </c>
      <c r="AC223">
        <f t="shared" si="318"/>
        <v>7.3124999999999996E-2</v>
      </c>
      <c r="AD223">
        <f t="shared" si="318"/>
        <v>7.8125E-2</v>
      </c>
      <c r="AE223">
        <f t="shared" si="318"/>
        <v>7.9500000000000001E-2</v>
      </c>
      <c r="AF223">
        <f t="shared" si="318"/>
        <v>8.2250000000000004E-2</v>
      </c>
      <c r="AG223">
        <f t="shared" si="318"/>
        <v>8.2375000000000004E-2</v>
      </c>
      <c r="AH223">
        <f t="shared" si="318"/>
        <v>8.737499999999998E-2</v>
      </c>
      <c r="AI223">
        <f>SUM(C223:AH223)</f>
        <v>1.4515</v>
      </c>
      <c r="BB223">
        <v>3.330732218574671E-4</v>
      </c>
      <c r="BC223">
        <v>5.5884000583139061E-4</v>
      </c>
      <c r="BD223" t="e">
        <v>#N/A</v>
      </c>
      <c r="BE223" s="6"/>
      <c r="BF223" s="6"/>
      <c r="BG223" s="6"/>
      <c r="BH223" s="6"/>
    </row>
    <row r="224" spans="1:60" x14ac:dyDescent="0.3">
      <c r="A224">
        <v>3</v>
      </c>
      <c r="B224" s="6">
        <v>0</v>
      </c>
      <c r="C224">
        <f t="shared" ref="C224:AH224" si="319">AVERAGE(B171,B119,B67,B14)</f>
        <v>4.1250000000000002E-3</v>
      </c>
      <c r="D224">
        <f t="shared" si="319"/>
        <v>5.875E-3</v>
      </c>
      <c r="E224">
        <f t="shared" si="319"/>
        <v>8.8750000000000009E-3</v>
      </c>
      <c r="F224">
        <f t="shared" si="319"/>
        <v>1.1375000000000001E-2</v>
      </c>
      <c r="G224">
        <f t="shared" si="319"/>
        <v>1.4624999999999999E-2</v>
      </c>
      <c r="H224">
        <f t="shared" si="319"/>
        <v>1.6625000000000001E-2</v>
      </c>
      <c r="I224">
        <f t="shared" si="319"/>
        <v>1.8500000000000003E-2</v>
      </c>
      <c r="J224">
        <f t="shared" si="319"/>
        <v>2.1250000000000002E-2</v>
      </c>
      <c r="K224">
        <f t="shared" si="319"/>
        <v>2.5375000000000002E-2</v>
      </c>
      <c r="L224">
        <f t="shared" si="319"/>
        <v>2.7E-2</v>
      </c>
      <c r="M224">
        <f t="shared" si="319"/>
        <v>3.1125E-2</v>
      </c>
      <c r="N224">
        <f t="shared" si="319"/>
        <v>3.2250000000000001E-2</v>
      </c>
      <c r="O224">
        <f t="shared" si="319"/>
        <v>3.5625000000000004E-2</v>
      </c>
      <c r="P224">
        <f t="shared" si="319"/>
        <v>3.875E-2</v>
      </c>
      <c r="Q224">
        <f t="shared" si="319"/>
        <v>4.1500000000000002E-2</v>
      </c>
      <c r="R224">
        <f t="shared" si="319"/>
        <v>4.3500000000000004E-2</v>
      </c>
      <c r="S224">
        <f t="shared" si="319"/>
        <v>4.7375E-2</v>
      </c>
      <c r="T224">
        <f t="shared" si="319"/>
        <v>4.9750000000000003E-2</v>
      </c>
      <c r="U224">
        <f t="shared" si="319"/>
        <v>5.3124999999999999E-2</v>
      </c>
      <c r="V224">
        <f t="shared" si="319"/>
        <v>5.5500000000000001E-2</v>
      </c>
      <c r="W224">
        <f t="shared" si="319"/>
        <v>5.7374999999999995E-2</v>
      </c>
      <c r="X224">
        <f t="shared" si="319"/>
        <v>6.0374999999999998E-2</v>
      </c>
      <c r="Y224">
        <f t="shared" si="319"/>
        <v>6.3E-2</v>
      </c>
      <c r="Z224">
        <f t="shared" si="319"/>
        <v>6.5250000000000002E-2</v>
      </c>
      <c r="AA224">
        <f t="shared" si="319"/>
        <v>6.8125000000000005E-2</v>
      </c>
      <c r="AB224">
        <f t="shared" si="319"/>
        <v>7.1374999999999994E-2</v>
      </c>
      <c r="AC224">
        <f t="shared" si="319"/>
        <v>7.3124999999999996E-2</v>
      </c>
      <c r="AD224">
        <f t="shared" si="319"/>
        <v>7.8125E-2</v>
      </c>
      <c r="AE224">
        <f t="shared" si="319"/>
        <v>7.9375000000000001E-2</v>
      </c>
      <c r="AF224">
        <f t="shared" si="319"/>
        <v>8.2000000000000003E-2</v>
      </c>
      <c r="AG224">
        <f t="shared" si="319"/>
        <v>8.2375000000000004E-2</v>
      </c>
      <c r="AH224">
        <f t="shared" si="319"/>
        <v>8.6999999999999994E-2</v>
      </c>
      <c r="AI224">
        <f t="shared" si="317"/>
        <v>1.4496250000000002</v>
      </c>
      <c r="BB224">
        <v>0.99999800068828759</v>
      </c>
      <c r="BC224">
        <v>9.9561583250530822E-4</v>
      </c>
      <c r="BD224" t="e">
        <v>#N/A</v>
      </c>
      <c r="BE224" s="6"/>
      <c r="BF224" s="6"/>
      <c r="BG224" s="6"/>
      <c r="BH224" s="6"/>
    </row>
    <row r="225" spans="1:60" x14ac:dyDescent="0.3">
      <c r="A225">
        <v>4</v>
      </c>
      <c r="B225" s="6">
        <v>0</v>
      </c>
      <c r="C225">
        <f t="shared" ref="C225:AH225" si="320">AVERAGE(B172,B120,B68,B15)</f>
        <v>4.5000000000000005E-3</v>
      </c>
      <c r="D225">
        <f t="shared" si="320"/>
        <v>5.7499999999999999E-3</v>
      </c>
      <c r="E225">
        <f t="shared" si="320"/>
        <v>9.0000000000000011E-3</v>
      </c>
      <c r="F225">
        <f t="shared" si="320"/>
        <v>1.15E-2</v>
      </c>
      <c r="G225">
        <f t="shared" si="320"/>
        <v>1.4749999999999999E-2</v>
      </c>
      <c r="H225">
        <f t="shared" si="320"/>
        <v>1.6500000000000001E-2</v>
      </c>
      <c r="I225">
        <f t="shared" si="320"/>
        <v>1.8500000000000003E-2</v>
      </c>
      <c r="J225">
        <f t="shared" si="320"/>
        <v>2.1250000000000002E-2</v>
      </c>
      <c r="K225">
        <f t="shared" si="320"/>
        <v>2.5625000000000002E-2</v>
      </c>
      <c r="L225">
        <f t="shared" si="320"/>
        <v>2.7125E-2</v>
      </c>
      <c r="M225">
        <f t="shared" si="320"/>
        <v>3.125E-2</v>
      </c>
      <c r="N225">
        <f t="shared" si="320"/>
        <v>3.2125000000000001E-2</v>
      </c>
      <c r="O225">
        <f t="shared" si="320"/>
        <v>3.5500000000000004E-2</v>
      </c>
      <c r="P225">
        <f t="shared" si="320"/>
        <v>3.8875E-2</v>
      </c>
      <c r="Q225">
        <f t="shared" si="320"/>
        <v>4.1500000000000002E-2</v>
      </c>
      <c r="R225">
        <f t="shared" si="320"/>
        <v>4.3375000000000004E-2</v>
      </c>
      <c r="S225">
        <f t="shared" si="320"/>
        <v>4.7375E-2</v>
      </c>
      <c r="T225">
        <f t="shared" si="320"/>
        <v>4.9750000000000003E-2</v>
      </c>
      <c r="U225">
        <f t="shared" si="320"/>
        <v>5.2999999999999999E-2</v>
      </c>
      <c r="V225">
        <f t="shared" si="320"/>
        <v>5.5749999999999994E-2</v>
      </c>
      <c r="W225">
        <f t="shared" si="320"/>
        <v>5.7499999999999996E-2</v>
      </c>
      <c r="X225">
        <f t="shared" si="320"/>
        <v>6.0499999999999998E-2</v>
      </c>
      <c r="Y225">
        <f t="shared" si="320"/>
        <v>6.3E-2</v>
      </c>
      <c r="Z225">
        <f t="shared" si="320"/>
        <v>6.5500000000000003E-2</v>
      </c>
      <c r="AA225">
        <f t="shared" si="320"/>
        <v>6.8000000000000005E-2</v>
      </c>
      <c r="AB225">
        <f t="shared" si="320"/>
        <v>7.1249999999999994E-2</v>
      </c>
      <c r="AC225">
        <f t="shared" si="320"/>
        <v>7.3374999999999996E-2</v>
      </c>
      <c r="AD225">
        <f t="shared" si="320"/>
        <v>7.8375E-2</v>
      </c>
      <c r="AE225">
        <f t="shared" si="320"/>
        <v>7.9375000000000001E-2</v>
      </c>
      <c r="AF225">
        <f t="shared" si="320"/>
        <v>8.2300000000000012E-2</v>
      </c>
      <c r="AG225">
        <f t="shared" si="320"/>
        <v>8.2625000000000004E-2</v>
      </c>
      <c r="AH225">
        <f t="shared" si="320"/>
        <v>8.6999999999999994E-2</v>
      </c>
      <c r="AI225">
        <f t="shared" si="317"/>
        <v>1.4518</v>
      </c>
      <c r="BB225">
        <v>7502566.9670600351</v>
      </c>
      <c r="BC225">
        <v>30</v>
      </c>
      <c r="BD225" t="e">
        <v>#N/A</v>
      </c>
      <c r="BE225" s="6"/>
      <c r="BF225" s="6"/>
      <c r="BG225" s="6"/>
      <c r="BH225" s="6"/>
    </row>
    <row r="226" spans="1:60" x14ac:dyDescent="0.3">
      <c r="A226">
        <v>5</v>
      </c>
      <c r="B226" s="6">
        <v>0</v>
      </c>
      <c r="C226">
        <f t="shared" ref="C226:AH226" si="321">AVERAGE(B173,B121,B69,B16)</f>
        <v>4.2500000000000003E-3</v>
      </c>
      <c r="D226">
        <f t="shared" si="321"/>
        <v>6.0000000000000001E-3</v>
      </c>
      <c r="E226">
        <f t="shared" si="321"/>
        <v>8.7500000000000008E-3</v>
      </c>
      <c r="F226">
        <f t="shared" si="321"/>
        <v>1.15E-2</v>
      </c>
      <c r="G226">
        <f t="shared" si="321"/>
        <v>1.4749999999999999E-2</v>
      </c>
      <c r="H226">
        <f t="shared" si="321"/>
        <v>1.6750000000000001E-2</v>
      </c>
      <c r="I226">
        <f t="shared" si="321"/>
        <v>1.8500000000000003E-2</v>
      </c>
      <c r="J226">
        <f t="shared" si="321"/>
        <v>2.1500000000000002E-2</v>
      </c>
      <c r="K226">
        <f t="shared" si="321"/>
        <v>2.5250000000000002E-2</v>
      </c>
      <c r="L226">
        <f t="shared" si="321"/>
        <v>2.7E-2</v>
      </c>
      <c r="M226">
        <f t="shared" si="321"/>
        <v>3.1375E-2</v>
      </c>
      <c r="N226">
        <f t="shared" si="321"/>
        <v>3.2125000000000001E-2</v>
      </c>
      <c r="O226">
        <f t="shared" si="321"/>
        <v>3.5750000000000004E-2</v>
      </c>
      <c r="P226">
        <f t="shared" si="321"/>
        <v>3.8875E-2</v>
      </c>
      <c r="Q226">
        <f t="shared" si="321"/>
        <v>4.1500000000000002E-2</v>
      </c>
      <c r="R226">
        <f t="shared" si="321"/>
        <v>4.3500000000000004E-2</v>
      </c>
      <c r="S226">
        <f t="shared" si="321"/>
        <v>4.7500000000000001E-2</v>
      </c>
      <c r="T226">
        <f t="shared" si="321"/>
        <v>4.9625000000000002E-2</v>
      </c>
      <c r="U226">
        <f t="shared" si="321"/>
        <v>5.2874999999999998E-2</v>
      </c>
      <c r="V226">
        <f t="shared" si="321"/>
        <v>5.5625000000000001E-2</v>
      </c>
      <c r="W226">
        <f t="shared" si="321"/>
        <v>5.7374999999999995E-2</v>
      </c>
      <c r="X226">
        <f t="shared" si="321"/>
        <v>6.0499999999999998E-2</v>
      </c>
      <c r="Y226">
        <f t="shared" si="321"/>
        <v>6.2875E-2</v>
      </c>
      <c r="Z226">
        <f t="shared" si="321"/>
        <v>6.5625000000000003E-2</v>
      </c>
      <c r="AA226">
        <f t="shared" si="321"/>
        <v>6.8000000000000005E-2</v>
      </c>
      <c r="AB226">
        <f t="shared" si="321"/>
        <v>7.1249999999999994E-2</v>
      </c>
      <c r="AC226">
        <f t="shared" si="321"/>
        <v>7.3124999999999996E-2</v>
      </c>
      <c r="AD226">
        <f t="shared" si="321"/>
        <v>7.8375E-2</v>
      </c>
      <c r="AE226">
        <f t="shared" si="321"/>
        <v>7.9500000000000001E-2</v>
      </c>
      <c r="AF226">
        <f t="shared" si="321"/>
        <v>8.2175000000000012E-2</v>
      </c>
      <c r="AG226">
        <f t="shared" si="321"/>
        <v>8.2625000000000004E-2</v>
      </c>
      <c r="AH226">
        <f t="shared" si="321"/>
        <v>8.7249999999999994E-2</v>
      </c>
      <c r="AI226">
        <f t="shared" si="317"/>
        <v>1.451675</v>
      </c>
      <c r="BB226">
        <v>14.873852305773424</v>
      </c>
      <c r="BC226">
        <v>2.9737526578057139E-5</v>
      </c>
      <c r="BD226" t="e">
        <v>#N/A</v>
      </c>
      <c r="BE226" s="6"/>
      <c r="BF226" s="6"/>
      <c r="BG226" s="6"/>
      <c r="BH226" s="6"/>
    </row>
    <row r="227" spans="1:60" x14ac:dyDescent="0.3">
      <c r="A227">
        <v>6</v>
      </c>
      <c r="B227" s="6">
        <v>0</v>
      </c>
      <c r="C227">
        <f t="shared" ref="C227:AH227" si="322">AVERAGE(B174,B122,B70,B17)</f>
        <v>4.5000000000000005E-3</v>
      </c>
      <c r="D227">
        <f t="shared" si="322"/>
        <v>5.875E-3</v>
      </c>
      <c r="E227">
        <f t="shared" si="322"/>
        <v>9.2500000000000013E-3</v>
      </c>
      <c r="F227">
        <f t="shared" si="322"/>
        <v>1.15E-2</v>
      </c>
      <c r="G227">
        <f t="shared" si="322"/>
        <v>1.4499999999999999E-2</v>
      </c>
      <c r="H227">
        <f t="shared" si="322"/>
        <v>1.6750000000000001E-2</v>
      </c>
      <c r="I227">
        <f t="shared" si="322"/>
        <v>1.8625000000000003E-2</v>
      </c>
      <c r="J227">
        <f t="shared" si="322"/>
        <v>2.1375000000000002E-2</v>
      </c>
      <c r="K227">
        <f t="shared" si="322"/>
        <v>2.5250000000000002E-2</v>
      </c>
      <c r="L227">
        <f t="shared" si="322"/>
        <v>2.6749999999999999E-2</v>
      </c>
      <c r="M227">
        <f t="shared" si="322"/>
        <v>3.1375E-2</v>
      </c>
      <c r="N227">
        <f t="shared" si="322"/>
        <v>3.2125000000000001E-2</v>
      </c>
      <c r="O227">
        <f t="shared" si="322"/>
        <v>3.5750000000000004E-2</v>
      </c>
      <c r="P227">
        <f t="shared" si="322"/>
        <v>3.875E-2</v>
      </c>
      <c r="Q227">
        <f t="shared" si="322"/>
        <v>4.1500000000000002E-2</v>
      </c>
      <c r="R227">
        <f t="shared" si="322"/>
        <v>4.3500000000000004E-2</v>
      </c>
      <c r="S227">
        <f t="shared" si="322"/>
        <v>4.7375E-2</v>
      </c>
      <c r="T227">
        <f t="shared" si="322"/>
        <v>4.9750000000000003E-2</v>
      </c>
      <c r="U227">
        <f t="shared" si="322"/>
        <v>5.2999999999999999E-2</v>
      </c>
      <c r="V227">
        <f t="shared" si="322"/>
        <v>5.5625000000000001E-2</v>
      </c>
      <c r="W227">
        <f t="shared" si="322"/>
        <v>5.7624999999999996E-2</v>
      </c>
      <c r="X227">
        <f t="shared" si="322"/>
        <v>6.0874999999999999E-2</v>
      </c>
      <c r="Y227">
        <f t="shared" si="322"/>
        <v>6.3250000000000001E-2</v>
      </c>
      <c r="Z227">
        <f t="shared" si="322"/>
        <v>6.5375000000000003E-2</v>
      </c>
      <c r="AA227">
        <f t="shared" si="322"/>
        <v>6.8125000000000005E-2</v>
      </c>
      <c r="AB227">
        <f t="shared" si="322"/>
        <v>7.1374999999999994E-2</v>
      </c>
      <c r="AC227">
        <f t="shared" si="322"/>
        <v>7.2999999999999995E-2</v>
      </c>
      <c r="AD227">
        <f t="shared" si="322"/>
        <v>7.8375E-2</v>
      </c>
      <c r="AE227">
        <f t="shared" si="322"/>
        <v>7.9500000000000001E-2</v>
      </c>
      <c r="AF227">
        <f t="shared" si="322"/>
        <v>8.2125000000000004E-2</v>
      </c>
      <c r="AG227">
        <f t="shared" si="322"/>
        <v>8.2500000000000004E-2</v>
      </c>
      <c r="AH227">
        <f t="shared" si="322"/>
        <v>8.6999999999999994E-2</v>
      </c>
      <c r="AI227">
        <f t="shared" si="317"/>
        <v>1.45225</v>
      </c>
    </row>
    <row r="228" spans="1:60" x14ac:dyDescent="0.3">
      <c r="A228">
        <v>7</v>
      </c>
      <c r="B228" s="6">
        <v>0</v>
      </c>
      <c r="C228">
        <f t="shared" ref="C228:AH228" si="323">AVERAGE(B175,B123,B71,B18)</f>
        <v>4.2500000000000003E-3</v>
      </c>
      <c r="D228">
        <f t="shared" si="323"/>
        <v>5.875E-3</v>
      </c>
      <c r="E228">
        <f t="shared" si="323"/>
        <v>9.0000000000000011E-3</v>
      </c>
      <c r="F228">
        <f t="shared" si="323"/>
        <v>1.15E-2</v>
      </c>
      <c r="G228">
        <f t="shared" si="323"/>
        <v>1.4749999999999999E-2</v>
      </c>
      <c r="H228">
        <f t="shared" si="323"/>
        <v>1.6750000000000001E-2</v>
      </c>
      <c r="I228">
        <f t="shared" si="323"/>
        <v>1.8750000000000003E-2</v>
      </c>
      <c r="J228">
        <f t="shared" si="323"/>
        <v>2.1375000000000002E-2</v>
      </c>
      <c r="K228">
        <f t="shared" si="323"/>
        <v>2.5625000000000002E-2</v>
      </c>
      <c r="L228">
        <f t="shared" si="323"/>
        <v>2.7125E-2</v>
      </c>
      <c r="M228">
        <f t="shared" si="323"/>
        <v>3.1625E-2</v>
      </c>
      <c r="N228">
        <f t="shared" si="323"/>
        <v>3.2375000000000001E-2</v>
      </c>
      <c r="O228">
        <f t="shared" si="323"/>
        <v>3.5625000000000004E-2</v>
      </c>
      <c r="P228">
        <f t="shared" si="323"/>
        <v>3.8875E-2</v>
      </c>
      <c r="Q228">
        <f t="shared" si="323"/>
        <v>4.1625000000000002E-2</v>
      </c>
      <c r="R228">
        <f t="shared" si="323"/>
        <v>4.3250000000000004E-2</v>
      </c>
      <c r="S228">
        <f t="shared" si="323"/>
        <v>4.7375E-2</v>
      </c>
      <c r="T228">
        <f t="shared" si="323"/>
        <v>4.9750000000000003E-2</v>
      </c>
      <c r="U228">
        <f t="shared" si="323"/>
        <v>5.2999999999999999E-2</v>
      </c>
      <c r="V228">
        <f t="shared" si="323"/>
        <v>5.5625000000000001E-2</v>
      </c>
      <c r="W228">
        <f t="shared" si="323"/>
        <v>5.7374999999999995E-2</v>
      </c>
      <c r="X228">
        <f t="shared" si="323"/>
        <v>6.0499999999999998E-2</v>
      </c>
      <c r="Y228">
        <f t="shared" si="323"/>
        <v>6.3250000000000001E-2</v>
      </c>
      <c r="Z228">
        <f t="shared" si="323"/>
        <v>6.5250000000000002E-2</v>
      </c>
      <c r="AA228">
        <f t="shared" si="323"/>
        <v>6.7875000000000005E-2</v>
      </c>
      <c r="AB228">
        <f t="shared" si="323"/>
        <v>7.1374999999999994E-2</v>
      </c>
      <c r="AC228">
        <f t="shared" si="323"/>
        <v>7.3249999999999996E-2</v>
      </c>
      <c r="AD228">
        <f t="shared" si="323"/>
        <v>7.825E-2</v>
      </c>
      <c r="AE228">
        <f t="shared" si="323"/>
        <v>7.9500000000000001E-2</v>
      </c>
      <c r="AF228">
        <f t="shared" si="323"/>
        <v>8.2000000000000003E-2</v>
      </c>
      <c r="AG228">
        <f t="shared" si="323"/>
        <v>8.2750000000000004E-2</v>
      </c>
      <c r="AH228">
        <f t="shared" si="323"/>
        <v>8.7249999999999994E-2</v>
      </c>
      <c r="AI228">
        <f t="shared" si="317"/>
        <v>1.4527500000000002</v>
      </c>
      <c r="BB228" t="s">
        <v>126</v>
      </c>
    </row>
    <row r="229" spans="1:60" x14ac:dyDescent="0.3">
      <c r="A229">
        <v>8</v>
      </c>
      <c r="B229" s="6">
        <v>0</v>
      </c>
      <c r="C229">
        <f t="shared" ref="C229:AH229" si="324">AVERAGE(B176,B124,B72,B19)</f>
        <v>4.5000000000000005E-3</v>
      </c>
      <c r="D229">
        <f t="shared" si="324"/>
        <v>6.0000000000000001E-3</v>
      </c>
      <c r="E229">
        <f t="shared" si="324"/>
        <v>9.0000000000000011E-3</v>
      </c>
      <c r="F229">
        <f t="shared" si="324"/>
        <v>1.15E-2</v>
      </c>
      <c r="G229">
        <f t="shared" si="324"/>
        <v>1.4749999999999999E-2</v>
      </c>
      <c r="H229">
        <f t="shared" si="324"/>
        <v>1.6625000000000001E-2</v>
      </c>
      <c r="I229">
        <f t="shared" si="324"/>
        <v>1.8750000000000003E-2</v>
      </c>
      <c r="J229">
        <f t="shared" si="324"/>
        <v>2.1250000000000002E-2</v>
      </c>
      <c r="K229">
        <f t="shared" si="324"/>
        <v>2.5250000000000002E-2</v>
      </c>
      <c r="L229">
        <f t="shared" si="324"/>
        <v>2.7E-2</v>
      </c>
      <c r="M229">
        <f t="shared" si="324"/>
        <v>3.125E-2</v>
      </c>
      <c r="N229">
        <f t="shared" si="324"/>
        <v>3.2125000000000001E-2</v>
      </c>
      <c r="O229">
        <f t="shared" si="324"/>
        <v>3.5625000000000004E-2</v>
      </c>
      <c r="P229">
        <f t="shared" si="324"/>
        <v>3.8625E-2</v>
      </c>
      <c r="Q229">
        <f t="shared" si="324"/>
        <v>4.1625000000000002E-2</v>
      </c>
      <c r="R229">
        <f t="shared" si="324"/>
        <v>4.3500000000000004E-2</v>
      </c>
      <c r="S229">
        <f t="shared" si="324"/>
        <v>4.725E-2</v>
      </c>
      <c r="T229">
        <f t="shared" si="324"/>
        <v>4.9750000000000003E-2</v>
      </c>
      <c r="U229">
        <f t="shared" si="324"/>
        <v>5.3124999999999999E-2</v>
      </c>
      <c r="V229">
        <f t="shared" si="324"/>
        <v>5.5749999999999994E-2</v>
      </c>
      <c r="W229">
        <f t="shared" si="324"/>
        <v>5.7249999999999995E-2</v>
      </c>
      <c r="X229">
        <f t="shared" si="324"/>
        <v>6.0374999999999998E-2</v>
      </c>
      <c r="Y229">
        <f t="shared" si="324"/>
        <v>6.3125000000000001E-2</v>
      </c>
      <c r="Z229">
        <f t="shared" si="324"/>
        <v>6.5875000000000003E-2</v>
      </c>
      <c r="AA229">
        <f t="shared" si="324"/>
        <v>6.8000000000000005E-2</v>
      </c>
      <c r="AB229">
        <f t="shared" si="324"/>
        <v>7.1374999999999994E-2</v>
      </c>
      <c r="AC229">
        <f t="shared" si="324"/>
        <v>7.3124999999999996E-2</v>
      </c>
      <c r="AD229">
        <f t="shared" si="324"/>
        <v>7.825E-2</v>
      </c>
      <c r="AE229">
        <f t="shared" si="324"/>
        <v>7.9500000000000001E-2</v>
      </c>
      <c r="AF229">
        <f t="shared" si="324"/>
        <v>8.2000000000000003E-2</v>
      </c>
      <c r="AG229">
        <f t="shared" si="324"/>
        <v>8.2375000000000004E-2</v>
      </c>
      <c r="AH229">
        <f t="shared" si="324"/>
        <v>8.6875000000000008E-2</v>
      </c>
      <c r="AI229">
        <f t="shared" si="317"/>
        <v>1.4513749999999999</v>
      </c>
      <c r="BB229">
        <f t="array" ref="BB229:BC233">LINEST(C252:AH252,C274:AH274,FALSE,TRUE)</f>
        <v>0.61616859702797211</v>
      </c>
      <c r="BC229">
        <v>0</v>
      </c>
    </row>
    <row r="230" spans="1:60" x14ac:dyDescent="0.3">
      <c r="A230">
        <v>9</v>
      </c>
      <c r="B230" s="6">
        <v>0</v>
      </c>
      <c r="C230">
        <f t="shared" ref="C230:AH230" si="325">AVERAGE(B177,B125,B73,B20)</f>
        <v>4.1250000000000002E-3</v>
      </c>
      <c r="D230">
        <f t="shared" si="325"/>
        <v>6.0000000000000001E-3</v>
      </c>
      <c r="E230">
        <f t="shared" si="325"/>
        <v>8.8750000000000009E-3</v>
      </c>
      <c r="F230">
        <f t="shared" si="325"/>
        <v>1.1625E-2</v>
      </c>
      <c r="G230">
        <f t="shared" si="325"/>
        <v>1.4499999999999999E-2</v>
      </c>
      <c r="H230">
        <f t="shared" si="325"/>
        <v>1.6875000000000001E-2</v>
      </c>
      <c r="I230">
        <f t="shared" si="325"/>
        <v>1.8625000000000003E-2</v>
      </c>
      <c r="J230">
        <f t="shared" si="325"/>
        <v>2.1250000000000002E-2</v>
      </c>
      <c r="K230">
        <f t="shared" si="325"/>
        <v>2.5500000000000002E-2</v>
      </c>
      <c r="L230">
        <f t="shared" si="325"/>
        <v>2.6875E-2</v>
      </c>
      <c r="M230">
        <f t="shared" si="325"/>
        <v>3.1375E-2</v>
      </c>
      <c r="N230">
        <f t="shared" si="325"/>
        <v>3.2000000000000001E-2</v>
      </c>
      <c r="O230">
        <f t="shared" si="325"/>
        <v>3.5500000000000004E-2</v>
      </c>
      <c r="P230">
        <f t="shared" si="325"/>
        <v>3.8625E-2</v>
      </c>
      <c r="Q230">
        <f t="shared" si="325"/>
        <v>4.1375000000000002E-2</v>
      </c>
      <c r="R230">
        <f t="shared" si="325"/>
        <v>4.3375000000000004E-2</v>
      </c>
      <c r="S230">
        <f t="shared" si="325"/>
        <v>4.725E-2</v>
      </c>
      <c r="T230">
        <f t="shared" si="325"/>
        <v>4.9875000000000003E-2</v>
      </c>
      <c r="U230">
        <f t="shared" si="325"/>
        <v>5.2999999999999999E-2</v>
      </c>
      <c r="V230">
        <f t="shared" si="325"/>
        <v>5.5750000000000001E-2</v>
      </c>
      <c r="W230">
        <f t="shared" si="325"/>
        <v>5.7249999999999995E-2</v>
      </c>
      <c r="X230">
        <f t="shared" si="325"/>
        <v>6.0374999999999998E-2</v>
      </c>
      <c r="Y230">
        <f t="shared" si="325"/>
        <v>6.3250000000000001E-2</v>
      </c>
      <c r="Z230">
        <f t="shared" si="325"/>
        <v>6.5500000000000003E-2</v>
      </c>
      <c r="AA230">
        <f t="shared" si="325"/>
        <v>6.8125000000000005E-2</v>
      </c>
      <c r="AB230">
        <f t="shared" si="325"/>
        <v>7.1249999999999994E-2</v>
      </c>
      <c r="AC230">
        <f t="shared" si="325"/>
        <v>7.2999999999999995E-2</v>
      </c>
      <c r="AD230">
        <f t="shared" si="325"/>
        <v>7.825E-2</v>
      </c>
      <c r="AE230">
        <f t="shared" si="325"/>
        <v>7.9375000000000001E-2</v>
      </c>
      <c r="AF230">
        <f t="shared" si="325"/>
        <v>8.2125000000000004E-2</v>
      </c>
      <c r="AG230">
        <f t="shared" si="325"/>
        <v>8.2500000000000004E-2</v>
      </c>
      <c r="AH230">
        <f t="shared" si="325"/>
        <v>8.7249999999999994E-2</v>
      </c>
      <c r="AI230">
        <f t="shared" si="317"/>
        <v>1.4506250000000001</v>
      </c>
      <c r="BB230">
        <v>1.7089441851308321E-3</v>
      </c>
      <c r="BC230" t="e">
        <v>#N/A</v>
      </c>
    </row>
    <row r="231" spans="1:60" x14ac:dyDescent="0.3">
      <c r="A231">
        <v>10</v>
      </c>
      <c r="B231" s="6">
        <v>0</v>
      </c>
      <c r="C231">
        <f t="shared" ref="C231:AH231" si="326">AVERAGE(B178,B126,B74,B21)</f>
        <v>4.2500000000000003E-3</v>
      </c>
      <c r="D231">
        <f t="shared" si="326"/>
        <v>5.875E-3</v>
      </c>
      <c r="E231">
        <f t="shared" si="326"/>
        <v>8.8750000000000009E-3</v>
      </c>
      <c r="F231">
        <f t="shared" si="326"/>
        <v>1.1625E-2</v>
      </c>
      <c r="G231">
        <f t="shared" si="326"/>
        <v>1.4749999999999999E-2</v>
      </c>
      <c r="H231">
        <f t="shared" si="326"/>
        <v>1.6875000000000001E-2</v>
      </c>
      <c r="I231">
        <f t="shared" si="326"/>
        <v>1.8625000000000003E-2</v>
      </c>
      <c r="J231">
        <f t="shared" si="326"/>
        <v>2.1250000000000002E-2</v>
      </c>
      <c r="K231">
        <f t="shared" si="326"/>
        <v>2.5625000000000002E-2</v>
      </c>
      <c r="L231">
        <f t="shared" si="326"/>
        <v>2.7125E-2</v>
      </c>
      <c r="M231">
        <f t="shared" si="326"/>
        <v>3.15E-2</v>
      </c>
      <c r="N231">
        <f t="shared" si="326"/>
        <v>3.2125000000000001E-2</v>
      </c>
      <c r="O231">
        <f t="shared" si="326"/>
        <v>3.5625000000000004E-2</v>
      </c>
      <c r="P231">
        <f t="shared" si="326"/>
        <v>3.8875E-2</v>
      </c>
      <c r="Q231">
        <f t="shared" si="326"/>
        <v>4.1625000000000002E-2</v>
      </c>
      <c r="R231">
        <f t="shared" si="326"/>
        <v>4.3375000000000004E-2</v>
      </c>
      <c r="S231">
        <f t="shared" si="326"/>
        <v>4.7625000000000001E-2</v>
      </c>
      <c r="T231">
        <f t="shared" si="326"/>
        <v>4.9750000000000003E-2</v>
      </c>
      <c r="U231">
        <f t="shared" si="326"/>
        <v>5.2999999999999999E-2</v>
      </c>
      <c r="V231">
        <f t="shared" si="326"/>
        <v>5.5750000000000001E-2</v>
      </c>
      <c r="W231">
        <f t="shared" si="326"/>
        <v>5.7249999999999995E-2</v>
      </c>
      <c r="X231">
        <f t="shared" si="326"/>
        <v>6.0499999999999998E-2</v>
      </c>
      <c r="Y231">
        <f t="shared" si="326"/>
        <v>6.2875E-2</v>
      </c>
      <c r="Z231">
        <f t="shared" si="326"/>
        <v>6.5625000000000003E-2</v>
      </c>
      <c r="AA231">
        <f t="shared" si="326"/>
        <v>6.8250000000000005E-2</v>
      </c>
      <c r="AB231">
        <f t="shared" si="326"/>
        <v>7.1374999999999994E-2</v>
      </c>
      <c r="AC231">
        <f t="shared" si="326"/>
        <v>7.3124999999999996E-2</v>
      </c>
      <c r="AD231">
        <f t="shared" si="326"/>
        <v>7.8125E-2</v>
      </c>
      <c r="AE231">
        <f t="shared" si="326"/>
        <v>7.9625000000000001E-2</v>
      </c>
      <c r="AF231">
        <f t="shared" si="326"/>
        <v>8.2125000000000004E-2</v>
      </c>
      <c r="AG231">
        <f t="shared" si="326"/>
        <v>8.2625000000000004E-2</v>
      </c>
      <c r="AH231">
        <f t="shared" si="326"/>
        <v>8.7125000000000008E-2</v>
      </c>
      <c r="AI231">
        <f t="shared" si="317"/>
        <v>1.45275</v>
      </c>
      <c r="BB231">
        <v>0.99976159531837694</v>
      </c>
      <c r="BC231">
        <v>1.2185676146304818E-2</v>
      </c>
    </row>
    <row r="232" spans="1:60" x14ac:dyDescent="0.3">
      <c r="B232" s="6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AA232" s="3"/>
      <c r="BB232">
        <v>130000.0035396101</v>
      </c>
      <c r="BC232">
        <v>31</v>
      </c>
    </row>
    <row r="233" spans="1:60" x14ac:dyDescent="0.3">
      <c r="A233" t="s">
        <v>75</v>
      </c>
      <c r="B233" s="6">
        <v>0</v>
      </c>
      <c r="C233" s="1">
        <f t="shared" ref="C233:AI233" si="327">AVERAGE(C222:C231)</f>
        <v>4.3125000000000012E-3</v>
      </c>
      <c r="D233" s="1">
        <f t="shared" si="327"/>
        <v>5.9124999999999994E-3</v>
      </c>
      <c r="E233" s="1">
        <f t="shared" si="327"/>
        <v>8.9249999999999989E-3</v>
      </c>
      <c r="F233" s="1">
        <f t="shared" si="327"/>
        <v>1.1474999999999997E-2</v>
      </c>
      <c r="G233" s="1">
        <f t="shared" si="327"/>
        <v>1.4649999999999996E-2</v>
      </c>
      <c r="H233" s="1">
        <f t="shared" si="327"/>
        <v>1.6675000000000002E-2</v>
      </c>
      <c r="I233" s="1">
        <f t="shared" si="327"/>
        <v>1.8625000000000003E-2</v>
      </c>
      <c r="J233" s="1">
        <f t="shared" si="327"/>
        <v>2.1287499999999997E-2</v>
      </c>
      <c r="K233" s="1">
        <f t="shared" si="327"/>
        <v>2.5399999999999999E-2</v>
      </c>
      <c r="L233" s="1">
        <f t="shared" si="327"/>
        <v>2.69625E-2</v>
      </c>
      <c r="M233" s="1">
        <f t="shared" si="327"/>
        <v>3.1337499999999997E-2</v>
      </c>
      <c r="N233" s="1">
        <f t="shared" si="327"/>
        <v>3.2150000000000005E-2</v>
      </c>
      <c r="O233" s="1">
        <f t="shared" si="327"/>
        <v>3.5637500000000009E-2</v>
      </c>
      <c r="P233" s="1">
        <f t="shared" si="327"/>
        <v>3.8762500000000005E-2</v>
      </c>
      <c r="Q233" s="1">
        <f t="shared" si="327"/>
        <v>4.1525000000000006E-2</v>
      </c>
      <c r="R233" s="1">
        <f t="shared" si="327"/>
        <v>4.34125E-2</v>
      </c>
      <c r="S233" s="1">
        <f t="shared" si="327"/>
        <v>4.7375E-2</v>
      </c>
      <c r="T233" s="1">
        <f t="shared" si="327"/>
        <v>4.9725000000000005E-2</v>
      </c>
      <c r="U233" s="1">
        <f t="shared" si="327"/>
        <v>5.3025000000000003E-2</v>
      </c>
      <c r="V233" s="1">
        <f t="shared" si="327"/>
        <v>5.566249999999999E-2</v>
      </c>
      <c r="W233" s="1">
        <f t="shared" si="327"/>
        <v>5.7362500000000004E-2</v>
      </c>
      <c r="X233" s="1">
        <f t="shared" si="327"/>
        <v>6.0499999999999998E-2</v>
      </c>
      <c r="Y233" s="1">
        <f t="shared" si="327"/>
        <v>6.3050000000000009E-2</v>
      </c>
      <c r="Z233" s="1">
        <f t="shared" si="327"/>
        <v>6.5450000000000008E-2</v>
      </c>
      <c r="AA233" s="1">
        <f t="shared" si="327"/>
        <v>6.8062499999999998E-2</v>
      </c>
      <c r="AB233" s="1">
        <f t="shared" si="327"/>
        <v>7.1325E-2</v>
      </c>
      <c r="AC233" s="1">
        <f t="shared" si="327"/>
        <v>7.3124999999999996E-2</v>
      </c>
      <c r="AD233" s="1">
        <f t="shared" si="327"/>
        <v>7.8262500000000013E-2</v>
      </c>
      <c r="AE233" s="1">
        <f t="shared" si="327"/>
        <v>7.9475000000000004E-2</v>
      </c>
      <c r="AF233" s="1">
        <f t="shared" si="327"/>
        <v>8.2122500000000001E-2</v>
      </c>
      <c r="AG233" s="1">
        <f t="shared" si="327"/>
        <v>8.2512500000000016E-2</v>
      </c>
      <c r="AH233" s="1">
        <f t="shared" si="327"/>
        <v>8.7124999999999994E-2</v>
      </c>
      <c r="AI233" s="1">
        <f t="shared" si="327"/>
        <v>1.4512100000000001</v>
      </c>
      <c r="BB233">
        <v>19.303791934140087</v>
      </c>
      <c r="BC233">
        <v>4.6032117974212899E-3</v>
      </c>
    </row>
    <row r="234" spans="1:60" x14ac:dyDescent="0.3">
      <c r="A234" t="s">
        <v>76</v>
      </c>
      <c r="B234" s="6">
        <v>0</v>
      </c>
      <c r="C234" s="1">
        <f t="shared" ref="C234:AH234" si="328">SQRT(B181^2+B129^2+B77^2+B24^2)</f>
        <v>4.9159604012508735E-4</v>
      </c>
      <c r="D234" s="7">
        <f t="shared" si="328"/>
        <v>4.6844897741850648E-4</v>
      </c>
      <c r="E234" s="7">
        <f t="shared" si="328"/>
        <v>4.5338235029118181E-4</v>
      </c>
      <c r="F234" s="7">
        <f t="shared" si="328"/>
        <v>4.5338235029118132E-4</v>
      </c>
      <c r="G234" s="7">
        <f t="shared" si="328"/>
        <v>4.0824829046386314E-4</v>
      </c>
      <c r="H234" s="7">
        <f t="shared" si="328"/>
        <v>4.8876260995383983E-4</v>
      </c>
      <c r="I234" s="7">
        <f t="shared" si="328"/>
        <v>4.4095855184409888E-4</v>
      </c>
      <c r="J234" s="7">
        <f t="shared" si="328"/>
        <v>4.6844897741850697E-4</v>
      </c>
      <c r="K234" s="7">
        <f t="shared" si="328"/>
        <v>4.7726070210921221E-4</v>
      </c>
      <c r="L234" s="7">
        <f t="shared" si="328"/>
        <v>4.2491829279939913E-4</v>
      </c>
      <c r="M234" s="7">
        <f t="shared" si="328"/>
        <v>5.0277010429994567E-4</v>
      </c>
      <c r="N234" s="7">
        <f t="shared" si="328"/>
        <v>4.5946829173634118E-4</v>
      </c>
      <c r="O234" s="7">
        <f t="shared" si="328"/>
        <v>4.4409708648247468E-4</v>
      </c>
      <c r="P234" s="7">
        <f t="shared" si="328"/>
        <v>4.3140597018482651E-4</v>
      </c>
      <c r="Q234" s="7">
        <f t="shared" si="328"/>
        <v>4.7726070210921047E-4</v>
      </c>
      <c r="R234" s="7">
        <f t="shared" si="328"/>
        <v>4.3779751788545552E-4</v>
      </c>
      <c r="S234" s="7">
        <f t="shared" si="328"/>
        <v>4.4721359549995833E-4</v>
      </c>
      <c r="T234" s="7">
        <f t="shared" si="328"/>
        <v>4.7140452079103207E-4</v>
      </c>
      <c r="U234" s="7">
        <f t="shared" si="328"/>
        <v>4.4721359549995839E-4</v>
      </c>
      <c r="V234" s="7">
        <f t="shared" si="328"/>
        <v>4.7434164902525604E-4</v>
      </c>
      <c r="W234" s="7">
        <f t="shared" si="328"/>
        <v>5.1908038341324841E-4</v>
      </c>
      <c r="X234" s="7">
        <f t="shared" si="328"/>
        <v>4.4095855184409882E-4</v>
      </c>
      <c r="Y234" s="7">
        <f t="shared" si="328"/>
        <v>4.7726070210921226E-4</v>
      </c>
      <c r="Z234" s="7">
        <f t="shared" si="328"/>
        <v>8.7559503577091385E-4</v>
      </c>
      <c r="AA234" s="7">
        <f t="shared" si="328"/>
        <v>4.5643546458763886E-4</v>
      </c>
      <c r="AB234" s="7">
        <f t="shared" si="328"/>
        <v>4.6547466812563181E-4</v>
      </c>
      <c r="AC234" s="7">
        <f t="shared" si="328"/>
        <v>4.2163702135578432E-4</v>
      </c>
      <c r="AD234" s="7">
        <f t="shared" si="328"/>
        <v>4.6248123085038736E-4</v>
      </c>
      <c r="AE234" s="7">
        <f t="shared" si="328"/>
        <v>4.7726070210921226E-4</v>
      </c>
      <c r="AF234" s="7">
        <f t="shared" si="328"/>
        <v>4.0674862562084356E-4</v>
      </c>
      <c r="AG234" s="7">
        <f t="shared" si="328"/>
        <v>5.0826502273256403E-4</v>
      </c>
      <c r="AH234" s="7">
        <f t="shared" si="328"/>
        <v>4.5338235029118192E-4</v>
      </c>
      <c r="AI234" s="1">
        <f>_xlfn.STDEV.S(AI222:AI231)</f>
        <v>1.5393541214129545E-3</v>
      </c>
    </row>
    <row r="235" spans="1:60" x14ac:dyDescent="0.3">
      <c r="A235" s="6" t="s">
        <v>117</v>
      </c>
      <c r="B235" s="6">
        <v>0</v>
      </c>
      <c r="C235" s="7">
        <f>C233</f>
        <v>4.3125000000000012E-3</v>
      </c>
      <c r="D235" s="7">
        <f>C235+D233</f>
        <v>1.0225000000000001E-2</v>
      </c>
      <c r="E235" s="7">
        <f>D235+E233</f>
        <v>1.915E-2</v>
      </c>
      <c r="F235" s="7">
        <f t="shared" ref="F235:AG235" si="329">E235+F233</f>
        <v>3.0624999999999999E-2</v>
      </c>
      <c r="G235" s="7">
        <f t="shared" si="329"/>
        <v>4.5274999999999996E-2</v>
      </c>
      <c r="H235" s="7">
        <f t="shared" si="329"/>
        <v>6.1949999999999998E-2</v>
      </c>
      <c r="I235" s="7">
        <f t="shared" si="329"/>
        <v>8.0575000000000008E-2</v>
      </c>
      <c r="J235" s="7">
        <f t="shared" si="329"/>
        <v>0.10186250000000001</v>
      </c>
      <c r="K235" s="7">
        <f t="shared" si="329"/>
        <v>0.1272625</v>
      </c>
      <c r="L235" s="7">
        <f t="shared" si="329"/>
        <v>0.154225</v>
      </c>
      <c r="M235" s="7">
        <f t="shared" si="329"/>
        <v>0.18556249999999999</v>
      </c>
      <c r="N235" s="7">
        <f t="shared" si="329"/>
        <v>0.2177125</v>
      </c>
      <c r="O235" s="7">
        <f t="shared" si="329"/>
        <v>0.25335000000000002</v>
      </c>
      <c r="P235" s="7">
        <f t="shared" si="329"/>
        <v>0.2921125</v>
      </c>
      <c r="Q235" s="7">
        <f t="shared" si="329"/>
        <v>0.33363750000000003</v>
      </c>
      <c r="R235" s="7">
        <f t="shared" si="329"/>
        <v>0.37705000000000005</v>
      </c>
      <c r="S235" s="7">
        <f t="shared" si="329"/>
        <v>0.42442500000000005</v>
      </c>
      <c r="T235" s="7">
        <f t="shared" si="329"/>
        <v>0.47415000000000007</v>
      </c>
      <c r="U235" s="7">
        <f t="shared" si="329"/>
        <v>0.52717500000000006</v>
      </c>
      <c r="V235" s="7">
        <f t="shared" si="329"/>
        <v>0.58283750000000001</v>
      </c>
      <c r="W235" s="7">
        <f t="shared" si="329"/>
        <v>0.64019999999999999</v>
      </c>
      <c r="X235" s="7">
        <f t="shared" si="329"/>
        <v>0.70069999999999999</v>
      </c>
      <c r="Y235" s="7">
        <f t="shared" si="329"/>
        <v>0.76375000000000004</v>
      </c>
      <c r="Z235" s="7">
        <f t="shared" si="329"/>
        <v>0.82920000000000005</v>
      </c>
      <c r="AA235" s="7">
        <f t="shared" si="329"/>
        <v>0.89726250000000007</v>
      </c>
      <c r="AB235" s="7">
        <f t="shared" si="329"/>
        <v>0.96858750000000005</v>
      </c>
      <c r="AC235" s="7">
        <f t="shared" si="329"/>
        <v>1.0417125</v>
      </c>
      <c r="AD235" s="7">
        <f t="shared" si="329"/>
        <v>1.1199750000000002</v>
      </c>
      <c r="AE235" s="7">
        <f t="shared" si="329"/>
        <v>1.1994500000000001</v>
      </c>
      <c r="AF235" s="7">
        <f t="shared" si="329"/>
        <v>1.2815725000000002</v>
      </c>
      <c r="AG235" s="7">
        <f t="shared" si="329"/>
        <v>1.3640850000000002</v>
      </c>
      <c r="AH235" s="7">
        <f>AG235+AH233</f>
        <v>1.4512100000000001</v>
      </c>
      <c r="AI235" s="1"/>
      <c r="BB235" t="s">
        <v>127</v>
      </c>
    </row>
    <row r="236" spans="1:60" s="6" customFormat="1" x14ac:dyDescent="0.3">
      <c r="A236" s="6" t="s">
        <v>144</v>
      </c>
      <c r="B236" s="6">
        <v>0</v>
      </c>
      <c r="C236" s="7">
        <f>SQRT(B236^2+C234^2)</f>
        <v>4.9159604012508735E-4</v>
      </c>
      <c r="D236" s="7">
        <f>SQRT(C236^2+D234^2)</f>
        <v>6.790516262487786E-4</v>
      </c>
      <c r="E236" s="7">
        <f t="shared" ref="E236:AH236" si="330">SQRT(D236^2+E234^2)</f>
        <v>8.1649658092772617E-4</v>
      </c>
      <c r="F236" s="7">
        <f t="shared" si="330"/>
        <v>9.3392838174146005E-4</v>
      </c>
      <c r="G236" s="7">
        <f t="shared" si="330"/>
        <v>1.0192589900947105E-3</v>
      </c>
      <c r="H236" s="7">
        <f t="shared" si="330"/>
        <v>1.1303883305208784E-3</v>
      </c>
      <c r="I236" s="7">
        <f t="shared" si="330"/>
        <v>1.2133516482134203E-3</v>
      </c>
      <c r="J236" s="7">
        <f t="shared" si="330"/>
        <v>1.3006408676751121E-3</v>
      </c>
      <c r="K236" s="7">
        <f t="shared" si="330"/>
        <v>1.3854401627080278E-3</v>
      </c>
      <c r="L236" s="7">
        <f t="shared" si="330"/>
        <v>1.4491376746189448E-3</v>
      </c>
      <c r="M236" s="7">
        <f t="shared" si="330"/>
        <v>1.5338767153124729E-3</v>
      </c>
      <c r="N236" s="7">
        <f t="shared" si="330"/>
        <v>1.6012148165967278E-3</v>
      </c>
      <c r="O236" s="7">
        <f t="shared" si="330"/>
        <v>1.6616591440819369E-3</v>
      </c>
      <c r="P236" s="7">
        <f t="shared" si="330"/>
        <v>1.71674757090908E-3</v>
      </c>
      <c r="Q236" s="7">
        <f t="shared" si="330"/>
        <v>1.7818529681205471E-3</v>
      </c>
      <c r="R236" s="7">
        <f t="shared" si="330"/>
        <v>1.8348478592697187E-3</v>
      </c>
      <c r="S236" s="7">
        <f t="shared" si="330"/>
        <v>1.8885620632287067E-3</v>
      </c>
      <c r="T236" s="7">
        <f t="shared" si="330"/>
        <v>1.9465068427541917E-3</v>
      </c>
      <c r="U236" s="7">
        <f t="shared" si="330"/>
        <v>1.997220290526033E-3</v>
      </c>
      <c r="V236" s="7">
        <f t="shared" si="330"/>
        <v>2.0527758983602891E-3</v>
      </c>
      <c r="W236" s="7">
        <f t="shared" si="330"/>
        <v>2.1173883284209671E-3</v>
      </c>
      <c r="X236" s="7">
        <f t="shared" si="330"/>
        <v>2.1628170930011121E-3</v>
      </c>
      <c r="Y236" s="7">
        <f t="shared" si="330"/>
        <v>2.2148488787173629E-3</v>
      </c>
      <c r="Z236" s="7">
        <f t="shared" si="330"/>
        <v>2.3816427570528347E-3</v>
      </c>
      <c r="AA236" s="7">
        <f t="shared" si="330"/>
        <v>2.4249856815155759E-3</v>
      </c>
      <c r="AB236" s="7">
        <f t="shared" si="330"/>
        <v>2.4692553983381772E-3</v>
      </c>
      <c r="AC236" s="7">
        <f t="shared" si="330"/>
        <v>2.5049950099750714E-3</v>
      </c>
      <c r="AD236" s="7">
        <f t="shared" si="330"/>
        <v>2.5473297566057083E-3</v>
      </c>
      <c r="AE236" s="7">
        <f t="shared" si="330"/>
        <v>2.5916532689900236E-3</v>
      </c>
      <c r="AF236" s="7">
        <f t="shared" si="330"/>
        <v>2.6233778056374418E-3</v>
      </c>
      <c r="AG236" s="7">
        <f t="shared" si="330"/>
        <v>2.672161006459838E-3</v>
      </c>
      <c r="AH236" s="7">
        <f t="shared" si="330"/>
        <v>2.7103505308354509E-3</v>
      </c>
      <c r="AI236" s="7"/>
      <c r="BB236" s="6">
        <v>0.61260000000000003</v>
      </c>
    </row>
    <row r="237" spans="1:60" s="6" customFormat="1" x14ac:dyDescent="0.3">
      <c r="A237" s="6" t="s">
        <v>136</v>
      </c>
      <c r="C237" s="7">
        <f>C233/C234</f>
        <v>8.7724465780942396</v>
      </c>
      <c r="D237" s="7">
        <f t="shared" ref="D237:AH237" si="331">D233/D234</f>
        <v>12.621438587788496</v>
      </c>
      <c r="E237" s="7">
        <f t="shared" si="331"/>
        <v>19.685371506561683</v>
      </c>
      <c r="F237" s="7">
        <f t="shared" si="331"/>
        <v>25.309763365579332</v>
      </c>
      <c r="G237" s="7">
        <f t="shared" si="331"/>
        <v>35.885024731773541</v>
      </c>
      <c r="H237" s="7">
        <f t="shared" si="331"/>
        <v>34.116766832010406</v>
      </c>
      <c r="I237" s="7">
        <f t="shared" si="331"/>
        <v>42.237529858781109</v>
      </c>
      <c r="J237" s="7">
        <f t="shared" si="331"/>
        <v>45.442515676540772</v>
      </c>
      <c r="K237" s="7">
        <f t="shared" si="331"/>
        <v>53.22038853764181</v>
      </c>
      <c r="L237" s="7">
        <f t="shared" si="331"/>
        <v>63.453375523959387</v>
      </c>
      <c r="M237" s="7">
        <f t="shared" si="331"/>
        <v>62.329680567690396</v>
      </c>
      <c r="N237" s="7">
        <f t="shared" si="331"/>
        <v>69.972184323110568</v>
      </c>
      <c r="O237" s="7">
        <f t="shared" si="331"/>
        <v>80.247092549674647</v>
      </c>
      <c r="P237" s="7">
        <f t="shared" si="331"/>
        <v>89.851561357375402</v>
      </c>
      <c r="Q237" s="7">
        <f t="shared" si="331"/>
        <v>87.006954095495459</v>
      </c>
      <c r="R237" s="7">
        <f t="shared" si="331"/>
        <v>99.161137801056157</v>
      </c>
      <c r="S237" s="7">
        <f t="shared" si="331"/>
        <v>105.93372043405245</v>
      </c>
      <c r="T237" s="7">
        <f t="shared" si="331"/>
        <v>105.48265408350315</v>
      </c>
      <c r="U237" s="7">
        <f t="shared" si="331"/>
        <v>118.56750450692624</v>
      </c>
      <c r="V237" s="7">
        <f t="shared" si="331"/>
        <v>117.3468535060818</v>
      </c>
      <c r="W237" s="7">
        <f t="shared" si="331"/>
        <v>110.50793255335326</v>
      </c>
      <c r="X237" s="7">
        <f t="shared" si="331"/>
        <v>137.20110370234937</v>
      </c>
      <c r="Y237" s="7">
        <f t="shared" si="331"/>
        <v>132.10809044481559</v>
      </c>
      <c r="Z237" s="7">
        <f t="shared" si="331"/>
        <v>74.74916751026899</v>
      </c>
      <c r="AA237" s="7">
        <f t="shared" si="331"/>
        <v>149.11746628078134</v>
      </c>
      <c r="AB237" s="7">
        <f t="shared" si="331"/>
        <v>153.23068017258751</v>
      </c>
      <c r="AC237" s="7">
        <f t="shared" si="331"/>
        <v>173.43116542485939</v>
      </c>
      <c r="AD237" s="7">
        <f t="shared" si="331"/>
        <v>169.2230836181067</v>
      </c>
      <c r="AE237" s="7">
        <f t="shared" si="331"/>
        <v>166.52324326886151</v>
      </c>
      <c r="AF237" s="7">
        <f t="shared" si="331"/>
        <v>201.89988318866907</v>
      </c>
      <c r="AG237" s="7">
        <f t="shared" si="331"/>
        <v>162.34148782537014</v>
      </c>
      <c r="AH237" s="7">
        <f t="shared" si="331"/>
        <v>192.16672184976878</v>
      </c>
      <c r="AI237" s="7"/>
    </row>
    <row r="238" spans="1:60" s="6" customFormat="1" x14ac:dyDescent="0.3"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</row>
    <row r="239" spans="1:60" x14ac:dyDescent="0.3">
      <c r="A239" t="s">
        <v>40</v>
      </c>
      <c r="B239" s="6"/>
      <c r="D239" t="s">
        <v>80</v>
      </c>
    </row>
    <row r="240" spans="1:60" x14ac:dyDescent="0.3">
      <c r="A240" t="s">
        <v>1</v>
      </c>
      <c r="B240" s="6">
        <v>0</v>
      </c>
      <c r="C240" t="s">
        <v>41</v>
      </c>
      <c r="D240" t="s">
        <v>42</v>
      </c>
      <c r="E240" t="s">
        <v>43</v>
      </c>
      <c r="F240" t="s">
        <v>44</v>
      </c>
      <c r="G240" t="s">
        <v>45</v>
      </c>
      <c r="H240" t="s">
        <v>46</v>
      </c>
      <c r="I240" t="s">
        <v>47</v>
      </c>
      <c r="J240" t="s">
        <v>48</v>
      </c>
      <c r="K240" t="s">
        <v>49</v>
      </c>
      <c r="L240" t="s">
        <v>50</v>
      </c>
      <c r="M240" t="s">
        <v>51</v>
      </c>
      <c r="N240" t="s">
        <v>52</v>
      </c>
      <c r="O240" t="s">
        <v>53</v>
      </c>
      <c r="P240" t="s">
        <v>54</v>
      </c>
      <c r="Q240" t="s">
        <v>55</v>
      </c>
      <c r="R240" t="s">
        <v>56</v>
      </c>
      <c r="S240" t="s">
        <v>57</v>
      </c>
      <c r="T240" t="s">
        <v>58</v>
      </c>
      <c r="U240" t="s">
        <v>59</v>
      </c>
      <c r="V240" t="s">
        <v>60</v>
      </c>
      <c r="W240" t="s">
        <v>61</v>
      </c>
      <c r="X240" t="s">
        <v>62</v>
      </c>
      <c r="Y240" t="s">
        <v>63</v>
      </c>
      <c r="Z240" t="s">
        <v>64</v>
      </c>
      <c r="AA240" t="s">
        <v>65</v>
      </c>
      <c r="AB240" t="s">
        <v>66</v>
      </c>
      <c r="AC240" t="s">
        <v>67</v>
      </c>
      <c r="AD240" t="s">
        <v>68</v>
      </c>
      <c r="AE240" t="s">
        <v>69</v>
      </c>
      <c r="AF240" t="s">
        <v>70</v>
      </c>
      <c r="AG240" t="s">
        <v>71</v>
      </c>
      <c r="AH240" t="s">
        <v>72</v>
      </c>
      <c r="AI240" t="s">
        <v>73</v>
      </c>
      <c r="BB240" t="s">
        <v>130</v>
      </c>
    </row>
    <row r="241" spans="1:55" x14ac:dyDescent="0.3">
      <c r="A241">
        <v>1</v>
      </c>
      <c r="B241" s="6">
        <v>0</v>
      </c>
      <c r="C241">
        <f>(C222) /$E$7</f>
        <v>6.3750000000000001E-2</v>
      </c>
      <c r="D241">
        <f>D222/$E$7</f>
        <v>8.8124999999999995E-2</v>
      </c>
      <c r="E241">
        <f>(E222) /$E$7</f>
        <v>0.13125000000000001</v>
      </c>
      <c r="F241">
        <f>F222/$E$7</f>
        <v>0.16875000000000001</v>
      </c>
      <c r="G241">
        <f>(G222) /$E$7</f>
        <v>0.2175</v>
      </c>
      <c r="H241">
        <f>H222/$E$7</f>
        <v>0.24750000000000003</v>
      </c>
      <c r="I241">
        <f>(I222) /$E$7</f>
        <v>0.27937500000000004</v>
      </c>
      <c r="J241">
        <f>J222/$E$7</f>
        <v>0.31687500000000002</v>
      </c>
      <c r="K241">
        <f>(K222) /$E$7</f>
        <v>0.37875000000000003</v>
      </c>
      <c r="L241">
        <f>L222/$E$7</f>
        <v>0.40125</v>
      </c>
      <c r="M241">
        <f>(M222) /$E$7</f>
        <v>0.46687499999999998</v>
      </c>
      <c r="N241">
        <f>N222/$E$7</f>
        <v>0.48000000000000004</v>
      </c>
      <c r="O241">
        <f>(O222) /$E$7</f>
        <v>0.53250000000000008</v>
      </c>
      <c r="P241">
        <f>P222/$E$7</f>
        <v>0.57937499999999997</v>
      </c>
      <c r="Q241">
        <f>(Q222) /$E$7</f>
        <v>0.62250000000000005</v>
      </c>
      <c r="R241">
        <f>R222/$E$7</f>
        <v>0.64875000000000005</v>
      </c>
      <c r="S241">
        <f>(S222) /$E$7</f>
        <v>0.70874999999999999</v>
      </c>
      <c r="T241">
        <f>T222/$E$7</f>
        <v>0.74250000000000005</v>
      </c>
      <c r="U241">
        <f>(U222) /$E$7</f>
        <v>0.79312499999999997</v>
      </c>
      <c r="V241">
        <f>V222/$E$7</f>
        <v>0.83437499999999998</v>
      </c>
      <c r="W241">
        <f>(W222) /$E$7</f>
        <v>0.8587499999999999</v>
      </c>
      <c r="X241">
        <f>X222/$E$7</f>
        <v>0.90562500000000001</v>
      </c>
      <c r="Y241">
        <f>(Y222) /$E$7</f>
        <v>0.94312499999999999</v>
      </c>
      <c r="Z241">
        <f>Z222/$E$7</f>
        <v>0.97875000000000001</v>
      </c>
      <c r="AA241">
        <f>(AA222) /$E$7</f>
        <v>1.02</v>
      </c>
      <c r="AB241">
        <f>AB222/$E$7</f>
        <v>1.0706249999999999</v>
      </c>
      <c r="AC241">
        <f>(AC222) /$E$7</f>
        <v>1.095</v>
      </c>
      <c r="AD241">
        <f>AD222/$E$7</f>
        <v>1.1756249999999999</v>
      </c>
      <c r="AE241">
        <f>(AE222) /$E$7</f>
        <v>1.1925000000000001</v>
      </c>
      <c r="AF241">
        <f>AF222/$E$7</f>
        <v>1.2318750000000001</v>
      </c>
      <c r="AG241">
        <f>AG222/$E$7</f>
        <v>1.235625</v>
      </c>
      <c r="AH241">
        <f>AH222/$E$7</f>
        <v>1.3068750000000002</v>
      </c>
      <c r="AI241">
        <f>AVERAGE(C241:AH241)</f>
        <v>0.67863281249999996</v>
      </c>
      <c r="BB241">
        <f t="array" ref="BB241:BC245">LINEST(C252:AH252,C235:AH235^{0.5},FALSE,TRUE)</f>
        <v>1.0795905434507795</v>
      </c>
      <c r="BC241">
        <v>0</v>
      </c>
    </row>
    <row r="242" spans="1:55" x14ac:dyDescent="0.3">
      <c r="A242">
        <v>2</v>
      </c>
      <c r="B242" s="6">
        <v>0</v>
      </c>
      <c r="C242">
        <f>(C223) /$E$7</f>
        <v>6.5625000000000003E-2</v>
      </c>
      <c r="D242">
        <f>(D223) /$E$7</f>
        <v>0.09</v>
      </c>
      <c r="E242">
        <f>(E223) /$E$7</f>
        <v>0.13312500000000002</v>
      </c>
      <c r="F242">
        <f>(F223) /$E$7</f>
        <v>0.170625</v>
      </c>
      <c r="G242">
        <f>(G223) /$E$7</f>
        <v>0.21937499999999999</v>
      </c>
      <c r="H242">
        <f>(H223) /$E$7</f>
        <v>0.24750000000000003</v>
      </c>
      <c r="I242">
        <f>(I223) /$E$7</f>
        <v>0.28125000000000006</v>
      </c>
      <c r="J242">
        <f>(J223) /$E$7</f>
        <v>0.31875000000000003</v>
      </c>
      <c r="K242">
        <f>(K223) /$E$7</f>
        <v>0.37875000000000003</v>
      </c>
      <c r="L242">
        <f>(L223) /$E$7</f>
        <v>0.40312500000000001</v>
      </c>
      <c r="M242">
        <f>(M223) /$E$7</f>
        <v>0.47062500000000002</v>
      </c>
      <c r="N242">
        <f>(N223) /$E$7</f>
        <v>0.48375000000000001</v>
      </c>
      <c r="O242">
        <f>(O223) /$E$7</f>
        <v>0.53812500000000008</v>
      </c>
      <c r="P242">
        <f>(P223) /$E$7</f>
        <v>0.58125000000000004</v>
      </c>
      <c r="Q242">
        <f>(Q223) /$E$7</f>
        <v>0.62250000000000005</v>
      </c>
      <c r="R242">
        <f>(R223) /$E$7</f>
        <v>0.65250000000000008</v>
      </c>
      <c r="S242">
        <f>(S223) /$E$7</f>
        <v>0.71062500000000006</v>
      </c>
      <c r="T242">
        <f>(T223) /$E$7</f>
        <v>0.74625000000000008</v>
      </c>
      <c r="U242">
        <f>(U223) /$E$7</f>
        <v>0.79874999999999996</v>
      </c>
      <c r="V242">
        <f>(V223) /$E$7</f>
        <v>0.83437499999999998</v>
      </c>
      <c r="W242">
        <f>(W223) /$E$7</f>
        <v>0.86062499999999997</v>
      </c>
      <c r="X242">
        <f>(X223) /$E$7</f>
        <v>0.90937499999999993</v>
      </c>
      <c r="Y242">
        <f>(Y223) /$E$7</f>
        <v>0.94500000000000006</v>
      </c>
      <c r="Z242">
        <f>(Z223) /$E$7</f>
        <v>0.97875000000000001</v>
      </c>
      <c r="AA242">
        <f>(AA223) /$E$7</f>
        <v>1.0218750000000001</v>
      </c>
      <c r="AB242">
        <f>(AB223) /$E$7</f>
        <v>1.0687499999999999</v>
      </c>
      <c r="AC242">
        <f>(AC223) /$E$7</f>
        <v>1.096875</v>
      </c>
      <c r="AD242">
        <f>(AD223) /$E$7</f>
        <v>1.171875</v>
      </c>
      <c r="AE242">
        <f>(AE223) /$E$7</f>
        <v>1.1925000000000001</v>
      </c>
      <c r="AF242">
        <f>(AF223) /$E$7</f>
        <v>1.2337500000000001</v>
      </c>
      <c r="AG242">
        <f>(AG223) /$E$7</f>
        <v>1.235625</v>
      </c>
      <c r="AH242">
        <f>(AH223) /$E$7</f>
        <v>1.3106249999999997</v>
      </c>
      <c r="AI242">
        <f t="shared" ref="AI242:AI250" si="332">AVERAGE(C242:AH242)</f>
        <v>0.68039062500000003</v>
      </c>
      <c r="BB242">
        <v>3.4410836437501185E-3</v>
      </c>
      <c r="BC242" t="e">
        <v>#N/A</v>
      </c>
    </row>
    <row r="243" spans="1:55" x14ac:dyDescent="0.3">
      <c r="A243">
        <v>3</v>
      </c>
      <c r="B243" s="6">
        <v>0</v>
      </c>
      <c r="C243">
        <f>(C224) /$E$7</f>
        <v>6.1875000000000006E-2</v>
      </c>
      <c r="D243">
        <f>(D224) /$E$7</f>
        <v>8.8124999999999995E-2</v>
      </c>
      <c r="E243">
        <f>(E224) /$E$7</f>
        <v>0.13312500000000002</v>
      </c>
      <c r="F243">
        <f>(F224) /$E$7</f>
        <v>0.17062500000000003</v>
      </c>
      <c r="G243">
        <f>(G224) /$E$7</f>
        <v>0.21937499999999999</v>
      </c>
      <c r="H243">
        <f>(H224) /$E$7</f>
        <v>0.24937500000000001</v>
      </c>
      <c r="I243">
        <f>(I224) /$E$7</f>
        <v>0.27750000000000002</v>
      </c>
      <c r="J243">
        <f>(J224) /$E$7</f>
        <v>0.31875000000000003</v>
      </c>
      <c r="K243">
        <f>(K224) /$E$7</f>
        <v>0.38062500000000005</v>
      </c>
      <c r="L243">
        <f>(L224) /$E$7</f>
        <v>0.40500000000000003</v>
      </c>
      <c r="M243">
        <f>(M224) /$E$7</f>
        <v>0.46687499999999998</v>
      </c>
      <c r="N243">
        <f>(N224) /$E$7</f>
        <v>0.48375000000000001</v>
      </c>
      <c r="O243">
        <f>(O224) /$E$7</f>
        <v>0.53437500000000004</v>
      </c>
      <c r="P243">
        <f>(P224) /$E$7</f>
        <v>0.58125000000000004</v>
      </c>
      <c r="Q243">
        <f>(Q224) /$E$7</f>
        <v>0.62250000000000005</v>
      </c>
      <c r="R243">
        <f>(R224) /$E$7</f>
        <v>0.65250000000000008</v>
      </c>
      <c r="S243">
        <f>(S224) /$E$7</f>
        <v>0.71062500000000006</v>
      </c>
      <c r="T243">
        <f>(T224) /$E$7</f>
        <v>0.74625000000000008</v>
      </c>
      <c r="U243">
        <f>(U224) /$E$7</f>
        <v>0.796875</v>
      </c>
      <c r="V243">
        <f>(V224) /$E$7</f>
        <v>0.83250000000000002</v>
      </c>
      <c r="W243">
        <f>(W224) /$E$7</f>
        <v>0.86062499999999997</v>
      </c>
      <c r="X243">
        <f>(X224) /$E$7</f>
        <v>0.90562500000000001</v>
      </c>
      <c r="Y243">
        <f>(Y224) /$E$7</f>
        <v>0.94500000000000006</v>
      </c>
      <c r="Z243">
        <f>(Z224) /$E$7</f>
        <v>0.97875000000000001</v>
      </c>
      <c r="AA243">
        <f>(AA224) /$E$7</f>
        <v>1.0218750000000001</v>
      </c>
      <c r="AB243">
        <f>(AB224) /$E$7</f>
        <v>1.0706249999999999</v>
      </c>
      <c r="AC243">
        <f>(AC224) /$E$7</f>
        <v>1.096875</v>
      </c>
      <c r="AD243">
        <f>(AD224) /$E$7</f>
        <v>1.171875</v>
      </c>
      <c r="AE243">
        <f>(AE224) /$E$7</f>
        <v>1.190625</v>
      </c>
      <c r="AF243">
        <f>(AF224) /$E$7</f>
        <v>1.23</v>
      </c>
      <c r="AG243">
        <f>(AG224) /$E$7</f>
        <v>1.235625</v>
      </c>
      <c r="AH243">
        <f>(AH224) /$E$7</f>
        <v>1.3049999999999999</v>
      </c>
      <c r="AI243">
        <f t="shared" si="332"/>
        <v>0.67951171875000005</v>
      </c>
      <c r="BB243">
        <v>0.9996851546729647</v>
      </c>
      <c r="BC243">
        <v>1.4003637758083859E-2</v>
      </c>
    </row>
    <row r="244" spans="1:55" x14ac:dyDescent="0.3">
      <c r="A244">
        <v>4</v>
      </c>
      <c r="B244" s="6">
        <v>0</v>
      </c>
      <c r="C244">
        <f>(C225) /$E$7</f>
        <v>6.7500000000000004E-2</v>
      </c>
      <c r="D244">
        <f>(D225) /$E$7</f>
        <v>8.6249999999999993E-2</v>
      </c>
      <c r="E244">
        <f>(E225) /$E$7</f>
        <v>0.13500000000000001</v>
      </c>
      <c r="F244">
        <f>(F225) /$E$7</f>
        <v>0.17249999999999999</v>
      </c>
      <c r="G244">
        <f>(G225) /$E$7</f>
        <v>0.22125</v>
      </c>
      <c r="H244">
        <f>(H225) /$E$7</f>
        <v>0.24750000000000003</v>
      </c>
      <c r="I244">
        <f>(I225) /$E$7</f>
        <v>0.27750000000000002</v>
      </c>
      <c r="J244">
        <f>(J225) /$E$7</f>
        <v>0.31875000000000003</v>
      </c>
      <c r="K244">
        <f>(K225) /$E$7</f>
        <v>0.38437500000000002</v>
      </c>
      <c r="L244">
        <f>(L225) /$E$7</f>
        <v>0.40687499999999999</v>
      </c>
      <c r="M244">
        <f>(M225) /$E$7</f>
        <v>0.46875</v>
      </c>
      <c r="N244">
        <f>(N225) /$E$7</f>
        <v>0.481875</v>
      </c>
      <c r="O244">
        <f>(O225) /$E$7</f>
        <v>0.53250000000000008</v>
      </c>
      <c r="P244">
        <f>(P225) /$E$7</f>
        <v>0.583125</v>
      </c>
      <c r="Q244">
        <f>(Q225) /$E$7</f>
        <v>0.62250000000000005</v>
      </c>
      <c r="R244">
        <f>(R225) /$E$7</f>
        <v>0.65062500000000012</v>
      </c>
      <c r="S244">
        <f>(S225) /$E$7</f>
        <v>0.71062500000000006</v>
      </c>
      <c r="T244">
        <f>(T225) /$E$7</f>
        <v>0.74625000000000008</v>
      </c>
      <c r="U244">
        <f>(U225) /$E$7</f>
        <v>0.79500000000000004</v>
      </c>
      <c r="V244">
        <f>(V225) /$E$7</f>
        <v>0.83624999999999994</v>
      </c>
      <c r="W244">
        <f>(W225) /$E$7</f>
        <v>0.86249999999999993</v>
      </c>
      <c r="X244">
        <f>(X225) /$E$7</f>
        <v>0.90749999999999997</v>
      </c>
      <c r="Y244">
        <f>(Y225) /$E$7</f>
        <v>0.94500000000000006</v>
      </c>
      <c r="Z244">
        <f>(Z225) /$E$7</f>
        <v>0.98250000000000004</v>
      </c>
      <c r="AA244">
        <f>(AA225) /$E$7</f>
        <v>1.02</v>
      </c>
      <c r="AB244">
        <f>(AB225) /$E$7</f>
        <v>1.0687499999999999</v>
      </c>
      <c r="AC244">
        <f>(AC225) /$E$7</f>
        <v>1.100625</v>
      </c>
      <c r="AD244">
        <f>(AD225) /$E$7</f>
        <v>1.1756249999999999</v>
      </c>
      <c r="AE244">
        <f>(AE225) /$E$7</f>
        <v>1.190625</v>
      </c>
      <c r="AF244">
        <f>(AF225) /$E$7</f>
        <v>1.2345000000000002</v>
      </c>
      <c r="AG244">
        <f>(AG225) /$E$7</f>
        <v>1.2393750000000001</v>
      </c>
      <c r="AH244">
        <f>(AH225) /$E$7</f>
        <v>1.3049999999999999</v>
      </c>
      <c r="AI244">
        <f t="shared" si="332"/>
        <v>0.68053125000000003</v>
      </c>
      <c r="BB244">
        <v>98430.045275507393</v>
      </c>
      <c r="BC244">
        <v>31</v>
      </c>
    </row>
    <row r="245" spans="1:55" x14ac:dyDescent="0.3">
      <c r="A245">
        <v>5</v>
      </c>
      <c r="B245" s="6">
        <v>0</v>
      </c>
      <c r="C245">
        <f>(C226) /$E$7</f>
        <v>6.3750000000000001E-2</v>
      </c>
      <c r="D245">
        <f>(D226) /$E$7</f>
        <v>0.09</v>
      </c>
      <c r="E245">
        <f>(E226) /$E$7</f>
        <v>0.13125000000000001</v>
      </c>
      <c r="F245">
        <f>(F226) /$E$7</f>
        <v>0.17249999999999999</v>
      </c>
      <c r="G245">
        <f>(G226) /$E$7</f>
        <v>0.22125</v>
      </c>
      <c r="H245">
        <f>(H226) /$E$7</f>
        <v>0.25125000000000003</v>
      </c>
      <c r="I245">
        <f>(I226) /$E$7</f>
        <v>0.27750000000000002</v>
      </c>
      <c r="J245">
        <f>(J226) /$E$7</f>
        <v>0.32250000000000001</v>
      </c>
      <c r="K245">
        <f>(K226) /$E$7</f>
        <v>0.37875000000000003</v>
      </c>
      <c r="L245">
        <f>(L226) /$E$7</f>
        <v>0.40500000000000003</v>
      </c>
      <c r="M245">
        <f>(M226) /$E$7</f>
        <v>0.47062500000000002</v>
      </c>
      <c r="N245">
        <f>(N226) /$E$7</f>
        <v>0.481875</v>
      </c>
      <c r="O245">
        <f>(O226) /$E$7</f>
        <v>0.53625000000000012</v>
      </c>
      <c r="P245">
        <f>(P226) /$E$7</f>
        <v>0.583125</v>
      </c>
      <c r="Q245">
        <f>(Q226) /$E$7</f>
        <v>0.62250000000000005</v>
      </c>
      <c r="R245">
        <f>(R226) /$E$7</f>
        <v>0.65250000000000008</v>
      </c>
      <c r="S245">
        <f>(S226) /$E$7</f>
        <v>0.71250000000000002</v>
      </c>
      <c r="T245">
        <f>(T226) /$E$7</f>
        <v>0.74437500000000001</v>
      </c>
      <c r="U245">
        <f>(U226) /$E$7</f>
        <v>0.79312499999999997</v>
      </c>
      <c r="V245">
        <f>(V226) /$E$7</f>
        <v>0.83437499999999998</v>
      </c>
      <c r="W245">
        <f>(W226) /$E$7</f>
        <v>0.86062499999999997</v>
      </c>
      <c r="X245">
        <f>(X226) /$E$7</f>
        <v>0.90749999999999997</v>
      </c>
      <c r="Y245">
        <f>(Y226) /$E$7</f>
        <v>0.94312499999999999</v>
      </c>
      <c r="Z245">
        <f>(Z226) /$E$7</f>
        <v>0.984375</v>
      </c>
      <c r="AA245">
        <f>(AA226) /$E$7</f>
        <v>1.02</v>
      </c>
      <c r="AB245">
        <f>(AB226) /$E$7</f>
        <v>1.0687499999999999</v>
      </c>
      <c r="AC245">
        <f>(AC226) /$E$7</f>
        <v>1.096875</v>
      </c>
      <c r="AD245">
        <f>(AD226) /$E$7</f>
        <v>1.1756249999999999</v>
      </c>
      <c r="AE245">
        <f>(AE226) /$E$7</f>
        <v>1.1925000000000001</v>
      </c>
      <c r="AF245">
        <f>(AF226) /$E$7</f>
        <v>1.2326250000000003</v>
      </c>
      <c r="AG245">
        <f>(AG226) /$E$7</f>
        <v>1.2393750000000001</v>
      </c>
      <c r="AH245">
        <f>(AH226) /$E$7</f>
        <v>1.3087499999999999</v>
      </c>
      <c r="AI245">
        <f t="shared" si="332"/>
        <v>0.68047265624999986</v>
      </c>
      <c r="BB245">
        <v>19.302315987953257</v>
      </c>
      <c r="BC245">
        <v>6.0791579842485897E-3</v>
      </c>
    </row>
    <row r="246" spans="1:55" x14ac:dyDescent="0.3">
      <c r="A246">
        <v>6</v>
      </c>
      <c r="B246" s="6">
        <v>0</v>
      </c>
      <c r="C246">
        <f>(C227) /$E$7</f>
        <v>6.7500000000000004E-2</v>
      </c>
      <c r="D246">
        <f>(D227) /$E$7</f>
        <v>8.8124999999999995E-2</v>
      </c>
      <c r="E246">
        <f>(E227) /$E$7</f>
        <v>0.13875000000000001</v>
      </c>
      <c r="F246">
        <f>(F227) /$E$7</f>
        <v>0.17249999999999999</v>
      </c>
      <c r="G246">
        <f>(G227) /$E$7</f>
        <v>0.2175</v>
      </c>
      <c r="H246">
        <f>(H227) /$E$7</f>
        <v>0.25125000000000003</v>
      </c>
      <c r="I246">
        <f>(I227) /$E$7</f>
        <v>0.27937500000000004</v>
      </c>
      <c r="J246">
        <f>(J227) /$E$7</f>
        <v>0.32062500000000005</v>
      </c>
      <c r="K246">
        <f>(K227) /$E$7</f>
        <v>0.37875000000000003</v>
      </c>
      <c r="L246">
        <f>(L227) /$E$7</f>
        <v>0.40125</v>
      </c>
      <c r="M246">
        <f>(M227) /$E$7</f>
        <v>0.47062500000000002</v>
      </c>
      <c r="N246">
        <f>(N227) /$E$7</f>
        <v>0.481875</v>
      </c>
      <c r="O246">
        <f>(O227) /$E$7</f>
        <v>0.53625000000000012</v>
      </c>
      <c r="P246">
        <f>(P227) /$E$7</f>
        <v>0.58125000000000004</v>
      </c>
      <c r="Q246">
        <f>(Q227) /$E$7</f>
        <v>0.62250000000000005</v>
      </c>
      <c r="R246">
        <f>(R227) /$E$7</f>
        <v>0.65250000000000008</v>
      </c>
      <c r="S246">
        <f>(S227) /$E$7</f>
        <v>0.71062500000000006</v>
      </c>
      <c r="T246">
        <f>(T227) /$E$7</f>
        <v>0.74625000000000008</v>
      </c>
      <c r="U246">
        <f>(U227) /$E$7</f>
        <v>0.79500000000000004</v>
      </c>
      <c r="V246">
        <f>(V227) /$E$7</f>
        <v>0.83437499999999998</v>
      </c>
      <c r="W246">
        <f>(W227) /$E$7</f>
        <v>0.86437499999999989</v>
      </c>
      <c r="X246">
        <f>(X227) /$E$7</f>
        <v>0.91312499999999996</v>
      </c>
      <c r="Y246">
        <f>(Y227) /$E$7</f>
        <v>0.94874999999999998</v>
      </c>
      <c r="Z246">
        <f>(Z227) /$E$7</f>
        <v>0.98062500000000008</v>
      </c>
      <c r="AA246">
        <f>(AA227) /$E$7</f>
        <v>1.0218750000000001</v>
      </c>
      <c r="AB246">
        <f>(AB227) /$E$7</f>
        <v>1.0706249999999999</v>
      </c>
      <c r="AC246">
        <f>(AC227) /$E$7</f>
        <v>1.095</v>
      </c>
      <c r="AD246">
        <f>(AD227) /$E$7</f>
        <v>1.1756249999999999</v>
      </c>
      <c r="AE246">
        <f>(AE227) /$E$7</f>
        <v>1.1925000000000001</v>
      </c>
      <c r="AF246">
        <f>(AF227) /$E$7</f>
        <v>1.2318750000000001</v>
      </c>
      <c r="AG246">
        <f>(AG227) /$E$7</f>
        <v>1.2375</v>
      </c>
      <c r="AH246">
        <f>(AH227) /$E$7</f>
        <v>1.3049999999999999</v>
      </c>
      <c r="AI246">
        <f t="shared" si="332"/>
        <v>0.68074218750000004</v>
      </c>
    </row>
    <row r="247" spans="1:55" x14ac:dyDescent="0.3">
      <c r="A247">
        <v>7</v>
      </c>
      <c r="B247" s="6">
        <v>0</v>
      </c>
      <c r="C247">
        <f>(C228) /$E$7</f>
        <v>6.3750000000000001E-2</v>
      </c>
      <c r="D247">
        <f>(D228) /$E$7</f>
        <v>8.8124999999999995E-2</v>
      </c>
      <c r="E247">
        <f>(E228) /$E$7</f>
        <v>0.13500000000000001</v>
      </c>
      <c r="F247">
        <f>(F228) /$E$7</f>
        <v>0.17249999999999999</v>
      </c>
      <c r="G247">
        <f>(G228) /$E$7</f>
        <v>0.22125</v>
      </c>
      <c r="H247">
        <f>(H228) /$E$7</f>
        <v>0.25125000000000003</v>
      </c>
      <c r="I247">
        <f>(I228) /$E$7</f>
        <v>0.28125000000000006</v>
      </c>
      <c r="J247">
        <f>(J228) /$E$7</f>
        <v>0.32062500000000005</v>
      </c>
      <c r="K247">
        <f>(K228) /$E$7</f>
        <v>0.38437500000000002</v>
      </c>
      <c r="L247">
        <f>(L228) /$E$7</f>
        <v>0.40687499999999999</v>
      </c>
      <c r="M247">
        <f>(M228) /$E$7</f>
        <v>0.47437499999999999</v>
      </c>
      <c r="N247">
        <f>(N228) /$E$7</f>
        <v>0.48562500000000003</v>
      </c>
      <c r="O247">
        <f>(O228) /$E$7</f>
        <v>0.53437500000000004</v>
      </c>
      <c r="P247">
        <f>(P228) /$E$7</f>
        <v>0.583125</v>
      </c>
      <c r="Q247">
        <f>(Q228) /$E$7</f>
        <v>0.62437500000000001</v>
      </c>
      <c r="R247">
        <f>(R228) /$E$7</f>
        <v>0.64875000000000005</v>
      </c>
      <c r="S247">
        <f>(S228) /$E$7</f>
        <v>0.71062500000000006</v>
      </c>
      <c r="T247">
        <f>(T228) /$E$7</f>
        <v>0.74625000000000008</v>
      </c>
      <c r="U247">
        <f>(U228) /$E$7</f>
        <v>0.79500000000000004</v>
      </c>
      <c r="V247">
        <f>(V228) /$E$7</f>
        <v>0.83437499999999998</v>
      </c>
      <c r="W247">
        <f>(W228) /$E$7</f>
        <v>0.86062499999999997</v>
      </c>
      <c r="X247">
        <f>(X228) /$E$7</f>
        <v>0.90749999999999997</v>
      </c>
      <c r="Y247">
        <f>(Y228) /$E$7</f>
        <v>0.94874999999999998</v>
      </c>
      <c r="Z247">
        <f>(Z228) /$E$7</f>
        <v>0.97875000000000001</v>
      </c>
      <c r="AA247">
        <f>(AA228) /$E$7</f>
        <v>1.0181250000000002</v>
      </c>
      <c r="AB247">
        <f>(AB228) /$E$7</f>
        <v>1.0706249999999999</v>
      </c>
      <c r="AC247">
        <f>(AC228) /$E$7</f>
        <v>1.0987499999999999</v>
      </c>
      <c r="AD247">
        <f>(AD228) /$E$7</f>
        <v>1.1737500000000001</v>
      </c>
      <c r="AE247">
        <f>(AE228) /$E$7</f>
        <v>1.1925000000000001</v>
      </c>
      <c r="AF247">
        <f>(AF228) /$E$7</f>
        <v>1.23</v>
      </c>
      <c r="AG247">
        <f>(AG228) /$E$7</f>
        <v>1.2412500000000002</v>
      </c>
      <c r="AH247">
        <f>(AH228) /$E$7</f>
        <v>1.3087499999999999</v>
      </c>
      <c r="AI247">
        <f t="shared" si="332"/>
        <v>0.68097656250000005</v>
      </c>
    </row>
    <row r="248" spans="1:55" x14ac:dyDescent="0.3">
      <c r="A248">
        <v>8</v>
      </c>
      <c r="B248" s="6">
        <v>0</v>
      </c>
      <c r="C248">
        <f>(C229) /$E$7</f>
        <v>6.7500000000000004E-2</v>
      </c>
      <c r="D248">
        <f>(D229) /$E$7</f>
        <v>0.09</v>
      </c>
      <c r="E248">
        <f>(E229) /$E$7</f>
        <v>0.13500000000000001</v>
      </c>
      <c r="F248">
        <f>(F229) /$E$7</f>
        <v>0.17249999999999999</v>
      </c>
      <c r="G248">
        <f>(G229) /$E$7</f>
        <v>0.22125</v>
      </c>
      <c r="H248">
        <f>(H229) /$E$7</f>
        <v>0.24937500000000001</v>
      </c>
      <c r="I248">
        <f>(I229) /$E$7</f>
        <v>0.28125000000000006</v>
      </c>
      <c r="J248">
        <f>(J229) /$E$7</f>
        <v>0.31875000000000003</v>
      </c>
      <c r="K248">
        <f>(K229) /$E$7</f>
        <v>0.37875000000000003</v>
      </c>
      <c r="L248">
        <f>(L229) /$E$7</f>
        <v>0.40500000000000003</v>
      </c>
      <c r="M248">
        <f>(M229) /$E$7</f>
        <v>0.46875</v>
      </c>
      <c r="N248">
        <f>(N229) /$E$7</f>
        <v>0.481875</v>
      </c>
      <c r="O248">
        <f>(O229) /$E$7</f>
        <v>0.53437500000000004</v>
      </c>
      <c r="P248">
        <f>(P229) /$E$7</f>
        <v>0.57937499999999997</v>
      </c>
      <c r="Q248">
        <f>(Q229) /$E$7</f>
        <v>0.62437500000000001</v>
      </c>
      <c r="R248">
        <f>(R229) /$E$7</f>
        <v>0.65250000000000008</v>
      </c>
      <c r="S248">
        <f>(S229) /$E$7</f>
        <v>0.70874999999999999</v>
      </c>
      <c r="T248">
        <f>(T229) /$E$7</f>
        <v>0.74625000000000008</v>
      </c>
      <c r="U248">
        <f>(U229) /$E$7</f>
        <v>0.796875</v>
      </c>
      <c r="V248">
        <f>(V229) /$E$7</f>
        <v>0.83624999999999994</v>
      </c>
      <c r="W248">
        <f>(W229) /$E$7</f>
        <v>0.8587499999999999</v>
      </c>
      <c r="X248">
        <f>(X229) /$E$7</f>
        <v>0.90562500000000001</v>
      </c>
      <c r="Y248">
        <f>(Y229) /$E$7</f>
        <v>0.94687500000000002</v>
      </c>
      <c r="Z248">
        <f>(Z229) /$E$7</f>
        <v>0.98812500000000003</v>
      </c>
      <c r="AA248">
        <f>(AA229) /$E$7</f>
        <v>1.02</v>
      </c>
      <c r="AB248">
        <f>(AB229) /$E$7</f>
        <v>1.0706249999999999</v>
      </c>
      <c r="AC248">
        <f>(AC229) /$E$7</f>
        <v>1.096875</v>
      </c>
      <c r="AD248">
        <f>(AD229) /$E$7</f>
        <v>1.1737500000000001</v>
      </c>
      <c r="AE248">
        <f>(AE229) /$E$7</f>
        <v>1.1925000000000001</v>
      </c>
      <c r="AF248">
        <f>(AF229) /$E$7</f>
        <v>1.23</v>
      </c>
      <c r="AG248">
        <f>(AG229) /$E$7</f>
        <v>1.235625</v>
      </c>
      <c r="AH248">
        <f>(AH229) /$E$7</f>
        <v>1.3031250000000001</v>
      </c>
      <c r="AI248">
        <f t="shared" si="332"/>
        <v>0.68033203125000008</v>
      </c>
    </row>
    <row r="249" spans="1:55" x14ac:dyDescent="0.3">
      <c r="A249">
        <v>9</v>
      </c>
      <c r="B249" s="6">
        <v>0</v>
      </c>
      <c r="C249">
        <f>(C230) /$E$7</f>
        <v>6.1875000000000006E-2</v>
      </c>
      <c r="D249">
        <f>(D230) /$E$7</f>
        <v>0.09</v>
      </c>
      <c r="E249">
        <f>(E230) /$E$7</f>
        <v>0.13312500000000002</v>
      </c>
      <c r="F249">
        <f>(F230) /$E$7</f>
        <v>0.174375</v>
      </c>
      <c r="G249">
        <f>(G230) /$E$7</f>
        <v>0.2175</v>
      </c>
      <c r="H249">
        <f>(H230) /$E$7</f>
        <v>0.25312500000000004</v>
      </c>
      <c r="I249">
        <f>(I230) /$E$7</f>
        <v>0.27937500000000004</v>
      </c>
      <c r="J249">
        <f>(J230) /$E$7</f>
        <v>0.31875000000000003</v>
      </c>
      <c r="K249">
        <f>(K230) /$E$7</f>
        <v>0.38250000000000001</v>
      </c>
      <c r="L249">
        <f>(L230) /$E$7</f>
        <v>0.40312500000000001</v>
      </c>
      <c r="M249">
        <f>(M230) /$E$7</f>
        <v>0.47062500000000002</v>
      </c>
      <c r="N249">
        <f>(N230) /$E$7</f>
        <v>0.48000000000000004</v>
      </c>
      <c r="O249">
        <f>(O230) /$E$7</f>
        <v>0.53250000000000008</v>
      </c>
      <c r="P249">
        <f>(P230) /$E$7</f>
        <v>0.57937499999999997</v>
      </c>
      <c r="Q249">
        <f>(Q230) /$E$7</f>
        <v>0.62062500000000009</v>
      </c>
      <c r="R249">
        <f>(R230) /$E$7</f>
        <v>0.65062500000000012</v>
      </c>
      <c r="S249">
        <f>(S230) /$E$7</f>
        <v>0.70874999999999999</v>
      </c>
      <c r="T249">
        <f>(T230) /$E$7</f>
        <v>0.74812500000000004</v>
      </c>
      <c r="U249">
        <f>(U230) /$E$7</f>
        <v>0.79500000000000004</v>
      </c>
      <c r="V249">
        <f>(V230) /$E$7</f>
        <v>0.83625000000000005</v>
      </c>
      <c r="W249">
        <f>(W230) /$E$7</f>
        <v>0.8587499999999999</v>
      </c>
      <c r="X249">
        <f>(X230) /$E$7</f>
        <v>0.90562500000000001</v>
      </c>
      <c r="Y249">
        <f>(Y230) /$E$7</f>
        <v>0.94874999999999998</v>
      </c>
      <c r="Z249">
        <f>(Z230) /$E$7</f>
        <v>0.98250000000000004</v>
      </c>
      <c r="AA249">
        <f>(AA230) /$E$7</f>
        <v>1.0218750000000001</v>
      </c>
      <c r="AB249">
        <f>(AB230) /$E$7</f>
        <v>1.0687499999999999</v>
      </c>
      <c r="AC249">
        <f>(AC230) /$E$7</f>
        <v>1.095</v>
      </c>
      <c r="AD249">
        <f>(AD230) /$E$7</f>
        <v>1.1737500000000001</v>
      </c>
      <c r="AE249">
        <f>(AE230) /$E$7</f>
        <v>1.190625</v>
      </c>
      <c r="AF249">
        <f>(AF230) /$E$7</f>
        <v>1.2318750000000001</v>
      </c>
      <c r="AG249">
        <f>(AG230) /$E$7</f>
        <v>1.2375</v>
      </c>
      <c r="AH249">
        <f>(AH230) /$E$7</f>
        <v>1.3087499999999999</v>
      </c>
      <c r="AI249">
        <f t="shared" si="332"/>
        <v>0.67998046875000007</v>
      </c>
    </row>
    <row r="250" spans="1:55" x14ac:dyDescent="0.3">
      <c r="A250">
        <v>10</v>
      </c>
      <c r="B250" s="6">
        <v>0</v>
      </c>
      <c r="C250">
        <f>(C231) /$E$7</f>
        <v>6.3750000000000001E-2</v>
      </c>
      <c r="D250">
        <f>(D231) /$E$7</f>
        <v>8.8124999999999995E-2</v>
      </c>
      <c r="E250">
        <f>(E231) /$E$7</f>
        <v>0.13312500000000002</v>
      </c>
      <c r="F250">
        <f>(F231) /$E$7</f>
        <v>0.174375</v>
      </c>
      <c r="G250">
        <f>(G231) /$E$7</f>
        <v>0.22125</v>
      </c>
      <c r="H250">
        <f>(H231) /$E$7</f>
        <v>0.25312500000000004</v>
      </c>
      <c r="I250">
        <f>(I231) /$E$7</f>
        <v>0.27937500000000004</v>
      </c>
      <c r="J250">
        <f>(J231) /$E$7</f>
        <v>0.31875000000000003</v>
      </c>
      <c r="K250">
        <f>(K231) /$E$7</f>
        <v>0.38437500000000002</v>
      </c>
      <c r="L250">
        <f>(L231) /$E$7</f>
        <v>0.40687499999999999</v>
      </c>
      <c r="M250">
        <f>(M231) /$E$7</f>
        <v>0.47250000000000003</v>
      </c>
      <c r="N250">
        <f>(N231) /$E$7</f>
        <v>0.481875</v>
      </c>
      <c r="O250">
        <f>(O231) /$E$7</f>
        <v>0.53437500000000004</v>
      </c>
      <c r="P250">
        <f>(P231) /$E$7</f>
        <v>0.583125</v>
      </c>
      <c r="Q250">
        <f>(Q231) /$E$7</f>
        <v>0.62437500000000001</v>
      </c>
      <c r="R250">
        <f>(R231) /$E$7</f>
        <v>0.65062500000000012</v>
      </c>
      <c r="S250">
        <f>(S231) /$E$7</f>
        <v>0.71437499999999998</v>
      </c>
      <c r="T250">
        <f>(T231) /$E$7</f>
        <v>0.74625000000000008</v>
      </c>
      <c r="U250">
        <f>(U231) /$E$7</f>
        <v>0.79500000000000004</v>
      </c>
      <c r="V250">
        <f>(V231) /$E$7</f>
        <v>0.83625000000000005</v>
      </c>
      <c r="W250">
        <f>(W231) /$E$7</f>
        <v>0.8587499999999999</v>
      </c>
      <c r="X250">
        <f>(X231) /$E$7</f>
        <v>0.90749999999999997</v>
      </c>
      <c r="Y250">
        <f>(Y231) /$E$7</f>
        <v>0.94312499999999999</v>
      </c>
      <c r="Z250">
        <f>(Z231) /$E$7</f>
        <v>0.984375</v>
      </c>
      <c r="AA250">
        <f>(AA231) /$E$7</f>
        <v>1.0237500000000002</v>
      </c>
      <c r="AB250">
        <f>(AB231) /$E$7</f>
        <v>1.0706249999999999</v>
      </c>
      <c r="AC250">
        <f>(AC231) /$E$7</f>
        <v>1.096875</v>
      </c>
      <c r="AD250">
        <f>(AD231) /$E$7</f>
        <v>1.171875</v>
      </c>
      <c r="AE250">
        <f>(AE231) /$E$7</f>
        <v>1.194375</v>
      </c>
      <c r="AF250">
        <f>(AF231) /$E$7</f>
        <v>1.2318750000000001</v>
      </c>
      <c r="AG250">
        <f>(AG231) /$E$7</f>
        <v>1.2393750000000001</v>
      </c>
      <c r="AH250">
        <f>(AH231) /$E$7</f>
        <v>1.3068750000000002</v>
      </c>
      <c r="AI250">
        <f t="shared" si="332"/>
        <v>0.68097656250000005</v>
      </c>
    </row>
    <row r="251" spans="1:55" x14ac:dyDescent="0.3">
      <c r="B251" s="6"/>
    </row>
    <row r="252" spans="1:55" x14ac:dyDescent="0.3">
      <c r="A252" t="s">
        <v>75</v>
      </c>
      <c r="B252" s="6">
        <v>0</v>
      </c>
      <c r="C252">
        <f t="shared" ref="C252:AI252" si="333">AVERAGE(C241:C250)</f>
        <v>6.4687499999999995E-2</v>
      </c>
      <c r="D252">
        <f t="shared" si="333"/>
        <v>8.8687500000000002E-2</v>
      </c>
      <c r="E252">
        <f t="shared" si="333"/>
        <v>0.13387500000000002</v>
      </c>
      <c r="F252">
        <f t="shared" si="333"/>
        <v>0.17212499999999994</v>
      </c>
      <c r="G252">
        <f t="shared" si="333"/>
        <v>0.21974999999999997</v>
      </c>
      <c r="H252">
        <f t="shared" si="333"/>
        <v>0.25012499999999999</v>
      </c>
      <c r="I252">
        <f t="shared" si="333"/>
        <v>0.27937500000000004</v>
      </c>
      <c r="J252">
        <f t="shared" si="333"/>
        <v>0.31931250000000005</v>
      </c>
      <c r="K252">
        <f t="shared" si="333"/>
        <v>0.38100000000000001</v>
      </c>
      <c r="L252">
        <f t="shared" si="333"/>
        <v>0.40443750000000006</v>
      </c>
      <c r="M252">
        <f t="shared" si="333"/>
        <v>0.47006250000000005</v>
      </c>
      <c r="N252">
        <f t="shared" si="333"/>
        <v>0.48225000000000007</v>
      </c>
      <c r="O252">
        <f t="shared" si="333"/>
        <v>0.53456249999999994</v>
      </c>
      <c r="P252">
        <f t="shared" si="333"/>
        <v>0.58143749999999994</v>
      </c>
      <c r="Q252">
        <f t="shared" si="333"/>
        <v>0.62287499999999996</v>
      </c>
      <c r="R252">
        <f t="shared" si="333"/>
        <v>0.65118749999999992</v>
      </c>
      <c r="S252">
        <f t="shared" si="333"/>
        <v>0.71062500000000006</v>
      </c>
      <c r="T252">
        <f t="shared" si="333"/>
        <v>0.74587499999999995</v>
      </c>
      <c r="U252">
        <f t="shared" si="333"/>
        <v>0.79537499999999994</v>
      </c>
      <c r="V252">
        <f t="shared" si="333"/>
        <v>0.83493749999999989</v>
      </c>
      <c r="W252">
        <f t="shared" si="333"/>
        <v>0.86043749999999997</v>
      </c>
      <c r="X252">
        <f t="shared" si="333"/>
        <v>0.90749999999999997</v>
      </c>
      <c r="Y252">
        <f t="shared" si="333"/>
        <v>0.94575000000000009</v>
      </c>
      <c r="Z252">
        <f t="shared" si="333"/>
        <v>0.98175000000000012</v>
      </c>
      <c r="AA252">
        <f t="shared" si="333"/>
        <v>1.0209375000000001</v>
      </c>
      <c r="AB252">
        <f t="shared" si="333"/>
        <v>1.0698749999999999</v>
      </c>
      <c r="AC252">
        <f t="shared" si="333"/>
        <v>1.0968750000000003</v>
      </c>
      <c r="AD252">
        <f t="shared" si="333"/>
        <v>1.1739375000000001</v>
      </c>
      <c r="AE252">
        <f t="shared" si="333"/>
        <v>1.1921250000000001</v>
      </c>
      <c r="AF252">
        <f t="shared" si="333"/>
        <v>1.2318375000000004</v>
      </c>
      <c r="AG252">
        <f t="shared" si="333"/>
        <v>1.2376875000000003</v>
      </c>
      <c r="AH252">
        <f t="shared" si="333"/>
        <v>1.3068749999999998</v>
      </c>
      <c r="AI252">
        <f t="shared" si="333"/>
        <v>0.68025468749999995</v>
      </c>
    </row>
    <row r="253" spans="1:55" x14ac:dyDescent="0.3">
      <c r="A253" t="s">
        <v>76</v>
      </c>
      <c r="B253" s="6">
        <v>0</v>
      </c>
      <c r="C253">
        <f t="shared" ref="C253:AI253" si="334">C252*SQRT(C234^2 / C233^2 + $F$7^2/$E$7^2)</f>
        <v>7.3841479546136474E-3</v>
      </c>
      <c r="D253">
        <f t="shared" si="334"/>
        <v>7.0468544057348736E-3</v>
      </c>
      <c r="E253">
        <f t="shared" si="334"/>
        <v>6.8480077805519544E-3</v>
      </c>
      <c r="F253">
        <f t="shared" si="334"/>
        <v>6.8787042793319701E-3</v>
      </c>
      <c r="G253">
        <f t="shared" si="334"/>
        <v>6.2640595662876658E-3</v>
      </c>
      <c r="H253">
        <f t="shared" si="334"/>
        <v>7.4834651440692963E-3</v>
      </c>
      <c r="I253">
        <f t="shared" si="334"/>
        <v>6.8234752188675897E-3</v>
      </c>
      <c r="J253">
        <f t="shared" si="334"/>
        <v>7.2832394588963709E-3</v>
      </c>
      <c r="K253">
        <f t="shared" si="334"/>
        <v>7.5150379905892751E-3</v>
      </c>
      <c r="L253">
        <f t="shared" si="334"/>
        <v>6.8200812964821092E-3</v>
      </c>
      <c r="M253">
        <f t="shared" si="334"/>
        <v>8.0516777842028139E-3</v>
      </c>
      <c r="N253">
        <f t="shared" si="334"/>
        <v>7.4747804148349462E-3</v>
      </c>
      <c r="O253">
        <f t="shared" si="334"/>
        <v>7.3933926171024528E-3</v>
      </c>
      <c r="P253">
        <f t="shared" si="334"/>
        <v>7.3515647579699009E-3</v>
      </c>
      <c r="Q253">
        <f t="shared" si="334"/>
        <v>8.0757066292987453E-3</v>
      </c>
      <c r="R253">
        <f t="shared" si="334"/>
        <v>7.6413759078862737E-3</v>
      </c>
      <c r="S253">
        <f t="shared" si="334"/>
        <v>7.948557357313344E-3</v>
      </c>
      <c r="T253">
        <f t="shared" si="334"/>
        <v>8.3682652062718518E-3</v>
      </c>
      <c r="U253">
        <f t="shared" si="334"/>
        <v>8.2325190593462994E-3</v>
      </c>
      <c r="V253">
        <f t="shared" si="334"/>
        <v>8.701801114747729E-3</v>
      </c>
      <c r="W253">
        <f t="shared" si="334"/>
        <v>9.3422533090590683E-3</v>
      </c>
      <c r="X253">
        <f t="shared" si="334"/>
        <v>8.567264732690363E-3</v>
      </c>
      <c r="Y253">
        <f t="shared" si="334"/>
        <v>9.1350944302727444E-3</v>
      </c>
      <c r="Z253">
        <f t="shared" si="334"/>
        <v>1.4394373562263843E-2</v>
      </c>
      <c r="AA253">
        <f t="shared" si="334"/>
        <v>9.186853740025749E-3</v>
      </c>
      <c r="AB253">
        <f t="shared" si="334"/>
        <v>9.4845543154383431E-3</v>
      </c>
      <c r="AC253">
        <f t="shared" si="334"/>
        <v>9.12758739002263E-3</v>
      </c>
      <c r="AD253">
        <f t="shared" si="334"/>
        <v>9.8862355394065474E-3</v>
      </c>
      <c r="AE253">
        <f t="shared" si="334"/>
        <v>1.0119873149526141E-2</v>
      </c>
      <c r="AF253">
        <f t="shared" si="334"/>
        <v>9.5839579793854067E-3</v>
      </c>
      <c r="AG253">
        <f t="shared" si="334"/>
        <v>1.0642947548288734E-2</v>
      </c>
      <c r="AH253">
        <f t="shared" si="334"/>
        <v>1.0379556905884763E-2</v>
      </c>
      <c r="AI253">
        <f t="shared" si="334"/>
        <v>4.1448206642835887E-3</v>
      </c>
    </row>
    <row r="254" spans="1:55" x14ac:dyDescent="0.3">
      <c r="A254" t="s">
        <v>81</v>
      </c>
      <c r="B254" s="6">
        <v>0</v>
      </c>
      <c r="C254">
        <f>_xlfn.STDEV.S(C241:C250)</f>
        <v>2.209708691207961E-3</v>
      </c>
      <c r="D254">
        <f t="shared" ref="D254:AI254" si="335">_xlfn.STDEV.S(D241:D250)</f>
        <v>1.2655285457072877E-3</v>
      </c>
      <c r="E254">
        <f t="shared" si="335"/>
        <v>2.2008521077073761E-3</v>
      </c>
      <c r="F254">
        <f t="shared" si="335"/>
        <v>1.7230060940112721E-3</v>
      </c>
      <c r="G254">
        <f t="shared" si="335"/>
        <v>1.7230060940112799E-3</v>
      </c>
      <c r="H254">
        <f t="shared" si="335"/>
        <v>2.2008521077073835E-3</v>
      </c>
      <c r="I254">
        <f t="shared" si="335"/>
        <v>1.5309310892394992E-3</v>
      </c>
      <c r="J254">
        <f t="shared" si="335"/>
        <v>1.543636129403559E-3</v>
      </c>
      <c r="K254">
        <f t="shared" si="335"/>
        <v>2.6220221204253736E-3</v>
      </c>
      <c r="L254">
        <f t="shared" si="335"/>
        <v>2.1740658913657579E-3</v>
      </c>
      <c r="M254">
        <f t="shared" si="335"/>
        <v>2.3468729194398314E-3</v>
      </c>
      <c r="N254">
        <f t="shared" si="335"/>
        <v>1.723006094011276E-3</v>
      </c>
      <c r="O254">
        <f t="shared" si="335"/>
        <v>1.8645542362720434E-3</v>
      </c>
      <c r="P254">
        <f t="shared" si="335"/>
        <v>1.6417406920704737E-3</v>
      </c>
      <c r="Q254">
        <f t="shared" si="335"/>
        <v>1.1858541225631171E-3</v>
      </c>
      <c r="R254">
        <f t="shared" si="335"/>
        <v>1.5436361294035648E-3</v>
      </c>
      <c r="S254">
        <f t="shared" si="335"/>
        <v>1.7677669529663704E-3</v>
      </c>
      <c r="T254">
        <f t="shared" si="335"/>
        <v>1.4790199457749131E-3</v>
      </c>
      <c r="U254">
        <f t="shared" si="335"/>
        <v>1.7230060940112732E-3</v>
      </c>
      <c r="V254">
        <f t="shared" si="335"/>
        <v>1.2655285457072853E-3</v>
      </c>
      <c r="W254">
        <f t="shared" si="335"/>
        <v>1.8645542362720421E-3</v>
      </c>
      <c r="X254">
        <f t="shared" si="335"/>
        <v>2.3385358667336932E-3</v>
      </c>
      <c r="Y254">
        <f t="shared" si="335"/>
        <v>2.3717082451262749E-3</v>
      </c>
      <c r="Z254">
        <f t="shared" si="335"/>
        <v>3.2113081446662846E-3</v>
      </c>
      <c r="AA254">
        <f t="shared" si="335"/>
        <v>1.5934435979977621E-3</v>
      </c>
      <c r="AB254">
        <f t="shared" si="335"/>
        <v>9.6824583655189098E-4</v>
      </c>
      <c r="AC254">
        <f t="shared" si="335"/>
        <v>1.7677669529663571E-3</v>
      </c>
      <c r="AD254">
        <f t="shared" si="335"/>
        <v>1.6417406920704227E-3</v>
      </c>
      <c r="AE254">
        <f t="shared" si="335"/>
        <v>1.1858541225631405E-3</v>
      </c>
      <c r="AF254">
        <f t="shared" si="335"/>
        <v>1.5456592444650339E-3</v>
      </c>
      <c r="AG254">
        <f t="shared" si="335"/>
        <v>2.0634467524024754E-3</v>
      </c>
      <c r="AH254">
        <f t="shared" si="335"/>
        <v>2.3385358667336238E-3</v>
      </c>
      <c r="AI254">
        <f t="shared" si="335"/>
        <v>7.2157224441234558E-4</v>
      </c>
    </row>
    <row r="255" spans="1:55" x14ac:dyDescent="0.3">
      <c r="B255" s="6"/>
    </row>
    <row r="256" spans="1:55" x14ac:dyDescent="0.3">
      <c r="A256" t="s">
        <v>82</v>
      </c>
      <c r="B256" s="6"/>
      <c r="C256" t="s">
        <v>83</v>
      </c>
    </row>
    <row r="257" spans="1:45" x14ac:dyDescent="0.3">
      <c r="B257" s="6"/>
      <c r="C257" t="s">
        <v>84</v>
      </c>
      <c r="D257" t="s">
        <v>85</v>
      </c>
      <c r="E257" t="s">
        <v>86</v>
      </c>
      <c r="F257" t="s">
        <v>87</v>
      </c>
      <c r="G257" t="s">
        <v>88</v>
      </c>
      <c r="H257" t="s">
        <v>89</v>
      </c>
      <c r="I257" t="s">
        <v>90</v>
      </c>
      <c r="J257" t="s">
        <v>91</v>
      </c>
      <c r="K257" t="s">
        <v>92</v>
      </c>
      <c r="L257" t="s">
        <v>93</v>
      </c>
      <c r="M257" t="s">
        <v>94</v>
      </c>
      <c r="N257" t="s">
        <v>95</v>
      </c>
      <c r="O257" t="s">
        <v>96</v>
      </c>
      <c r="P257" t="s">
        <v>97</v>
      </c>
      <c r="Q257" t="s">
        <v>98</v>
      </c>
      <c r="R257" t="s">
        <v>99</v>
      </c>
      <c r="S257" t="s">
        <v>100</v>
      </c>
      <c r="T257" t="s">
        <v>101</v>
      </c>
      <c r="U257" t="s">
        <v>102</v>
      </c>
      <c r="V257" t="s">
        <v>103</v>
      </c>
      <c r="W257" t="s">
        <v>104</v>
      </c>
      <c r="X257" t="s">
        <v>105</v>
      </c>
      <c r="Y257" t="s">
        <v>106</v>
      </c>
      <c r="Z257" t="s">
        <v>107</v>
      </c>
      <c r="AA257" t="s">
        <v>108</v>
      </c>
      <c r="AB257" t="s">
        <v>109</v>
      </c>
      <c r="AC257" t="s">
        <v>110</v>
      </c>
      <c r="AD257" t="s">
        <v>111</v>
      </c>
      <c r="AE257" t="s">
        <v>112</v>
      </c>
      <c r="AF257" t="s">
        <v>113</v>
      </c>
      <c r="AG257" t="s">
        <v>114</v>
      </c>
      <c r="AH257" t="s">
        <v>115</v>
      </c>
      <c r="AI257" t="s">
        <v>116</v>
      </c>
    </row>
    <row r="258" spans="1:45" x14ac:dyDescent="0.3">
      <c r="A258">
        <v>1</v>
      </c>
      <c r="B258" s="6"/>
      <c r="C258">
        <f>C241/$E$7</f>
        <v>0.95625000000000004</v>
      </c>
      <c r="D258">
        <f>(D241-C241)/$E$7</f>
        <v>0.36562499999999992</v>
      </c>
      <c r="E258">
        <f t="shared" ref="E258:AF258" si="336">(E241-D241)/$E$7</f>
        <v>0.6468750000000002</v>
      </c>
      <c r="F258">
        <f t="shared" si="336"/>
        <v>0.56250000000000011</v>
      </c>
      <c r="G258">
        <f t="shared" si="336"/>
        <v>0.73124999999999984</v>
      </c>
      <c r="H258">
        <f t="shared" si="336"/>
        <v>0.4500000000000004</v>
      </c>
      <c r="I258">
        <f t="shared" si="336"/>
        <v>0.47812500000000024</v>
      </c>
      <c r="J258">
        <f t="shared" si="336"/>
        <v>0.56249999999999967</v>
      </c>
      <c r="K258">
        <f t="shared" si="336"/>
        <v>0.9281250000000002</v>
      </c>
      <c r="L258">
        <f t="shared" si="336"/>
        <v>0.33749999999999947</v>
      </c>
      <c r="M258">
        <f t="shared" si="336"/>
        <v>0.98437499999999989</v>
      </c>
      <c r="N258">
        <f t="shared" si="336"/>
        <v>0.1968750000000008</v>
      </c>
      <c r="O258">
        <f t="shared" si="336"/>
        <v>0.78750000000000075</v>
      </c>
      <c r="P258">
        <f t="shared" si="336"/>
        <v>0.70312499999999833</v>
      </c>
      <c r="Q258">
        <f t="shared" si="336"/>
        <v>0.6468750000000012</v>
      </c>
      <c r="R258">
        <f t="shared" si="336"/>
        <v>0.39374999999999993</v>
      </c>
      <c r="S258">
        <f t="shared" si="336"/>
        <v>0.89999999999999913</v>
      </c>
      <c r="T258">
        <f t="shared" si="336"/>
        <v>0.50625000000000087</v>
      </c>
      <c r="U258">
        <f t="shared" si="336"/>
        <v>0.7593749999999988</v>
      </c>
      <c r="V258">
        <f t="shared" si="336"/>
        <v>0.61875000000000013</v>
      </c>
      <c r="W258">
        <f t="shared" si="336"/>
        <v>0.36562499999999887</v>
      </c>
      <c r="X258">
        <f t="shared" si="336"/>
        <v>0.70312500000000167</v>
      </c>
      <c r="Y258">
        <f t="shared" si="336"/>
        <v>0.56249999999999967</v>
      </c>
      <c r="Z258">
        <f t="shared" si="336"/>
        <v>0.53437500000000027</v>
      </c>
      <c r="AA258">
        <f t="shared" si="336"/>
        <v>0.61875000000000013</v>
      </c>
      <c r="AB258">
        <f t="shared" si="336"/>
        <v>0.7593749999999988</v>
      </c>
      <c r="AC258">
        <f t="shared" si="336"/>
        <v>0.36562500000000053</v>
      </c>
      <c r="AD258">
        <f t="shared" si="336"/>
        <v>1.2093749999999992</v>
      </c>
      <c r="AE258">
        <f t="shared" si="336"/>
        <v>0.25312500000000293</v>
      </c>
      <c r="AF258">
        <f t="shared" si="336"/>
        <v>0.59062499999999907</v>
      </c>
      <c r="AG258">
        <f>(AG241-AF241)/$E$7</f>
        <v>5.6249999999998801E-2</v>
      </c>
      <c r="AH258">
        <f t="shared" ref="AH258" si="337">(AH241-AG241)/$E$7</f>
        <v>1.0687500000000039</v>
      </c>
      <c r="AI258">
        <f>AVERAGE(C258:AH258)</f>
        <v>0.61259765625000029</v>
      </c>
    </row>
    <row r="259" spans="1:45" x14ac:dyDescent="0.3">
      <c r="A259">
        <v>2</v>
      </c>
      <c r="B259" s="6"/>
      <c r="C259">
        <f t="shared" ref="C259:C267" si="338">C242/$E$7</f>
        <v>0.984375</v>
      </c>
      <c r="D259">
        <f t="shared" ref="D259:AH259" si="339">(D242-C242)/$E$7</f>
        <v>0.36562499999999992</v>
      </c>
      <c r="E259">
        <f t="shared" si="339"/>
        <v>0.64687500000000042</v>
      </c>
      <c r="F259">
        <f t="shared" si="339"/>
        <v>0.56249999999999967</v>
      </c>
      <c r="G259">
        <f t="shared" si="339"/>
        <v>0.73124999999999984</v>
      </c>
      <c r="H259">
        <f t="shared" si="339"/>
        <v>0.42187500000000061</v>
      </c>
      <c r="I259">
        <f t="shared" si="339"/>
        <v>0.50625000000000042</v>
      </c>
      <c r="J259">
        <f t="shared" si="339"/>
        <v>0.56249999999999967</v>
      </c>
      <c r="K259">
        <f t="shared" si="339"/>
        <v>0.9</v>
      </c>
      <c r="L259">
        <f t="shared" si="339"/>
        <v>0.3656249999999997</v>
      </c>
      <c r="M259">
        <f t="shared" si="339"/>
        <v>1.0125000000000002</v>
      </c>
      <c r="N259">
        <f t="shared" si="339"/>
        <v>0.19687499999999997</v>
      </c>
      <c r="O259">
        <f t="shared" si="339"/>
        <v>0.81562500000000093</v>
      </c>
      <c r="P259">
        <f t="shared" si="339"/>
        <v>0.64687499999999953</v>
      </c>
      <c r="Q259">
        <f t="shared" si="339"/>
        <v>0.61875000000000013</v>
      </c>
      <c r="R259">
        <f t="shared" si="339"/>
        <v>0.4500000000000004</v>
      </c>
      <c r="S259">
        <f t="shared" si="339"/>
        <v>0.87187499999999973</v>
      </c>
      <c r="T259">
        <f t="shared" si="339"/>
        <v>0.53437500000000027</v>
      </c>
      <c r="U259">
        <f t="shared" si="339"/>
        <v>0.7874999999999982</v>
      </c>
      <c r="V259">
        <f t="shared" si="339"/>
        <v>0.53437500000000027</v>
      </c>
      <c r="W259">
        <f t="shared" si="339"/>
        <v>0.39374999999999993</v>
      </c>
      <c r="X259">
        <f t="shared" si="339"/>
        <v>0.7312499999999994</v>
      </c>
      <c r="Y259">
        <f t="shared" si="339"/>
        <v>0.53437500000000193</v>
      </c>
      <c r="Z259">
        <f t="shared" si="339"/>
        <v>0.5062499999999992</v>
      </c>
      <c r="AA259">
        <f t="shared" si="339"/>
        <v>0.6468750000000012</v>
      </c>
      <c r="AB259">
        <f t="shared" si="339"/>
        <v>0.70312499999999667</v>
      </c>
      <c r="AC259">
        <f t="shared" si="339"/>
        <v>0.42187500000000266</v>
      </c>
      <c r="AD259">
        <f t="shared" si="339"/>
        <v>1.1249999999999993</v>
      </c>
      <c r="AE259">
        <f t="shared" si="339"/>
        <v>0.30937500000000173</v>
      </c>
      <c r="AF259">
        <f t="shared" si="339"/>
        <v>0.61875000000000013</v>
      </c>
      <c r="AG259">
        <f t="shared" si="339"/>
        <v>2.8124999999997735E-2</v>
      </c>
      <c r="AH259">
        <f t="shared" si="339"/>
        <v>1.124999999999996</v>
      </c>
      <c r="AI259">
        <f t="shared" ref="AI259:AI267" si="340">AVERAGE(C259:AH259)</f>
        <v>0.61435546875000013</v>
      </c>
    </row>
    <row r="260" spans="1:45" x14ac:dyDescent="0.3">
      <c r="A260">
        <v>3</v>
      </c>
      <c r="B260" s="6"/>
      <c r="C260">
        <f t="shared" si="338"/>
        <v>0.92812500000000009</v>
      </c>
      <c r="D260">
        <f t="shared" ref="D260:AH260" si="341">(D243-C243)/$E$7</f>
        <v>0.39374999999999982</v>
      </c>
      <c r="E260">
        <f t="shared" si="341"/>
        <v>0.67500000000000038</v>
      </c>
      <c r="F260">
        <f t="shared" si="341"/>
        <v>0.56250000000000011</v>
      </c>
      <c r="G260">
        <f t="shared" si="341"/>
        <v>0.7312499999999994</v>
      </c>
      <c r="H260">
        <f t="shared" si="341"/>
        <v>0.4500000000000004</v>
      </c>
      <c r="I260">
        <f t="shared" si="341"/>
        <v>0.42187500000000017</v>
      </c>
      <c r="J260">
        <f t="shared" si="341"/>
        <v>0.61875000000000013</v>
      </c>
      <c r="K260">
        <f t="shared" si="341"/>
        <v>0.9281250000000002</v>
      </c>
      <c r="L260">
        <f t="shared" si="341"/>
        <v>0.3656249999999997</v>
      </c>
      <c r="M260">
        <f t="shared" si="341"/>
        <v>0.92812499999999942</v>
      </c>
      <c r="N260">
        <f t="shared" si="341"/>
        <v>0.25312500000000043</v>
      </c>
      <c r="O260">
        <f t="shared" si="341"/>
        <v>0.75937500000000047</v>
      </c>
      <c r="P260">
        <f t="shared" si="341"/>
        <v>0.703125</v>
      </c>
      <c r="Q260">
        <f t="shared" si="341"/>
        <v>0.61875000000000013</v>
      </c>
      <c r="R260">
        <f t="shared" si="341"/>
        <v>0.4500000000000004</v>
      </c>
      <c r="S260">
        <f t="shared" si="341"/>
        <v>0.87187499999999973</v>
      </c>
      <c r="T260">
        <f t="shared" si="341"/>
        <v>0.53437500000000027</v>
      </c>
      <c r="U260">
        <f t="shared" si="341"/>
        <v>0.7593749999999988</v>
      </c>
      <c r="V260">
        <f t="shared" si="341"/>
        <v>0.53437500000000027</v>
      </c>
      <c r="W260">
        <f t="shared" si="341"/>
        <v>0.42187499999999933</v>
      </c>
      <c r="X260">
        <f t="shared" si="341"/>
        <v>0.6750000000000006</v>
      </c>
      <c r="Y260">
        <f t="shared" si="341"/>
        <v>0.59062500000000073</v>
      </c>
      <c r="Z260">
        <f t="shared" si="341"/>
        <v>0.5062499999999992</v>
      </c>
      <c r="AA260">
        <f t="shared" si="341"/>
        <v>0.6468750000000012</v>
      </c>
      <c r="AB260">
        <f t="shared" si="341"/>
        <v>0.73124999999999774</v>
      </c>
      <c r="AC260">
        <f t="shared" si="341"/>
        <v>0.3937500000000016</v>
      </c>
      <c r="AD260">
        <f t="shared" si="341"/>
        <v>1.1249999999999993</v>
      </c>
      <c r="AE260">
        <f t="shared" si="341"/>
        <v>0.28125000000000067</v>
      </c>
      <c r="AF260">
        <f t="shared" si="341"/>
        <v>0.59062499999999907</v>
      </c>
      <c r="AG260">
        <f t="shared" si="341"/>
        <v>8.4374999999999867E-2</v>
      </c>
      <c r="AH260">
        <f t="shared" si="341"/>
        <v>1.0406249999999995</v>
      </c>
      <c r="AI260">
        <f t="shared" si="340"/>
        <v>0.61171875000000009</v>
      </c>
      <c r="AS260" t="s">
        <v>129</v>
      </c>
    </row>
    <row r="261" spans="1:45" x14ac:dyDescent="0.3">
      <c r="A261">
        <v>4</v>
      </c>
      <c r="B261" s="6"/>
      <c r="C261">
        <f t="shared" si="338"/>
        <v>1.0125000000000002</v>
      </c>
      <c r="D261">
        <f t="shared" ref="D261:AG261" si="342">(D244-C244)/$E$7</f>
        <v>0.28124999999999983</v>
      </c>
      <c r="E261">
        <f t="shared" si="342"/>
        <v>0.73125000000000029</v>
      </c>
      <c r="F261">
        <f t="shared" si="342"/>
        <v>0.56249999999999967</v>
      </c>
      <c r="G261">
        <f t="shared" si="342"/>
        <v>0.73125000000000029</v>
      </c>
      <c r="H261">
        <f t="shared" si="342"/>
        <v>0.39375000000000038</v>
      </c>
      <c r="I261">
        <f t="shared" si="342"/>
        <v>0.45</v>
      </c>
      <c r="J261">
        <f t="shared" si="342"/>
        <v>0.61875000000000013</v>
      </c>
      <c r="K261">
        <f t="shared" si="342"/>
        <v>0.98437499999999989</v>
      </c>
      <c r="L261">
        <f t="shared" si="342"/>
        <v>0.33749999999999947</v>
      </c>
      <c r="M261">
        <f t="shared" si="342"/>
        <v>0.9281250000000002</v>
      </c>
      <c r="N261">
        <f t="shared" si="342"/>
        <v>0.19687499999999997</v>
      </c>
      <c r="O261">
        <f t="shared" si="342"/>
        <v>0.75937500000000135</v>
      </c>
      <c r="P261">
        <f t="shared" si="342"/>
        <v>0.7593749999999988</v>
      </c>
      <c r="Q261">
        <f t="shared" si="342"/>
        <v>0.59062500000000073</v>
      </c>
      <c r="R261">
        <f t="shared" si="342"/>
        <v>0.421875000000001</v>
      </c>
      <c r="S261">
        <f t="shared" si="342"/>
        <v>0.89999999999999913</v>
      </c>
      <c r="T261">
        <f t="shared" si="342"/>
        <v>0.53437500000000027</v>
      </c>
      <c r="U261">
        <f t="shared" si="342"/>
        <v>0.7312499999999994</v>
      </c>
      <c r="V261">
        <f t="shared" si="342"/>
        <v>0.61874999999999847</v>
      </c>
      <c r="W261">
        <f t="shared" si="342"/>
        <v>0.39374999999999993</v>
      </c>
      <c r="X261">
        <f t="shared" si="342"/>
        <v>0.6750000000000006</v>
      </c>
      <c r="Y261">
        <f t="shared" si="342"/>
        <v>0.56250000000000133</v>
      </c>
      <c r="Z261">
        <f t="shared" si="342"/>
        <v>0.56249999999999967</v>
      </c>
      <c r="AA261">
        <f t="shared" si="342"/>
        <v>0.56249999999999967</v>
      </c>
      <c r="AB261">
        <f t="shared" si="342"/>
        <v>0.73124999999999774</v>
      </c>
      <c r="AC261">
        <f t="shared" si="342"/>
        <v>0.47812500000000147</v>
      </c>
      <c r="AD261">
        <f t="shared" si="342"/>
        <v>1.1249999999999993</v>
      </c>
      <c r="AE261">
        <f t="shared" si="342"/>
        <v>0.22500000000000187</v>
      </c>
      <c r="AF261">
        <f t="shared" si="342"/>
        <v>0.65812500000000163</v>
      </c>
      <c r="AG261">
        <f t="shared" si="342"/>
        <v>7.312499999999944E-2</v>
      </c>
      <c r="AH261">
        <f>(AH244-AG244)/$E$7</f>
        <v>0.98437499999999734</v>
      </c>
      <c r="AI261">
        <f t="shared" si="340"/>
        <v>0.6117187500000002</v>
      </c>
    </row>
    <row r="262" spans="1:45" x14ac:dyDescent="0.3">
      <c r="A262">
        <v>5</v>
      </c>
      <c r="B262" s="6"/>
      <c r="C262">
        <f t="shared" si="338"/>
        <v>0.95625000000000004</v>
      </c>
      <c r="D262">
        <f t="shared" ref="D262:AH262" si="343">(D245-C245)/$E$7</f>
        <v>0.39374999999999993</v>
      </c>
      <c r="E262">
        <f t="shared" si="343"/>
        <v>0.61875000000000013</v>
      </c>
      <c r="F262">
        <f t="shared" si="343"/>
        <v>0.61874999999999969</v>
      </c>
      <c r="G262">
        <f t="shared" si="343"/>
        <v>0.73125000000000029</v>
      </c>
      <c r="H262">
        <f t="shared" si="343"/>
        <v>0.4500000000000004</v>
      </c>
      <c r="I262">
        <f t="shared" si="343"/>
        <v>0.39374999999999993</v>
      </c>
      <c r="J262">
        <f t="shared" si="343"/>
        <v>0.67499999999999982</v>
      </c>
      <c r="K262">
        <f t="shared" si="343"/>
        <v>0.84375000000000033</v>
      </c>
      <c r="L262">
        <f t="shared" si="343"/>
        <v>0.39374999999999993</v>
      </c>
      <c r="M262">
        <f t="shared" si="343"/>
        <v>0.98437499999999989</v>
      </c>
      <c r="N262">
        <f t="shared" si="343"/>
        <v>0.16874999999999973</v>
      </c>
      <c r="O262">
        <f t="shared" si="343"/>
        <v>0.81562500000000182</v>
      </c>
      <c r="P262">
        <f t="shared" si="343"/>
        <v>0.70312499999999833</v>
      </c>
      <c r="Q262">
        <f t="shared" si="343"/>
        <v>0.59062500000000073</v>
      </c>
      <c r="R262">
        <f t="shared" si="343"/>
        <v>0.4500000000000004</v>
      </c>
      <c r="S262">
        <f t="shared" si="343"/>
        <v>0.89999999999999913</v>
      </c>
      <c r="T262">
        <f t="shared" si="343"/>
        <v>0.4781249999999998</v>
      </c>
      <c r="U262">
        <f t="shared" si="343"/>
        <v>0.7312499999999994</v>
      </c>
      <c r="V262">
        <f t="shared" si="343"/>
        <v>0.61875000000000013</v>
      </c>
      <c r="W262">
        <f t="shared" si="343"/>
        <v>0.39374999999999993</v>
      </c>
      <c r="X262">
        <f t="shared" si="343"/>
        <v>0.703125</v>
      </c>
      <c r="Y262">
        <f t="shared" si="343"/>
        <v>0.53437500000000027</v>
      </c>
      <c r="Z262">
        <f t="shared" si="343"/>
        <v>0.61875000000000013</v>
      </c>
      <c r="AA262">
        <f t="shared" si="343"/>
        <v>0.53437500000000027</v>
      </c>
      <c r="AB262">
        <f t="shared" si="343"/>
        <v>0.73124999999999774</v>
      </c>
      <c r="AC262">
        <f t="shared" si="343"/>
        <v>0.42187500000000266</v>
      </c>
      <c r="AD262">
        <f t="shared" si="343"/>
        <v>1.1812499999999981</v>
      </c>
      <c r="AE262">
        <f t="shared" si="343"/>
        <v>0.25312500000000293</v>
      </c>
      <c r="AF262">
        <f t="shared" si="343"/>
        <v>0.60187500000000282</v>
      </c>
      <c r="AG262">
        <f t="shared" si="343"/>
        <v>0.10124999999999718</v>
      </c>
      <c r="AH262">
        <f t="shared" si="343"/>
        <v>1.0406249999999961</v>
      </c>
      <c r="AI262">
        <f t="shared" si="340"/>
        <v>0.61347656250000016</v>
      </c>
    </row>
    <row r="263" spans="1:45" x14ac:dyDescent="0.3">
      <c r="A263">
        <v>6</v>
      </c>
      <c r="B263" s="6"/>
      <c r="C263">
        <f t="shared" si="338"/>
        <v>1.0125000000000002</v>
      </c>
      <c r="D263">
        <f t="shared" ref="D263:AH263" si="344">(D246-C246)/$E$7</f>
        <v>0.30937499999999984</v>
      </c>
      <c r="E263">
        <f t="shared" si="344"/>
        <v>0.75937500000000024</v>
      </c>
      <c r="F263">
        <f t="shared" si="344"/>
        <v>0.50624999999999964</v>
      </c>
      <c r="G263">
        <f t="shared" si="344"/>
        <v>0.67500000000000016</v>
      </c>
      <c r="H263">
        <f t="shared" si="344"/>
        <v>0.50625000000000042</v>
      </c>
      <c r="I263">
        <f t="shared" si="344"/>
        <v>0.42187500000000017</v>
      </c>
      <c r="J263">
        <f t="shared" si="344"/>
        <v>0.61875000000000013</v>
      </c>
      <c r="K263">
        <f t="shared" si="344"/>
        <v>0.87187499999999973</v>
      </c>
      <c r="L263">
        <f t="shared" si="344"/>
        <v>0.33749999999999947</v>
      </c>
      <c r="M263">
        <f t="shared" si="344"/>
        <v>1.0406250000000004</v>
      </c>
      <c r="N263">
        <f t="shared" si="344"/>
        <v>0.16874999999999973</v>
      </c>
      <c r="O263">
        <f t="shared" si="344"/>
        <v>0.81562500000000182</v>
      </c>
      <c r="P263">
        <f t="shared" si="344"/>
        <v>0.67499999999999893</v>
      </c>
      <c r="Q263">
        <f t="shared" si="344"/>
        <v>0.61875000000000013</v>
      </c>
      <c r="R263">
        <f t="shared" si="344"/>
        <v>0.4500000000000004</v>
      </c>
      <c r="S263">
        <f t="shared" si="344"/>
        <v>0.87187499999999973</v>
      </c>
      <c r="T263">
        <f t="shared" si="344"/>
        <v>0.53437500000000027</v>
      </c>
      <c r="U263">
        <f t="shared" si="344"/>
        <v>0.7312499999999994</v>
      </c>
      <c r="V263">
        <f t="shared" si="344"/>
        <v>0.59062499999999907</v>
      </c>
      <c r="W263">
        <f t="shared" si="344"/>
        <v>0.44999999999999873</v>
      </c>
      <c r="X263">
        <f t="shared" si="344"/>
        <v>0.73125000000000107</v>
      </c>
      <c r="Y263">
        <f t="shared" si="344"/>
        <v>0.53437500000000027</v>
      </c>
      <c r="Z263">
        <f t="shared" si="344"/>
        <v>0.47812500000000147</v>
      </c>
      <c r="AA263">
        <f t="shared" si="344"/>
        <v>0.61875000000000013</v>
      </c>
      <c r="AB263">
        <f t="shared" si="344"/>
        <v>0.73124999999999774</v>
      </c>
      <c r="AC263">
        <f t="shared" si="344"/>
        <v>0.36562500000000053</v>
      </c>
      <c r="AD263">
        <f t="shared" si="344"/>
        <v>1.2093749999999992</v>
      </c>
      <c r="AE263">
        <f t="shared" si="344"/>
        <v>0.25312500000000293</v>
      </c>
      <c r="AF263">
        <f t="shared" si="344"/>
        <v>0.59062499999999907</v>
      </c>
      <c r="AG263">
        <f t="shared" si="344"/>
        <v>8.4374999999999867E-2</v>
      </c>
      <c r="AH263">
        <f t="shared" si="344"/>
        <v>1.0124999999999984</v>
      </c>
      <c r="AI263">
        <f t="shared" si="340"/>
        <v>0.6117187500000002</v>
      </c>
    </row>
    <row r="264" spans="1:45" x14ac:dyDescent="0.3">
      <c r="A264">
        <v>7</v>
      </c>
      <c r="B264" s="6"/>
      <c r="C264">
        <f t="shared" si="338"/>
        <v>0.95625000000000004</v>
      </c>
      <c r="D264">
        <f t="shared" ref="D264:AH264" si="345">(D247-C247)/$E$7</f>
        <v>0.36562499999999992</v>
      </c>
      <c r="E264">
        <f t="shared" si="345"/>
        <v>0.70312500000000022</v>
      </c>
      <c r="F264">
        <f t="shared" si="345"/>
        <v>0.56249999999999967</v>
      </c>
      <c r="G264">
        <f t="shared" si="345"/>
        <v>0.73125000000000029</v>
      </c>
      <c r="H264">
        <f t="shared" si="345"/>
        <v>0.4500000000000004</v>
      </c>
      <c r="I264">
        <f t="shared" si="345"/>
        <v>0.4500000000000004</v>
      </c>
      <c r="J264">
        <f t="shared" si="345"/>
        <v>0.59062499999999996</v>
      </c>
      <c r="K264">
        <f t="shared" si="345"/>
        <v>0.9562499999999996</v>
      </c>
      <c r="L264">
        <f t="shared" si="345"/>
        <v>0.33749999999999947</v>
      </c>
      <c r="M264">
        <f t="shared" si="345"/>
        <v>1.0125000000000002</v>
      </c>
      <c r="N264">
        <f t="shared" si="345"/>
        <v>0.16875000000000057</v>
      </c>
      <c r="O264">
        <f t="shared" si="345"/>
        <v>0.73125000000000029</v>
      </c>
      <c r="P264">
        <f t="shared" si="345"/>
        <v>0.7312499999999994</v>
      </c>
      <c r="Q264">
        <f t="shared" si="345"/>
        <v>0.61875000000000013</v>
      </c>
      <c r="R264">
        <f t="shared" si="345"/>
        <v>0.36562500000000053</v>
      </c>
      <c r="S264">
        <f t="shared" si="345"/>
        <v>0.9281250000000002</v>
      </c>
      <c r="T264">
        <f t="shared" si="345"/>
        <v>0.53437500000000027</v>
      </c>
      <c r="U264">
        <f t="shared" si="345"/>
        <v>0.7312499999999994</v>
      </c>
      <c r="V264">
        <f t="shared" si="345"/>
        <v>0.59062499999999907</v>
      </c>
      <c r="W264">
        <f t="shared" si="345"/>
        <v>0.39374999999999993</v>
      </c>
      <c r="X264">
        <f t="shared" si="345"/>
        <v>0.703125</v>
      </c>
      <c r="Y264">
        <f t="shared" si="345"/>
        <v>0.61875000000000013</v>
      </c>
      <c r="Z264">
        <f t="shared" si="345"/>
        <v>0.4500000000000004</v>
      </c>
      <c r="AA264">
        <f t="shared" si="345"/>
        <v>0.5906250000000024</v>
      </c>
      <c r="AB264">
        <f t="shared" si="345"/>
        <v>0.78749999999999654</v>
      </c>
      <c r="AC264">
        <f t="shared" si="345"/>
        <v>0.42187499999999933</v>
      </c>
      <c r="AD264">
        <f t="shared" si="345"/>
        <v>1.1250000000000027</v>
      </c>
      <c r="AE264">
        <f t="shared" si="345"/>
        <v>0.28125000000000067</v>
      </c>
      <c r="AF264">
        <f t="shared" si="345"/>
        <v>0.562499999999998</v>
      </c>
      <c r="AG264">
        <f t="shared" si="345"/>
        <v>0.16875000000000306</v>
      </c>
      <c r="AH264">
        <f t="shared" si="345"/>
        <v>1.0124999999999951</v>
      </c>
      <c r="AI264">
        <f t="shared" si="340"/>
        <v>0.61347656250000004</v>
      </c>
    </row>
    <row r="265" spans="1:45" x14ac:dyDescent="0.3">
      <c r="A265">
        <v>8</v>
      </c>
      <c r="B265" s="6"/>
      <c r="C265">
        <f t="shared" si="338"/>
        <v>1.0125000000000002</v>
      </c>
      <c r="D265">
        <f t="shared" ref="D265:AH265" si="346">(D248-C248)/$E$7</f>
        <v>0.33749999999999991</v>
      </c>
      <c r="E265">
        <f t="shared" si="346"/>
        <v>0.67500000000000016</v>
      </c>
      <c r="F265">
        <f t="shared" si="346"/>
        <v>0.56249999999999967</v>
      </c>
      <c r="G265">
        <f t="shared" si="346"/>
        <v>0.73125000000000029</v>
      </c>
      <c r="H265">
        <f t="shared" si="346"/>
        <v>0.42187500000000017</v>
      </c>
      <c r="I265">
        <f t="shared" si="346"/>
        <v>0.47812500000000063</v>
      </c>
      <c r="J265">
        <f t="shared" si="346"/>
        <v>0.56249999999999967</v>
      </c>
      <c r="K265">
        <f t="shared" si="346"/>
        <v>0.9</v>
      </c>
      <c r="L265">
        <f t="shared" si="346"/>
        <v>0.39374999999999993</v>
      </c>
      <c r="M265">
        <f t="shared" si="346"/>
        <v>0.9562499999999996</v>
      </c>
      <c r="N265">
        <f t="shared" si="346"/>
        <v>0.19687499999999997</v>
      </c>
      <c r="O265">
        <f t="shared" si="346"/>
        <v>0.78750000000000075</v>
      </c>
      <c r="P265">
        <f t="shared" si="346"/>
        <v>0.67499999999999893</v>
      </c>
      <c r="Q265">
        <f t="shared" si="346"/>
        <v>0.6750000000000006</v>
      </c>
      <c r="R265">
        <f t="shared" si="346"/>
        <v>0.421875000000001</v>
      </c>
      <c r="S265">
        <f t="shared" si="346"/>
        <v>0.84374999999999867</v>
      </c>
      <c r="T265">
        <f t="shared" si="346"/>
        <v>0.56250000000000133</v>
      </c>
      <c r="U265">
        <f t="shared" si="346"/>
        <v>0.7593749999999988</v>
      </c>
      <c r="V265">
        <f t="shared" si="346"/>
        <v>0.59062499999999907</v>
      </c>
      <c r="W265">
        <f t="shared" si="346"/>
        <v>0.33749999999999947</v>
      </c>
      <c r="X265">
        <f t="shared" si="346"/>
        <v>0.70312500000000167</v>
      </c>
      <c r="Y265">
        <f t="shared" si="346"/>
        <v>0.61875000000000013</v>
      </c>
      <c r="Z265">
        <f t="shared" si="346"/>
        <v>0.61875000000000013</v>
      </c>
      <c r="AA265">
        <f t="shared" si="346"/>
        <v>0.4781249999999998</v>
      </c>
      <c r="AB265">
        <f t="shared" si="346"/>
        <v>0.7593749999999988</v>
      </c>
      <c r="AC265">
        <f t="shared" si="346"/>
        <v>0.3937500000000016</v>
      </c>
      <c r="AD265">
        <f t="shared" si="346"/>
        <v>1.1531250000000004</v>
      </c>
      <c r="AE265">
        <f t="shared" si="346"/>
        <v>0.28125000000000067</v>
      </c>
      <c r="AF265">
        <f t="shared" si="346"/>
        <v>0.562499999999998</v>
      </c>
      <c r="AG265">
        <f t="shared" si="346"/>
        <v>8.4374999999999867E-2</v>
      </c>
      <c r="AH265">
        <f t="shared" si="346"/>
        <v>1.0125000000000017</v>
      </c>
      <c r="AI265">
        <f t="shared" si="340"/>
        <v>0.61083984375000011</v>
      </c>
    </row>
    <row r="266" spans="1:45" x14ac:dyDescent="0.3">
      <c r="A266">
        <v>9</v>
      </c>
      <c r="B266" s="6"/>
      <c r="C266">
        <f t="shared" si="338"/>
        <v>0.92812500000000009</v>
      </c>
      <c r="D266">
        <f t="shared" ref="D266:AF266" si="347">(D249-C249)/$E$7</f>
        <v>0.42187499999999983</v>
      </c>
      <c r="E266">
        <f t="shared" si="347"/>
        <v>0.64687500000000042</v>
      </c>
      <c r="F266">
        <f t="shared" si="347"/>
        <v>0.61874999999999969</v>
      </c>
      <c r="G266">
        <f t="shared" si="347"/>
        <v>0.64687499999999998</v>
      </c>
      <c r="H266">
        <f t="shared" si="347"/>
        <v>0.53437500000000071</v>
      </c>
      <c r="I266">
        <f t="shared" si="347"/>
        <v>0.39374999999999993</v>
      </c>
      <c r="J266">
        <f t="shared" si="347"/>
        <v>0.59062499999999996</v>
      </c>
      <c r="K266">
        <f t="shared" si="347"/>
        <v>0.9562499999999996</v>
      </c>
      <c r="L266">
        <f t="shared" si="347"/>
        <v>0.30937500000000007</v>
      </c>
      <c r="M266">
        <f t="shared" si="347"/>
        <v>1.0125000000000002</v>
      </c>
      <c r="N266">
        <f t="shared" si="347"/>
        <v>0.14062500000000033</v>
      </c>
      <c r="O266">
        <f t="shared" si="347"/>
        <v>0.78750000000000075</v>
      </c>
      <c r="P266">
        <f t="shared" si="347"/>
        <v>0.70312499999999833</v>
      </c>
      <c r="Q266">
        <f t="shared" si="347"/>
        <v>0.6187500000000018</v>
      </c>
      <c r="R266">
        <f t="shared" si="347"/>
        <v>0.4500000000000004</v>
      </c>
      <c r="S266">
        <f t="shared" si="347"/>
        <v>0.87187499999999807</v>
      </c>
      <c r="T266">
        <f t="shared" si="347"/>
        <v>0.59062500000000073</v>
      </c>
      <c r="U266">
        <f t="shared" si="347"/>
        <v>0.703125</v>
      </c>
      <c r="V266">
        <f t="shared" si="347"/>
        <v>0.61875000000000013</v>
      </c>
      <c r="W266">
        <f t="shared" si="347"/>
        <v>0.3374999999999978</v>
      </c>
      <c r="X266">
        <f t="shared" si="347"/>
        <v>0.70312500000000167</v>
      </c>
      <c r="Y266">
        <f t="shared" si="347"/>
        <v>0.64687499999999953</v>
      </c>
      <c r="Z266">
        <f t="shared" si="347"/>
        <v>0.50625000000000087</v>
      </c>
      <c r="AA266">
        <f t="shared" si="347"/>
        <v>0.59062500000000073</v>
      </c>
      <c r="AB266">
        <f t="shared" si="347"/>
        <v>0.70312499999999667</v>
      </c>
      <c r="AC266">
        <f t="shared" si="347"/>
        <v>0.3937500000000016</v>
      </c>
      <c r="AD266">
        <f t="shared" si="347"/>
        <v>1.1812500000000015</v>
      </c>
      <c r="AE266">
        <f t="shared" si="347"/>
        <v>0.2531249999999996</v>
      </c>
      <c r="AF266">
        <f t="shared" si="347"/>
        <v>0.61875000000000013</v>
      </c>
      <c r="AG266">
        <f>(AG249-AF249)/$E$7</f>
        <v>8.4374999999999867E-2</v>
      </c>
      <c r="AH266">
        <f t="shared" ref="AH266" si="348">(AH249-AG249)/$E$7</f>
        <v>1.0687499999999972</v>
      </c>
      <c r="AI266">
        <f t="shared" si="340"/>
        <v>0.61347656250000016</v>
      </c>
    </row>
    <row r="267" spans="1:45" x14ac:dyDescent="0.3">
      <c r="A267">
        <v>10</v>
      </c>
      <c r="B267" s="6"/>
      <c r="C267">
        <f t="shared" si="338"/>
        <v>0.95625000000000004</v>
      </c>
      <c r="D267">
        <f t="shared" ref="D267:AH267" si="349">(D250-C250)/$E$7</f>
        <v>0.36562499999999992</v>
      </c>
      <c r="E267">
        <f t="shared" si="349"/>
        <v>0.67500000000000038</v>
      </c>
      <c r="F267">
        <f t="shared" si="349"/>
        <v>0.61874999999999969</v>
      </c>
      <c r="G267">
        <f t="shared" si="349"/>
        <v>0.703125</v>
      </c>
      <c r="H267">
        <f t="shared" si="349"/>
        <v>0.47812500000000063</v>
      </c>
      <c r="I267">
        <f t="shared" si="349"/>
        <v>0.39374999999999993</v>
      </c>
      <c r="J267">
        <f t="shared" si="349"/>
        <v>0.59062499999999996</v>
      </c>
      <c r="K267">
        <f t="shared" si="349"/>
        <v>0.98437499999999989</v>
      </c>
      <c r="L267">
        <f t="shared" si="349"/>
        <v>0.33749999999999947</v>
      </c>
      <c r="M267">
        <f t="shared" si="349"/>
        <v>0.98437500000000067</v>
      </c>
      <c r="N267">
        <f t="shared" si="349"/>
        <v>0.1406249999999995</v>
      </c>
      <c r="O267">
        <f t="shared" si="349"/>
        <v>0.78750000000000075</v>
      </c>
      <c r="P267">
        <f t="shared" si="349"/>
        <v>0.7312499999999994</v>
      </c>
      <c r="Q267">
        <f t="shared" si="349"/>
        <v>0.61875000000000013</v>
      </c>
      <c r="R267">
        <f t="shared" si="349"/>
        <v>0.3937500000000016</v>
      </c>
      <c r="S267">
        <f t="shared" si="349"/>
        <v>0.95624999999999793</v>
      </c>
      <c r="T267">
        <f t="shared" si="349"/>
        <v>0.47812500000000147</v>
      </c>
      <c r="U267">
        <f t="shared" si="349"/>
        <v>0.7312499999999994</v>
      </c>
      <c r="V267">
        <f t="shared" si="349"/>
        <v>0.61875000000000013</v>
      </c>
      <c r="W267">
        <f t="shared" si="349"/>
        <v>0.3374999999999978</v>
      </c>
      <c r="X267">
        <f t="shared" si="349"/>
        <v>0.73125000000000107</v>
      </c>
      <c r="Y267">
        <f t="shared" si="349"/>
        <v>0.53437500000000027</v>
      </c>
      <c r="Z267">
        <f t="shared" si="349"/>
        <v>0.61875000000000013</v>
      </c>
      <c r="AA267">
        <f t="shared" si="349"/>
        <v>0.5906250000000024</v>
      </c>
      <c r="AB267">
        <f t="shared" si="349"/>
        <v>0.70312499999999667</v>
      </c>
      <c r="AC267">
        <f t="shared" si="349"/>
        <v>0.3937500000000016</v>
      </c>
      <c r="AD267">
        <f t="shared" si="349"/>
        <v>1.1249999999999993</v>
      </c>
      <c r="AE267">
        <f t="shared" si="349"/>
        <v>0.33749999999999947</v>
      </c>
      <c r="AF267">
        <f t="shared" si="349"/>
        <v>0.56250000000000133</v>
      </c>
      <c r="AG267">
        <f t="shared" si="349"/>
        <v>0.11250000000000093</v>
      </c>
      <c r="AH267">
        <f t="shared" si="349"/>
        <v>1.0125000000000017</v>
      </c>
      <c r="AI267">
        <f t="shared" si="340"/>
        <v>0.61259765625000018</v>
      </c>
    </row>
    <row r="268" spans="1:45" x14ac:dyDescent="0.3">
      <c r="B268" s="6"/>
    </row>
    <row r="269" spans="1:45" x14ac:dyDescent="0.3">
      <c r="A269" t="s">
        <v>75</v>
      </c>
      <c r="B269" s="6"/>
      <c r="C269">
        <f>AVERAGE(C258:C267)</f>
        <v>0.97031250000000013</v>
      </c>
      <c r="D269">
        <f t="shared" ref="D269:X269" si="350">AVERAGE(D258:D267)</f>
        <v>0.35999999999999993</v>
      </c>
      <c r="E269">
        <f t="shared" si="350"/>
        <v>0.67781250000000026</v>
      </c>
      <c r="F269">
        <f t="shared" si="350"/>
        <v>0.57374999999999976</v>
      </c>
      <c r="G269">
        <f t="shared" si="350"/>
        <v>0.71437499999999998</v>
      </c>
      <c r="H269">
        <f t="shared" si="350"/>
        <v>0.45562500000000039</v>
      </c>
      <c r="I269">
        <f t="shared" si="350"/>
        <v>0.4387500000000002</v>
      </c>
      <c r="J269">
        <f t="shared" si="350"/>
        <v>0.59906250000000005</v>
      </c>
      <c r="K269">
        <f t="shared" si="350"/>
        <v>0.92531250000000009</v>
      </c>
      <c r="L269">
        <f t="shared" si="350"/>
        <v>0.35156249999999967</v>
      </c>
      <c r="M269">
        <f t="shared" si="350"/>
        <v>0.984375</v>
      </c>
      <c r="N269">
        <f t="shared" si="350"/>
        <v>0.1828125000000001</v>
      </c>
      <c r="O269">
        <f t="shared" si="350"/>
        <v>0.78468750000000087</v>
      </c>
      <c r="P269">
        <f t="shared" si="350"/>
        <v>0.70312499999999889</v>
      </c>
      <c r="Q269">
        <f t="shared" si="350"/>
        <v>0.62156250000000068</v>
      </c>
      <c r="R269">
        <f t="shared" si="350"/>
        <v>0.42468750000000055</v>
      </c>
      <c r="S269">
        <f t="shared" si="350"/>
        <v>0.89156249999999937</v>
      </c>
      <c r="T269">
        <f t="shared" si="350"/>
        <v>0.52875000000000061</v>
      </c>
      <c r="U269">
        <f t="shared" si="350"/>
        <v>0.74249999999999905</v>
      </c>
      <c r="V269">
        <f t="shared" si="350"/>
        <v>0.59343749999999973</v>
      </c>
      <c r="W269">
        <f t="shared" si="350"/>
        <v>0.38249999999999912</v>
      </c>
      <c r="X269">
        <f t="shared" si="350"/>
        <v>0.70593750000000077</v>
      </c>
      <c r="Y269">
        <f>AVERAGE(Y258:Y267)</f>
        <v>0.57375000000000043</v>
      </c>
      <c r="Z269">
        <f>AVERAGE(Z258:Z267)</f>
        <v>0.54000000000000015</v>
      </c>
      <c r="AA269">
        <f t="shared" ref="AA269:AH269" si="351">AVERAGE(AA258:AA267)</f>
        <v>0.58781250000000074</v>
      </c>
      <c r="AB269">
        <f t="shared" si="351"/>
        <v>0.7340624999999974</v>
      </c>
      <c r="AC269">
        <f t="shared" si="351"/>
        <v>0.4050000000000013</v>
      </c>
      <c r="AD269">
        <f t="shared" si="351"/>
        <v>1.1559375000000001</v>
      </c>
      <c r="AE269">
        <f t="shared" si="351"/>
        <v>0.27281250000000135</v>
      </c>
      <c r="AF269">
        <f t="shared" si="351"/>
        <v>0.59568750000000004</v>
      </c>
      <c r="AG269">
        <f t="shared" si="351"/>
        <v>8.7749999999999662E-2</v>
      </c>
      <c r="AH269">
        <f t="shared" si="351"/>
        <v>1.0378124999999987</v>
      </c>
      <c r="AI269">
        <f>AVERAGE(AI258:AI267)</f>
        <v>0.61259765625000007</v>
      </c>
    </row>
    <row r="270" spans="1:45" x14ac:dyDescent="0.3">
      <c r="A270" t="s">
        <v>76</v>
      </c>
      <c r="B270" s="6"/>
      <c r="C270">
        <f>C269 *SQRT(C253^2 / C252^2 + $F$7^2 / $E$7^2)</f>
        <v>0.11091511825279381</v>
      </c>
      <c r="D270">
        <f t="shared" ref="D270" si="352">D269 *SQRT(D253^2 / D252^2 + $F$7^2 / $E$7^2)</f>
        <v>2.8686005049035526E-2</v>
      </c>
      <c r="E270">
        <f t="shared" ref="E270" si="353">E269 *SQRT(E253^2 / E252^2 + $F$7^2 / $E$7^2)</f>
        <v>3.4909337108949487E-2</v>
      </c>
      <c r="F270">
        <f t="shared" ref="F270" si="354">F269 *SQRT(F253^2 / F252^2 + $F$7^2 / $E$7^2)</f>
        <v>2.3185997959736138E-2</v>
      </c>
      <c r="G270">
        <f t="shared" ref="G270" si="355">G269 *SQRT(G253^2 / G252^2 + $F$7^2 / $E$7^2)</f>
        <v>2.0809748514615502E-2</v>
      </c>
      <c r="H270">
        <f t="shared" ref="H270" si="356">H269 *SQRT(H253^2 / H252^2 + $F$7^2 / $E$7^2)</f>
        <v>1.3903213366361538E-2</v>
      </c>
      <c r="I270">
        <f t="shared" ref="I270" si="357">I269 *SQRT(I253^2 / I252^2 + $F$7^2 / $E$7^2)</f>
        <v>1.1034674247421213E-2</v>
      </c>
      <c r="J270">
        <f t="shared" ref="J270" si="358">J269 *SQRT(J253^2 / J252^2 + $F$7^2 / $E$7^2)</f>
        <v>1.4128940661407085E-2</v>
      </c>
      <c r="K270">
        <f t="shared" ref="K270" si="359">K269 *SQRT(K253^2 / K252^2 + $F$7^2 / $E$7^2)</f>
        <v>1.9077068460600227E-2</v>
      </c>
      <c r="L270">
        <f t="shared" ref="L270" si="360">L269 *SQRT(L253^2 / L252^2 + $F$7^2 / $E$7^2)</f>
        <v>6.2925276425016829E-3</v>
      </c>
      <c r="M270">
        <f t="shared" ref="M270" si="361">M269 *SQRT(M253^2 / M252^2 + $F$7^2 / $E$7^2)</f>
        <v>1.7865822691242997E-2</v>
      </c>
      <c r="N270">
        <f t="shared" ref="N270" si="362">N269 *SQRT(N253^2 / N252^2 + $F$7^2 / $E$7^2)</f>
        <v>3.0384511032250949E-3</v>
      </c>
      <c r="O270">
        <f t="shared" ref="O270" si="363">O269 *SQRT(O253^2 / O252^2 + $F$7^2 / $E$7^2)</f>
        <v>1.1830039110636004E-2</v>
      </c>
      <c r="P270">
        <f t="shared" ref="P270" si="364">P269 *SQRT(P253^2 / P252^2 + $F$7^2 / $E$7^2)</f>
        <v>9.8403603267233405E-3</v>
      </c>
      <c r="Q270">
        <f t="shared" ref="Q270" si="365">Q269 *SQRT(Q253^2 / Q252^2 + $F$7^2 / $E$7^2)</f>
        <v>8.8797927336019301E-3</v>
      </c>
      <c r="R270">
        <f t="shared" ref="R270" si="366">R269 *SQRT(R253^2 / R252^2 + $F$7^2 / $E$7^2)</f>
        <v>5.597166545279658E-3</v>
      </c>
      <c r="S270">
        <f t="shared" ref="S270" si="367">S269 *SQRT(S253^2 / S252^2 + $F$7^2 / $E$7^2)</f>
        <v>1.1316560621818695E-2</v>
      </c>
      <c r="T270">
        <f t="shared" ref="T270" si="368">T269 *SQRT(T253^2 / T252^2 + $F$7^2 / $E$7^2)</f>
        <v>6.7272875777613398E-3</v>
      </c>
      <c r="U270">
        <f t="shared" ref="U270" si="369">U269 *SQRT(U253^2 / U252^2 + $F$7^2 / $E$7^2)</f>
        <v>8.8831240667144595E-3</v>
      </c>
      <c r="V270">
        <f t="shared" ref="V270" si="370">V269 *SQRT(V253^2 / V252^2 + $F$7^2 / $E$7^2)</f>
        <v>7.1365675394575636E-3</v>
      </c>
      <c r="W270">
        <f t="shared" ref="W270" si="371">W269 *SQRT(W253^2 / W252^2 + $F$7^2 / $E$7^2)</f>
        <v>4.744952934129857E-3</v>
      </c>
      <c r="X270">
        <f t="shared" ref="X270" si="372">X269 *SQRT(X253^2 / X252^2 + $F$7^2 / $E$7^2)</f>
        <v>7.8965118845777758E-3</v>
      </c>
      <c r="Y270">
        <f t="shared" ref="Y270" si="373">Y269 *SQRT(Y253^2 / Y252^2 + $F$7^2 / $E$7^2)</f>
        <v>6.5240755305084018E-3</v>
      </c>
      <c r="Z270">
        <f t="shared" ref="Z270" si="374">Z269 *SQRT(Z253^2 / Z252^2 + $F$7^2 / $E$7^2)</f>
        <v>8.5547471120332036E-3</v>
      </c>
      <c r="AA270">
        <f t="shared" ref="AA270" si="375">AA269 *SQRT(AA253^2 / AA252^2 + $F$7^2 / $E$7^2)</f>
        <v>6.3574056325658625E-3</v>
      </c>
      <c r="AB270">
        <f t="shared" ref="AB270" si="376">AB269 *SQRT(AB253^2 / AB252^2 + $F$7^2 / $E$7^2)</f>
        <v>7.8579012301012285E-3</v>
      </c>
      <c r="AC270">
        <f t="shared" ref="AC270" si="377">AC269 *SQRT(AC253^2 / AC252^2 + $F$7^2 / $E$7^2)</f>
        <v>4.1548832038782926E-3</v>
      </c>
      <c r="AD270">
        <f t="shared" ref="AD270" si="378">AD269 *SQRT(AD253^2 / AD252^2 + $F$7^2 / $E$7^2)</f>
        <v>1.1952669155657E-2</v>
      </c>
      <c r="AE270">
        <f t="shared" ref="AE270" si="379">AE269 *SQRT(AE253^2 / AE252^2 + $F$7^2 / $E$7^2)</f>
        <v>2.835964853577603E-3</v>
      </c>
      <c r="AF270">
        <f>AF269 *SQRT(AF253^2 / AF252^2 + $F$7^2 / $E$7^2)</f>
        <v>5.8526626519742157E-3</v>
      </c>
      <c r="AG270">
        <f t="shared" ref="AG270" si="380">AG269 *SQRT(AG253^2 / AG252^2 + $F$7^2 / $E$7^2)</f>
        <v>9.2009468071295507E-4</v>
      </c>
      <c r="AH270">
        <f t="shared" ref="AH270" si="381">AH269 *SQRT(AH253^2 / AH252^2 + $F$7^2 / $E$7^2)</f>
        <v>1.0330258988022686E-2</v>
      </c>
      <c r="AI270">
        <f>AI269 *SQRT(AI253^2 / AI252^2 + $F$7^2 / $E$7^2)</f>
        <v>5.2385218900073355E-3</v>
      </c>
    </row>
    <row r="271" spans="1:45" x14ac:dyDescent="0.3">
      <c r="A271" t="s">
        <v>81</v>
      </c>
      <c r="B271" s="6"/>
      <c r="C271">
        <f>_xlfn.STDEV.S(C258:C267)</f>
        <v>3.3145630368119454E-2</v>
      </c>
      <c r="D271">
        <f t="shared" ref="C271:AI271" si="382">_xlfn.STDEV.S(D258:D267)</f>
        <v>4.1504894289709653E-2</v>
      </c>
      <c r="E271">
        <f t="shared" si="382"/>
        <v>4.2859235439984225E-2</v>
      </c>
      <c r="F271">
        <f t="shared" si="382"/>
        <v>3.557562367689425E-2</v>
      </c>
      <c r="G271">
        <f t="shared" si="382"/>
        <v>3.0233466556119561E-2</v>
      </c>
      <c r="H271">
        <f t="shared" si="382"/>
        <v>4.1504894289710062E-2</v>
      </c>
      <c r="I271">
        <f t="shared" si="382"/>
        <v>4.0214269855363728E-2</v>
      </c>
      <c r="J271">
        <f t="shared" si="382"/>
        <v>3.5203093791597452E-2</v>
      </c>
      <c r="K271">
        <f t="shared" si="382"/>
        <v>4.6781156062029809E-2</v>
      </c>
      <c r="L271">
        <f t="shared" si="382"/>
        <v>2.733258700708743E-2</v>
      </c>
      <c r="M271">
        <f t="shared" si="382"/>
        <v>3.75000000000002E-2</v>
      </c>
      <c r="N271">
        <f t="shared" si="382"/>
        <v>3.314563036811969E-2</v>
      </c>
      <c r="O271">
        <f t="shared" si="382"/>
        <v>2.7968313544080914E-2</v>
      </c>
      <c r="P271">
        <f t="shared" si="382"/>
        <v>3.247595264191639E-2</v>
      </c>
      <c r="Q271">
        <f t="shared" si="382"/>
        <v>2.4626110381056977E-2</v>
      </c>
      <c r="R271">
        <f t="shared" si="382"/>
        <v>3.0951701286035836E-2</v>
      </c>
      <c r="S271">
        <f t="shared" si="382"/>
        <v>3.2610988370486309E-2</v>
      </c>
      <c r="T271">
        <f t="shared" si="382"/>
        <v>3.4573291714848374E-2</v>
      </c>
      <c r="U271">
        <f t="shared" si="382"/>
        <v>2.371708245126234E-2</v>
      </c>
      <c r="V271">
        <f t="shared" si="382"/>
        <v>3.3671784367627286E-2</v>
      </c>
      <c r="W271">
        <f t="shared" si="382"/>
        <v>3.7965856371218971E-2</v>
      </c>
      <c r="X271">
        <f t="shared" si="382"/>
        <v>2.0752447144854923E-2</v>
      </c>
      <c r="Y271">
        <f t="shared" si="382"/>
        <v>4.2343461714885469E-2</v>
      </c>
      <c r="Z271">
        <f t="shared" si="382"/>
        <v>6.1903402572072545E-2</v>
      </c>
      <c r="AA271">
        <f t="shared" si="382"/>
        <v>5.2113532911327747E-2</v>
      </c>
      <c r="AB271">
        <f t="shared" si="382"/>
        <v>2.796831354408091E-2</v>
      </c>
      <c r="AC271">
        <f t="shared" si="382"/>
        <v>3.3012781615610887E-2</v>
      </c>
      <c r="AD271">
        <f t="shared" si="382"/>
        <v>3.6187985748034925E-2</v>
      </c>
      <c r="AE271">
        <f t="shared" si="382"/>
        <v>3.2610988370485539E-2</v>
      </c>
      <c r="AF271">
        <f>_xlfn.STDEV.S(AF258:AF267)</f>
        <v>3.051702905756146E-2</v>
      </c>
      <c r="AG271">
        <f t="shared" si="382"/>
        <v>3.6761477799458687E-2</v>
      </c>
      <c r="AH271">
        <f t="shared" si="382"/>
        <v>4.0756997098657502E-2</v>
      </c>
      <c r="AI271">
        <f>_xlfn.STDEV.S(AI258:AI267)</f>
        <v>1.0961886875314201E-3</v>
      </c>
    </row>
    <row r="272" spans="1:45" x14ac:dyDescent="0.3">
      <c r="AI272">
        <f>_xlfn.STDEV.S(C269:AH269)</f>
        <v>0.24894766519172273</v>
      </c>
    </row>
    <row r="274" spans="1:34" x14ac:dyDescent="0.3">
      <c r="A274" s="6" t="s">
        <v>74</v>
      </c>
      <c r="B274">
        <v>0</v>
      </c>
      <c r="C274" s="6">
        <f>E7</f>
        <v>6.6666666666666666E-2</v>
      </c>
      <c r="D274" s="6">
        <f>$E$7+C274</f>
        <v>0.13333333333333333</v>
      </c>
      <c r="E274" s="6">
        <f>$E$7+D274</f>
        <v>0.2</v>
      </c>
      <c r="F274" s="6">
        <f t="shared" ref="F274:AH274" si="383">$E$7+E274</f>
        <v>0.26666666666666666</v>
      </c>
      <c r="G274" s="6">
        <f t="shared" si="383"/>
        <v>0.33333333333333331</v>
      </c>
      <c r="H274" s="6">
        <f t="shared" si="383"/>
        <v>0.39999999999999997</v>
      </c>
      <c r="I274" s="6">
        <f t="shared" si="383"/>
        <v>0.46666666666666662</v>
      </c>
      <c r="J274" s="6">
        <f t="shared" si="383"/>
        <v>0.53333333333333333</v>
      </c>
      <c r="K274" s="6">
        <f t="shared" si="383"/>
        <v>0.6</v>
      </c>
      <c r="L274" s="6">
        <f t="shared" si="383"/>
        <v>0.66666666666666663</v>
      </c>
      <c r="M274" s="6">
        <f t="shared" si="383"/>
        <v>0.73333333333333328</v>
      </c>
      <c r="N274" s="6">
        <f t="shared" si="383"/>
        <v>0.79999999999999993</v>
      </c>
      <c r="O274" s="6">
        <f t="shared" si="383"/>
        <v>0.86666666666666659</v>
      </c>
      <c r="P274" s="6">
        <f t="shared" si="383"/>
        <v>0.93333333333333324</v>
      </c>
      <c r="Q274" s="6">
        <f t="shared" si="383"/>
        <v>0.99999999999999989</v>
      </c>
      <c r="R274" s="6">
        <f t="shared" si="383"/>
        <v>1.0666666666666667</v>
      </c>
      <c r="S274" s="6">
        <f t="shared" si="383"/>
        <v>1.1333333333333333</v>
      </c>
      <c r="T274" s="6">
        <f t="shared" si="383"/>
        <v>1.2</v>
      </c>
      <c r="U274" s="6">
        <f t="shared" si="383"/>
        <v>1.2666666666666666</v>
      </c>
      <c r="V274" s="6">
        <f>$E$7+U274</f>
        <v>1.3333333333333333</v>
      </c>
      <c r="W274" s="6">
        <f t="shared" si="383"/>
        <v>1.4</v>
      </c>
      <c r="X274" s="6">
        <f t="shared" si="383"/>
        <v>1.4666666666666666</v>
      </c>
      <c r="Y274" s="6">
        <f t="shared" si="383"/>
        <v>1.5333333333333332</v>
      </c>
      <c r="Z274" s="6">
        <f t="shared" si="383"/>
        <v>1.5999999999999999</v>
      </c>
      <c r="AA274" s="6">
        <f t="shared" si="383"/>
        <v>1.6666666666666665</v>
      </c>
      <c r="AB274" s="6">
        <f t="shared" si="383"/>
        <v>1.7333333333333332</v>
      </c>
      <c r="AC274" s="6">
        <f t="shared" si="383"/>
        <v>1.7999999999999998</v>
      </c>
      <c r="AD274" s="6">
        <f t="shared" si="383"/>
        <v>1.8666666666666665</v>
      </c>
      <c r="AE274" s="6">
        <f t="shared" si="383"/>
        <v>1.9333333333333331</v>
      </c>
      <c r="AF274" s="6">
        <f t="shared" si="383"/>
        <v>1.9999999999999998</v>
      </c>
      <c r="AG274" s="6">
        <f t="shared" si="383"/>
        <v>2.0666666666666664</v>
      </c>
      <c r="AH274" s="6">
        <f t="shared" si="383"/>
        <v>2.1333333333333333</v>
      </c>
    </row>
    <row r="275" spans="1:34" x14ac:dyDescent="0.3">
      <c r="A275" t="s">
        <v>124</v>
      </c>
      <c r="B275">
        <v>0</v>
      </c>
      <c r="C275">
        <f>C274^2</f>
        <v>4.4444444444444444E-3</v>
      </c>
      <c r="D275" s="6">
        <f t="shared" ref="D275:AH275" si="384">D274^2</f>
        <v>1.7777777777777778E-2</v>
      </c>
      <c r="E275" s="6">
        <f t="shared" si="384"/>
        <v>4.0000000000000008E-2</v>
      </c>
      <c r="F275" s="6">
        <f t="shared" si="384"/>
        <v>7.1111111111111111E-2</v>
      </c>
      <c r="G275" s="6">
        <f t="shared" si="384"/>
        <v>0.1111111111111111</v>
      </c>
      <c r="H275" s="6">
        <f t="shared" si="384"/>
        <v>0.15999999999999998</v>
      </c>
      <c r="I275" s="6">
        <f t="shared" si="384"/>
        <v>0.21777777777777774</v>
      </c>
      <c r="J275" s="6">
        <f t="shared" si="384"/>
        <v>0.28444444444444444</v>
      </c>
      <c r="K275" s="6">
        <f t="shared" si="384"/>
        <v>0.36</v>
      </c>
      <c r="L275" s="6">
        <f t="shared" si="384"/>
        <v>0.44444444444444442</v>
      </c>
      <c r="M275" s="6">
        <f t="shared" si="384"/>
        <v>0.53777777777777769</v>
      </c>
      <c r="N275" s="6">
        <f t="shared" si="384"/>
        <v>0.6399999999999999</v>
      </c>
      <c r="O275" s="6">
        <f t="shared" si="384"/>
        <v>0.75111111111111095</v>
      </c>
      <c r="P275" s="6">
        <f t="shared" si="384"/>
        <v>0.87111111111111095</v>
      </c>
      <c r="Q275" s="6">
        <f t="shared" si="384"/>
        <v>0.99999999999999978</v>
      </c>
      <c r="R275" s="6">
        <f t="shared" si="384"/>
        <v>1.1377777777777778</v>
      </c>
      <c r="S275" s="6">
        <f t="shared" si="384"/>
        <v>1.2844444444444443</v>
      </c>
      <c r="T275" s="6">
        <f t="shared" si="384"/>
        <v>1.44</v>
      </c>
      <c r="U275" s="6">
        <f t="shared" si="384"/>
        <v>1.6044444444444443</v>
      </c>
      <c r="V275" s="6">
        <f t="shared" si="384"/>
        <v>1.7777777777777777</v>
      </c>
      <c r="W275" s="6">
        <f t="shared" si="384"/>
        <v>1.9599999999999997</v>
      </c>
      <c r="X275" s="6">
        <f t="shared" si="384"/>
        <v>2.1511111111111108</v>
      </c>
      <c r="Y275" s="6">
        <f t="shared" si="384"/>
        <v>2.3511111111111109</v>
      </c>
      <c r="Z275" s="6">
        <f t="shared" si="384"/>
        <v>2.5599999999999996</v>
      </c>
      <c r="AA275" s="6">
        <f t="shared" si="384"/>
        <v>2.7777777777777772</v>
      </c>
      <c r="AB275" s="6">
        <f t="shared" si="384"/>
        <v>3.0044444444444438</v>
      </c>
      <c r="AC275" s="6">
        <f t="shared" si="384"/>
        <v>3.2399999999999993</v>
      </c>
      <c r="AD275" s="6">
        <f t="shared" si="384"/>
        <v>3.4844444444444438</v>
      </c>
      <c r="AE275" s="6">
        <f t="shared" si="384"/>
        <v>3.7377777777777768</v>
      </c>
      <c r="AF275" s="6">
        <f t="shared" si="384"/>
        <v>3.9999999999999991</v>
      </c>
      <c r="AG275" s="6">
        <f t="shared" si="384"/>
        <v>4.27111111111111</v>
      </c>
      <c r="AH275" s="6">
        <f t="shared" si="384"/>
        <v>4.5511111111111111</v>
      </c>
    </row>
    <row r="277" spans="1:34" s="6" customFormat="1" x14ac:dyDescent="0.3">
      <c r="A277" s="6" t="s">
        <v>145</v>
      </c>
      <c r="B277" s="6">
        <v>0</v>
      </c>
      <c r="C277" s="6">
        <f>C252/C233</f>
        <v>14.999999999999995</v>
      </c>
    </row>
    <row r="278" spans="1:34" s="6" customFormat="1" x14ac:dyDescent="0.3">
      <c r="A278" s="6" t="s">
        <v>76</v>
      </c>
    </row>
    <row r="281" spans="1:34" x14ac:dyDescent="0.3">
      <c r="A281" t="s">
        <v>82</v>
      </c>
      <c r="B281" t="s">
        <v>131</v>
      </c>
    </row>
    <row r="282" spans="1:34" x14ac:dyDescent="0.3">
      <c r="B282">
        <f>C252*1.07959/(2 * SQRT(C233))</f>
        <v>0.53172205012570506</v>
      </c>
      <c r="C282" s="6">
        <f t="shared" ref="C282:AG282" si="385">D252*1.07959/(2 * SQRT(D233))</f>
        <v>0.62259509291262716</v>
      </c>
      <c r="D282" s="6">
        <f t="shared" si="385"/>
        <v>0.76493446485071748</v>
      </c>
      <c r="E282" s="6">
        <f t="shared" si="385"/>
        <v>0.86735415568168961</v>
      </c>
      <c r="F282" s="6">
        <f t="shared" si="385"/>
        <v>0.98002900404779159</v>
      </c>
      <c r="G282" s="6">
        <f t="shared" si="385"/>
        <v>1.0455698171559593</v>
      </c>
      <c r="H282" s="6">
        <f t="shared" si="385"/>
        <v>1.105015213350484</v>
      </c>
      <c r="I282" s="6">
        <f t="shared" si="385"/>
        <v>1.1813605036034165</v>
      </c>
      <c r="J282" s="6">
        <f t="shared" si="385"/>
        <v>1.2904374991346443</v>
      </c>
      <c r="K282" s="6">
        <f t="shared" si="385"/>
        <v>1.3295362887149</v>
      </c>
      <c r="L282" s="6">
        <f t="shared" si="385"/>
        <v>1.433350129505401</v>
      </c>
      <c r="M282" s="6">
        <f t="shared" si="385"/>
        <v>1.4518127467922108</v>
      </c>
      <c r="N282" s="6">
        <f t="shared" si="385"/>
        <v>1.5285291720841756</v>
      </c>
      <c r="O282" s="6">
        <f t="shared" si="385"/>
        <v>1.5941383370291811</v>
      </c>
      <c r="P282" s="6">
        <f t="shared" si="385"/>
        <v>1.6499657798784275</v>
      </c>
      <c r="Q282" s="6">
        <f t="shared" si="385"/>
        <v>1.6870482926712027</v>
      </c>
      <c r="R282" s="6">
        <f t="shared" si="385"/>
        <v>1.7623604093190572</v>
      </c>
      <c r="S282" s="6">
        <f t="shared" si="385"/>
        <v>1.8055416553782282</v>
      </c>
      <c r="T282" s="6">
        <f t="shared" si="385"/>
        <v>1.8644917031216617</v>
      </c>
      <c r="U282" s="6">
        <f t="shared" si="385"/>
        <v>1.9102995377391019</v>
      </c>
      <c r="V282" s="6">
        <f t="shared" si="385"/>
        <v>1.9392515706995803</v>
      </c>
      <c r="W282" s="6">
        <f t="shared" si="385"/>
        <v>1.9915802179589235</v>
      </c>
      <c r="X282" s="6">
        <f t="shared" si="385"/>
        <v>2.0331183586862709</v>
      </c>
      <c r="Y282" s="6">
        <f t="shared" si="385"/>
        <v>2.0714523231589612</v>
      </c>
      <c r="Z282" s="6">
        <f t="shared" si="385"/>
        <v>2.1123898160936054</v>
      </c>
      <c r="AA282" s="6">
        <f t="shared" si="385"/>
        <v>2.162424766216724</v>
      </c>
      <c r="AB282" s="6">
        <f t="shared" si="385"/>
        <v>2.1895408695814704</v>
      </c>
      <c r="AC282" s="6">
        <f t="shared" si="385"/>
        <v>2.2651500432826412</v>
      </c>
      <c r="AD282" s="6">
        <f t="shared" si="385"/>
        <v>2.2826292853551138</v>
      </c>
      <c r="AE282" s="6">
        <f t="shared" si="385"/>
        <v>2.3203377058484538</v>
      </c>
      <c r="AF282" s="6">
        <f t="shared" si="385"/>
        <v>2.3258408253833194</v>
      </c>
      <c r="AG282" s="6">
        <f t="shared" si="385"/>
        <v>2.3899648411527576</v>
      </c>
    </row>
    <row r="283" spans="1:34" x14ac:dyDescent="0.3">
      <c r="B283">
        <f>AVERAGE(B282:AG282)</f>
        <v>1.6403053898910749</v>
      </c>
      <c r="K283" s="6"/>
      <c r="L283" s="6"/>
    </row>
    <row r="285" spans="1:34" x14ac:dyDescent="0.3">
      <c r="A285" t="s">
        <v>132</v>
      </c>
      <c r="B285">
        <f>AH252/2*AI233</f>
        <v>0.94827503437499994</v>
      </c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9" spans="1:23" x14ac:dyDescent="0.3">
      <c r="C289" t="s">
        <v>79</v>
      </c>
      <c r="D289" t="s">
        <v>135</v>
      </c>
      <c r="E289" t="s">
        <v>136</v>
      </c>
      <c r="G289" t="s">
        <v>146</v>
      </c>
      <c r="H289" t="s">
        <v>147</v>
      </c>
    </row>
    <row r="290" spans="1:23" x14ac:dyDescent="0.3">
      <c r="A290" t="s">
        <v>134</v>
      </c>
      <c r="C290">
        <v>0.61150000000000004</v>
      </c>
      <c r="D290">
        <f>D296</f>
        <v>3.330732218574671E-4</v>
      </c>
      <c r="E290">
        <f>E296</f>
        <v>1835.9778305735588</v>
      </c>
      <c r="G290">
        <v>0.61150000000000004</v>
      </c>
      <c r="H290">
        <v>2.9999999999999997E-4</v>
      </c>
    </row>
    <row r="292" spans="1:23" x14ac:dyDescent="0.3">
      <c r="A292" t="s">
        <v>137</v>
      </c>
      <c r="C292">
        <f>AI269</f>
        <v>0.61259765625000007</v>
      </c>
      <c r="D292">
        <f>AI270</f>
        <v>5.2385218900073355E-3</v>
      </c>
      <c r="E292">
        <f>C292/D292</f>
        <v>116.94093660628805</v>
      </c>
    </row>
    <row r="293" spans="1:23" x14ac:dyDescent="0.3">
      <c r="T293" t="s">
        <v>148</v>
      </c>
      <c r="U293" t="s">
        <v>149</v>
      </c>
      <c r="V293" t="s">
        <v>150</v>
      </c>
      <c r="W293" t="s">
        <v>151</v>
      </c>
    </row>
    <row r="294" spans="1:23" x14ac:dyDescent="0.3">
      <c r="A294" t="s">
        <v>138</v>
      </c>
      <c r="C294">
        <f>BB241^2 / 2</f>
        <v>0.58275787075417473</v>
      </c>
      <c r="D294">
        <f>SQRT(2)*BB242</f>
        <v>4.8664271582516457E-3</v>
      </c>
      <c r="E294">
        <f>C294/D294</f>
        <v>119.750661379167</v>
      </c>
      <c r="T294" s="6">
        <v>6.6666666666666666E-2</v>
      </c>
      <c r="U294" s="6">
        <v>4.3125000000000012E-3</v>
      </c>
      <c r="V294" s="6">
        <v>6.4687499999999995E-2</v>
      </c>
      <c r="W294" s="6">
        <v>0.97031250000000013</v>
      </c>
    </row>
    <row r="295" spans="1:23" x14ac:dyDescent="0.3">
      <c r="T295" s="6">
        <v>0.13333333333333333</v>
      </c>
      <c r="U295" s="6">
        <v>1.0225000000000001E-2</v>
      </c>
      <c r="V295" s="6">
        <v>8.8687500000000002E-2</v>
      </c>
      <c r="W295" s="6">
        <v>0.35999999999999993</v>
      </c>
    </row>
    <row r="296" spans="1:23" x14ac:dyDescent="0.3">
      <c r="A296" t="s">
        <v>139</v>
      </c>
      <c r="C296">
        <f>BB222*2</f>
        <v>0.61151505128801809</v>
      </c>
      <c r="D296">
        <f>BB223</f>
        <v>3.330732218574671E-4</v>
      </c>
      <c r="E296">
        <f>C296/D296</f>
        <v>1835.9778305735588</v>
      </c>
      <c r="F296" t="s">
        <v>140</v>
      </c>
      <c r="H296" t="s">
        <v>141</v>
      </c>
      <c r="T296" s="6">
        <v>0.2</v>
      </c>
      <c r="U296" s="6">
        <v>1.915E-2</v>
      </c>
      <c r="V296" s="6">
        <v>0.13387500000000002</v>
      </c>
      <c r="W296" s="6">
        <v>0.67781250000000026</v>
      </c>
    </row>
    <row r="297" spans="1:23" x14ac:dyDescent="0.3">
      <c r="T297" s="6">
        <v>0.26666666666666666</v>
      </c>
      <c r="U297" s="6">
        <v>3.0624999999999999E-2</v>
      </c>
      <c r="V297" s="6">
        <v>0.17212499999999994</v>
      </c>
      <c r="W297" s="6">
        <v>0.57374999999999976</v>
      </c>
    </row>
    <row r="298" spans="1:23" x14ac:dyDescent="0.3">
      <c r="T298" s="6">
        <v>0.33333333333333331</v>
      </c>
      <c r="U298" s="6">
        <v>4.5274999999999996E-2</v>
      </c>
      <c r="V298" s="6">
        <v>0.21974999999999997</v>
      </c>
      <c r="W298" s="6">
        <v>0.71437499999999998</v>
      </c>
    </row>
    <row r="299" spans="1:23" x14ac:dyDescent="0.3">
      <c r="A299" t="s">
        <v>142</v>
      </c>
      <c r="C299">
        <f>C290 /(-0.137 / AI233)</f>
        <v>-6.4774811313868614</v>
      </c>
      <c r="D299">
        <f>ABS(C300*SQRT(D290^2/C290^2+AI234^2/AI233^2 + [1]Sheet2!$C$26^2/[1]Sheet2!$B$26^2))</f>
        <v>4.7926243084124395E-2</v>
      </c>
      <c r="E299">
        <f>ABS(C299/D299)</f>
        <v>135.15520338235174</v>
      </c>
      <c r="G299">
        <v>-5.2190000000000003</v>
      </c>
      <c r="H299">
        <v>8.0000000000000002E-3</v>
      </c>
      <c r="T299" s="6">
        <v>0.39999999999999997</v>
      </c>
      <c r="U299" s="6">
        <v>6.1949999999999998E-2</v>
      </c>
      <c r="V299" s="6">
        <v>0.25012499999999999</v>
      </c>
      <c r="W299" s="6">
        <v>0.45562500000000039</v>
      </c>
    </row>
    <row r="300" spans="1:23" x14ac:dyDescent="0.3">
      <c r="C300">
        <v>-6.48</v>
      </c>
      <c r="T300" s="6">
        <v>0.46666666666666662</v>
      </c>
      <c r="U300" s="6">
        <v>8.0575000000000008E-2</v>
      </c>
      <c r="V300" s="6">
        <v>0.27937500000000004</v>
      </c>
      <c r="W300" s="6">
        <v>0.4387500000000002</v>
      </c>
    </row>
    <row r="301" spans="1:23" x14ac:dyDescent="0.3">
      <c r="A301" t="s">
        <v>143</v>
      </c>
      <c r="C301">
        <f xml:space="preserve"> C300*(6371000)^2 / (-0.0000000000667408)</f>
        <v>3.9409307901613408E+24</v>
      </c>
      <c r="D301">
        <f>C301 *SQRT(D299^2/C299^2+5^2 / 6371000^2+(0.00015 * 10^-11)^2/(6.6743*10^-11))</f>
        <v>2.9158557818763239E+22</v>
      </c>
      <c r="E301">
        <f>C301/D301</f>
        <v>135.15520262203748</v>
      </c>
      <c r="G301">
        <v>3.7158000000000002</v>
      </c>
      <c r="H301">
        <v>2.9999999999999997E-4</v>
      </c>
      <c r="T301" s="6">
        <v>0.53333333333333333</v>
      </c>
      <c r="U301" s="6">
        <v>0.10186250000000001</v>
      </c>
      <c r="V301" s="6">
        <v>0.31931250000000005</v>
      </c>
      <c r="W301" s="6">
        <v>0.59906250000000005</v>
      </c>
    </row>
    <row r="302" spans="1:23" x14ac:dyDescent="0.3">
      <c r="T302" s="6">
        <v>0.6</v>
      </c>
      <c r="U302" s="6">
        <v>0.1272625</v>
      </c>
      <c r="V302" s="6">
        <v>0.38100000000000001</v>
      </c>
      <c r="W302" s="6">
        <v>0.92531250000000009</v>
      </c>
    </row>
    <row r="303" spans="1:23" x14ac:dyDescent="0.3">
      <c r="T303" s="6">
        <v>0.66666666666666663</v>
      </c>
      <c r="U303" s="6">
        <v>0.154225</v>
      </c>
      <c r="V303" s="6">
        <v>0.40443750000000006</v>
      </c>
      <c r="W303" s="6">
        <v>0.35156249999999967</v>
      </c>
    </row>
    <row r="304" spans="1:23" x14ac:dyDescent="0.3">
      <c r="T304" s="6">
        <v>0.73333333333333328</v>
      </c>
      <c r="U304" s="6">
        <v>0.18556249999999999</v>
      </c>
      <c r="V304" s="6">
        <v>0.47006250000000005</v>
      </c>
      <c r="W304" s="6">
        <v>0.984375</v>
      </c>
    </row>
    <row r="305" spans="20:23" x14ac:dyDescent="0.3">
      <c r="T305" s="6">
        <v>0.79999999999999993</v>
      </c>
      <c r="U305" s="6">
        <v>0.2177125</v>
      </c>
      <c r="V305" s="6">
        <v>0.48225000000000007</v>
      </c>
      <c r="W305" s="6">
        <v>0.1828125000000001</v>
      </c>
    </row>
    <row r="306" spans="20:23" x14ac:dyDescent="0.3">
      <c r="T306" s="6">
        <v>0.86666666666666659</v>
      </c>
      <c r="U306" s="6">
        <v>0.25335000000000002</v>
      </c>
      <c r="V306" s="6">
        <v>0.53456249999999994</v>
      </c>
      <c r="W306" s="6">
        <v>0.78468750000000087</v>
      </c>
    </row>
    <row r="307" spans="20:23" x14ac:dyDescent="0.3">
      <c r="T307" s="6">
        <v>0.93333333333333324</v>
      </c>
      <c r="U307" s="6">
        <v>0.2921125</v>
      </c>
      <c r="V307" s="6">
        <v>0.58143749999999994</v>
      </c>
      <c r="W307" s="6">
        <v>0.70312499999999889</v>
      </c>
    </row>
    <row r="308" spans="20:23" x14ac:dyDescent="0.3">
      <c r="T308" s="6">
        <v>0.99999999999999989</v>
      </c>
      <c r="U308" s="6">
        <v>0.33363750000000003</v>
      </c>
      <c r="V308" s="6">
        <v>0.62287499999999996</v>
      </c>
      <c r="W308" s="6">
        <v>0.62156250000000068</v>
      </c>
    </row>
    <row r="309" spans="20:23" x14ac:dyDescent="0.3">
      <c r="T309" s="6">
        <v>1.0666666666666667</v>
      </c>
      <c r="U309" s="6">
        <v>0.37705000000000005</v>
      </c>
      <c r="V309" s="6">
        <v>0.65118749999999992</v>
      </c>
      <c r="W309" s="6">
        <v>0.42468750000000055</v>
      </c>
    </row>
    <row r="310" spans="20:23" x14ac:dyDescent="0.3">
      <c r="T310" s="6">
        <v>1.1333333333333333</v>
      </c>
      <c r="U310" s="6">
        <v>0.42442500000000005</v>
      </c>
      <c r="V310" s="6">
        <v>0.71062500000000006</v>
      </c>
      <c r="W310" s="6">
        <v>0.89156249999999937</v>
      </c>
    </row>
    <row r="311" spans="20:23" x14ac:dyDescent="0.3">
      <c r="T311" s="6">
        <v>1.2</v>
      </c>
      <c r="U311" s="6">
        <v>0.47415000000000007</v>
      </c>
      <c r="V311" s="6">
        <v>0.74587499999999995</v>
      </c>
      <c r="W311" s="6">
        <v>0.52875000000000061</v>
      </c>
    </row>
    <row r="312" spans="20:23" x14ac:dyDescent="0.3">
      <c r="T312" s="6">
        <v>1.2666666666666666</v>
      </c>
      <c r="U312" s="6">
        <v>0.52717500000000006</v>
      </c>
      <c r="V312" s="6">
        <v>0.79537499999999994</v>
      </c>
      <c r="W312" s="6">
        <v>0.74249999999999905</v>
      </c>
    </row>
    <row r="313" spans="20:23" x14ac:dyDescent="0.3">
      <c r="T313" s="6">
        <v>1.3333333333333333</v>
      </c>
      <c r="U313" s="6">
        <v>0.58283750000000001</v>
      </c>
      <c r="V313" s="6">
        <v>0.83493749999999989</v>
      </c>
      <c r="W313" s="6">
        <v>0.59343749999999973</v>
      </c>
    </row>
    <row r="314" spans="20:23" x14ac:dyDescent="0.3">
      <c r="T314" s="6">
        <v>1.4</v>
      </c>
      <c r="U314" s="6">
        <v>0.64019999999999999</v>
      </c>
      <c r="V314" s="6">
        <v>0.86043749999999997</v>
      </c>
      <c r="W314" s="6">
        <v>0.38249999999999912</v>
      </c>
    </row>
    <row r="315" spans="20:23" x14ac:dyDescent="0.3">
      <c r="T315" s="6">
        <v>1.4666666666666666</v>
      </c>
      <c r="U315" s="6">
        <v>0.70069999999999999</v>
      </c>
      <c r="V315" s="6">
        <v>0.90749999999999997</v>
      </c>
      <c r="W315" s="6">
        <v>0.70593750000000077</v>
      </c>
    </row>
    <row r="316" spans="20:23" x14ac:dyDescent="0.3">
      <c r="T316" s="6">
        <v>1.5333333333333332</v>
      </c>
      <c r="U316" s="6">
        <v>0.76375000000000004</v>
      </c>
      <c r="V316" s="6">
        <v>0.94575000000000009</v>
      </c>
      <c r="W316" s="6">
        <v>0.57375000000000043</v>
      </c>
    </row>
    <row r="317" spans="20:23" x14ac:dyDescent="0.3">
      <c r="T317" s="6">
        <v>1.5999999999999999</v>
      </c>
      <c r="U317" s="6">
        <v>0.82920000000000005</v>
      </c>
      <c r="V317" s="6">
        <v>0.98175000000000012</v>
      </c>
      <c r="W317" s="6">
        <v>0.54000000000000015</v>
      </c>
    </row>
    <row r="318" spans="20:23" x14ac:dyDescent="0.3">
      <c r="T318" s="6">
        <v>1.6666666666666665</v>
      </c>
      <c r="U318" s="6">
        <v>0.89726250000000007</v>
      </c>
      <c r="V318" s="6">
        <v>1.0209375000000001</v>
      </c>
      <c r="W318" s="6">
        <v>0.58781250000000074</v>
      </c>
    </row>
    <row r="319" spans="20:23" x14ac:dyDescent="0.3">
      <c r="T319" s="6">
        <v>1.7333333333333332</v>
      </c>
      <c r="U319" s="6">
        <v>0.96858750000000005</v>
      </c>
      <c r="V319" s="6">
        <v>1.0698749999999999</v>
      </c>
      <c r="W319" s="6">
        <v>0.7340624999999974</v>
      </c>
    </row>
    <row r="320" spans="20:23" x14ac:dyDescent="0.3">
      <c r="T320" s="6">
        <v>1.7999999999999998</v>
      </c>
      <c r="U320" s="6">
        <v>1.0417125</v>
      </c>
      <c r="V320" s="6">
        <v>1.0968750000000003</v>
      </c>
      <c r="W320" s="6">
        <v>0.4050000000000013</v>
      </c>
    </row>
    <row r="321" spans="20:23" x14ac:dyDescent="0.3">
      <c r="T321" s="6">
        <v>1.8666666666666665</v>
      </c>
      <c r="U321" s="6">
        <v>1.1199750000000002</v>
      </c>
      <c r="V321" s="6">
        <v>1.1739375000000001</v>
      </c>
      <c r="W321" s="6">
        <v>1.1559375000000001</v>
      </c>
    </row>
    <row r="322" spans="20:23" x14ac:dyDescent="0.3">
      <c r="T322" s="6">
        <v>1.9333333333333331</v>
      </c>
      <c r="U322" s="6">
        <v>1.1994500000000001</v>
      </c>
      <c r="V322" s="6">
        <v>1.1921250000000001</v>
      </c>
      <c r="W322" s="6">
        <v>0.27281250000000135</v>
      </c>
    </row>
    <row r="323" spans="20:23" x14ac:dyDescent="0.3">
      <c r="T323" s="6">
        <v>1.9999999999999998</v>
      </c>
      <c r="U323" s="6">
        <v>1.2815725000000002</v>
      </c>
      <c r="V323" s="6">
        <v>1.2318375000000004</v>
      </c>
      <c r="W323" s="6">
        <v>0.59568750000000004</v>
      </c>
    </row>
    <row r="324" spans="20:23" x14ac:dyDescent="0.3">
      <c r="T324" s="6">
        <v>2.0666666666666664</v>
      </c>
      <c r="U324" s="6">
        <v>1.3640850000000002</v>
      </c>
      <c r="V324" s="6">
        <v>1.2376875000000003</v>
      </c>
      <c r="W324" s="6">
        <v>8.7749999999999662E-2</v>
      </c>
    </row>
    <row r="325" spans="20:23" x14ac:dyDescent="0.3">
      <c r="T325" s="6">
        <v>2.1333333333333333</v>
      </c>
      <c r="U325" s="6">
        <v>1.4512100000000001</v>
      </c>
      <c r="V325" s="6">
        <v>1.3068749999999998</v>
      </c>
      <c r="W325" s="6">
        <v>1.0378124999999987</v>
      </c>
    </row>
  </sheetData>
  <phoneticPr fontId="3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Dhrumil Patel</cp:lastModifiedBy>
  <cp:revision/>
  <dcterms:created xsi:type="dcterms:W3CDTF">2020-03-14T15:01:00Z</dcterms:created>
  <dcterms:modified xsi:type="dcterms:W3CDTF">2020-06-16T21:32:55Z</dcterms:modified>
  <cp:category/>
  <cp:contentStatus/>
</cp:coreProperties>
</file>